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drawings/drawing2.xml" ContentType="application/vnd.openxmlformats-officedocument.drawing+xml"/>
  <Override PartName="/xl/worksheets/sheet26.xml" ContentType="application/vnd.openxmlformats-officedocument.spreadsheetml.worksheet+xml"/>
  <Override PartName="/xl/drawings/drawing3.xml" ContentType="application/vnd.openxmlformats-officedocument.drawing+xml"/>
  <Override PartName="/xl/worksheets/sheet27.xml" ContentType="application/vnd.openxmlformats-officedocument.spreadsheetml.worksheet+xml"/>
  <Override PartName="/xl/worksheets/sheet28.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Building Balance" sheetId="9" state="visible" r:id="rId9"/>
    <sheet xmlns:r="http://schemas.openxmlformats.org/officeDocument/2006/relationships" name="RTU Data" sheetId="10" state="visible" r:id="rId10"/>
    <sheet xmlns:r="http://schemas.openxmlformats.org/officeDocument/2006/relationships" name="RTU Airflow" sheetId="11" state="visible" r:id="rId11"/>
    <sheet xmlns:r="http://schemas.openxmlformats.org/officeDocument/2006/relationships" name="MAU Data" sheetId="12" state="visible" r:id="rId12"/>
    <sheet xmlns:r="http://schemas.openxmlformats.org/officeDocument/2006/relationships" name="MAU Airflow" sheetId="13" state="visible" r:id="rId13"/>
    <sheet xmlns:r="http://schemas.openxmlformats.org/officeDocument/2006/relationships" name="MAU Supply Methods" sheetId="14" state="visible" r:id="rId14"/>
    <sheet xmlns:r="http://schemas.openxmlformats.org/officeDocument/2006/relationships" name="ERV Data" sheetId="15" state="visible" r:id="rId15"/>
    <sheet xmlns:r="http://schemas.openxmlformats.org/officeDocument/2006/relationships" name="ERV Airflow" sheetId="16" state="visible" r:id="rId16"/>
    <sheet xmlns:r="http://schemas.openxmlformats.org/officeDocument/2006/relationships" name="Fan Data (EFs, TFs, etc.)" sheetId="17" state="visible" r:id="rId17"/>
    <sheet xmlns:r="http://schemas.openxmlformats.org/officeDocument/2006/relationships" name="Fan Airflow" sheetId="18" state="visible" r:id="rId18"/>
    <sheet xmlns:r="http://schemas.openxmlformats.org/officeDocument/2006/relationships" name="VAV Data" sheetId="19" state="visible" r:id="rId19"/>
    <sheet xmlns:r="http://schemas.openxmlformats.org/officeDocument/2006/relationships" name="VAV 1-20 Airflow" sheetId="20" state="visible" r:id="rId20"/>
    <sheet xmlns:r="http://schemas.openxmlformats.org/officeDocument/2006/relationships" name="Hoods" sheetId="21" state="visible" r:id="rId21"/>
    <sheet xmlns:r="http://schemas.openxmlformats.org/officeDocument/2006/relationships" name="Traverses" sheetId="22" state="visible" r:id="rId22"/>
    <sheet xmlns:r="http://schemas.openxmlformats.org/officeDocument/2006/relationships" name="Photos" sheetId="23" state="hidden" r:id="rId23"/>
    <sheet xmlns:r="http://schemas.openxmlformats.org/officeDocument/2006/relationships" name="Certification" sheetId="24" state="visible" r:id="rId24"/>
    <sheet xmlns:r="http://schemas.openxmlformats.org/officeDocument/2006/relationships" name="NEBB Cert " sheetId="25" state="visible" r:id="rId25"/>
    <sheet xmlns:r="http://schemas.openxmlformats.org/officeDocument/2006/relationships" name="NEBB Frm Cert" sheetId="26" state="visible" r:id="rId26"/>
    <sheet xmlns:r="http://schemas.openxmlformats.org/officeDocument/2006/relationships" name="Abbreviations" sheetId="27" state="visible" r:id="rId27"/>
    <sheet xmlns:r="http://schemas.openxmlformats.org/officeDocument/2006/relationships" name="Calibration" sheetId="28" state="visible" r:id="rId28"/>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Entry}'!$A$1:$S$230</definedName>
    <definedName name="_xlnm.Print_Area" localSheetId="8">'Building Balance'!$A$1:$M$84</definedName>
    <definedName name="_xlnm.Print_Titles" localSheetId="9">'RTU Data'!$1:$3,'RTU Data'!$A:$M</definedName>
    <definedName name="_xlnm.Print_Area" localSheetId="9">'RTU Data'!$A$1:$N$346</definedName>
    <definedName name="_xlnm.Print_Titles" localSheetId="10">'RTU Airflow'!$1:$3,'RTU Airflow'!$A:$N</definedName>
    <definedName name="_xlnm.Print_Area" localSheetId="10">'RTU Airflow'!$A$1:$M$640</definedName>
    <definedName name="_xlnm.Print_Titles" localSheetId="11">'MAU Data'!$1:$3,'MAU Data'!$A:$N</definedName>
    <definedName name="_xlnm.Print_Area" localSheetId="11">'MAU Data'!$A$1:$N$52</definedName>
    <definedName name="_xlnm.Print_Titles" localSheetId="12">'MAU Airflow'!$1:$3,'MAU Airflow'!$A:$N</definedName>
    <definedName name="_xlnm.Print_Area" localSheetId="12">'MAU Airflow'!$A$1:$N$52</definedName>
    <definedName name="_xlnm.Print_Titles" localSheetId="13">'MAU Supply Methods'!$1:$3</definedName>
    <definedName name="_xlnm.Print_Area" localSheetId="13">'MAU Supply Methods'!$A$1:$N$51</definedName>
    <definedName name="_xlnm.Print_Titles" localSheetId="14">'ERV Data'!$1:$3</definedName>
    <definedName name="_xlnm.Print_Area" localSheetId="14">'ERV Data'!$A$1:$N$52</definedName>
    <definedName name="_xlnm.Print_Titles" localSheetId="15">'ERV Airflow'!$1:$3</definedName>
    <definedName name="_xlnm.Print_Area" localSheetId="15">'ERV Airflow'!$A$1:$N$52</definedName>
    <definedName name="_xlnm.Print_Titles" localSheetId="16">'Fan Data (EFs, TFs, etc.)'!$1:$3,'Fan Data (EFs, TFs, etc.)'!$A:$N</definedName>
    <definedName name="_xlnm.Print_Area" localSheetId="16">'Fan Data (EFs, TFs, etc.)'!$A$1:$M$199</definedName>
    <definedName name="_xlnm.Print_Titles" localSheetId="17">'Fan Airflow'!$1:$3,'Fan Airflow'!$A:$N</definedName>
    <definedName name="_xlnm.Print_Area" localSheetId="17">'Fan Airflow'!$A$1:$N$199</definedName>
    <definedName name="_xlnm.Print_Titles" localSheetId="18">'VAV Data'!$1:$3,'VAV Data'!$A:$N</definedName>
    <definedName name="_xlnm.Print_Area" localSheetId="18">'VAV Data'!$A$1:$M$26</definedName>
    <definedName name="_xlnm.Print_Titles" localSheetId="19">'VAV 1-20 Airflow'!$1:$3,'VAV 1-20 Airflow'!$A:$N</definedName>
    <definedName name="_xlnm.Print_Area" localSheetId="19">'VAV 1-20 Airflow'!$A$1:$N$24</definedName>
    <definedName name="_xlnm.Print_Titles" localSheetId="20">'Hoods'!$1:$3,'Hoods'!$A:$N</definedName>
    <definedName name="_xlnm.Print_Area" localSheetId="20">'Hoods'!$A$1:$N$52</definedName>
    <definedName name="_xlnm.Print_Titles" localSheetId="21">'Traverses'!$1:$3,'Traverses'!$A:$N</definedName>
    <definedName name="_xlnm.Print_Area" localSheetId="21">'Traverses'!$A$1:$M$52</definedName>
    <definedName name="_xlnm.Print_Titles" localSheetId="22">'Photos'!$1:$3,'Photos'!$A:$N</definedName>
    <definedName name="_xlnm.Print_Area" localSheetId="22">'Photos'!$A$1:$M$101</definedName>
    <definedName name="_xlnm.Print_Area" localSheetId="23">'Certification'!$A$1:$M$58</definedName>
    <definedName name="_xlnm.Print_Area" localSheetId="24">'NEBB Cert '!$A$1:$N$162</definedName>
    <definedName name="_xlnm.Print_Area" localSheetId="25">'NEBB Frm Cert'!$A$1:$M$51</definedName>
    <definedName name="_xlnm.Print_Area" localSheetId="27">'Calibration'!$A$1:$N$40</definedName>
  </definedNames>
  <calcPr calcId="191029" fullCalcOnLoad="1"/>
</workbook>
</file>

<file path=xl/styles.xml><?xml version="1.0" encoding="utf-8"?>
<styleSheet xmlns="http://schemas.openxmlformats.org/spreadsheetml/2006/main">
  <numFmts count="11">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d/yyyy"/>
    <numFmt numFmtId="174" formatCode="mmmm d, yyyy"/>
  </numFmts>
  <fonts count="37">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s>
  <fills count="13">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s>
  <borders count="9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s>
  <cellStyleXfs count="1">
    <xf numFmtId="0" fontId="0" fillId="0" borderId="0"/>
  </cellStyleXfs>
  <cellXfs count="481">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4"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7" borderId="81" applyAlignment="1" pivotButton="0" quotePrefix="0" xfId="0">
      <alignment horizontal="center" vertical="center"/>
    </xf>
    <xf numFmtId="0" fontId="36" fillId="7"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16" fillId="8" borderId="81" applyAlignment="1" pivotButton="0" quotePrefix="0" xfId="0">
      <alignment horizontal="center" vertical="center"/>
    </xf>
    <xf numFmtId="0" fontId="17" fillId="8" borderId="81" applyAlignment="1" pivotButton="0" quotePrefix="0" xfId="0">
      <alignment horizontal="left" vertical="top" wrapText="1"/>
    </xf>
    <xf numFmtId="0" fontId="17" fillId="8" borderId="81" applyAlignment="1" pivotButton="0" quotePrefix="0" xfId="0">
      <alignment horizontal="center" vertical="center"/>
    </xf>
    <xf numFmtId="0" fontId="18" fillId="8"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3"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8"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4" fillId="0" borderId="91" pivotButton="0" quotePrefix="0" xfId="0"/>
    <xf numFmtId="0" fontId="0" fillId="0" borderId="92" pivotButton="0" quotePrefix="0" xfId="0"/>
    <xf numFmtId="0" fontId="35" fillId="0" borderId="89" pivotButton="0" quotePrefix="0" xfId="0"/>
    <xf numFmtId="0" fontId="0" fillId="0" borderId="90" pivotButton="0" quotePrefix="0" xfId="0"/>
    <xf numFmtId="0" fontId="35" fillId="5" borderId="89" applyAlignment="1" pivotButton="0" quotePrefix="0" xfId="0">
      <alignment horizontal="center" vertical="center"/>
    </xf>
    <xf numFmtId="0" fontId="35" fillId="0" borderId="89" applyAlignment="1" pivotButton="0" quotePrefix="0" xfId="0">
      <alignment vertical="center"/>
    </xf>
    <xf numFmtId="0" fontId="34"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1" fillId="0" borderId="0" pivotButton="0" quotePrefix="0" xfId="0"/>
    <xf numFmtId="0" fontId="32"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1" fillId="0" borderId="0" applyAlignment="1" applyProtection="1" pivotButton="0" quotePrefix="0" xfId="0">
      <alignment vertical="center"/>
      <protection locked="0" hidden="0"/>
    </xf>
    <xf numFmtId="0" fontId="32" fillId="0" borderId="84" applyAlignment="1" applyProtection="1" pivotButton="0" quotePrefix="0" xfId="0">
      <alignment horizontal="center"/>
      <protection locked="0" hidden="0"/>
    </xf>
    <xf numFmtId="0" fontId="32"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1" fillId="0" borderId="0" applyAlignment="1" pivotButton="0" quotePrefix="0" xfId="0">
      <alignment vertical="center"/>
    </xf>
    <xf numFmtId="0" fontId="32"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0" fillId="0" borderId="72" applyAlignment="1" pivotButton="0" quotePrefix="0" xfId="0">
      <alignment vertical="center"/>
    </xf>
    <xf numFmtId="0" fontId="29" fillId="0" borderId="72" applyAlignment="1" pivotButton="0" quotePrefix="0" xfId="0">
      <alignment vertical="center"/>
    </xf>
    <xf numFmtId="0" fontId="29" fillId="0" borderId="0" pivotButton="0" quotePrefix="0" xfId="0"/>
    <xf numFmtId="0" fontId="0" fillId="5" borderId="1" applyAlignment="1" pivotButton="0" quotePrefix="0" xfId="0">
      <alignment horizontal="center" vertical="center"/>
    </xf>
    <xf numFmtId="0" fontId="30" fillId="0" borderId="0" pivotButton="0" quotePrefix="0" xfId="0"/>
    <xf numFmtId="0" fontId="33" fillId="0" borderId="87" applyAlignment="1" pivotButton="0" quotePrefix="0" xfId="0">
      <alignment horizontal="center" vertical="center" wrapText="1"/>
    </xf>
    <xf numFmtId="0" fontId="32" fillId="0" borderId="86" applyAlignment="1" pivotButton="0" quotePrefix="0" xfId="0">
      <alignment horizontal="center"/>
    </xf>
    <xf numFmtId="0" fontId="10" fillId="5" borderId="1" applyAlignment="1" pivotButton="0" quotePrefix="0" xfId="0">
      <alignment horizontal="center" vertical="center"/>
    </xf>
    <xf numFmtId="0" fontId="27" fillId="0" borderId="0" pivotButton="0" quotePrefix="0" xfId="0"/>
    <xf numFmtId="0" fontId="0" fillId="0" borderId="77" pivotButton="0" quotePrefix="0" xfId="0"/>
    <xf numFmtId="14" fontId="0" fillId="0" borderId="1" applyAlignment="1" pivotButton="0" quotePrefix="0" xfId="0">
      <alignment horizontal="left" vertical="center" shrinkToFit="1"/>
    </xf>
  </cellXfs>
  <cellStyles count="1">
    <cellStyle name="Normal" xfId="0" builtinId="0"/>
  </cellStyles>
  <dxfs count="71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styles" Target="styles.xml" Id="rId29"/><Relationship Type="http://schemas.openxmlformats.org/officeDocument/2006/relationships/theme" Target="theme/theme1.xml" Id="rId30"/><Relationship Type="http://schemas.microsoft.com/office/2006/relationships/vbaProject" Target="vbaProject.bin" Id="rId31"/></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45</xdr:row>
      <xdr:rowOff>42164</xdr:rowOff>
    </xdr:from>
    <xdr:to>
      <xdr:col>9</xdr:col>
      <xdr:colOff>28687</xdr:colOff>
      <xdr:row>50</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5.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7.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7.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7.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9.vml"/></Relationships>
</file>

<file path=xl/worksheets/_rels/sheet20.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21.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22.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23.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5.xml.rels><Relationships xmlns="http://schemas.openxmlformats.org/package/2006/relationships"><Relationship Id="rId1000" Type="http://schemas.openxmlformats.org/officeDocument/2006/relationships/drawing" Target="../drawings/drawing3.xml"/></Relationships>
</file>

<file path=xl/worksheets/_rels/sheet26.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sheetPr>
  <dimension ref="A1:M43"/>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row r="9"/>
    <row r="10"/>
    <row r="11"/>
    <row r="12"/>
    <row r="13"/>
    <row r="14" ht="13.35" customHeight="1" s="162">
      <c r="B14" s="137" t="inlineStr">
        <is>
          <t>CERTIFIED</t>
        </is>
      </c>
    </row>
    <row r="15" ht="13.35" customHeight="1" s="162"/>
    <row r="16"/>
    <row r="17"/>
    <row r="18" ht="13.35" customHeight="1" s="162">
      <c r="B18" s="137" t="inlineStr">
        <is>
          <t>TEST, ADJUST, and BALANCE REPORT</t>
        </is>
      </c>
    </row>
    <row r="19" ht="13.35" customHeight="1" s="162"/>
    <row r="20"/>
    <row r="21"/>
    <row r="22" ht="13.35" customHeight="1" s="162">
      <c r="C22" s="133" t="inlineStr">
        <is>
          <t>PROJECT NAME</t>
        </is>
      </c>
      <c r="G22" s="136">
        <f>IF('{Project Information}'!E2="","",'{Project Information}'!E2)</f>
        <v/>
      </c>
    </row>
    <row r="23" ht="13.35" customHeight="1" s="162"/>
    <row r="24" ht="13.35" customHeight="1" s="162">
      <c r="C24" s="133" t="inlineStr">
        <is>
          <t>PROJECT ADDRESS</t>
        </is>
      </c>
      <c r="G24" s="136">
        <f>IF('{Project Information}'!E3="","",'{Project Information}'!E3)</f>
        <v/>
      </c>
    </row>
    <row r="25" ht="13.35" customHeight="1" s="162"/>
    <row r="26" ht="13.35" customHeight="1" s="162">
      <c r="C26" s="133" t="inlineStr">
        <is>
          <t>REPORT DATE</t>
        </is>
      </c>
      <c r="G26" s="372">
        <f>IF('{Project Information}'!E14="","",'{Project Information}'!E14)</f>
        <v/>
      </c>
    </row>
    <row r="27" ht="13.35" customHeight="1" s="162"/>
    <row r="28" ht="13.35" customHeight="1" s="162">
      <c r="C28" s="133" t="inlineStr">
        <is>
          <t>MECHANICAL CONTRACTOR</t>
        </is>
      </c>
      <c r="G28" s="136">
        <f>'{Project Information}'!$E$8</f>
        <v/>
      </c>
    </row>
    <row r="29" ht="13.35" customHeight="1" s="162"/>
    <row r="30" ht="13.35" customHeight="1" s="162">
      <c r="C30" s="133" t="inlineStr">
        <is>
          <t>ENGINEER</t>
        </is>
      </c>
      <c r="G30" s="136">
        <f>'{Project Information}'!$E$5</f>
        <v/>
      </c>
    </row>
    <row r="31" ht="13.35" customHeight="1" s="162"/>
    <row r="32" ht="13.35" customHeight="1" s="162">
      <c r="C32" s="133" t="inlineStr">
        <is>
          <t>ARCHITECT</t>
        </is>
      </c>
      <c r="G32" s="136">
        <f>'{Project Information}'!$E$4</f>
        <v/>
      </c>
    </row>
    <row r="33" ht="13.35" customHeight="1" s="162"/>
    <row r="34"/>
    <row r="35"/>
    <row r="36" ht="13.35" customHeight="1" s="162">
      <c r="C36" s="133" t="inlineStr">
        <is>
          <t>NEBB CERTIFIED TAB FIRM:</t>
        </is>
      </c>
      <c r="G36" s="134" t="inlineStr">
        <is>
          <t>a2b accurate air balancing, llc</t>
        </is>
      </c>
    </row>
    <row r="37" ht="13.35" customHeight="1" s="162"/>
    <row r="38" ht="13.35" customHeight="1" s="162">
      <c r="C38" s="133" t="inlineStr">
        <is>
          <t>ADDRESS:</t>
        </is>
      </c>
      <c r="G38" s="135" t="inlineStr">
        <is>
          <t>PO Box 2050
Seabrook, NH 03874
Windham, NH 03087</t>
        </is>
      </c>
    </row>
    <row r="39" ht="17.45" customHeight="1" s="162"/>
    <row r="40" ht="13.35" customHeight="1" s="162">
      <c r="C40" s="40" t="n"/>
      <c r="D40" s="131" t="inlineStr">
        <is>
          <t>CERTIFICATION NUMBER:</t>
        </is>
      </c>
      <c r="H40" s="132" t="n">
        <v>3673</v>
      </c>
      <c r="L40" s="41" t="n"/>
    </row>
    <row r="41" ht="13.35" customHeight="1" s="162">
      <c r="C41" s="40" t="n"/>
      <c r="L41" s="41" t="n"/>
    </row>
    <row r="42" ht="13.35" customHeight="1" s="162">
      <c r="D42" s="130" t="n"/>
      <c r="H42" s="130" t="n"/>
    </row>
    <row r="43" ht="11.1" customHeight="1" s="162"/>
  </sheetData>
  <mergeCells count="22">
    <mergeCell ref="D40:G41"/>
    <mergeCell ref="C30:F31"/>
    <mergeCell ref="G32:L33"/>
    <mergeCell ref="G26:L27"/>
    <mergeCell ref="G22:L23"/>
    <mergeCell ref="H40:K41"/>
    <mergeCell ref="C26:F27"/>
    <mergeCell ref="C22:F23"/>
    <mergeCell ref="G36:L37"/>
    <mergeCell ref="B18:M19"/>
    <mergeCell ref="C36:F37"/>
    <mergeCell ref="G38:L39"/>
    <mergeCell ref="B14:M15"/>
    <mergeCell ref="C32:F33"/>
    <mergeCell ref="D42:G43"/>
    <mergeCell ref="G28:L29"/>
    <mergeCell ref="G24:L25"/>
    <mergeCell ref="C38:F39"/>
    <mergeCell ref="C28:F29"/>
    <mergeCell ref="G30:L31"/>
    <mergeCell ref="H42:K43"/>
    <mergeCell ref="C24:F25"/>
  </mergeCells>
  <pageMargins left="0.7" right="0.7" top="0.75" bottom="0.75" header="0.3" footer="0.3"/>
  <pageSetup orientation="portrait"/>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A1: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9"/>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2"/>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5"/>
    <row r="16" ht="13.35" customHeight="1" s="162">
      <c r="C16" s="374" t="inlineStr">
        <is>
          <t>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8"/>
    <row r="19" ht="13.35" customHeight="1" s="162">
      <c r="C19" s="374" t="inlineStr">
        <is>
          <t>Rooftop Units - Data and Airflow</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1"/>
    <row r="22" ht="13.35" customHeight="1" s="162">
      <c r="C22" s="374" t="inlineStr">
        <is>
          <t>Make-up Air Units - Data, Airflow and Supply Methods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4"/>
    <row r="25" ht="13.35" customHeight="1" s="162">
      <c r="C25" s="374" t="inlineStr">
        <is>
          <t>Energy Recovery Units - Data and Airflow</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 Data and Airflow</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K25:L26"/>
    <mergeCell ref="C34:J35"/>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1: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1"/>
    <row r="12" ht="13.35" customHeight="1" s="162">
      <c r="A12" s="376" t="n"/>
      <c r="B12" s="377" t="n"/>
      <c r="C12" s="378" t="n"/>
      <c r="D12" s="379" t="n"/>
      <c r="E12" s="379" t="n"/>
      <c r="F12" s="379" t="n"/>
      <c r="G12" s="379" t="n"/>
      <c r="H12" s="379" t="n"/>
      <c r="I12" s="379" t="n"/>
      <c r="J12" s="379" t="n"/>
      <c r="K12" s="379" t="n"/>
      <c r="L12" s="380" t="n"/>
      <c r="M12" s="376" t="n"/>
    </row>
    <row r="13" ht="30" customHeight="1" s="162">
      <c r="A13" s="376" t="n"/>
      <c r="B13" s="381" t="n"/>
      <c r="C13" s="382" t="n"/>
      <c r="D13" s="376" t="n"/>
      <c r="E13" s="376" t="n"/>
      <c r="F13" s="376" t="n"/>
      <c r="G13" s="376" t="n"/>
      <c r="H13" s="376" t="n"/>
      <c r="I13" s="376" t="n"/>
      <c r="J13" s="376" t="n"/>
      <c r="K13" s="376" t="n"/>
      <c r="L13" s="383" t="n"/>
      <c r="M13" s="376" t="n"/>
    </row>
    <row r="14" ht="30" customHeight="1" s="162">
      <c r="A14" s="376" t="n"/>
      <c r="B14" s="384" t="n"/>
      <c r="C14" s="382" t="n"/>
      <c r="D14" s="376" t="n"/>
      <c r="E14" s="376" t="n"/>
      <c r="F14" s="376" t="n"/>
      <c r="G14" s="376" t="n"/>
      <c r="H14" s="376" t="n"/>
      <c r="I14" s="376" t="n"/>
      <c r="J14" s="376" t="n"/>
      <c r="K14" s="376" t="n"/>
      <c r="L14" s="383" t="n"/>
      <c r="M14" s="376" t="n"/>
    </row>
    <row r="15" ht="30" customHeight="1" s="162">
      <c r="A15" s="376" t="n"/>
      <c r="B15" s="381" t="n"/>
      <c r="C15" s="382" t="n"/>
      <c r="D15" s="376" t="n"/>
      <c r="E15" s="376" t="n"/>
      <c r="F15" s="376" t="n"/>
      <c r="G15" s="376" t="n"/>
      <c r="H15" s="376" t="n"/>
      <c r="I15" s="376" t="n"/>
      <c r="J15" s="376" t="n"/>
      <c r="K15" s="376" t="n"/>
      <c r="L15" s="383" t="n"/>
      <c r="M15" s="376" t="n"/>
    </row>
    <row r="16" ht="30" customHeight="1" s="162">
      <c r="A16" s="376" t="n"/>
      <c r="B16" s="381" t="n"/>
      <c r="C16" s="382" t="n"/>
      <c r="D16" s="376" t="n"/>
      <c r="E16" s="376" t="n"/>
      <c r="F16" s="376" t="n"/>
      <c r="G16" s="376" t="n"/>
      <c r="H16" s="376" t="n"/>
      <c r="I16" s="376" t="n"/>
      <c r="J16" s="376" t="n"/>
      <c r="K16" s="376" t="n"/>
      <c r="L16" s="383" t="n"/>
      <c r="M16" s="376" t="n"/>
    </row>
    <row r="17" ht="30" customHeight="1" s="162">
      <c r="A17" s="376" t="n"/>
      <c r="B17" s="381" t="n"/>
      <c r="C17" s="382" t="n"/>
      <c r="D17" s="376" t="n"/>
      <c r="E17" s="376" t="n"/>
      <c r="F17" s="376" t="n"/>
      <c r="G17" s="376" t="n"/>
      <c r="H17" s="376" t="n"/>
      <c r="I17" s="376" t="n"/>
      <c r="J17" s="376" t="n"/>
      <c r="K17" s="376" t="n"/>
      <c r="L17" s="383" t="n"/>
      <c r="M17" s="376" t="n"/>
    </row>
    <row r="18" ht="30" customHeight="1" s="162">
      <c r="A18" s="376" t="n"/>
      <c r="B18" s="381" t="n"/>
      <c r="C18" s="382" t="n"/>
      <c r="D18" s="376" t="n"/>
      <c r="E18" s="376" t="n"/>
      <c r="F18" s="376" t="n"/>
      <c r="G18" s="376" t="n"/>
      <c r="H18" s="376" t="n"/>
      <c r="I18" s="376" t="n"/>
      <c r="J18" s="376" t="n"/>
      <c r="K18" s="376" t="n"/>
      <c r="L18" s="383" t="n"/>
      <c r="M18" s="376" t="n"/>
    </row>
    <row r="19" ht="30" customHeight="1" s="162">
      <c r="A19" s="376" t="n"/>
      <c r="B19" s="381" t="n"/>
      <c r="C19" s="382" t="n"/>
      <c r="D19" s="376" t="n"/>
      <c r="E19" s="376" t="n"/>
      <c r="F19" s="376" t="n"/>
      <c r="G19" s="376" t="n"/>
      <c r="H19" s="376" t="n"/>
      <c r="I19" s="376" t="n"/>
      <c r="J19" s="376" t="n"/>
      <c r="K19" s="376" t="n"/>
      <c r="L19" s="383" t="n"/>
      <c r="M19" s="376" t="n"/>
    </row>
    <row r="20" ht="30" customHeight="1" s="162">
      <c r="A20" s="376" t="n"/>
      <c r="B20" s="381" t="n"/>
      <c r="C20" s="382" t="n"/>
      <c r="D20" s="376" t="n"/>
      <c r="E20" s="376" t="n"/>
      <c r="F20" s="376" t="n"/>
      <c r="G20" s="376" t="n"/>
      <c r="H20" s="376" t="n"/>
      <c r="I20" s="376" t="n"/>
      <c r="J20" s="376" t="n"/>
      <c r="K20" s="376" t="n"/>
      <c r="L20" s="383" t="n"/>
      <c r="M20" s="376" t="n"/>
    </row>
    <row r="21" ht="30" customHeight="1" s="162">
      <c r="A21" s="376" t="n"/>
      <c r="B21" s="381" t="n"/>
      <c r="C21" s="382" t="n"/>
      <c r="D21" s="376" t="n"/>
      <c r="E21" s="376" t="n"/>
      <c r="F21" s="376" t="n"/>
      <c r="G21" s="376" t="n"/>
      <c r="H21" s="376" t="n"/>
      <c r="I21" s="376" t="n"/>
      <c r="J21" s="376" t="n"/>
      <c r="K21" s="376" t="n"/>
      <c r="L21" s="383" t="n"/>
      <c r="M21" s="376" t="n"/>
    </row>
    <row r="22" ht="30" customHeight="1" s="162">
      <c r="A22" s="376" t="n"/>
      <c r="B22" s="381" t="n"/>
      <c r="C22" s="382" t="n"/>
      <c r="D22" s="376" t="n"/>
      <c r="E22" s="376" t="n"/>
      <c r="F22" s="376" t="n"/>
      <c r="G22" s="376" t="n"/>
      <c r="H22" s="376" t="n"/>
      <c r="I22" s="376" t="n"/>
      <c r="J22" s="376" t="n"/>
      <c r="K22" s="376" t="n"/>
      <c r="L22" s="383" t="n"/>
      <c r="M22" s="376" t="n"/>
    </row>
    <row r="23" ht="30" customHeight="1" s="162">
      <c r="A23" s="376" t="n"/>
      <c r="B23" s="381" t="n"/>
      <c r="C23" s="382" t="n"/>
      <c r="D23" s="376" t="n"/>
      <c r="E23" s="376" t="n"/>
      <c r="F23" s="376" t="n"/>
      <c r="G23" s="376" t="n"/>
      <c r="H23" s="376" t="n"/>
      <c r="I23" s="376" t="n"/>
      <c r="J23" s="376" t="n"/>
      <c r="K23" s="376" t="n"/>
      <c r="L23" s="383" t="n"/>
      <c r="M23" s="376" t="n"/>
    </row>
    <row r="24" ht="30" customHeight="1" s="162">
      <c r="A24" s="376" t="n"/>
      <c r="B24" s="381" t="n"/>
      <c r="C24" s="382" t="n"/>
      <c r="D24" s="376" t="n"/>
      <c r="E24" s="376" t="n"/>
      <c r="F24" s="376" t="n"/>
      <c r="G24" s="376" t="n"/>
      <c r="H24" s="376" t="n"/>
      <c r="I24" s="376" t="n"/>
      <c r="J24" s="376" t="n"/>
      <c r="K24" s="376" t="n"/>
      <c r="L24" s="383" t="n"/>
      <c r="M24" s="376" t="n"/>
    </row>
    <row r="25" ht="30" customHeight="1" s="162">
      <c r="A25" s="376" t="n"/>
      <c r="B25" s="381" t="n"/>
      <c r="C25" s="382" t="n"/>
      <c r="D25" s="376" t="n"/>
      <c r="E25" s="376" t="n"/>
      <c r="F25" s="376" t="n"/>
      <c r="G25" s="376" t="n"/>
      <c r="H25" s="376" t="n"/>
      <c r="I25" s="376" t="n"/>
      <c r="J25" s="376" t="n"/>
      <c r="K25" s="376" t="n"/>
      <c r="L25" s="383" t="n"/>
      <c r="M25" s="376" t="n"/>
    </row>
    <row r="26" ht="30" customHeight="1" s="162">
      <c r="A26" s="376" t="n"/>
      <c r="B26" s="381" t="n"/>
      <c r="C26" s="382" t="n"/>
      <c r="D26" s="376" t="n"/>
      <c r="E26" s="376" t="n"/>
      <c r="F26" s="376" t="n"/>
      <c r="G26" s="376" t="n"/>
      <c r="H26" s="376" t="n"/>
      <c r="I26" s="376" t="n"/>
      <c r="J26" s="376" t="n"/>
      <c r="K26" s="376" t="n"/>
      <c r="L26" s="383" t="n"/>
      <c r="M26" s="376" t="n"/>
    </row>
    <row r="27" ht="30" customHeight="1" s="162">
      <c r="A27" s="376" t="n"/>
      <c r="B27" s="381" t="n"/>
      <c r="C27" s="382" t="n"/>
      <c r="D27" s="376" t="n"/>
      <c r="E27" s="376" t="n"/>
      <c r="F27" s="376" t="n"/>
      <c r="G27" s="376" t="n"/>
      <c r="H27" s="376" t="n"/>
      <c r="I27" s="376" t="n"/>
      <c r="J27" s="376" t="n"/>
      <c r="K27" s="376" t="n"/>
      <c r="L27" s="383" t="n"/>
      <c r="M27" s="376" t="n"/>
    </row>
    <row r="28" ht="30" customHeight="1" s="162">
      <c r="A28" s="376" t="n"/>
      <c r="B28" s="381" t="n"/>
      <c r="C28" s="382" t="n"/>
      <c r="D28" s="376" t="n"/>
      <c r="E28" s="376" t="n"/>
      <c r="F28" s="376" t="n"/>
      <c r="G28" s="376" t="n"/>
      <c r="H28" s="376" t="n"/>
      <c r="I28" s="376" t="n"/>
      <c r="J28" s="376" t="n"/>
      <c r="K28" s="376" t="n"/>
      <c r="L28" s="383" t="n"/>
      <c r="M28" s="376" t="n"/>
    </row>
    <row r="29" ht="30" customHeight="1" s="162">
      <c r="A29" s="376" t="n"/>
      <c r="B29" s="381" t="n"/>
      <c r="C29" s="382" t="n"/>
      <c r="D29" s="376" t="n"/>
      <c r="E29" s="376" t="n"/>
      <c r="F29" s="376" t="n"/>
      <c r="G29" s="376" t="n"/>
      <c r="H29" s="376" t="n"/>
      <c r="I29" s="376" t="n"/>
      <c r="J29" s="376" t="n"/>
      <c r="K29" s="376" t="n"/>
      <c r="L29" s="383" t="n"/>
      <c r="M29" s="376" t="n"/>
    </row>
    <row r="30" ht="30" customHeight="1" s="162">
      <c r="A30" s="376" t="n"/>
      <c r="B30" s="381" t="n"/>
      <c r="C30" s="382" t="n"/>
      <c r="D30" s="376" t="n"/>
      <c r="E30" s="376" t="n"/>
      <c r="F30" s="376" t="n"/>
      <c r="G30" s="376" t="n"/>
      <c r="H30" s="376" t="n"/>
      <c r="I30" s="376" t="n"/>
      <c r="J30" s="376" t="n"/>
      <c r="K30" s="376" t="n"/>
      <c r="L30" s="383" t="n"/>
      <c r="M30" s="376" t="n"/>
    </row>
    <row r="31" ht="30" customHeight="1" s="162">
      <c r="A31" s="376" t="n"/>
      <c r="B31" s="381" t="n"/>
      <c r="C31" s="382" t="n"/>
      <c r="D31" s="376" t="n"/>
      <c r="E31" s="376" t="n"/>
      <c r="F31" s="376" t="n"/>
      <c r="G31" s="376" t="n"/>
      <c r="H31" s="376" t="n"/>
      <c r="I31" s="376" t="n"/>
      <c r="J31" s="376" t="n"/>
      <c r="K31" s="376" t="n"/>
      <c r="L31" s="383" t="n"/>
      <c r="M31" s="376" t="n"/>
    </row>
    <row r="32" ht="30" customHeight="1" s="162">
      <c r="A32" s="376" t="n"/>
      <c r="B32" s="381" t="n"/>
      <c r="C32" s="382" t="n"/>
      <c r="D32" s="376" t="n"/>
      <c r="E32" s="376" t="n"/>
      <c r="F32" s="376" t="n"/>
      <c r="G32" s="376" t="n"/>
      <c r="H32" s="376" t="n"/>
      <c r="I32" s="376" t="n"/>
      <c r="J32" s="376" t="n"/>
      <c r="K32" s="376" t="n"/>
      <c r="L32" s="383" t="n"/>
      <c r="M32" s="376" t="n"/>
    </row>
    <row r="33" ht="30" customHeight="1" s="162">
      <c r="A33" s="376" t="n"/>
      <c r="B33" s="381" t="n"/>
      <c r="C33" s="382" t="n"/>
      <c r="D33" s="376" t="n"/>
      <c r="E33" s="376" t="n"/>
      <c r="F33" s="376" t="n"/>
      <c r="G33" s="376" t="n"/>
      <c r="H33" s="376" t="n"/>
      <c r="I33" s="376" t="n"/>
      <c r="J33" s="376" t="n"/>
      <c r="K33" s="376" t="n"/>
      <c r="L33" s="383" t="n"/>
      <c r="M33" s="376" t="n"/>
    </row>
    <row r="34" ht="30" customHeight="1" s="162">
      <c r="A34" s="376" t="n"/>
      <c r="B34" s="381" t="n"/>
      <c r="C34" s="382" t="n"/>
      <c r="D34" s="376" t="n"/>
      <c r="E34" s="376" t="n"/>
      <c r="F34" s="376" t="n"/>
      <c r="G34" s="376" t="n"/>
      <c r="H34" s="376" t="n"/>
      <c r="I34" s="376" t="n"/>
      <c r="J34" s="376" t="n"/>
      <c r="K34" s="376" t="n"/>
      <c r="L34" s="383" t="n"/>
      <c r="M34" s="376" t="n"/>
    </row>
    <row r="35" ht="30" customHeight="1" s="162">
      <c r="A35" s="376" t="n"/>
      <c r="B35" s="381" t="n"/>
      <c r="C35" s="382" t="n"/>
      <c r="D35" s="376" t="n"/>
      <c r="E35" s="376" t="n"/>
      <c r="F35" s="376" t="n"/>
      <c r="G35" s="376" t="n"/>
      <c r="H35" s="376" t="n"/>
      <c r="I35" s="376" t="n"/>
      <c r="J35" s="376" t="n"/>
      <c r="K35" s="376" t="n"/>
      <c r="L35" s="383" t="n"/>
      <c r="M35" s="376" t="n"/>
    </row>
    <row r="36" ht="30" customHeight="1" s="162">
      <c r="A36" s="376" t="n"/>
      <c r="B36" s="381" t="n"/>
      <c r="C36" s="382" t="n"/>
      <c r="D36" s="376" t="n"/>
      <c r="E36" s="376" t="n"/>
      <c r="F36" s="376" t="n"/>
      <c r="G36" s="376" t="n"/>
      <c r="H36" s="376" t="n"/>
      <c r="I36" s="376" t="n"/>
      <c r="J36" s="376" t="n"/>
      <c r="K36" s="376" t="n"/>
      <c r="L36" s="383" t="n"/>
      <c r="M36" s="376" t="n"/>
    </row>
    <row r="37" ht="30" customHeight="1" s="162">
      <c r="A37" s="376" t="n"/>
      <c r="B37" s="381" t="n"/>
      <c r="C37" s="382" t="n"/>
      <c r="D37" s="376" t="n"/>
      <c r="E37" s="376" t="n"/>
      <c r="F37" s="376" t="n"/>
      <c r="G37" s="376" t="n"/>
      <c r="H37" s="376" t="n"/>
      <c r="I37" s="376" t="n"/>
      <c r="J37" s="376" t="n"/>
      <c r="K37" s="376" t="n"/>
      <c r="L37" s="383" t="n"/>
      <c r="M37" s="376" t="n"/>
    </row>
    <row r="38" ht="30" customHeight="1" s="162">
      <c r="A38" s="376" t="n"/>
      <c r="B38" s="381" t="n"/>
      <c r="C38" s="382" t="n"/>
      <c r="D38" s="376" t="n"/>
      <c r="E38" s="376" t="n"/>
      <c r="F38" s="376" t="n"/>
      <c r="G38" s="376" t="n"/>
      <c r="H38" s="376" t="n"/>
      <c r="I38" s="376" t="n"/>
      <c r="J38" s="376" t="n"/>
      <c r="K38" s="376" t="n"/>
      <c r="L38" s="383" t="n"/>
      <c r="M38" s="376" t="n"/>
    </row>
    <row r="39" ht="30" customHeight="1" s="162">
      <c r="A39" s="376" t="n"/>
      <c r="B39" s="381" t="n"/>
      <c r="C39" s="382" t="n"/>
      <c r="D39" s="376" t="n"/>
      <c r="E39" s="376" t="n"/>
      <c r="F39" s="376" t="n"/>
      <c r="G39" s="376" t="n"/>
      <c r="H39" s="376" t="n"/>
      <c r="I39" s="376" t="n"/>
      <c r="J39" s="376" t="n"/>
      <c r="K39" s="376" t="n"/>
      <c r="L39" s="383" t="n"/>
      <c r="M39" s="376" t="n"/>
    </row>
    <row r="40" ht="30" customHeight="1" s="162">
      <c r="A40" s="376" t="n"/>
      <c r="B40" s="381" t="n"/>
      <c r="C40" s="385" t="n"/>
      <c r="D40" s="386" t="n"/>
      <c r="E40" s="386" t="n"/>
      <c r="F40" s="386" t="n"/>
      <c r="G40" s="386" t="n"/>
      <c r="H40" s="386" t="n"/>
      <c r="I40" s="386" t="n"/>
      <c r="J40" s="386" t="n"/>
      <c r="K40" s="386" t="n"/>
      <c r="L40" s="387"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4" t="n"/>
      <c r="C43" s="395" t="n"/>
      <c r="D43" s="376" t="n"/>
      <c r="E43" s="376" t="n"/>
      <c r="F43" s="376" t="n"/>
      <c r="G43" s="376" t="n"/>
      <c r="H43" s="376" t="n"/>
      <c r="I43" s="376" t="n"/>
      <c r="J43" s="396" t="n"/>
      <c r="K43" s="397"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4" t="n"/>
      <c r="C45" s="395" t="n"/>
      <c r="D45" s="376" t="n"/>
      <c r="E45" s="376" t="n"/>
      <c r="F45" s="376" t="n"/>
      <c r="G45" s="376" t="n"/>
      <c r="H45" s="376" t="n"/>
      <c r="I45" s="376" t="n"/>
      <c r="J45" s="396" t="n"/>
      <c r="K45" s="397"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4" t="n"/>
      <c r="C47" s="395" t="n"/>
      <c r="D47" s="376" t="n"/>
      <c r="E47" s="376" t="n"/>
      <c r="F47" s="376" t="n"/>
      <c r="G47" s="376" t="n"/>
      <c r="H47" s="376" t="n"/>
      <c r="I47" s="376" t="n"/>
      <c r="J47" s="396" t="n"/>
      <c r="K47" s="397"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4" t="n"/>
      <c r="C49" s="395" t="n"/>
      <c r="D49" s="376" t="n"/>
      <c r="E49" s="376" t="n"/>
      <c r="F49" s="376" t="n"/>
      <c r="G49" s="376" t="n"/>
      <c r="H49" s="376" t="n"/>
      <c r="I49" s="376" t="n"/>
      <c r="J49" s="396" t="n"/>
      <c r="K49" s="397"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4" t="n"/>
      <c r="C51" s="395" t="n"/>
      <c r="D51" s="376" t="n"/>
      <c r="E51" s="376" t="n"/>
      <c r="F51" s="376" t="n"/>
      <c r="G51" s="376" t="n"/>
      <c r="H51" s="376" t="n"/>
      <c r="I51" s="376" t="n"/>
      <c r="J51" s="396" t="n"/>
      <c r="K51" s="397"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4" t="n"/>
      <c r="C53" s="395" t="n"/>
      <c r="D53" s="376" t="n"/>
      <c r="E53" s="376" t="n"/>
      <c r="F53" s="376" t="n"/>
      <c r="G53" s="376" t="n"/>
      <c r="H53" s="376" t="n"/>
      <c r="I53" s="376" t="n"/>
      <c r="J53" s="396" t="n"/>
      <c r="K53" s="397"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4" t="n"/>
      <c r="C55" s="395" t="n"/>
      <c r="D55" s="376" t="n"/>
      <c r="E55" s="376" t="n"/>
      <c r="F55" s="376" t="n"/>
      <c r="G55" s="376" t="n"/>
      <c r="H55" s="376" t="n"/>
      <c r="I55" s="376" t="n"/>
      <c r="J55" s="396" t="n"/>
      <c r="K55" s="397"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4" t="n"/>
      <c r="C57" s="395" t="n"/>
      <c r="D57" s="376" t="n"/>
      <c r="E57" s="376" t="n"/>
      <c r="F57" s="376" t="n"/>
      <c r="G57" s="376" t="n"/>
      <c r="H57" s="376" t="n"/>
      <c r="I57" s="376" t="n"/>
      <c r="J57" s="396" t="n"/>
      <c r="K57" s="397"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4" t="n"/>
      <c r="C59" s="395" t="n"/>
      <c r="D59" s="376" t="n"/>
      <c r="E59" s="376" t="n"/>
      <c r="F59" s="376" t="n"/>
      <c r="G59" s="376" t="n"/>
      <c r="H59" s="376" t="n"/>
      <c r="I59" s="376" t="n"/>
      <c r="J59" s="396" t="n"/>
      <c r="K59" s="397"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4" t="n"/>
      <c r="C61" s="395" t="n"/>
      <c r="D61" s="376" t="n"/>
      <c r="E61" s="376" t="n"/>
      <c r="F61" s="376" t="n"/>
      <c r="G61" s="376" t="n"/>
      <c r="H61" s="376" t="n"/>
      <c r="I61" s="376" t="n"/>
      <c r="J61" s="396" t="n"/>
      <c r="K61" s="397" t="n"/>
      <c r="L61" s="376" t="n"/>
      <c r="M61" s="376" t="n"/>
    </row>
    <row r="62" ht="30" customHeight="1" s="162">
      <c r="A62" s="376" t="n"/>
      <c r="B62" s="390" t="n"/>
      <c r="C62" s="391" t="n"/>
      <c r="D62" s="376" t="n"/>
      <c r="E62" s="376" t="n"/>
      <c r="F62" s="376" t="n"/>
      <c r="G62" s="376" t="n"/>
      <c r="H62" s="376" t="n"/>
      <c r="I62" s="376" t="n"/>
      <c r="J62" s="392" t="n"/>
      <c r="K62" s="393" t="n"/>
      <c r="L62" s="376" t="n"/>
      <c r="M62" s="376" t="n"/>
    </row>
  </sheetData>
  <mergeCells count="11">
    <mergeCell ref="L2:M2"/>
    <mergeCell ref="C12:L40"/>
    <mergeCell ref="L3:M3"/>
    <mergeCell ref="C9:L10"/>
    <mergeCell ref="D3:I3"/>
    <mergeCell ref="B3:C3"/>
    <mergeCell ref="B2:C2"/>
    <mergeCell ref="J3:K3"/>
    <mergeCell ref="J2:K2"/>
    <mergeCell ref="D2:I2"/>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A1: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1"/>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A1: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1"/>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A1: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1"/>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9"/>
    <row r="10"/>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02" t="n"/>
      <c r="F14" s="400" t="n"/>
      <c r="G14" s="400" t="n"/>
      <c r="H14" s="401" t="n"/>
    </row>
    <row r="15"/>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E3:L3"/>
    <mergeCell ref="B14:D14"/>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sheetPr>
  <dimension ref="A1:S229"/>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1"/>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48"/>
    <row r="49"/>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2"/>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7"/>
    <row r="78"/>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2"/>
    <row r="123"/>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sheetData>
  <mergeCells count="13">
    <mergeCell ref="B79:O79"/>
    <mergeCell ref="B124:J124"/>
    <mergeCell ref="P3:Q3"/>
    <mergeCell ref="E2:M2"/>
    <mergeCell ref="N3:O3"/>
    <mergeCell ref="B148:O148"/>
    <mergeCell ref="N2:O2"/>
    <mergeCell ref="P2:Q2"/>
    <mergeCell ref="B4:Q4"/>
    <mergeCell ref="B5:O5"/>
    <mergeCell ref="E3:M3"/>
    <mergeCell ref="B63:O63"/>
    <mergeCell ref="B50:O50"/>
  </mergeCells>
  <pageMargins left="0.7" right="0.7" top="0.75" bottom="0.75" header="0.3" footer="0.3"/>
  <pageSetup orientation="portrait" scale="55"/>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Z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Traverse</t>
        </is>
      </c>
      <c r="U6" t="n">
        <v>0.35</v>
      </c>
      <c r="V6" t="n">
        <v>2036.25</v>
      </c>
      <c r="W6" t="n">
        <v>3346.5</v>
      </c>
      <c r="X6" t="n">
        <v>4676.7</v>
      </c>
      <c r="Y6" t="n">
        <v>4795.56</v>
      </c>
      <c r="Z6" t="n">
        <v>17008.5</v>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M90"/>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 Data'!K10=0,"",'RTU Data'!K10)</f>
        <v/>
      </c>
      <c r="D7" s="173" t="n"/>
      <c r="E7" s="189">
        <f>IF('RTU Data'!L10=0,"",'RTU Data'!L10)</f>
        <v/>
      </c>
      <c r="F7" s="173" t="n"/>
      <c r="G7" s="49">
        <f>IF(OR(E7="",C7="",C7=0),"",E7/C7)</f>
        <v/>
      </c>
      <c r="H7" s="11">
        <f>IF('{Equipment Data Entry}'!B81=0,"",'{Equipment Data Entry}'!B81)</f>
        <v/>
      </c>
      <c r="I7" s="189">
        <f>IF('Fan Data (EFs, TFs, etc.)'!K9=0,"",'Fan Data (EFs, TFs, etc.)'!K9)</f>
        <v/>
      </c>
      <c r="J7" s="173" t="n"/>
      <c r="K7" s="189">
        <f>IF('Fan Data (EFs, TFs, etc.)'!L9=0,"",'Fan Data (EFs, TFs, etc.)'!L9)</f>
        <v/>
      </c>
      <c r="L7" s="173" t="n"/>
      <c r="M7" s="49">
        <f>IF(OR(K7="",I7="",I7=0),"",K7/I7)</f>
        <v/>
      </c>
    </row>
    <row r="8" ht="13.35" customHeight="1" s="162">
      <c r="B8" s="11">
        <f>IF('{Equipment Data Entry}'!B8=0,"",'{Equipment Data Entry}'!B8)</f>
        <v/>
      </c>
      <c r="C8" s="189">
        <f>IF('RTU Data'!K33=0,"",'RTU Data'!K33)</f>
        <v/>
      </c>
      <c r="D8" s="173" t="n"/>
      <c r="E8" s="189">
        <f>IF('RTU Data'!L33=0,"",'RTU Data'!L33)</f>
        <v/>
      </c>
      <c r="F8" s="173" t="n"/>
      <c r="G8" s="49">
        <f>IF(OR(E8="",C8="",C8=0),"",E8/C8)</f>
        <v/>
      </c>
      <c r="H8" s="11">
        <f>IF('{Equipment Data Entry}'!B82=0,"",'{Equipment Data Entry}'!B82)</f>
        <v/>
      </c>
      <c r="I8" s="189">
        <f>IF('Fan Data (EFs, TFs, etc.)'!K32=0,"",'Fan Data (EFs, TFs, etc.)'!K32)</f>
        <v/>
      </c>
      <c r="J8" s="173" t="n"/>
      <c r="K8" s="189">
        <f>IF('Fan Data (EFs, TFs, etc.)'!L32=0,"",'Fan Data (EFs, TFs, etc.)'!L32)</f>
        <v/>
      </c>
      <c r="L8" s="173" t="n"/>
      <c r="M8" s="49">
        <f>IF(OR(K8="",I8="",I8=0),"",K8/I8)</f>
        <v/>
      </c>
    </row>
    <row r="9" ht="13.35" customHeight="1" s="162">
      <c r="B9" s="11">
        <f>IF('{Equipment Data Entry}'!B9=0,"",'{Equipment Data Entry}'!B9)</f>
        <v/>
      </c>
      <c r="C9" s="189">
        <f>IF('RTU Data'!K59=0,"",'RTU Data'!K59)</f>
        <v/>
      </c>
      <c r="D9" s="173" t="n"/>
      <c r="E9" s="189">
        <f>IF('RTU Data'!L59=0,"",'RTU Data'!L59)</f>
        <v/>
      </c>
      <c r="F9" s="173" t="n"/>
      <c r="G9" s="49">
        <f>IF(OR(E9="",C9="",C9=0),"",E9/C9)</f>
        <v/>
      </c>
      <c r="H9" s="11">
        <f>IF('{Equipment Data Entry}'!B83=0,"",'{Equipment Data Entry}'!B83)</f>
        <v/>
      </c>
      <c r="I9" s="189">
        <f>IF('Fan Data (EFs, TFs, etc.)'!K58=0,"",'Fan Data (EFs, TFs, etc.)'!K58)</f>
        <v/>
      </c>
      <c r="J9" s="173" t="n"/>
      <c r="K9" s="189">
        <f>IF('Fan Data (EFs, TFs, etc.)'!L58=0,"",'Fan Data (EFs, TFs, etc.)'!L58)</f>
        <v/>
      </c>
      <c r="L9" s="173" t="n"/>
      <c r="M9" s="49">
        <f>IF(OR(K9="",I9="",I9=0),"",K9/I9)</f>
        <v/>
      </c>
    </row>
    <row r="10" ht="13.35" customHeight="1" s="162">
      <c r="B10" s="11">
        <f>IF('{Equipment Data Entry}'!B10=0,"",'{Equipment Data Entry}'!B10)</f>
        <v/>
      </c>
      <c r="C10" s="189">
        <f>IF('RTU Data'!K82=0,"",'RTU Data'!K82)</f>
        <v/>
      </c>
      <c r="D10" s="173" t="n"/>
      <c r="E10" s="189">
        <f>IF('RTU Data'!L82=0,"",'RTU Data'!L82)</f>
        <v/>
      </c>
      <c r="F10" s="173" t="n"/>
      <c r="G10" s="49">
        <f>IF(OR(E10="",C10="",C10=0),"",E10/C10)</f>
        <v/>
      </c>
      <c r="H10" s="11">
        <f>IF('{Equipment Data Entry}'!B84=0,"",'{Equipment Data Entry}'!B84)</f>
        <v/>
      </c>
      <c r="I10" s="189">
        <f>IF('Fan Data (EFs, TFs, etc.)'!K81=0,"",'Fan Data (EFs, TFs, etc.)'!K81)</f>
        <v/>
      </c>
      <c r="J10" s="173" t="n"/>
      <c r="K10" s="189">
        <f>IF('Fan Data (EFs, TFs, etc.)'!L81=0,"",'Fan Data (EFs, TFs, etc.)'!L81)</f>
        <v/>
      </c>
      <c r="L10" s="173" t="n"/>
      <c r="M10" s="49">
        <f>IF(OR(K10="",I10="",I10=0),"",K10/I10)</f>
        <v/>
      </c>
    </row>
    <row r="11" ht="13.35" customHeight="1" s="162">
      <c r="B11" s="11">
        <f>IF('{Equipment Data Entry}'!B11=0,"",'{Equipment Data Entry}'!B11)</f>
        <v/>
      </c>
      <c r="C11" s="189">
        <f>IF('RTU Data'!K108=0,"",'RTU Data'!K108)</f>
        <v/>
      </c>
      <c r="D11" s="173" t="n"/>
      <c r="E11" s="189">
        <f>IF('RTU Data'!L108=0,"",'RTU Data'!L108)</f>
        <v/>
      </c>
      <c r="F11" s="173" t="n"/>
      <c r="G11" s="49">
        <f>IF(OR(E11="",C11="",C11=0),"",E11/C11)</f>
        <v/>
      </c>
      <c r="H11" s="11">
        <f>IF('{Equipment Data Entry}'!B85=0,"",'{Equipment Data Entry}'!B85)</f>
        <v/>
      </c>
      <c r="I11" s="189">
        <f>IF('Fan Data (EFs, TFs, etc.)'!K107=0,"",'Fan Data (EFs, TFs, etc.)'!K107)</f>
        <v/>
      </c>
      <c r="J11" s="173" t="n"/>
      <c r="K11" s="189">
        <f>IF('Fan Data (EFs, TFs, etc.)'!L107=0,"",'Fan Data (EFs, TFs, etc.)'!L107)</f>
        <v/>
      </c>
      <c r="L11" s="173" t="n"/>
      <c r="M11" s="49">
        <f>IF(OR(K11="",I11="",I11=0),"",K11/I11)</f>
        <v/>
      </c>
    </row>
    <row r="12" ht="13.35" customHeight="1" s="162">
      <c r="B12" s="11">
        <f>IF('{Equipment Data Entry}'!B12=0,"",'{Equipment Data Entry}'!B12)</f>
        <v/>
      </c>
      <c r="C12" s="189">
        <f>IF('RTU Data'!K131=0,"",'RTU Data'!K131)</f>
        <v/>
      </c>
      <c r="D12" s="173" t="n"/>
      <c r="E12" s="189">
        <f>IF('RTU Data'!L131=0,"",'RTU Data'!L131)</f>
        <v/>
      </c>
      <c r="F12" s="173" t="n"/>
      <c r="G12" s="49">
        <f>IF(OR(E12="",C12="",C12=0),"",E12/C12)</f>
        <v/>
      </c>
      <c r="H12" s="11">
        <f>IF('{Equipment Data Entry}'!B86=0,"",'{Equipment Data Entry}'!B86)</f>
        <v/>
      </c>
      <c r="I12" s="189">
        <f>IF('Fan Data (EFs, TFs, etc.)'!K130=0,"",'Fan Data (EFs, TFs, etc.)'!K130)</f>
        <v/>
      </c>
      <c r="J12" s="173" t="n"/>
      <c r="K12" s="189">
        <f>IF('Fan Data (EFs, TFs, etc.)'!L130=0,"",'Fan Data (EFs, TFs, etc.)'!L130)</f>
        <v/>
      </c>
      <c r="L12" s="173" t="n"/>
      <c r="M12" s="49">
        <f>IF(OR(K12="",I12="",I12=0),"",K12/I12)</f>
        <v/>
      </c>
    </row>
    <row r="13" ht="13.35" customHeight="1" s="162">
      <c r="B13" s="11">
        <f>IF('{Equipment Data Entry}'!B13=0,"",'{Equipment Data Entry}'!B13)</f>
        <v/>
      </c>
      <c r="C13" s="189">
        <f>IF('RTU Data'!K157=0,"",'RTU Data'!K157)</f>
        <v/>
      </c>
      <c r="D13" s="173" t="n"/>
      <c r="E13" s="189">
        <f>IF('RTU Data'!L157=0,"",'RTU Data'!L157)</f>
        <v/>
      </c>
      <c r="F13" s="173" t="n"/>
      <c r="G13" s="49">
        <f>IF(OR(E13="",C13="",C13=0),"",E13/C13)</f>
        <v/>
      </c>
      <c r="H13" s="11">
        <f>IF('{Equipment Data Entry}'!B87=0,"",'{Equipment Data Entry}'!B87)</f>
        <v/>
      </c>
      <c r="I13" s="189">
        <f>IF('Fan Data (EFs, TFs, etc.)'!K156=0,"",'Fan Data (EFs, TFs, etc.)'!K156)</f>
        <v/>
      </c>
      <c r="J13" s="173" t="n"/>
      <c r="K13" s="189">
        <f>IF('Fan Data (EFs, TFs, etc.)'!L156=0,"",'Fan Data (EFs, TFs, etc.)'!L156)</f>
        <v/>
      </c>
      <c r="L13" s="173" t="n"/>
      <c r="M13" s="49">
        <f>IF(OR(K13="",I13="",I13=0),"",K13/I13)</f>
        <v/>
      </c>
    </row>
    <row r="14" ht="13.35" customHeight="1" s="162">
      <c r="B14" s="11">
        <f>IF('{Equipment Data Entry}'!B14=0,"",'{Equipment Data Entry}'!B14)</f>
        <v/>
      </c>
      <c r="C14" s="189">
        <f>IF('RTU Data'!K180=0,"",'RTU Data'!K180)</f>
        <v/>
      </c>
      <c r="D14" s="173" t="n"/>
      <c r="E14" s="189">
        <f>IF('RTU Data'!L180=0,"",'RTU Data'!L180)</f>
        <v/>
      </c>
      <c r="F14" s="173" t="n"/>
      <c r="G14" s="49">
        <f>IF(OR(E14="",C14="",C14=0),"",E14/C14)</f>
        <v/>
      </c>
      <c r="H14" s="11">
        <f>IF('{Equipment Data Entry}'!B88=0,"",'{Equipment Data Entry}'!B88)</f>
        <v/>
      </c>
      <c r="I14" s="189">
        <f>IF('Fan Data (EFs, TFs, etc.)'!K179=0,"",'Fan Data (EFs, TFs, etc.)'!K179)</f>
        <v/>
      </c>
      <c r="J14" s="173" t="n"/>
      <c r="K14" s="189">
        <f>IF('Fan Data (EFs, TFs, etc.)'!L179=0,"",'Fan Data (EFs, TFs, etc.)'!L179)</f>
        <v/>
      </c>
      <c r="L14" s="173" t="n"/>
      <c r="M14" s="49">
        <f>IF(OR(K14="",I14="",I14=0),"",K14/I14)</f>
        <v/>
      </c>
    </row>
    <row r="15" ht="13.35" customHeight="1" s="162">
      <c r="B15" s="11">
        <f>IF('{Equipment Data Entry}'!B15=0,"",'{Equipment Data Entry}'!B15)</f>
        <v/>
      </c>
      <c r="C15" s="189">
        <f>IF('RTU Data'!K206=0,"",'RTU Data'!K206)</f>
        <v/>
      </c>
      <c r="D15" s="173" t="n"/>
      <c r="E15" s="189">
        <f>IF('RTU Data'!L206=0,"",'RTU Data'!L206)</f>
        <v/>
      </c>
      <c r="F15" s="173" t="n"/>
      <c r="G15" s="49">
        <f>IF(OR(E15="",C15="",C15=0),"",E15/C15)</f>
        <v/>
      </c>
      <c r="H15" s="11">
        <f>IF('{Equipment Data Entry}'!B89=0,"",'{Equipment Data Entry}'!B89)</f>
        <v/>
      </c>
      <c r="I15" s="189">
        <f>IF('Fan Data (EFs, TFs, etc.)'!K205=0,"",'Fan Data (EFs, TFs, etc.)'!K205)</f>
        <v/>
      </c>
      <c r="J15" s="173" t="n"/>
      <c r="K15" s="189">
        <f>IF('Fan Data (EFs, TFs, etc.)'!L205=0,"",'Fan Data (EFs, TFs, etc.)'!L205)</f>
        <v/>
      </c>
      <c r="L15" s="173" t="n"/>
      <c r="M15" s="49">
        <f>IF(OR(K15="",I15="",I15=0),"",K15/I15)</f>
        <v/>
      </c>
    </row>
    <row r="16" ht="13.35" customHeight="1" s="162">
      <c r="B16" s="11">
        <f>IF('{Equipment Data Entry}'!B16=0,"",'{Equipment Data Entry}'!B16)</f>
        <v/>
      </c>
      <c r="C16" s="189">
        <f>IF('RTU Data'!K229=0,"",'RTU Data'!K229)</f>
        <v/>
      </c>
      <c r="D16" s="173" t="n"/>
      <c r="E16" s="189">
        <f>IF('RTU Data'!L229=0,"",'RTU Data'!L229)</f>
        <v/>
      </c>
      <c r="F16" s="173" t="n"/>
      <c r="G16" s="49">
        <f>IF(OR(E16="",C16="",C16=0),"",E16/C16)</f>
        <v/>
      </c>
      <c r="H16" s="11">
        <f>IF('{Equipment Data Entry}'!B90=0,"",'{Equipment Data Entry}'!B90)</f>
        <v/>
      </c>
      <c r="I16" s="189">
        <f>IF('Fan Data (EFs, TFs, etc.)'!K228=0,"",'Fan Data (EFs, TFs, etc.)'!K228)</f>
        <v/>
      </c>
      <c r="J16" s="173" t="n"/>
      <c r="K16" s="189">
        <f>IF('Fan Data (EFs, TFs, etc.)'!L228=0,"",'Fan Data (EFs, TFs, etc.)'!L228)</f>
        <v/>
      </c>
      <c r="L16" s="173" t="n"/>
      <c r="M16" s="49">
        <f>IF(OR(K16="",I16="",I16=0),"",K16/I16)</f>
        <v/>
      </c>
    </row>
    <row r="17" ht="13.35" customHeight="1" s="162">
      <c r="B17" s="11">
        <f>IF('{Equipment Data Entry}'!B17=0,"",'{Equipment Data Entry}'!B17)</f>
        <v/>
      </c>
      <c r="C17" s="189">
        <f>IF('RTU Data'!K255=0,"",'RTU Data'!K255)</f>
        <v/>
      </c>
      <c r="D17" s="173" t="n"/>
      <c r="E17" s="189">
        <f>IF('RTU Data'!L255=0,"",'RTU Data'!L255)</f>
        <v/>
      </c>
      <c r="F17" s="173" t="n"/>
      <c r="G17" s="49">
        <f>IF(OR(E17="",C17="",C17=0),"",E17/C17)</f>
        <v/>
      </c>
      <c r="H17" s="11">
        <f>IF('{Equipment Data Entry}'!B91=0,"",'{Equipment Data Entry}'!B91)</f>
        <v/>
      </c>
      <c r="I17" s="189">
        <f>IF('Fan Data (EFs, TFs, etc.)'!K254=0,"",'Fan Data (EFs, TFs, etc.)'!K254)</f>
        <v/>
      </c>
      <c r="J17" s="173" t="n"/>
      <c r="K17" s="189">
        <f>IF('Fan Data (EFs, TFs, etc.)'!L254=0,"",'Fan Data (EFs, TFs, etc.)'!L254)</f>
        <v/>
      </c>
      <c r="L17" s="173" t="n"/>
      <c r="M17" s="49">
        <f>IF(OR(K17="",I17="",I17=0),"",K17/I17)</f>
        <v/>
      </c>
    </row>
    <row r="18" ht="13.35" customHeight="1" s="162">
      <c r="B18" s="11">
        <f>IF('{Equipment Data Entry}'!B18=0,"",'{Equipment Data Entry}'!B18)</f>
        <v/>
      </c>
      <c r="C18" s="189">
        <f>IF('RTU Data'!K278=0,"",'RTU Data'!K278)</f>
        <v/>
      </c>
      <c r="D18" s="173" t="n"/>
      <c r="E18" s="189">
        <f>IF('RTU Data'!L278=0,"",'RTU Data'!L278)</f>
        <v/>
      </c>
      <c r="F18" s="173" t="n"/>
      <c r="G18" s="49">
        <f>IF(OR(E18="",C18="",C18=0),"",E18/C18)</f>
        <v/>
      </c>
      <c r="H18" s="11">
        <f>IF('{Equipment Data Entry}'!B92=0,"",'{Equipment Data Entry}'!B92)</f>
        <v/>
      </c>
      <c r="I18" s="189">
        <f>IF('Fan Data (EFs, TFs, etc.)'!K277=0,"",'Fan Data (EFs, TFs, etc.)'!K277)</f>
        <v/>
      </c>
      <c r="J18" s="173" t="n"/>
      <c r="K18" s="189">
        <f>IF('Fan Data (EFs, TFs, etc.)'!L277=0,"",'Fan Data (EFs, TFs, etc.)'!L277)</f>
        <v/>
      </c>
      <c r="L18" s="173" t="n"/>
      <c r="M18" s="49">
        <f>IF(OR(K18="",I18="",I18=0),"",K18/I18)</f>
        <v/>
      </c>
    </row>
    <row r="19" ht="13.35" customHeight="1" s="162">
      <c r="B19" s="11">
        <f>IF('{Equipment Data Entry}'!B19=0,"",'{Equipment Data Entry}'!B19)</f>
        <v/>
      </c>
      <c r="C19" s="189">
        <f>IF('RTU Data'!K304=0,"",'RTU Data'!K304)</f>
        <v/>
      </c>
      <c r="D19" s="173" t="n"/>
      <c r="E19" s="189">
        <f>IF('RTU Data'!L304=0,"",'RTU Data'!L304)</f>
        <v/>
      </c>
      <c r="F19" s="173" t="n"/>
      <c r="G19" s="49">
        <f>IF(OR(E19="",C19="",C19=0),"",E19/C19)</f>
        <v/>
      </c>
      <c r="H19" s="11">
        <f>IF('{Equipment Data Entry}'!B93=0,"",'{Equipment Data Entry}'!B93)</f>
        <v/>
      </c>
      <c r="I19" s="189">
        <f>IF('Fan Data (EFs, TFs, etc.)'!K303=0,"",'Fan Data (EFs, TFs, etc.)'!K303)</f>
        <v/>
      </c>
      <c r="J19" s="173" t="n"/>
      <c r="K19" s="189">
        <f>IF('Fan Data (EFs, TFs, etc.)'!L303=0,"",'Fan Data (EFs, TFs, etc.)'!L303)</f>
        <v/>
      </c>
      <c r="L19" s="173" t="n"/>
      <c r="M19" s="49">
        <f>IF(OR(K19="",I19="",I19=0),"",K19/I19)</f>
        <v/>
      </c>
    </row>
    <row r="20" ht="13.35" customHeight="1" s="162">
      <c r="B20" s="11">
        <f>IF('{Equipment Data Entry}'!B20=0,"",'{Equipment Data Entry}'!B20)</f>
        <v/>
      </c>
      <c r="C20" s="189">
        <f>IF('RTU Data'!K327=0,"",'RTU Data'!K327)</f>
        <v/>
      </c>
      <c r="D20" s="173" t="n"/>
      <c r="E20" s="189">
        <f>IF('RTU Data'!L327=0,"",'RTU Data'!L327)</f>
        <v/>
      </c>
      <c r="F20" s="173" t="n"/>
      <c r="G20" s="49">
        <f>IF(OR(E20="",C20="",C20=0),"",E20/C20)</f>
        <v/>
      </c>
      <c r="H20" s="11">
        <f>IF('{Equipment Data Entry}'!B94=0,"",'{Equipment Data Entry}'!B94)</f>
        <v/>
      </c>
      <c r="I20" s="189">
        <f>IF('Fan Data (EFs, TFs, etc.)'!K326=0,"",'Fan Data (EFs, TFs, etc.)'!K326)</f>
        <v/>
      </c>
      <c r="J20" s="173" t="n"/>
      <c r="K20" s="189">
        <f>IF('Fan Data (EFs, TFs, etc.)'!L326=0,"",'Fan Data (EFs, TFs, etc.)'!L326)</f>
        <v/>
      </c>
      <c r="L20" s="173" t="n"/>
      <c r="M20" s="49">
        <f>IF(OR(K20="",I20="",I20=0),"",K20/I20)</f>
        <v/>
      </c>
    </row>
    <row r="21" ht="13.35" customHeight="1" s="162">
      <c r="B21" s="11">
        <f>IF('{Equipment Data Entry}'!B21=0,"",'{Equipment Data Entry}'!B21)</f>
        <v/>
      </c>
      <c r="C21" s="189">
        <f>IF('RTU Data'!K353=0,"",'RTU Data'!K353)</f>
        <v/>
      </c>
      <c r="D21" s="173" t="n"/>
      <c r="E21" s="189">
        <f>IF('RTU Data'!L353=0,"",'RTU Data'!L353)</f>
        <v/>
      </c>
      <c r="F21" s="173" t="n"/>
      <c r="G21" s="49">
        <f>IF(OR(E21="",C21="",C21=0),"",E21/C21)</f>
        <v/>
      </c>
      <c r="H21" s="11">
        <f>IF('{Equipment Data Entry}'!B95=0,"",'{Equipment Data Entry}'!B95)</f>
        <v/>
      </c>
      <c r="I21" s="189">
        <f>IF('Fan Data (EFs, TFs, etc.)'!K352=0,"",'Fan Data (EFs, TFs, etc.)'!K352)</f>
        <v/>
      </c>
      <c r="J21" s="173" t="n"/>
      <c r="K21" s="189">
        <f>IF('Fan Data (EFs, TFs, etc.)'!L352=0,"",'Fan Data (EFs, TFs, etc.)'!L352)</f>
        <v/>
      </c>
      <c r="L21" s="173" t="n"/>
      <c r="M21" s="49">
        <f>IF(OR(K21="",I21="",I21=0),"",K21/I21)</f>
        <v/>
      </c>
    </row>
    <row r="22" ht="13.35" customHeight="1" s="162">
      <c r="B22" s="11">
        <f>IF('{Equipment Data Entry}'!B22=0,"",'{Equipment Data Entry}'!B22)</f>
        <v/>
      </c>
      <c r="C22" s="189">
        <f>IF('RTU Data'!K376=0,"",'RTU Data'!K376)</f>
        <v/>
      </c>
      <c r="D22" s="173" t="n"/>
      <c r="E22" s="189">
        <f>IF('RTU Data'!L376=0,"",'RTU Data'!L376)</f>
        <v/>
      </c>
      <c r="F22" s="173" t="n"/>
      <c r="G22" s="49">
        <f>IF(OR(E22="",C22="",C22=0),"",E22/C22)</f>
        <v/>
      </c>
      <c r="H22" s="11">
        <f>IF('{Equipment Data Entry}'!B96=0,"",'{Equipment Data Entry}'!B96)</f>
        <v/>
      </c>
      <c r="I22" s="189">
        <f>IF('Fan Data (EFs, TFs, etc.)'!K375=0,"",'Fan Data (EFs, TFs, etc.)'!K375)</f>
        <v/>
      </c>
      <c r="J22" s="173" t="n"/>
      <c r="K22" s="189">
        <f>IF('Fan Data (EFs, TFs, etc.)'!L375=0,"",'Fan Data (EFs, TFs, etc.)'!L375)</f>
        <v/>
      </c>
      <c r="L22" s="173" t="n"/>
      <c r="M22" s="49">
        <f>IF(OR(K22="",I22="",I22=0),"",K22/I22)</f>
        <v/>
      </c>
    </row>
    <row r="23" ht="13.35" customHeight="1" s="162">
      <c r="B23" s="11">
        <f>IF('{Equipment Data Entry}'!B23=0,"",'{Equipment Data Entry}'!B23)</f>
        <v/>
      </c>
      <c r="C23" s="189">
        <f>IF('RTU Data'!K402=0,"",'RTU Data'!K402)</f>
        <v/>
      </c>
      <c r="D23" s="173" t="n"/>
      <c r="E23" s="189">
        <f>IF('RTU Data'!L402=0,"",'RTU Data'!L402)</f>
        <v/>
      </c>
      <c r="F23" s="173" t="n"/>
      <c r="G23" s="49">
        <f>IF(OR(E23="",C23="",C23=0),"",E23/C23)</f>
        <v/>
      </c>
      <c r="H23" s="11">
        <f>IF('{Equipment Data Entry}'!B97=0,"",'{Equipment Data Entry}'!B97)</f>
        <v/>
      </c>
      <c r="I23" s="189">
        <f>IF('Fan Data (EFs, TFs, etc.)'!K401=0,"",'Fan Data (EFs, TFs, etc.)'!K401)</f>
        <v/>
      </c>
      <c r="J23" s="173" t="n"/>
      <c r="K23" s="189">
        <f>IF('Fan Data (EFs, TFs, etc.)'!L401=0,"",'Fan Data (EFs, TFs, etc.)'!L401)</f>
        <v/>
      </c>
      <c r="L23" s="173" t="n"/>
      <c r="M23" s="49">
        <f>IF(OR(K23="",I23="",I23=0),"",K23/I23)</f>
        <v/>
      </c>
    </row>
    <row r="24" ht="13.35" customHeight="1" s="162">
      <c r="B24" s="11">
        <f>IF('{Equipment Data Entry}'!B24=0,"",'{Equipment Data Entry}'!B24)</f>
        <v/>
      </c>
      <c r="C24" s="189">
        <f>IF('RTU Data'!K425=0,"",'RTU Data'!K425)</f>
        <v/>
      </c>
      <c r="D24" s="173" t="n"/>
      <c r="E24" s="189">
        <f>IF('RTU Data'!L425=0,"",'RTU Data'!L425)</f>
        <v/>
      </c>
      <c r="F24" s="173" t="n"/>
      <c r="G24" s="49">
        <f>IF(OR(E24="",C24="",C24=0),"",E24/C24)</f>
        <v/>
      </c>
      <c r="H24" s="11">
        <f>IF('{Equipment Data Entry}'!B98=0,"",'{Equipment Data Entry}'!B98)</f>
        <v/>
      </c>
      <c r="I24" s="189">
        <f>IF('Fan Data (EFs, TFs, etc.)'!K424=0,"",'Fan Data (EFs, TFs, etc.)'!K424)</f>
        <v/>
      </c>
      <c r="J24" s="173" t="n"/>
      <c r="K24" s="189">
        <f>IF('Fan Data (EFs, TFs, etc.)'!L424=0,"",'Fan Data (EFs, TFs, etc.)'!L424)</f>
        <v/>
      </c>
      <c r="L24" s="173" t="n"/>
      <c r="M24" s="49">
        <f>IF(OR(K24="",I24="",I24=0),"",K24/I24)</f>
        <v/>
      </c>
    </row>
    <row r="25" ht="13.35" customHeight="1" s="162">
      <c r="B25" s="11">
        <f>IF('{Equipment Data Entry}'!B25=0,"",'{Equipment Data Entry}'!B25)</f>
        <v/>
      </c>
      <c r="C25" s="189">
        <f>IF('RTU Data'!K451=0,"",'RTU Data'!K451)</f>
        <v/>
      </c>
      <c r="D25" s="173" t="n"/>
      <c r="E25" s="189">
        <f>IF('RTU Data'!L451=0,"",'RTU Data'!L451)</f>
        <v/>
      </c>
      <c r="F25" s="173" t="n"/>
      <c r="G25" s="49">
        <f>IF(OR(E25="",C25="",C25=0),"",E25/C25)</f>
        <v/>
      </c>
      <c r="H25" s="11">
        <f>IF('{Equipment Data Entry}'!B99=0,"",'{Equipment Data Entry}'!B99)</f>
        <v/>
      </c>
      <c r="I25" s="189">
        <f>IF('Fan Data (EFs, TFs, etc.)'!K450=0,"",'Fan Data (EFs, TFs, etc.)'!K450)</f>
        <v/>
      </c>
      <c r="J25" s="173" t="n"/>
      <c r="K25" s="189">
        <f>IF('Fan Data (EFs, TFs, etc.)'!L450=0,"",'Fan Data (EFs, TFs, etc.)'!L450)</f>
        <v/>
      </c>
      <c r="L25" s="173" t="n"/>
      <c r="M25" s="49">
        <f>IF(OR(K25="",I25="",I25=0),"",K25/I25)</f>
        <v/>
      </c>
    </row>
    <row r="26" ht="13.35" customHeight="1" s="162">
      <c r="B26" s="11">
        <f>IF('{Equipment Data Entry}'!B26=0,"",'{Equipment Data Entry}'!B26)</f>
        <v/>
      </c>
      <c r="C26" s="189">
        <f>IF('RTU Data'!K474=0,"",'RTU Data'!K474)</f>
        <v/>
      </c>
      <c r="D26" s="173" t="n"/>
      <c r="E26" s="189">
        <f>IF('RTU Data'!L474=0,"",'RTU Data'!L474)</f>
        <v/>
      </c>
      <c r="F26" s="173" t="n"/>
      <c r="G26" s="49">
        <f>IF(OR(E26="",C26="",C26=0),"",E26/C26)</f>
        <v/>
      </c>
      <c r="H26" s="11">
        <f>IF('{Equipment Data Entry}'!B100=0,"",'{Equipment Data Entry}'!B100)</f>
        <v/>
      </c>
      <c r="I26" s="189">
        <f>IF('Fan Data (EFs, TFs, etc.)'!K473=0,"",'Fan Data (EFs, TFs, etc.)'!K473)</f>
        <v/>
      </c>
      <c r="J26" s="173" t="n"/>
      <c r="K26" s="189">
        <f>IF('Fan Data (EFs, TFs, etc.)'!L473=0,"",'Fan Data (EFs, TFs, etc.)'!L473)</f>
        <v/>
      </c>
      <c r="L26" s="173" t="n"/>
      <c r="M26" s="49">
        <f>IF(OR(K26="",I26="",I26=0),"",K26/I26)</f>
        <v/>
      </c>
    </row>
    <row r="27" hidden="1" ht="13.35" customHeight="1" s="162">
      <c r="B27" s="11">
        <f>IF('{Equipment Data Entry}'!B27=0,"",'{Equipment Data Entry}'!B27)</f>
        <v/>
      </c>
      <c r="C27" s="189">
        <f>IF('RTU Data'!K500=0,"",'RTU Data'!K500)</f>
        <v/>
      </c>
      <c r="D27" s="173" t="n"/>
      <c r="E27" s="189">
        <f>IF('RTU Data'!L500=0,"",'RTU Data'!L500)</f>
        <v/>
      </c>
      <c r="F27" s="173" t="n"/>
      <c r="G27" s="49">
        <f>IF(OR(E27="",C27="",C27=0),"",E27/C27)</f>
        <v/>
      </c>
      <c r="H27" s="11">
        <f>IF('{Equipment Data Entry}'!B101=0,"",'{Equipment Data Entry}'!B101)</f>
        <v/>
      </c>
      <c r="I27" s="189">
        <f>IF('Fan Data (EFs, TFs, etc.)'!K499=0,"",'Fan Data (EFs, TFs, etc.)'!K499)</f>
        <v/>
      </c>
      <c r="J27" s="173" t="n"/>
      <c r="K27" s="189">
        <f>IF('Fan Data (EFs, TFs, etc.)'!L499=0,"",'Fan Data (EFs, TFs, etc.)'!L499)</f>
        <v/>
      </c>
      <c r="L27" s="173" t="n"/>
      <c r="M27" s="49">
        <f>IF(OR(K27="",I27="",I27=0),"",K27/I27)</f>
        <v/>
      </c>
    </row>
    <row r="28" hidden="1" ht="13.35" customHeight="1" s="162">
      <c r="B28" s="11">
        <f>IF('{Equipment Data Entry}'!B28=0,"",'{Equipment Data Entry}'!B28)</f>
        <v/>
      </c>
      <c r="C28" s="189">
        <f>IF('RTU Data'!K523=0,"",'RTU Data'!K523)</f>
        <v/>
      </c>
      <c r="D28" s="173" t="n"/>
      <c r="E28" s="189">
        <f>IF('RTU Data'!L523=0,"",'RTU Data'!L523)</f>
        <v/>
      </c>
      <c r="F28" s="173" t="n"/>
      <c r="G28" s="49">
        <f>IF(OR(E28="",C28="",C28=0),"",E28/C28)</f>
        <v/>
      </c>
      <c r="H28" s="11">
        <f>IF('{Equipment Data Entry}'!B102=0,"",'{Equipment Data Entry}'!B102)</f>
        <v/>
      </c>
      <c r="I28" s="189">
        <f>IF('Fan Data (EFs, TFs, etc.)'!K522=0,"",'Fan Data (EFs, TFs, etc.)'!K522)</f>
        <v/>
      </c>
      <c r="J28" s="173" t="n"/>
      <c r="K28" s="189">
        <f>IF('Fan Data (EFs, TFs, etc.)'!L522=0,"",'Fan Data (EFs, TFs, etc.)'!L522)</f>
        <v/>
      </c>
      <c r="L28" s="173" t="n"/>
      <c r="M28" s="49">
        <f>IF(OR(K28="",I28="",I28=0),"",K28/I28)</f>
        <v/>
      </c>
    </row>
    <row r="29" hidden="1" ht="13.35" customHeight="1" s="162">
      <c r="B29" s="11">
        <f>IF('{Equipment Data Entry}'!B29=0,"",'{Equipment Data Entry}'!B29)</f>
        <v/>
      </c>
      <c r="C29" s="189">
        <f>IF('RTU Data'!K549=0,"",'RTU Data'!K549)</f>
        <v/>
      </c>
      <c r="D29" s="173" t="n"/>
      <c r="E29" s="189">
        <f>IF('RTU Data'!L549=0,"",'RTU Data'!L549)</f>
        <v/>
      </c>
      <c r="F29" s="173" t="n"/>
      <c r="G29" s="49">
        <f>IF(OR(E29="",C29="",C29=0),"",E29/C29)</f>
        <v/>
      </c>
      <c r="H29" s="11">
        <f>IF('{Equipment Data Entry}'!B103=0,"",'{Equipment Data Entry}'!B103)</f>
        <v/>
      </c>
      <c r="I29" s="189">
        <f>IF('Fan Data (EFs, TFs, etc.)'!K548=0,"",'Fan Data (EFs, TFs, etc.)'!K548)</f>
        <v/>
      </c>
      <c r="J29" s="173" t="n"/>
      <c r="K29" s="189">
        <f>IF('Fan Data (EFs, TFs, etc.)'!L548=0,"",'Fan Data (EFs, TFs, etc.)'!L548)</f>
        <v/>
      </c>
      <c r="L29" s="173" t="n"/>
      <c r="M29" s="49">
        <f>IF(OR(K29="",I29="",I29=0),"",K29/I29)</f>
        <v/>
      </c>
    </row>
    <row r="30" hidden="1" ht="13.35" customHeight="1" s="162">
      <c r="B30" s="11">
        <f>IF('{Equipment Data Entry}'!B30=0,"",'{Equipment Data Entry}'!B30)</f>
        <v/>
      </c>
      <c r="C30" s="189">
        <f>IF('RTU Data'!K572=0,"",'RTU Data'!K572)</f>
        <v/>
      </c>
      <c r="D30" s="173" t="n"/>
      <c r="E30" s="189">
        <f>IF('RTU Data'!L572=0,"",'RTU Data'!L572)</f>
        <v/>
      </c>
      <c r="F30" s="173" t="n"/>
      <c r="G30" s="49">
        <f>IF(OR(E30="",C30="",C30=0),"",E30/C30)</f>
        <v/>
      </c>
      <c r="H30" s="11">
        <f>IF('{Equipment Data Entry}'!B104=0,"",'{Equipment Data Entry}'!B104)</f>
        <v/>
      </c>
      <c r="I30" s="189">
        <f>IF('Fan Data (EFs, TFs, etc.)'!K571=0,"",'Fan Data (EFs, TFs, etc.)'!K571)</f>
        <v/>
      </c>
      <c r="J30" s="173" t="n"/>
      <c r="K30" s="189">
        <f>IF('Fan Data (EFs, TFs, etc.)'!L571=0,"",'Fan Data (EFs, TFs, etc.)'!L571)</f>
        <v/>
      </c>
      <c r="L30" s="173" t="n"/>
      <c r="M30" s="49">
        <f>IF(OR(K30="",I30="",I30=0),"",K30/I30)</f>
        <v/>
      </c>
    </row>
    <row r="31" hidden="1" ht="13.35" customHeight="1" s="162">
      <c r="B31" s="11">
        <f>IF('{Equipment Data Entry}'!B31=0,"",'{Equipment Data Entry}'!B31)</f>
        <v/>
      </c>
      <c r="C31" s="189">
        <f>IF('RTU Data'!K598=0,"",'RTU Data'!K598)</f>
        <v/>
      </c>
      <c r="D31" s="173" t="n"/>
      <c r="E31" s="189">
        <f>IF('RTU Data'!L598=0,"",'RTU Data'!L598)</f>
        <v/>
      </c>
      <c r="F31" s="173" t="n"/>
      <c r="G31" s="49">
        <f>IF(OR(E31="",C31="",C31=0),"",E31/C31)</f>
        <v/>
      </c>
      <c r="H31" s="11">
        <f>IF('{Equipment Data Entry}'!B105=0,"",'{Equipment Data Entry}'!B105)</f>
        <v/>
      </c>
      <c r="I31" s="189">
        <f>IF('Fan Data (EFs, TFs, etc.)'!K597=0,"",'Fan Data (EFs, TFs, etc.)'!K597)</f>
        <v/>
      </c>
      <c r="J31" s="173" t="n"/>
      <c r="K31" s="189">
        <f>IF('Fan Data (EFs, TFs, etc.)'!L597=0,"",'Fan Data (EFs, TFs, etc.)'!L597)</f>
        <v/>
      </c>
      <c r="L31" s="173" t="n"/>
      <c r="M31" s="49">
        <f>IF(OR(K31="",I31="",I31=0),"",K31/I31)</f>
        <v/>
      </c>
    </row>
    <row r="32" hidden="1" ht="13.35" customHeight="1" s="162">
      <c r="B32" s="11">
        <f>IF('{Equipment Data Entry}'!B32=0,"",'{Equipment Data Entry}'!B32)</f>
        <v/>
      </c>
      <c r="C32" s="189">
        <f>IF('RTU Data'!K621=0,"",'RTU Data'!K621)</f>
        <v/>
      </c>
      <c r="D32" s="173" t="n"/>
      <c r="E32" s="189">
        <f>IF('RTU Data'!L621=0,"",'RTU Data'!L621)</f>
        <v/>
      </c>
      <c r="F32" s="173" t="n"/>
      <c r="G32" s="49">
        <f>IF(OR(E32="",C32="",C32=0),"",E32/C32)</f>
        <v/>
      </c>
      <c r="H32" s="11">
        <f>IF('{Equipment Data Entry}'!B106=0,"",'{Equipment Data Entry}'!B106)</f>
        <v/>
      </c>
      <c r="I32" s="189">
        <f>IF('Fan Data (EFs, TFs, etc.)'!K620=0,"",'Fan Data (EFs, TFs, etc.)'!K620)</f>
        <v/>
      </c>
      <c r="J32" s="173" t="n"/>
      <c r="K32" s="189">
        <f>IF('Fan Data (EFs, TFs, etc.)'!L620=0,"",'Fan Data (EFs, TFs, etc.)'!L620)</f>
        <v/>
      </c>
      <c r="L32" s="173" t="n"/>
      <c r="M32" s="49">
        <f>IF(OR(K32="",I32="",I32=0),"",K32/I32)</f>
        <v/>
      </c>
    </row>
    <row r="33" hidden="1" ht="13.35" customHeight="1" s="162">
      <c r="B33" s="11">
        <f>IF('{Equipment Data Entry}'!B33=0,"",'{Equipment Data Entry}'!B33)</f>
        <v/>
      </c>
      <c r="C33" s="189">
        <f>IF('RTU Data'!K647=0,"",'RTU Data'!K647)</f>
        <v/>
      </c>
      <c r="D33" s="173" t="n"/>
      <c r="E33" s="189">
        <f>IF('RTU Data'!L647=0,"",'RTU Data'!L647)</f>
        <v/>
      </c>
      <c r="F33" s="173" t="n"/>
      <c r="G33" s="49">
        <f>IF(OR(E33="",C33="",C33=0),"",E33/C33)</f>
        <v/>
      </c>
      <c r="H33" s="11">
        <f>IF('{Equipment Data Entry}'!B107=0,"",'{Equipment Data Entry}'!B107)</f>
        <v/>
      </c>
      <c r="I33" s="189">
        <f>IF('Fan Data (EFs, TFs, etc.)'!K646=0,"",'Fan Data (EFs, TFs, etc.)'!K646)</f>
        <v/>
      </c>
      <c r="J33" s="173" t="n"/>
      <c r="K33" s="189">
        <f>IF('Fan Data (EFs, TFs, etc.)'!L646=0,"",'Fan Data (EFs, TFs, etc.)'!L646)</f>
        <v/>
      </c>
      <c r="L33" s="173" t="n"/>
      <c r="M33" s="49">
        <f>IF(OR(K33="",I33="",I33=0),"",K33/I33)</f>
        <v/>
      </c>
    </row>
    <row r="34" hidden="1" ht="13.35" customHeight="1" s="162">
      <c r="B34" s="11">
        <f>IF('{Equipment Data Entry}'!B34=0,"",'{Equipment Data Entry}'!B34)</f>
        <v/>
      </c>
      <c r="C34" s="189">
        <f>IF('RTU Data'!K670=0,"",'RTU Data'!K670)</f>
        <v/>
      </c>
      <c r="D34" s="173" t="n"/>
      <c r="E34" s="189">
        <f>IF('RTU Data'!L670=0,"",'RTU Data'!L670)</f>
        <v/>
      </c>
      <c r="F34" s="173" t="n"/>
      <c r="G34" s="49">
        <f>IF(OR(E34="",C34="",C34=0),"",E34/C34)</f>
        <v/>
      </c>
      <c r="H34" s="11">
        <f>IF('{Equipment Data Entry}'!B108=0,"",'{Equipment Data Entry}'!B108)</f>
        <v/>
      </c>
      <c r="I34" s="189">
        <f>IF('Fan Data (EFs, TFs, etc.)'!K669=0,"",'Fan Data (EFs, TFs, etc.)'!K669)</f>
        <v/>
      </c>
      <c r="J34" s="173" t="n"/>
      <c r="K34" s="189">
        <f>IF('Fan Data (EFs, TFs, etc.)'!L669=0,"",'Fan Data (EFs, TFs, etc.)'!L669)</f>
        <v/>
      </c>
      <c r="L34" s="173" t="n"/>
      <c r="M34" s="49">
        <f>IF(OR(K34="",I34="",I34=0),"",K34/I34)</f>
        <v/>
      </c>
    </row>
    <row r="35" hidden="1" ht="13.35" customHeight="1" s="162">
      <c r="B35" s="11">
        <f>IF('{Equipment Data Entry}'!B35=0,"",'{Equipment Data Entry}'!B35)</f>
        <v/>
      </c>
      <c r="C35" s="189">
        <f>IF('RTU Data'!K696=0,"",'RTU Data'!K696)</f>
        <v/>
      </c>
      <c r="D35" s="173" t="n"/>
      <c r="E35" s="189">
        <f>IF('RTU Data'!L696=0,"",'RTU Data'!L696)</f>
        <v/>
      </c>
      <c r="F35" s="173" t="n"/>
      <c r="G35" s="49">
        <f>IF(OR(E35="",C35="",C35=0),"",E35/C35)</f>
        <v/>
      </c>
      <c r="H35" s="11">
        <f>IF('{Equipment Data Entry}'!B109=0,"",'{Equipment Data Entry}'!B109)</f>
        <v/>
      </c>
      <c r="I35" s="189">
        <f>IF('Fan Data (EFs, TFs, etc.)'!K695=0,"",'Fan Data (EFs, TFs, etc.)'!K695)</f>
        <v/>
      </c>
      <c r="J35" s="173" t="n"/>
      <c r="K35" s="189">
        <f>IF('Fan Data (EFs, TFs, etc.)'!L695=0,"",'Fan Data (EFs, TFs, etc.)'!L695)</f>
        <v/>
      </c>
      <c r="L35" s="173" t="n"/>
      <c r="M35" s="49">
        <f>IF(OR(K35="",I35="",I35=0),"",K35/I35)</f>
        <v/>
      </c>
    </row>
    <row r="36" hidden="1" ht="13.35" customHeight="1" s="162">
      <c r="B36" s="11">
        <f>IF('{Equipment Data Entry}'!B36=0,"",'{Equipment Data Entry}'!B36)</f>
        <v/>
      </c>
      <c r="C36" s="189">
        <f>IF('RTU Data'!K719=0,"",'RTU Data'!K719)</f>
        <v/>
      </c>
      <c r="D36" s="173" t="n"/>
      <c r="E36" s="189">
        <f>IF('RTU Data'!L719=0,"",'RTU Data'!L719)</f>
        <v/>
      </c>
      <c r="F36" s="173" t="n"/>
      <c r="G36" s="49">
        <f>IF(OR(E36="",C36="",C36=0),"",E36/C36)</f>
        <v/>
      </c>
      <c r="H36" s="11">
        <f>IF('{Equipment Data Entry}'!B110=0,"",'{Equipment Data Entry}'!B110)</f>
        <v/>
      </c>
      <c r="I36" s="189">
        <f>IF('Fan Data (EFs, TFs, etc.)'!K718=0,"",'Fan Data (EFs, TFs, etc.)'!K718)</f>
        <v/>
      </c>
      <c r="J36" s="173" t="n"/>
      <c r="K36" s="189">
        <f>IF('Fan Data (EFs, TFs, etc.)'!L718=0,"",'Fan Data (EFs, TFs, etc.)'!L718)</f>
        <v/>
      </c>
      <c r="L36" s="173" t="n"/>
      <c r="M36" s="49">
        <f>IF(OR(K36="",I36="",I36=0),"",K36/I36)</f>
        <v/>
      </c>
    </row>
    <row r="37" hidden="1" ht="13.35" customHeight="1" s="162">
      <c r="B37" s="11">
        <f>IF('{Equipment Data Entry}'!B37=0,"",'{Equipment Data Entry}'!B37)</f>
        <v/>
      </c>
      <c r="C37" s="189">
        <f>IF('RTU Data'!K745=0,"",'RTU Data'!K745)</f>
        <v/>
      </c>
      <c r="D37" s="173" t="n"/>
      <c r="E37" s="189">
        <f>IF('RTU Data'!L745=0,"",'RTU Data'!L745)</f>
        <v/>
      </c>
      <c r="F37" s="173" t="n"/>
      <c r="G37" s="49">
        <f>IF(OR(E37="",C37="",C37=0),"",E37/C37)</f>
        <v/>
      </c>
      <c r="H37" s="11">
        <f>IF('{Equipment Data Entry}'!B111=0,"",'{Equipment Data Entry}'!B111)</f>
        <v/>
      </c>
      <c r="I37" s="189">
        <f>IF('Fan Data (EFs, TFs, etc.)'!K744=0,"",'Fan Data (EFs, TFs, etc.)'!K744)</f>
        <v/>
      </c>
      <c r="J37" s="173" t="n"/>
      <c r="K37" s="189">
        <f>IF('Fan Data (EFs, TFs, etc.)'!L744=0,"",'Fan Data (EFs, TFs, etc.)'!L744)</f>
        <v/>
      </c>
      <c r="L37" s="173" t="n"/>
      <c r="M37" s="49">
        <f>IF(OR(K37="",I37="",I37=0),"",K37/I37)</f>
        <v/>
      </c>
    </row>
    <row r="38" hidden="1" ht="13.35" customHeight="1" s="162">
      <c r="B38" s="11">
        <f>IF('{Equipment Data Entry}'!B38=0,"",'{Equipment Data Entry}'!B38)</f>
        <v/>
      </c>
      <c r="C38" s="189">
        <f>IF('RTU Data'!K768=0,"",'RTU Data'!K768)</f>
        <v/>
      </c>
      <c r="D38" s="173" t="n"/>
      <c r="E38" s="189">
        <f>IF('RTU Data'!L768=0,"",'RTU Data'!L768)</f>
        <v/>
      </c>
      <c r="F38" s="173" t="n"/>
      <c r="G38" s="49">
        <f>IF(OR(E38="",C38="",C38=0),"",E38/C38)</f>
        <v/>
      </c>
      <c r="H38" s="11">
        <f>IF('{Equipment Data Entry}'!B112=0,"",'{Equipment Data Entry}'!B112)</f>
        <v/>
      </c>
      <c r="I38" s="189">
        <f>IF('Fan Data (EFs, TFs, etc.)'!K767=0,"",'Fan Data (EFs, TFs, etc.)'!K767)</f>
        <v/>
      </c>
      <c r="J38" s="173" t="n"/>
      <c r="K38" s="189">
        <f>IF('Fan Data (EFs, TFs, etc.)'!L767=0,"",'Fan Data (EFs, TFs, etc.)'!L767)</f>
        <v/>
      </c>
      <c r="L38" s="173" t="n"/>
      <c r="M38" s="49">
        <f>IF(OR(K38="",I38="",I38=0),"",K38/I38)</f>
        <v/>
      </c>
    </row>
    <row r="39" hidden="1" ht="13.35" customHeight="1" s="162">
      <c r="B39" s="11">
        <f>IF('{Equipment Data Entry}'!B39=0,"",'{Equipment Data Entry}'!B39)</f>
        <v/>
      </c>
      <c r="C39" s="189">
        <f>IF('RTU Data'!K794=0,"",'RTU Data'!K794)</f>
        <v/>
      </c>
      <c r="D39" s="173" t="n"/>
      <c r="E39" s="189">
        <f>IF('RTU Data'!L794=0,"",'RTU Data'!L794)</f>
        <v/>
      </c>
      <c r="F39" s="173" t="n"/>
      <c r="G39" s="49">
        <f>IF(OR(E39="",C39="",C39=0),"",E39/C39)</f>
        <v/>
      </c>
      <c r="H39" s="11">
        <f>IF('{Equipment Data Entry}'!B113=0,"",'{Equipment Data Entry}'!B113)</f>
        <v/>
      </c>
      <c r="I39" s="189">
        <f>IF('Fan Data (EFs, TFs, etc.)'!K793=0,"",'Fan Data (EFs, TFs, etc.)'!K793)</f>
        <v/>
      </c>
      <c r="J39" s="173" t="n"/>
      <c r="K39" s="189">
        <f>IF('Fan Data (EFs, TFs, etc.)'!L793=0,"",'Fan Data (EFs, TFs, etc.)'!L793)</f>
        <v/>
      </c>
      <c r="L39" s="173" t="n"/>
      <c r="M39" s="49">
        <f>IF(OR(K39="",I39="",I39=0),"",K39/I39)</f>
        <v/>
      </c>
    </row>
    <row r="40" hidden="1" ht="13.35" customHeight="1" s="162">
      <c r="B40" s="11">
        <f>IF('{Equipment Data Entry}'!B40=0,"",'{Equipment Data Entry}'!B40)</f>
        <v/>
      </c>
      <c r="C40" s="189">
        <f>IF('RTU Data'!K817=0,"",'RTU Data'!K817)</f>
        <v/>
      </c>
      <c r="D40" s="173" t="n"/>
      <c r="E40" s="189">
        <f>IF('RTU Data'!L817=0,"",'RTU Data'!L817)</f>
        <v/>
      </c>
      <c r="F40" s="173" t="n"/>
      <c r="G40" s="49">
        <f>IF(OR(E40="",C40="",C40=0),"",E40/C40)</f>
        <v/>
      </c>
      <c r="H40" s="11">
        <f>IF('{Equipment Data Entry}'!B114=0,"",'{Equipment Data Entry}'!B114)</f>
        <v/>
      </c>
      <c r="I40" s="189">
        <f>IF('Fan Data (EFs, TFs, etc.)'!K816=0,"",'Fan Data (EFs, TFs, etc.)'!K816)</f>
        <v/>
      </c>
      <c r="J40" s="173" t="n"/>
      <c r="K40" s="189">
        <f>IF('Fan Data (EFs, TFs, etc.)'!L816=0,"",'Fan Data (EFs, TFs, etc.)'!L816)</f>
        <v/>
      </c>
      <c r="L40" s="173" t="n"/>
      <c r="M40" s="49">
        <f>IF(OR(K40="",I40="",I40=0),"",K40/I40)</f>
        <v/>
      </c>
    </row>
    <row r="41" hidden="1" ht="13.35" customHeight="1" s="162">
      <c r="B41" s="11">
        <f>IF('{Equipment Data Entry}'!B41=0,"",'{Equipment Data Entry}'!B41)</f>
        <v/>
      </c>
      <c r="C41" s="189">
        <f>IF('RTU Data'!K843=0,"",'RTU Data'!K843)</f>
        <v/>
      </c>
      <c r="D41" s="173" t="n"/>
      <c r="E41" s="189">
        <f>IF('RTU Data'!L843=0,"",'RTU Data'!L843)</f>
        <v/>
      </c>
      <c r="F41" s="173" t="n"/>
      <c r="G41" s="49">
        <f>IF(OR(E41="",C41="",C41=0),"",E41/C41)</f>
        <v/>
      </c>
      <c r="H41" s="11">
        <f>IF('{Equipment Data Entry}'!B115=0,"",'{Equipment Data Entry}'!B115)</f>
        <v/>
      </c>
      <c r="I41" s="189">
        <f>IF('Fan Data (EFs, TFs, etc.)'!K842=0,"",'Fan Data (EFs, TFs, etc.)'!K842)</f>
        <v/>
      </c>
      <c r="J41" s="173" t="n"/>
      <c r="K41" s="189">
        <f>IF('Fan Data (EFs, TFs, etc.)'!L842=0,"",'Fan Data (EFs, TFs, etc.)'!L842)</f>
        <v/>
      </c>
      <c r="L41" s="173" t="n"/>
      <c r="M41" s="49">
        <f>IF(OR(K41="",I41="",I41=0),"",K41/I41)</f>
        <v/>
      </c>
    </row>
    <row r="42" hidden="1" ht="13.35" customHeight="1" s="162">
      <c r="B42" s="11">
        <f>IF('{Equipment Data Entry}'!B42=0,"",'{Equipment Data Entry}'!B42)</f>
        <v/>
      </c>
      <c r="C42" s="189">
        <f>IF('RTU Data'!K866=0,"",'RTU Data'!K866)</f>
        <v/>
      </c>
      <c r="D42" s="173" t="n"/>
      <c r="E42" s="189">
        <f>IF('RTU Data'!L866=0,"",'RTU Data'!L866)</f>
        <v/>
      </c>
      <c r="F42" s="173" t="n"/>
      <c r="G42" s="49">
        <f>IF(OR(E42="",C42="",C42=0),"",E42/C42)</f>
        <v/>
      </c>
      <c r="H42" s="11">
        <f>IF('{Equipment Data Entry}'!B116=0,"",'{Equipment Data Entry}'!B116)</f>
        <v/>
      </c>
      <c r="I42" s="189">
        <f>IF('Fan Data (EFs, TFs, etc.)'!K865=0,"",'Fan Data (EFs, TFs, etc.)'!K865)</f>
        <v/>
      </c>
      <c r="J42" s="173" t="n"/>
      <c r="K42" s="189">
        <f>IF('Fan Data (EFs, TFs, etc.)'!L865=0,"",'Fan Data (EFs, TFs, etc.)'!L865)</f>
        <v/>
      </c>
      <c r="L42" s="173" t="n"/>
      <c r="M42" s="49">
        <f>IF(OR(K42="",I42="",I42=0),"",K42/I42)</f>
        <v/>
      </c>
    </row>
    <row r="43" hidden="1" ht="13.35" customHeight="1" s="162">
      <c r="B43" s="11">
        <f>IF('{Equipment Data Entry}'!B43=0,"",'{Equipment Data Entry}'!B43)</f>
        <v/>
      </c>
      <c r="C43" s="189">
        <f>IF('RTU Data'!K892=0,"",'RTU Data'!K892)</f>
        <v/>
      </c>
      <c r="D43" s="173" t="n"/>
      <c r="E43" s="189">
        <f>IF('RTU Data'!L892=0,"",'RTU Data'!L892)</f>
        <v/>
      </c>
      <c r="F43" s="173" t="n"/>
      <c r="G43" s="49">
        <f>IF(OR(E43="",C43="",C43=0),"",E43/C43)</f>
        <v/>
      </c>
      <c r="H43" s="11">
        <f>IF('{Equipment Data Entry}'!B117=0,"",'{Equipment Data Entry}'!B117)</f>
        <v/>
      </c>
      <c r="I43" s="189">
        <f>IF('Fan Data (EFs, TFs, etc.)'!K891=0,"",'Fan Data (EFs, TFs, etc.)'!K891)</f>
        <v/>
      </c>
      <c r="J43" s="173" t="n"/>
      <c r="K43" s="189">
        <f>IF('Fan Data (EFs, TFs, etc.)'!L891=0,"",'Fan Data (EFs, TFs, etc.)'!L891)</f>
        <v/>
      </c>
      <c r="L43" s="173" t="n"/>
      <c r="M43" s="49">
        <f>IF(OR(K43="",I43="",I43=0),"",K43/I43)</f>
        <v/>
      </c>
    </row>
    <row r="44" hidden="1" ht="13.35" customHeight="1" s="162">
      <c r="B44" s="11">
        <f>IF('{Equipment Data Entry}'!B44=0,"",'{Equipment Data Entry}'!B44)</f>
        <v/>
      </c>
      <c r="C44" s="189">
        <f>IF('RTU Data'!K915=0,"",'RTU Data'!K915)</f>
        <v/>
      </c>
      <c r="D44" s="173" t="n"/>
      <c r="E44" s="189">
        <f>IF('RTU Data'!L915=0,"",'RTU Data'!L915)</f>
        <v/>
      </c>
      <c r="F44" s="173" t="n"/>
      <c r="G44" s="49">
        <f>IF(OR(E44="",C44="",C44=0),"",E44/C44)</f>
        <v/>
      </c>
      <c r="H44" s="11">
        <f>IF('{Equipment Data Entry}'!B118=0,"",'{Equipment Data Entry}'!B118)</f>
        <v/>
      </c>
      <c r="I44" s="189">
        <f>IF('Fan Data (EFs, TFs, etc.)'!K914=0,"",'Fan Data (EFs, TFs, etc.)'!K914)</f>
        <v/>
      </c>
      <c r="J44" s="173" t="n"/>
      <c r="K44" s="189">
        <f>IF('Fan Data (EFs, TFs, etc.)'!L914=0,"",'Fan Data (EFs, TFs, etc.)'!L914)</f>
        <v/>
      </c>
      <c r="L44" s="173" t="n"/>
      <c r="M44" s="49">
        <f>IF(OR(K44="",I44="",I44=0),"",K44/I44)</f>
        <v/>
      </c>
    </row>
    <row r="45" hidden="1" ht="13.35" customHeight="1" s="162">
      <c r="B45" s="11">
        <f>IF('{Equipment Data Entry}'!B45=0,"",'{Equipment Data Entry}'!B45)</f>
        <v/>
      </c>
      <c r="C45" s="189">
        <f>IF('RTU Data'!K941=0,"",'RTU Data'!K941)</f>
        <v/>
      </c>
      <c r="D45" s="173" t="n"/>
      <c r="E45" s="189">
        <f>IF('RTU Data'!L941=0,"",'RTU Data'!L941)</f>
        <v/>
      </c>
      <c r="F45" s="173" t="n"/>
      <c r="G45" s="49">
        <f>IF(OR(E45="",C45="",C45=0),"",E45/C45)</f>
        <v/>
      </c>
      <c r="H45" s="11">
        <f>IF('{Equipment Data Entry}'!B119=0,"",'{Equipment Data Entry}'!B119)</f>
        <v/>
      </c>
      <c r="I45" s="189">
        <f>IF('Fan Data (EFs, TFs, etc.)'!K940=0,"",'Fan Data (EFs, TFs, etc.)'!K940)</f>
        <v/>
      </c>
      <c r="J45" s="173" t="n"/>
      <c r="K45" s="189">
        <f>IF('Fan Data (EFs, TFs, etc.)'!L940=0,"",'Fan Data (EFs, TFs, etc.)'!L940)</f>
        <v/>
      </c>
      <c r="L45" s="173" t="n"/>
      <c r="M45" s="49">
        <f>IF(OR(K45="",I45="",I45=0),"",K45/I45)</f>
        <v/>
      </c>
    </row>
    <row r="46" hidden="1" ht="13.35" customHeight="1" s="162">
      <c r="B46" s="11">
        <f>IF('{Equipment Data Entry}'!B46=0,"",'{Equipment Data Entry}'!B46)</f>
        <v/>
      </c>
      <c r="C46" s="189">
        <f>IF('RTU Data'!K964=0,"",'RTU Data'!K964)</f>
        <v/>
      </c>
      <c r="D46" s="173" t="n"/>
      <c r="E46" s="189">
        <f>IF('RTU Data'!L964=0,"",'RTU Data'!L964)</f>
        <v/>
      </c>
      <c r="F46" s="173" t="n"/>
      <c r="G46" s="49">
        <f>IF(OR(E46="",C46="",C46=0),"",E46/C46)</f>
        <v/>
      </c>
      <c r="H46" s="11">
        <f>IF('{Equipment Data Entry}'!B120=0,"",'{Equipment Data Entry}'!B120)</f>
        <v/>
      </c>
      <c r="I46" s="189">
        <f>IF('Fan Data (EFs, TFs, etc.)'!K963=0,"",'Fan Data (EFs, TFs, etc.)'!K963)</f>
        <v/>
      </c>
      <c r="J46" s="173" t="n"/>
      <c r="K46" s="189">
        <f>IF('Fan Data (EFs, TFs, etc.)'!L963=0,"",'Fan Data (EFs, TFs, etc.)'!L963)</f>
        <v/>
      </c>
      <c r="L46" s="173" t="n"/>
      <c r="M46" s="49">
        <f>IF(OR(K46="",I46="",I46=0),"",K46/I46)</f>
        <v/>
      </c>
    </row>
    <row r="47" ht="13.35" customHeight="1" s="162">
      <c r="B47" s="11">
        <f>IF('{Equipment Data Entry}'!B52=0,"",'{Equipment Data Entry}'!B52)</f>
        <v/>
      </c>
      <c r="C47" s="189">
        <f>IF('MAU Data'!K9=0,"",'MAU Data'!K9)</f>
        <v/>
      </c>
      <c r="D47" s="173" t="n"/>
      <c r="E47" s="189">
        <f>IF('MAU Data'!L9=0,"",'MAU Data'!L9)</f>
        <v/>
      </c>
      <c r="F47" s="173" t="n"/>
      <c r="G47" s="49">
        <f>IF(OR(E47="",C47="",C47=0),"",E47/C47)</f>
        <v/>
      </c>
      <c r="H47" s="11" t="n"/>
      <c r="I47" s="189" t="n"/>
      <c r="J47" s="173" t="n"/>
      <c r="K47" s="189" t="n"/>
      <c r="L47" s="173" t="n"/>
      <c r="M47" s="49" t="n"/>
    </row>
    <row r="48" ht="13.35" customHeight="1" s="162">
      <c r="B48" s="11">
        <f>IF('{Equipment Data Entry}'!B53=0,"",'{Equipment Data Entry}'!B53)</f>
        <v/>
      </c>
      <c r="C48" s="189">
        <f>IF('MAU Data'!K32=0,"",'MAU Data'!K32)</f>
        <v/>
      </c>
      <c r="D48" s="173" t="n"/>
      <c r="E48" s="189">
        <f>IF('MAU Data'!L32=0,"",'MAU Data'!L32)</f>
        <v/>
      </c>
      <c r="F48" s="173" t="n"/>
      <c r="G48" s="49">
        <f>IF(OR(E48="",C48="",C48=0),"",E48/C48)</f>
        <v/>
      </c>
      <c r="H48" s="11" t="n"/>
      <c r="I48" s="189" t="n"/>
      <c r="J48" s="173" t="n"/>
      <c r="K48" s="189" t="n"/>
      <c r="L48" s="173" t="n"/>
      <c r="M48" s="49" t="n"/>
    </row>
    <row r="49" ht="13.35" customHeight="1" s="162">
      <c r="B49" s="11">
        <f>IF('{Equipment Data Entry}'!B54=0,"",'{Equipment Data Entry}'!B54)</f>
        <v/>
      </c>
      <c r="C49" s="189">
        <f>IF('MAU Data'!K58=0,"",'MAU Data'!K58)</f>
        <v/>
      </c>
      <c r="D49" s="173" t="n"/>
      <c r="E49" s="189">
        <f>IF('MAU Data'!L58=0,"",'MAU Data'!L58)</f>
        <v/>
      </c>
      <c r="F49" s="173" t="n"/>
      <c r="G49" s="49">
        <f>IF(OR(E49="",C49="",C49=0),"",E49/C49)</f>
        <v/>
      </c>
      <c r="H49" s="11" t="n"/>
      <c r="I49" s="189" t="n"/>
      <c r="J49" s="173" t="n"/>
      <c r="K49" s="189" t="n"/>
      <c r="L49" s="173" t="n"/>
      <c r="M49" s="49" t="n"/>
    </row>
    <row r="50" ht="13.35" customHeight="1" s="162">
      <c r="B50" s="11">
        <f>IF('{Equipment Data Entry}'!B55=0,"",'{Equipment Data Entry}'!B55)</f>
        <v/>
      </c>
      <c r="C50" s="189">
        <f>IF('MAU Data'!K81=0,"",'MAU Data'!K81)</f>
        <v/>
      </c>
      <c r="D50" s="173" t="n"/>
      <c r="E50" s="189">
        <f>IF('MAU Data'!L81=0,"",'MAU Data'!L81)</f>
        <v/>
      </c>
      <c r="F50" s="173" t="n"/>
      <c r="G50" s="49">
        <f>IF(OR(E50="",C50="",C50=0),"",E50/C50)</f>
        <v/>
      </c>
      <c r="H50" s="11" t="n"/>
      <c r="I50" s="189" t="n"/>
      <c r="J50" s="173" t="n"/>
      <c r="K50" s="189" t="n"/>
      <c r="L50" s="173" t="n"/>
      <c r="M50" s="49" t="n"/>
    </row>
    <row r="51" ht="13.35" customHeight="1" s="162">
      <c r="B51" s="11">
        <f>IF('{Equipment Data Entry}'!B56=0,"",'{Equipment Data Entry}'!B56)</f>
        <v/>
      </c>
      <c r="C51" s="189">
        <f>IF('MAU Data'!K107=0,"",'MAU Data'!K107)</f>
        <v/>
      </c>
      <c r="D51" s="173" t="n"/>
      <c r="E51" s="189">
        <f>IF('MAU Data'!L107=0,"",'MAU Data'!L107)</f>
        <v/>
      </c>
      <c r="F51" s="173" t="n"/>
      <c r="G51" s="49">
        <f>IF(OR(E51="",C51="",C51=0),"",E51/C51)</f>
        <v/>
      </c>
      <c r="H51" s="11" t="n"/>
      <c r="I51" s="189" t="n"/>
      <c r="J51" s="173" t="n"/>
      <c r="K51" s="189" t="n"/>
      <c r="L51" s="173" t="n"/>
      <c r="M51" s="49" t="n"/>
    </row>
    <row r="52" hidden="1" ht="13.35" customHeight="1" s="162">
      <c r="B52" s="11">
        <f>IF('{Equipment Data Entry}'!B57=0,"",'{Equipment Data Entry}'!B57)</f>
        <v/>
      </c>
      <c r="C52" s="189">
        <f>IF('MAU Data'!K130=0,"",'MAU Data'!K130)</f>
        <v/>
      </c>
      <c r="D52" s="173" t="n"/>
      <c r="E52" s="189">
        <f>IF('MAU Data'!L130=0,"",'MAU Data'!L130)</f>
        <v/>
      </c>
      <c r="F52" s="173" t="n"/>
      <c r="G52" s="49">
        <f>IF(OR(E52="",C52="",C52=0),"",E52/C52)</f>
        <v/>
      </c>
      <c r="H52" s="11" t="n"/>
      <c r="I52" s="189" t="n"/>
      <c r="J52" s="173" t="n"/>
      <c r="K52" s="189" t="n"/>
      <c r="L52" s="173" t="n"/>
      <c r="M52" s="49" t="n"/>
    </row>
    <row r="53" hidden="1" ht="13.35" customHeight="1" s="162">
      <c r="B53" s="11">
        <f>IF('{Equipment Data Entry}'!B58=0,"",'{Equipment Data Entry}'!B58)</f>
        <v/>
      </c>
      <c r="C53" s="189">
        <f>IF('MAU Data'!K156=0,"",'MAU Data'!K156)</f>
        <v/>
      </c>
      <c r="D53" s="173" t="n"/>
      <c r="E53" s="189">
        <f>IF('MAU Data'!L156=0,"",'MAU Data'!L156)</f>
        <v/>
      </c>
      <c r="F53" s="173" t="n"/>
      <c r="G53" s="49">
        <f>IF(OR(E53="",C53="",C53=0),"",E53/C53)</f>
        <v/>
      </c>
      <c r="H53" s="11" t="n"/>
      <c r="I53" s="189" t="n"/>
      <c r="J53" s="173" t="n"/>
      <c r="K53" s="189" t="n"/>
      <c r="L53" s="173" t="n"/>
      <c r="M53" s="49" t="n"/>
    </row>
    <row r="54" hidden="1" ht="13.35" customHeight="1" s="162">
      <c r="B54" s="11">
        <f>IF('{Equipment Data Entry}'!B59=0,"",'{Equipment Data Entry}'!B59)</f>
        <v/>
      </c>
      <c r="C54" s="189">
        <f>IF('MAU Data'!K179=0,"",'MAU Data'!K179)</f>
        <v/>
      </c>
      <c r="D54" s="173" t="n"/>
      <c r="E54" s="189">
        <f>IF('MAU Data'!L179=0,"",'MAU Data'!L179)</f>
        <v/>
      </c>
      <c r="F54" s="173" t="n"/>
      <c r="G54" s="49">
        <f>IF(OR(E54="",C54="",C54=0),"",E54/C54)</f>
        <v/>
      </c>
      <c r="H54" s="11" t="n"/>
      <c r="I54" s="189" t="n"/>
      <c r="J54" s="173" t="n"/>
      <c r="K54" s="189" t="n"/>
      <c r="L54" s="173" t="n"/>
      <c r="M54" s="49" t="n"/>
    </row>
    <row r="55" hidden="1" ht="13.35" customHeight="1" s="162">
      <c r="B55" s="11">
        <f>IF('{Equipment Data Entry}'!B60=0,"",'{Equipment Data Entry}'!B60)</f>
        <v/>
      </c>
      <c r="C55" s="189">
        <f>IF('MAU Data'!K205=0,"",'MAU Data'!K205)</f>
        <v/>
      </c>
      <c r="D55" s="173" t="n"/>
      <c r="E55" s="189">
        <f>IF('MAU Data'!L205=0,"",'MAU Data'!L205)</f>
        <v/>
      </c>
      <c r="F55" s="173" t="n"/>
      <c r="G55" s="49">
        <f>IF(OR(E55="",C55="",C55=0),"",E55/C55)</f>
        <v/>
      </c>
      <c r="H55" s="11" t="n"/>
      <c r="I55" s="189" t="n"/>
      <c r="J55" s="173" t="n"/>
      <c r="K55" s="189" t="n"/>
      <c r="L55" s="173" t="n"/>
      <c r="M55" s="49" t="n"/>
    </row>
    <row r="56" hidden="1" ht="13.35" customHeight="1" s="162">
      <c r="B56" s="11">
        <f>IF('{Equipment Data Entry}'!B61=0,"",'{Equipment Data Entry}'!B61)</f>
        <v/>
      </c>
      <c r="C56" s="189">
        <f>IF('MAU Data'!K228=0,"",'MAU Data'!K228)</f>
        <v/>
      </c>
      <c r="D56" s="173" t="n"/>
      <c r="E56" s="189">
        <f>IF('MAU Data'!L228=0,"",'MAU Data'!L228)</f>
        <v/>
      </c>
      <c r="F56" s="173" t="n"/>
      <c r="G56" s="49">
        <f>IF(OR(E56="",C56="",C56=0),"",E56/C56)</f>
        <v/>
      </c>
      <c r="H56" s="11" t="n"/>
      <c r="I56" s="189" t="n"/>
      <c r="J56" s="173" t="n"/>
      <c r="K56" s="189" t="n"/>
      <c r="L56" s="173" t="n"/>
      <c r="M56" s="49" t="n"/>
    </row>
    <row r="57" ht="13.35" customHeight="1" s="162" thickBot="1">
      <c r="B57" s="11">
        <f>IF('{Equipment Data Entry}'!B65="","",'{Equipment Data Entry}'!B65)</f>
        <v/>
      </c>
      <c r="C57" s="189">
        <f>IF('ERV Data'!K9="","",'ERV Data'!K9)</f>
        <v/>
      </c>
      <c r="D57" s="173" t="n"/>
      <c r="E57" s="189">
        <f>IF('ERV Data'!L9="","",'ERV Data'!L9)</f>
        <v/>
      </c>
      <c r="F57" s="173" t="n"/>
      <c r="G57" s="49">
        <f>IF(OR(E57="",C57="",C57=0),"",E57/C57)</f>
        <v/>
      </c>
      <c r="H57" s="11">
        <f>IF('{Equipment Data Entry}'!B65="","",'{Equipment Data Entry}'!B65)</f>
        <v/>
      </c>
      <c r="I57" s="189">
        <f>IF('ERV Data'!K10="","",'ERV Data'!K10)</f>
        <v/>
      </c>
      <c r="J57" s="173" t="n"/>
      <c r="K57" s="189">
        <f>IF('ERV Data'!L10="","",'ERV Data'!L10)</f>
        <v/>
      </c>
      <c r="L57" s="173" t="n"/>
      <c r="M57" s="49">
        <f>IF(OR(K57="",I57="",I57=0),"",K57/I57)</f>
        <v/>
      </c>
    </row>
    <row r="58" ht="13.35" customHeight="1" s="162">
      <c r="B58" s="11">
        <f>IF('{Equipment Data Entry}'!B66="","",'{Equipment Data Entry}'!B66)</f>
        <v/>
      </c>
      <c r="C58" s="189">
        <f>IF('ERV Data'!K32="","",'ERV Data'!K32)</f>
        <v/>
      </c>
      <c r="D58" s="173" t="n"/>
      <c r="E58" s="189">
        <f>IF('ERV Data'!L32="","",'ERV Data'!L32)</f>
        <v/>
      </c>
      <c r="F58" s="173" t="n"/>
      <c r="G58" s="49">
        <f>IF(OR(E58="",C58="",C58=0),"",E58/C58)</f>
        <v/>
      </c>
      <c r="H58" s="11">
        <f>IF('{Equipment Data Entry}'!B66="","",'{Equipment Data Entry}'!B66)</f>
        <v/>
      </c>
      <c r="I58" s="189">
        <f>IF('ERV Data'!K33="","",'ERV Data'!K33)</f>
        <v/>
      </c>
      <c r="J58" s="173" t="n"/>
      <c r="K58" s="189">
        <f>IF('ERV Data'!L33="","",'ERV Data'!L33)</f>
        <v/>
      </c>
      <c r="L58" s="173" t="n"/>
      <c r="M58" s="49">
        <f>IF(OR(K58="",I58="",I58=0),"",K58/I58)</f>
        <v/>
      </c>
    </row>
    <row r="59" hidden="1" ht="13.35" customHeight="1" s="162">
      <c r="B59" s="11">
        <f>IF('{Equipment Data Entry}'!B67="","",'{Equipment Data Entry}'!B67)</f>
        <v/>
      </c>
      <c r="C59" s="189">
        <f>IF('ERV Data'!K58="","",'ERV Data'!K58)</f>
        <v/>
      </c>
      <c r="D59" s="173" t="n"/>
      <c r="E59" s="189">
        <f>IF('ERV Data'!L58="","",'ERV Data'!L58)</f>
        <v/>
      </c>
      <c r="F59" s="173" t="n"/>
      <c r="G59" s="49">
        <f>IF(OR(E59="",C59="",C59=0),"",E59/C59)</f>
        <v/>
      </c>
      <c r="H59" s="11">
        <f>IF('{Equipment Data Entry}'!B67="","",'{Equipment Data Entry}'!B67)</f>
        <v/>
      </c>
      <c r="I59" s="189">
        <f>IF('ERV Data'!K59="","",'ERV Data'!K59)</f>
        <v/>
      </c>
      <c r="J59" s="173" t="n"/>
      <c r="K59" s="189">
        <f>IF('ERV Data'!L59="","",'ERV Data'!L59)</f>
        <v/>
      </c>
      <c r="L59" s="173" t="n"/>
      <c r="M59" s="49">
        <f>IF(OR(K59="",I59="",I59=0),"",K59/I59)</f>
        <v/>
      </c>
    </row>
    <row r="60" hidden="1" ht="13.35" customHeight="1" s="162">
      <c r="B60" s="11">
        <f>IF('{Equipment Data Entry}'!B68="","",'{Equipment Data Entry}'!B68)</f>
        <v/>
      </c>
      <c r="C60" s="189">
        <f>IF('ERV Data'!K81="","",'ERV Data'!K81)</f>
        <v/>
      </c>
      <c r="D60" s="173" t="n"/>
      <c r="E60" s="189">
        <f>IF('ERV Data'!L81="","",'ERV Data'!L81)</f>
        <v/>
      </c>
      <c r="F60" s="173" t="n"/>
      <c r="G60" s="49">
        <f>IF(OR(E60="",C60="",C60=0),"",E60/C60)</f>
        <v/>
      </c>
      <c r="H60" s="11">
        <f>IF('{Equipment Data Entry}'!B68="","",'{Equipment Data Entry}'!B68)</f>
        <v/>
      </c>
      <c r="I60" s="189">
        <f>IF('ERV Data'!K82="","",'ERV Data'!K82)</f>
        <v/>
      </c>
      <c r="J60" s="173" t="n"/>
      <c r="K60" s="189">
        <f>IF('ERV Data'!L82="","",'ERV Data'!L82)</f>
        <v/>
      </c>
      <c r="L60" s="173" t="n"/>
      <c r="M60" s="49">
        <f>IF(OR(K60="",I60="",I60=0),"",K60/I60)</f>
        <v/>
      </c>
    </row>
    <row r="61" hidden="1" ht="13.35" customHeight="1" s="162">
      <c r="B61" s="11">
        <f>IF('{Equipment Data Entry}'!B69="","",'{Equipment Data Entry}'!B69)</f>
        <v/>
      </c>
      <c r="C61" s="189">
        <f>IF('ERV Data'!K107="","",'ERV Data'!K107)</f>
        <v/>
      </c>
      <c r="D61" s="173" t="n"/>
      <c r="E61" s="189">
        <f>IF('ERV Data'!L107="","",'ERV Data'!L107)</f>
        <v/>
      </c>
      <c r="F61" s="173" t="n"/>
      <c r="G61" s="49">
        <f>IF(OR(E61="",C61="",C61=0),"",E61/C61)</f>
        <v/>
      </c>
      <c r="H61" s="11">
        <f>IF('{Equipment Data Entry}'!B69="","",'{Equipment Data Entry}'!B69)</f>
        <v/>
      </c>
      <c r="I61" s="189">
        <f>IF('ERV Data'!K108="","",'ERV Data'!K108)</f>
        <v/>
      </c>
      <c r="J61" s="173" t="n"/>
      <c r="K61" s="189">
        <f>IF('ERV Data'!L108="","",'ERV Data'!L108)</f>
        <v/>
      </c>
      <c r="L61" s="173" t="n"/>
      <c r="M61" s="49">
        <f>IF(OR(K61="",I61="",I61=0),"",K61/I61)</f>
        <v/>
      </c>
    </row>
    <row r="62" hidden="1" ht="13.35" customHeight="1" s="162">
      <c r="B62" s="11">
        <f>IF('{Equipment Data Entry}'!B70="","",'{Equipment Data Entry}'!B70)</f>
        <v/>
      </c>
      <c r="C62" s="189">
        <f>IF('ERV Data'!K130="","",'ERV Data'!K130)</f>
        <v/>
      </c>
      <c r="D62" s="173" t="n"/>
      <c r="E62" s="189">
        <f>IF('ERV Data'!L130="","",'ERV Data'!L130)</f>
        <v/>
      </c>
      <c r="F62" s="173" t="n"/>
      <c r="G62" s="49">
        <f>IF(OR(E62="",C62="",C62=0),"",E62/C62)</f>
        <v/>
      </c>
      <c r="H62" s="11">
        <f>IF('{Equipment Data Entry}'!B70="","",'{Equipment Data Entry}'!B70)</f>
        <v/>
      </c>
      <c r="I62" s="189">
        <f>IF('ERV Data'!K131="","",'ERV Data'!K131)</f>
        <v/>
      </c>
      <c r="J62" s="173" t="n"/>
      <c r="K62" s="189">
        <f>IF('ERV Data'!L131="","",'ERV Data'!L131)</f>
        <v/>
      </c>
      <c r="L62" s="173" t="n"/>
      <c r="M62" s="49">
        <f>IF(OR(K62="",I62="",I62=0),"",K62/I62)</f>
        <v/>
      </c>
    </row>
    <row r="63" hidden="1" ht="13.35" customHeight="1" s="162">
      <c r="B63" s="11">
        <f>IF('{Equipment Data Entry}'!B71="","",'{Equipment Data Entry}'!B71)</f>
        <v/>
      </c>
      <c r="C63" s="189">
        <f>IF('ERV Data'!K156="","",'ERV Data'!K156)</f>
        <v/>
      </c>
      <c r="D63" s="173" t="n"/>
      <c r="E63" s="189">
        <f>IF('ERV Data'!L156="","",'ERV Data'!L156)</f>
        <v/>
      </c>
      <c r="F63" s="173" t="n"/>
      <c r="G63" s="49">
        <f>IF(OR(E63="",C63="",C63=0),"",E63/C63)</f>
        <v/>
      </c>
      <c r="H63" s="11">
        <f>IF('{Equipment Data Entry}'!B71="","",'{Equipment Data Entry}'!B71)</f>
        <v/>
      </c>
      <c r="I63" s="189">
        <f>IF('ERV Data'!K157="","",'ERV Data'!K157)</f>
        <v/>
      </c>
      <c r="J63" s="173" t="n"/>
      <c r="K63" s="189">
        <f>IF('ERV Data'!L157="","",'ERV Data'!L157)</f>
        <v/>
      </c>
      <c r="L63" s="173" t="n"/>
      <c r="M63" s="49">
        <f>IF(OR(K63="",I63="",I63=0),"",K63/I63)</f>
        <v/>
      </c>
    </row>
    <row r="64" hidden="1" ht="13.35" customHeight="1" s="162">
      <c r="B64" s="11">
        <f>IF('{Equipment Data Entry}'!B72="","",'{Equipment Data Entry}'!B72)</f>
        <v/>
      </c>
      <c r="C64" s="189">
        <f>IF('ERV Data'!K179="","",'ERV Data'!K179)</f>
        <v/>
      </c>
      <c r="D64" s="173" t="n"/>
      <c r="E64" s="189">
        <f>IF('ERV Data'!L179="","",'ERV Data'!L179)</f>
        <v/>
      </c>
      <c r="F64" s="173" t="n"/>
      <c r="G64" s="49">
        <f>IF(OR(E64="",C64="",C64=0),"",E64/C64)</f>
        <v/>
      </c>
      <c r="H64" s="11">
        <f>IF('{Equipment Data Entry}'!B72="","",'{Equipment Data Entry}'!B72)</f>
        <v/>
      </c>
      <c r="I64" s="189">
        <f>IF('ERV Data'!K180="","",'ERV Data'!K180)</f>
        <v/>
      </c>
      <c r="J64" s="173" t="n"/>
      <c r="K64" s="189">
        <f>IF('ERV Data'!L180="","",'ERV Data'!L180)</f>
        <v/>
      </c>
      <c r="L64" s="173" t="n"/>
      <c r="M64" s="49">
        <f>IF(OR(K64="",I64="",I64=0),"",K64/I64)</f>
        <v/>
      </c>
    </row>
    <row r="65" hidden="1" ht="13.35" customHeight="1" s="162">
      <c r="B65" s="11">
        <f>IF('{Equipment Data Entry}'!B73="","",'{Equipment Data Entry}'!B73)</f>
        <v/>
      </c>
      <c r="C65" s="189">
        <f>IF('ERV Data'!K205="","",'ERV Data'!K205)</f>
        <v/>
      </c>
      <c r="D65" s="173" t="n"/>
      <c r="E65" s="189">
        <f>IF('ERV Data'!L205="","",'ERV Data'!L205)</f>
        <v/>
      </c>
      <c r="F65" s="173" t="n"/>
      <c r="G65" s="49">
        <f>IF(OR(E65="",C65="",C65=0),"",E65/C65)</f>
        <v/>
      </c>
      <c r="H65" s="11">
        <f>IF('{Equipment Data Entry}'!B73="","",'{Equipment Data Entry}'!B73)</f>
        <v/>
      </c>
      <c r="I65" s="189">
        <f>IF('ERV Data'!K206="","",'ERV Data'!K206)</f>
        <v/>
      </c>
      <c r="J65" s="173" t="n"/>
      <c r="K65" s="189">
        <f>IF('ERV Data'!L206="","",'ERV Data'!L206)</f>
        <v/>
      </c>
      <c r="L65" s="173" t="n"/>
      <c r="M65" s="49">
        <f>IF(OR(K65="",I65="",I65=0),"",K65/I65)</f>
        <v/>
      </c>
    </row>
    <row r="66" hidden="1" ht="13.35" customHeight="1" s="162">
      <c r="B66" s="11">
        <f>IF('{Equipment Data Entry}'!B74="","",'{Equipment Data Entry}'!B74)</f>
        <v/>
      </c>
      <c r="C66" s="189">
        <f>IF('ERV Data'!K228="","",'ERV Data'!K228)</f>
        <v/>
      </c>
      <c r="D66" s="173" t="n"/>
      <c r="E66" s="189">
        <f>IF('ERV Data'!L228="","",'ERV Data'!L228)</f>
        <v/>
      </c>
      <c r="F66" s="173" t="n"/>
      <c r="G66" s="49">
        <f>IF(OR(E66="",C66="",C66=0),"",E66/C66)</f>
        <v/>
      </c>
      <c r="H66" s="11">
        <f>IF('{Equipment Data Entry}'!B74="","",'{Equipment Data Entry}'!B74)</f>
        <v/>
      </c>
      <c r="I66" s="189">
        <f>IF('ERV Data'!K229="","",'ERV Data'!K229)</f>
        <v/>
      </c>
      <c r="J66" s="173" t="n"/>
      <c r="K66" s="189">
        <f>IF('ERV Data'!L229="","",'ERV Data'!L229)</f>
        <v/>
      </c>
      <c r="L66" s="173" t="n"/>
      <c r="M66" s="49">
        <f>IF(OR(K66="",I66="",I66=0),"",K66/I66)</f>
        <v/>
      </c>
    </row>
    <row r="67" ht="13.35" customHeight="1" s="162">
      <c r="B67" s="12" t="inlineStr">
        <is>
          <t>Total</t>
        </is>
      </c>
      <c r="C67" s="197">
        <f>IF(SUM(C7:C66)=0,"",SUM(C7:C66))</f>
        <v/>
      </c>
      <c r="D67" s="412" t="n"/>
      <c r="E67" s="197">
        <f>IF(SUM(E7:E66)=0,"",SUM(E7:E66))</f>
        <v/>
      </c>
      <c r="F67" s="412" t="n"/>
      <c r="G67" s="50">
        <f>IF(OR(E67="",C67=0),"",E67/C67)</f>
        <v/>
      </c>
      <c r="H67" s="12" t="inlineStr">
        <is>
          <t>Total</t>
        </is>
      </c>
      <c r="I67" s="197">
        <f>IF(SUM(I7:I66)=0,"",SUM(I7:I66))</f>
        <v/>
      </c>
      <c r="J67" s="412" t="n"/>
      <c r="K67" s="197">
        <f>IF(SUM(K7:K66)=0,"",SUM(K7:K66))</f>
        <v/>
      </c>
      <c r="L67" s="412" t="n"/>
      <c r="M67" s="50">
        <f>IF(OR(K67="",I67=0),"",K67/I67)</f>
        <v/>
      </c>
    </row>
    <row r="68" s="162"/>
    <row r="69" ht="13.35" customHeight="1" s="162">
      <c r="C69" s="10" t="n"/>
      <c r="D69" s="10" t="n"/>
      <c r="E69" s="194" t="inlineStr">
        <is>
          <t>Design Building Balance</t>
        </is>
      </c>
      <c r="F69" s="159" t="n"/>
      <c r="G69" s="160" t="n"/>
      <c r="H69" s="195">
        <f>IF(AND(C67="",I67=""),"",N(C67)-N(I67))</f>
        <v/>
      </c>
      <c r="I69" s="159" t="n"/>
      <c r="J69" s="160" t="n"/>
    </row>
    <row r="70" ht="13.35" customHeight="1" s="162">
      <c r="C70" s="10" t="n"/>
      <c r="D70" s="10" t="n"/>
      <c r="E70" s="164" t="n"/>
      <c r="F70" s="165" t="n"/>
      <c r="G70" s="166" t="n"/>
      <c r="H70" s="164" t="n"/>
      <c r="I70" s="165" t="n"/>
      <c r="J70" s="166" t="n"/>
    </row>
    <row r="71" ht="13.35" customHeight="1" s="162">
      <c r="C71" s="10" t="n"/>
      <c r="D71" s="10" t="n"/>
      <c r="E71" s="194" t="inlineStr">
        <is>
          <t>Actual Building Balance</t>
        </is>
      </c>
      <c r="F71" s="159" t="n"/>
      <c r="G71" s="160" t="n"/>
      <c r="H71" s="195">
        <f>IF(AND(E67="",K67=""),"",N(E67)-N(K67))</f>
        <v/>
      </c>
      <c r="I71" s="159" t="n"/>
      <c r="J71" s="160" t="n"/>
    </row>
    <row r="72" ht="13.35" customHeight="1" s="162">
      <c r="C72" s="10" t="n"/>
      <c r="D72" s="10" t="n"/>
      <c r="E72" s="164" t="n"/>
      <c r="F72" s="165" t="n"/>
      <c r="G72" s="166" t="n"/>
      <c r="H72" s="164" t="n"/>
      <c r="I72" s="165" t="n"/>
      <c r="J72" s="166" t="n"/>
    </row>
    <row r="73" ht="13.35" customHeight="1" s="162">
      <c r="C73" s="9" t="n"/>
      <c r="D73" s="9" t="n"/>
      <c r="E73" s="194" t="inlineStr">
        <is>
          <t>Measured Building Pressures (in. w.g.)</t>
        </is>
      </c>
      <c r="F73" s="159" t="n"/>
      <c r="G73" s="160" t="n"/>
      <c r="H73" s="193" t="n"/>
    </row>
    <row r="74" ht="13.35" customHeight="1" s="162">
      <c r="C74" s="9" t="n"/>
      <c r="D74" s="9" t="n"/>
      <c r="E74" s="164" t="n"/>
      <c r="F74" s="165" t="n"/>
      <c r="G74" s="166" t="n"/>
    </row>
    <row r="75" ht="13.35" customHeight="1" s="162"/>
    <row r="76" ht="13.35" customHeight="1" s="162">
      <c r="B76" s="413" t="inlineStr">
        <is>
          <t>Test Space</t>
        </is>
      </c>
      <c r="C76" s="414" t="n"/>
      <c r="D76" s="414" t="n"/>
      <c r="E76" s="413" t="inlineStr">
        <is>
          <t>Reference Space</t>
        </is>
      </c>
      <c r="F76" s="414" t="n"/>
      <c r="G76" s="414" t="n"/>
      <c r="H76" s="413" t="inlineStr">
        <is>
          <t>ΔP (in. w.g.)</t>
        </is>
      </c>
      <c r="I76" s="414" t="n"/>
      <c r="J76" s="414" t="n"/>
      <c r="K76" s="413" t="inlineStr">
        <is>
          <t>Remarks</t>
        </is>
      </c>
      <c r="L76" s="414" t="n"/>
      <c r="M76" s="414" t="n"/>
    </row>
    <row r="77" ht="13.35" customHeight="1" s="162">
      <c r="B77" s="415" t="inlineStr">
        <is>
          <t>Building</t>
        </is>
      </c>
      <c r="C77" s="416" t="n"/>
      <c r="D77" s="416" t="n"/>
      <c r="E77" s="415" t="inlineStr">
        <is>
          <t>Outdoors</t>
        </is>
      </c>
      <c r="F77" s="416" t="n"/>
      <c r="G77" s="416" t="n"/>
      <c r="H77" s="415" t="n"/>
      <c r="I77" s="416" t="n"/>
      <c r="J77" s="416" t="n"/>
      <c r="K77" s="415" t="n"/>
      <c r="L77" s="416" t="n"/>
      <c r="M77" s="416" t="n"/>
    </row>
    <row r="78" ht="13.35" customHeight="1" s="162">
      <c r="B78" s="417" t="inlineStr">
        <is>
          <t>Kitchen</t>
        </is>
      </c>
      <c r="C78" s="416" t="n"/>
      <c r="D78" s="416" t="n"/>
      <c r="E78" s="415" t="inlineStr">
        <is>
          <t>Dining</t>
        </is>
      </c>
      <c r="F78" s="416" t="n"/>
      <c r="G78" s="416" t="n"/>
      <c r="H78" s="415" t="n"/>
      <c r="I78" s="416" t="n"/>
      <c r="J78" s="416" t="n"/>
      <c r="K78" s="415" t="n"/>
      <c r="L78" s="416" t="n"/>
      <c r="M78" s="416" t="n"/>
    </row>
    <row r="79" ht="13.35" customHeight="1" s="162">
      <c r="B79" s="418" t="inlineStr"/>
      <c r="C79" s="416" t="n"/>
      <c r="D79" s="416" t="n"/>
      <c r="E79" s="415" t="inlineStr"/>
      <c r="F79" s="416" t="n"/>
      <c r="G79" s="416" t="n"/>
      <c r="H79" s="415" t="n"/>
      <c r="I79" s="416" t="n"/>
      <c r="J79" s="416" t="n"/>
      <c r="K79" s="415" t="n"/>
      <c r="L79" s="416" t="n"/>
      <c r="M79" s="416" t="n"/>
    </row>
    <row r="80" ht="13.35" customHeight="1" s="162">
      <c r="B80" s="154" t="n"/>
    </row>
    <row r="81" ht="13.35" customHeight="1" s="162">
      <c r="B81" s="419" t="inlineStr">
        <is>
          <t>Notes</t>
        </is>
      </c>
    </row>
    <row r="82" ht="13.35" customHeight="1" s="162">
      <c r="B82" s="154" t="n"/>
    </row>
    <row r="83" ht="13.35" customHeight="1" s="162">
      <c r="B83" s="154" t="n"/>
    </row>
    <row r="84" ht="13.35" customHeight="1" s="162">
      <c r="B84" s="154" t="n"/>
    </row>
    <row r="85"/>
    <row r="86"/>
    <row r="87"/>
    <row r="88"/>
    <row r="89"/>
    <row r="90"/>
  </sheetData>
  <mergeCells count="279">
    <mergeCell ref="L2:M2"/>
    <mergeCell ref="K49:L49"/>
    <mergeCell ref="C6:D6"/>
    <mergeCell ref="C62:D62"/>
    <mergeCell ref="C15:D15"/>
    <mergeCell ref="K24:L24"/>
    <mergeCell ref="E62:F62"/>
    <mergeCell ref="K33:L33"/>
    <mergeCell ref="E23:F23"/>
    <mergeCell ref="C64:D64"/>
    <mergeCell ref="I26:J26"/>
    <mergeCell ref="E8:F8"/>
    <mergeCell ref="E64:F64"/>
    <mergeCell ref="K26:L26"/>
    <mergeCell ref="L3:M3"/>
    <mergeCell ref="K35:L35"/>
    <mergeCell ref="E51:F51"/>
    <mergeCell ref="C54:D54"/>
    <mergeCell ref="I16:J16"/>
    <mergeCell ref="C63:D63"/>
    <mergeCell ref="I25:J25"/>
    <mergeCell ref="C41:D41"/>
    <mergeCell ref="K50:L50"/>
    <mergeCell ref="E63:F63"/>
    <mergeCell ref="C50:D50"/>
    <mergeCell ref="E73:G74"/>
    <mergeCell ref="D3:I3"/>
    <mergeCell ref="I66:J66"/>
    <mergeCell ref="C56:D56"/>
    <mergeCell ref="I18:J18"/>
    <mergeCell ref="I58:J58"/>
    <mergeCell ref="E65:F65"/>
    <mergeCell ref="K58:L58"/>
    <mergeCell ref="E34:F34"/>
    <mergeCell ref="C43:D43"/>
    <mergeCell ref="K52:L52"/>
    <mergeCell ref="K67:L67"/>
    <mergeCell ref="B5:G5"/>
    <mergeCell ref="I42:J42"/>
    <mergeCell ref="C27:D27"/>
    <mergeCell ref="E49:F49"/>
    <mergeCell ref="K42:L42"/>
    <mergeCell ref="E27:F27"/>
    <mergeCell ref="C36:D36"/>
    <mergeCell ref="E36:F36"/>
    <mergeCell ref="I52:J52"/>
    <mergeCell ref="C17:D17"/>
    <mergeCell ref="H78:J78"/>
    <mergeCell ref="I44:J44"/>
    <mergeCell ref="K53:L53"/>
    <mergeCell ref="I20:J20"/>
    <mergeCell ref="C67:D67"/>
    <mergeCell ref="C19:D19"/>
    <mergeCell ref="K28:L28"/>
    <mergeCell ref="C28:D28"/>
    <mergeCell ref="K37:L37"/>
    <mergeCell ref="E53:F53"/>
    <mergeCell ref="E22:F22"/>
    <mergeCell ref="I13:J13"/>
    <mergeCell ref="K13:L13"/>
    <mergeCell ref="I30:J30"/>
    <mergeCell ref="E12:F12"/>
    <mergeCell ref="K30:L30"/>
    <mergeCell ref="C30:D30"/>
    <mergeCell ref="I6:J6"/>
    <mergeCell ref="E55:F55"/>
    <mergeCell ref="I46:J46"/>
    <mergeCell ref="I15:J15"/>
    <mergeCell ref="B3:C3"/>
    <mergeCell ref="K15:L15"/>
    <mergeCell ref="E67:F67"/>
    <mergeCell ref="C45:D45"/>
    <mergeCell ref="C14:D14"/>
    <mergeCell ref="E78:G78"/>
    <mergeCell ref="E14:F14"/>
    <mergeCell ref="E48:F48"/>
    <mergeCell ref="I61:J61"/>
    <mergeCell ref="K55:L55"/>
    <mergeCell ref="K64:L64"/>
    <mergeCell ref="K21:L21"/>
    <mergeCell ref="E77:G77"/>
    <mergeCell ref="I57:J57"/>
    <mergeCell ref="K51:L51"/>
    <mergeCell ref="E38:F38"/>
    <mergeCell ref="C47:D47"/>
    <mergeCell ref="I54:J54"/>
    <mergeCell ref="B2:C2"/>
    <mergeCell ref="I32:J32"/>
    <mergeCell ref="I7:J7"/>
    <mergeCell ref="K32:L32"/>
    <mergeCell ref="I41:J41"/>
    <mergeCell ref="K63:L63"/>
    <mergeCell ref="K41:L41"/>
    <mergeCell ref="C40:D40"/>
    <mergeCell ref="E40:F40"/>
    <mergeCell ref="I56:J56"/>
    <mergeCell ref="H77:J77"/>
    <mergeCell ref="K56:L56"/>
    <mergeCell ref="I43:J43"/>
    <mergeCell ref="K43:L43"/>
    <mergeCell ref="B76:D76"/>
    <mergeCell ref="C60:D60"/>
    <mergeCell ref="I24:J24"/>
    <mergeCell ref="I33:J33"/>
    <mergeCell ref="K27:L27"/>
    <mergeCell ref="I8:J8"/>
    <mergeCell ref="E26:F26"/>
    <mergeCell ref="I17:J17"/>
    <mergeCell ref="C8:D8"/>
    <mergeCell ref="K17:L17"/>
    <mergeCell ref="J3:K3"/>
    <mergeCell ref="I35:J35"/>
    <mergeCell ref="E16:F16"/>
    <mergeCell ref="E25:F25"/>
    <mergeCell ref="I10:J10"/>
    <mergeCell ref="C57:D57"/>
    <mergeCell ref="I19:J19"/>
    <mergeCell ref="K10:L10"/>
    <mergeCell ref="K66:L66"/>
    <mergeCell ref="K19:L19"/>
    <mergeCell ref="I59:J59"/>
    <mergeCell ref="C66:D66"/>
    <mergeCell ref="E66:F66"/>
    <mergeCell ref="E79:G79"/>
    <mergeCell ref="C18:D18"/>
    <mergeCell ref="C53:D53"/>
    <mergeCell ref="K6:L6"/>
    <mergeCell ref="E18:F18"/>
    <mergeCell ref="E58:F58"/>
    <mergeCell ref="I9:J9"/>
    <mergeCell ref="I60:J60"/>
    <mergeCell ref="K76:M76"/>
    <mergeCell ref="E50:F50"/>
    <mergeCell ref="C34:D34"/>
    <mergeCell ref="K16:L16"/>
    <mergeCell ref="K25:L25"/>
    <mergeCell ref="C58:D58"/>
    <mergeCell ref="K9:L9"/>
    <mergeCell ref="I11:J11"/>
    <mergeCell ref="H79:J79"/>
    <mergeCell ref="I45:J45"/>
    <mergeCell ref="E52:F52"/>
    <mergeCell ref="K45:L45"/>
    <mergeCell ref="B78:D78"/>
    <mergeCell ref="K54:L54"/>
    <mergeCell ref="E39:F39"/>
    <mergeCell ref="E44:F44"/>
    <mergeCell ref="K60:L60"/>
    <mergeCell ref="C20:D20"/>
    <mergeCell ref="K29:L29"/>
    <mergeCell ref="K77:M77"/>
    <mergeCell ref="E20:F20"/>
    <mergeCell ref="C29:D29"/>
    <mergeCell ref="K11:L11"/>
    <mergeCell ref="I47:J47"/>
    <mergeCell ref="E29:F29"/>
    <mergeCell ref="K47:L47"/>
    <mergeCell ref="C65:D65"/>
    <mergeCell ref="K44:L44"/>
    <mergeCell ref="C44:D44"/>
    <mergeCell ref="I37:J37"/>
    <mergeCell ref="E13:F13"/>
    <mergeCell ref="K31:L31"/>
    <mergeCell ref="K46:L46"/>
    <mergeCell ref="C22:D22"/>
    <mergeCell ref="C31:D31"/>
    <mergeCell ref="K40:L40"/>
    <mergeCell ref="E31:F31"/>
    <mergeCell ref="E69:G70"/>
    <mergeCell ref="I21:J21"/>
    <mergeCell ref="C59:D59"/>
    <mergeCell ref="C12:D12"/>
    <mergeCell ref="E59:F59"/>
    <mergeCell ref="E6:F6"/>
    <mergeCell ref="C46:D46"/>
    <mergeCell ref="C21:D21"/>
    <mergeCell ref="H76:J76"/>
    <mergeCell ref="E46:F46"/>
    <mergeCell ref="E15:F15"/>
    <mergeCell ref="K8:L8"/>
    <mergeCell ref="C51:D51"/>
    <mergeCell ref="I62:J62"/>
    <mergeCell ref="H5:M5"/>
    <mergeCell ref="K78:M78"/>
    <mergeCell ref="C61:D61"/>
    <mergeCell ref="I23:J23"/>
    <mergeCell ref="E61:F61"/>
    <mergeCell ref="K23:L23"/>
    <mergeCell ref="C48:D48"/>
    <mergeCell ref="C23:D23"/>
    <mergeCell ref="H69:J70"/>
    <mergeCell ref="I64:J64"/>
    <mergeCell ref="E57:F57"/>
    <mergeCell ref="K7:L7"/>
    <mergeCell ref="I51:J51"/>
    <mergeCell ref="E54:F54"/>
    <mergeCell ref="C38:D38"/>
    <mergeCell ref="E32:F32"/>
    <mergeCell ref="C32:D32"/>
    <mergeCell ref="C7:D7"/>
    <mergeCell ref="J2:K2"/>
    <mergeCell ref="E41:F41"/>
    <mergeCell ref="E7:F7"/>
    <mergeCell ref="K65:L65"/>
    <mergeCell ref="I63:J63"/>
    <mergeCell ref="K79:M79"/>
    <mergeCell ref="K57:L57"/>
    <mergeCell ref="I50:J50"/>
    <mergeCell ref="B77:D77"/>
    <mergeCell ref="E56:F56"/>
    <mergeCell ref="K18:L18"/>
    <mergeCell ref="C49:D49"/>
    <mergeCell ref="E43:F43"/>
    <mergeCell ref="I65:J65"/>
    <mergeCell ref="I34:J34"/>
    <mergeCell ref="D2:I2"/>
    <mergeCell ref="K34:L34"/>
    <mergeCell ref="C24:D24"/>
    <mergeCell ref="E24:F24"/>
    <mergeCell ref="C33:D33"/>
    <mergeCell ref="E33:F33"/>
    <mergeCell ref="C42:D42"/>
    <mergeCell ref="I49:J49"/>
    <mergeCell ref="E42:F42"/>
    <mergeCell ref="I27:J27"/>
    <mergeCell ref="E71:G72"/>
    <mergeCell ref="I36:J36"/>
    <mergeCell ref="K36:L36"/>
    <mergeCell ref="E17:F17"/>
    <mergeCell ref="C26:D26"/>
    <mergeCell ref="C35:D35"/>
    <mergeCell ref="E35:F35"/>
    <mergeCell ref="K20:L20"/>
    <mergeCell ref="C10:D10"/>
    <mergeCell ref="C16:D16"/>
    <mergeCell ref="E10:F10"/>
    <mergeCell ref="C25:D25"/>
    <mergeCell ref="E19:F19"/>
    <mergeCell ref="C55:D55"/>
    <mergeCell ref="E28:F28"/>
    <mergeCell ref="I53:J53"/>
    <mergeCell ref="C9:D9"/>
    <mergeCell ref="I28:J28"/>
    <mergeCell ref="K22:L22"/>
    <mergeCell ref="I22:J22"/>
    <mergeCell ref="E9:F9"/>
    <mergeCell ref="E60:F60"/>
    <mergeCell ref="E76:G76"/>
    <mergeCell ref="I12:J12"/>
    <mergeCell ref="E30:F30"/>
    <mergeCell ref="K12:L12"/>
    <mergeCell ref="K59:L59"/>
    <mergeCell ref="I55:J55"/>
    <mergeCell ref="C11:D11"/>
    <mergeCell ref="B79:D79"/>
    <mergeCell ref="E11:F11"/>
    <mergeCell ref="E45:F45"/>
    <mergeCell ref="I67:J67"/>
    <mergeCell ref="C52:D52"/>
    <mergeCell ref="I39:J39"/>
    <mergeCell ref="I14:J14"/>
    <mergeCell ref="K39:L39"/>
    <mergeCell ref="I48:J48"/>
    <mergeCell ref="K14:L14"/>
    <mergeCell ref="C39:D39"/>
    <mergeCell ref="K48:L48"/>
    <mergeCell ref="K61:L61"/>
    <mergeCell ref="I29:J29"/>
    <mergeCell ref="I38:J38"/>
    <mergeCell ref="K38:L38"/>
    <mergeCell ref="C37:D37"/>
    <mergeCell ref="E37:F37"/>
    <mergeCell ref="H71:J72"/>
    <mergeCell ref="C13:D13"/>
    <mergeCell ref="I31:J31"/>
    <mergeCell ref="K62:L62"/>
    <mergeCell ref="I40:J40"/>
    <mergeCell ref="E47:F47"/>
    <mergeCell ref="E21:F21"/>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1">
    <tabColor rgb="FF00B0F0"/>
    <outlinePr summaryBelow="1" summaryRight="1"/>
    <pageSetUpPr/>
  </sheetPr>
  <dimension ref="A1:Y981"/>
  <sheetViews>
    <sheetView tabSelected="0" view="pageBreakPreview" topLeftCell="A312" zoomScale="90" zoomScaleNormal="100" zoomScaleSheetLayoutView="90" workbookViewId="0">
      <selection activeCell="H356" sqref="H356"/>
    </sheetView>
  </sheetViews>
  <sheetFormatPr baseColWidth="8" defaultColWidth="6.85546875" defaultRowHeight="13.35" customHeight="1"/>
  <cols>
    <col width="3.42578125" customWidth="1" style="13" min="1" max="1"/>
    <col width="6.85546875" customWidth="1" style="13" min="2" max="7"/>
    <col width="6.85546875" customWidth="1" style="13" min="8" max="8"/>
    <col width="6.85546875" customWidth="1" style="13" min="9" max="12"/>
    <col width="7.140625" bestFit="1" customWidth="1" style="13" min="13" max="13"/>
    <col width="3.85546875" customWidth="1" style="13" min="14" max="14"/>
    <col width="6.5703125" customWidth="1" style="13" min="15" max="15"/>
    <col width="6.85546875" customWidth="1" style="13" min="16" max="16"/>
    <col width="8.140625" bestFit="1" customWidth="1" style="13" min="17" max="17"/>
    <col width="6.85546875" customWidth="1" style="13" min="18" max="21"/>
    <col width="13.85546875" customWidth="1" style="13" min="22" max="22"/>
    <col width="6.85546875" customWidth="1" style="13" min="23"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c r="P3" s="217" t="n"/>
      <c r="Q3" s="217" t="n"/>
      <c r="R3" s="216" t="inlineStr">
        <is>
          <t>Misc. Unit Info</t>
        </is>
      </c>
      <c r="U3" s="217" t="n"/>
      <c r="W3" s="217" t="n"/>
      <c r="X3" s="217" t="n"/>
      <c r="Y3" s="217" t="n"/>
    </row>
    <row r="4" ht="13.35" customHeight="1" s="162">
      <c r="B4" s="200" t="inlineStr">
        <is>
          <t>System</t>
        </is>
      </c>
      <c r="C4" s="403" t="n"/>
      <c r="D4" s="209">
        <f>IF('{Equipment Data Entry}'!B7="","",'{Equipment Data Entry}'!B7)</f>
        <v/>
      </c>
      <c r="E4" s="420" t="n"/>
      <c r="F4" s="403" t="n"/>
      <c r="G4" s="200" t="inlineStr">
        <is>
          <t>Service</t>
        </is>
      </c>
      <c r="H4" s="403" t="n"/>
      <c r="I4" s="210">
        <f>IF('{Equipment Data Entry}'!C7="", "", '{Equipment Data Entry}'!C7)</f>
        <v/>
      </c>
      <c r="J4" s="420" t="n"/>
      <c r="K4" s="420" t="n"/>
      <c r="L4" s="420" t="n"/>
      <c r="M4" s="403" t="n"/>
      <c r="P4" s="217" t="n"/>
      <c r="Q4" s="217" t="n"/>
      <c r="R4" s="211" t="inlineStr">
        <is>
          <t>Design Fan Rotation</t>
        </is>
      </c>
      <c r="S4" s="421" t="n"/>
      <c r="T4" s="422" t="n"/>
      <c r="U4" s="212" t="n"/>
      <c r="V4" s="423" t="n"/>
      <c r="W4" s="217" t="n"/>
      <c r="X4" s="217" t="n"/>
      <c r="Y4" s="217" t="n"/>
    </row>
    <row r="5" ht="13.35" customHeight="1" s="162">
      <c r="B5" s="424" t="n"/>
      <c r="C5" s="425" t="n"/>
      <c r="D5" s="424" t="n"/>
      <c r="E5" s="426" t="n"/>
      <c r="F5" s="425" t="n"/>
      <c r="G5" s="424" t="n"/>
      <c r="H5" s="425" t="n"/>
      <c r="I5" s="424" t="n"/>
      <c r="J5" s="426" t="n"/>
      <c r="K5" s="426" t="n"/>
      <c r="L5" s="426" t="n"/>
      <c r="M5" s="425" t="n"/>
      <c r="P5" s="217" t="n"/>
      <c r="Q5" s="217" t="n"/>
      <c r="R5" s="211" t="inlineStr">
        <is>
          <t>Actual Fan Rotation</t>
        </is>
      </c>
      <c r="S5" s="421" t="n"/>
      <c r="T5" s="422" t="n"/>
      <c r="U5" s="212" t="n"/>
      <c r="V5" s="423" t="n"/>
      <c r="W5" s="217" t="n"/>
      <c r="X5" s="217" t="n"/>
      <c r="Y5" s="217" t="n"/>
    </row>
    <row r="6" ht="13.35" customHeight="1" s="162">
      <c r="B6" s="427" t="inlineStr">
        <is>
          <t>Drive Type:</t>
        </is>
      </c>
      <c r="D6" s="428" t="n"/>
      <c r="E6" s="427" t="inlineStr">
        <is>
          <t>Fan Rotation – Design:</t>
        </is>
      </c>
      <c r="G6" s="428" t="n"/>
      <c r="I6" s="427" t="inlineStr">
        <is>
          <t>Actual:</t>
        </is>
      </c>
      <c r="J6" s="428" t="n"/>
      <c r="K6" s="427" t="inlineStr">
        <is>
          <t>Sheave Bore (M/F):</t>
        </is>
      </c>
      <c r="M6" s="428" t="n"/>
      <c r="P6" s="217" t="n"/>
      <c r="Q6" s="217" t="n"/>
      <c r="R6" s="211" t="inlineStr">
        <is>
          <t>Design Filter Type</t>
        </is>
      </c>
      <c r="S6" s="421" t="n"/>
      <c r="T6" s="422" t="n"/>
      <c r="U6" s="212" t="n"/>
      <c r="V6" s="423" t="n"/>
      <c r="W6" s="217" t="n"/>
      <c r="X6" s="217" t="n"/>
      <c r="Y6" s="217" t="n"/>
    </row>
    <row r="7" ht="13.35" customHeight="1" s="162">
      <c r="B7" s="200" t="inlineStr">
        <is>
          <t>Unit Data</t>
        </is>
      </c>
      <c r="C7" s="400" t="n"/>
      <c r="D7" s="400" t="n"/>
      <c r="E7" s="400" t="n"/>
      <c r="F7" s="400" t="n"/>
      <c r="G7" s="401" t="n"/>
      <c r="I7" s="200" t="inlineStr">
        <is>
          <t>Design and Performance Data</t>
        </is>
      </c>
      <c r="J7" s="400" t="n"/>
      <c r="K7" s="400" t="n"/>
      <c r="L7" s="401" t="n"/>
      <c r="M7" s="283" t="n"/>
      <c r="P7" s="216" t="n"/>
      <c r="Q7" s="216" t="n"/>
      <c r="R7" s="211" t="inlineStr">
        <is>
          <t>Installed Filter Type</t>
        </is>
      </c>
      <c r="S7" s="421" t="n"/>
      <c r="T7" s="422" t="n"/>
      <c r="U7" s="212" t="n"/>
      <c r="V7" s="423" t="n"/>
      <c r="W7" s="217" t="n"/>
      <c r="X7" s="217" t="n"/>
      <c r="Y7" s="217"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c r="P8" s="217" t="n"/>
      <c r="Q8" s="217" t="n"/>
      <c r="R8" s="211" t="inlineStr">
        <is>
          <t>Size</t>
        </is>
      </c>
      <c r="S8" s="212" t="n"/>
      <c r="T8" s="423" t="n"/>
      <c r="U8" s="211" t="inlineStr">
        <is>
          <t>Qty.</t>
        </is>
      </c>
      <c r="V8" s="212" t="n"/>
      <c r="W8" s="217" t="n"/>
      <c r="X8" s="217" t="n"/>
      <c r="Y8" s="217" t="n"/>
    </row>
    <row r="9" ht="13.35" customHeight="1" s="162">
      <c r="B9" s="199" t="inlineStr">
        <is>
          <t>Model Number</t>
        </is>
      </c>
      <c r="C9" s="401" t="n"/>
      <c r="D9" s="204">
        <f>IF('{Equipment Data Entry}'!F7="","",'{Equipment Data Entry}'!F7)</f>
        <v/>
      </c>
      <c r="E9" s="400" t="n"/>
      <c r="F9" s="400" t="n"/>
      <c r="G9" s="401" t="n"/>
      <c r="I9" s="199" t="inlineStr">
        <is>
          <t>Total Airflow</t>
        </is>
      </c>
      <c r="J9" s="401" t="n"/>
      <c r="K9" s="24">
        <f>'RTU Airflow'!H37</f>
        <v/>
      </c>
      <c r="L9" s="24">
        <f>'RTU Airflow'!L37</f>
        <v/>
      </c>
      <c r="M9" s="22">
        <f>IF(OR(L9="",K9="",K9=0),"",L9/K9)</f>
        <v/>
      </c>
      <c r="P9" s="217" t="n"/>
      <c r="S9" s="217" t="n"/>
      <c r="V9" s="217" t="n"/>
      <c r="W9" s="217" t="n"/>
      <c r="X9" s="217" t="n"/>
      <c r="Y9" s="217" t="n"/>
    </row>
    <row r="10" ht="13.35" customHeight="1" s="162">
      <c r="B10" s="199" t="inlineStr">
        <is>
          <t>Serial Number</t>
        </is>
      </c>
      <c r="C10" s="401" t="n"/>
      <c r="D10" s="204" t="n"/>
      <c r="E10" s="400" t="n"/>
      <c r="F10" s="400" t="n"/>
      <c r="G10" s="401" t="n"/>
      <c r="I10" s="199" t="inlineStr">
        <is>
          <t>Outside Airflow</t>
        </is>
      </c>
      <c r="J10" s="401" t="n"/>
      <c r="K10" s="24">
        <f>IF('RTU Airflow'!H48=0,0,'RTU Airflow'!H48)</f>
        <v/>
      </c>
      <c r="L10" s="24">
        <f>'RTU Airflow'!L48</f>
        <v/>
      </c>
      <c r="M10" s="22">
        <f>IF(OR(L10="",K10="",K10=0),"",L10/K10)</f>
        <v/>
      </c>
      <c r="P10" s="217" t="n"/>
      <c r="Q10" s="217" t="n"/>
      <c r="R10" s="216" t="inlineStr">
        <is>
          <t>Direct Drive Motors</t>
        </is>
      </c>
      <c r="U10" s="216" t="inlineStr">
        <is>
          <t>Drive Change Data</t>
        </is>
      </c>
      <c r="W10" s="61" t="inlineStr">
        <is>
          <t>Original</t>
        </is>
      </c>
      <c r="X10" s="61" t="inlineStr">
        <is>
          <t>New</t>
        </is>
      </c>
      <c r="Y10" s="217" t="n"/>
    </row>
    <row r="11" ht="13.35" customHeight="1" s="162">
      <c r="B11" s="199" t="inlineStr">
        <is>
          <t>Area Served</t>
        </is>
      </c>
      <c r="C11" s="401" t="n"/>
      <c r="D11" s="204">
        <f>I4</f>
        <v/>
      </c>
      <c r="E11" s="400" t="n"/>
      <c r="F11" s="400" t="n"/>
      <c r="G11" s="401" t="n"/>
      <c r="I11" s="199" t="inlineStr">
        <is>
          <t>Return Airflow</t>
        </is>
      </c>
      <c r="J11" s="401" t="n"/>
      <c r="K11" s="24">
        <f>IF(K9="","",K9-N(K10))</f>
        <v/>
      </c>
      <c r="L11" s="24">
        <f>IF(L9="","",L9-N(L10))</f>
        <v/>
      </c>
      <c r="P11" s="217" t="n"/>
      <c r="Q11" s="211" t="n"/>
      <c r="R11" s="211" t="inlineStr">
        <is>
          <t>Initial</t>
        </is>
      </c>
      <c r="S11" s="211" t="inlineStr">
        <is>
          <t>Final</t>
        </is>
      </c>
      <c r="T11" s="217" t="n"/>
      <c r="U11" s="211" t="inlineStr">
        <is>
          <t>Motor Sheave</t>
        </is>
      </c>
      <c r="V11" s="422" t="n"/>
      <c r="W11" s="212" t="n"/>
      <c r="X11" s="212" t="n"/>
      <c r="Y11" s="217" t="n"/>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F25</f>
        <v/>
      </c>
      <c r="P12" s="217" t="n"/>
      <c r="Q12" s="211" t="inlineStr">
        <is>
          <t>RPM</t>
        </is>
      </c>
      <c r="R12" s="212" t="n"/>
      <c r="S12" s="211" t="n"/>
      <c r="T12" s="217" t="n"/>
      <c r="U12" s="211" t="inlineStr">
        <is>
          <t>Fan Sheave</t>
        </is>
      </c>
      <c r="V12" s="422" t="n"/>
      <c r="W12" s="212" t="n"/>
      <c r="X12" s="212" t="n"/>
      <c r="Y12" s="217" t="n"/>
    </row>
    <row r="13" ht="13.35" customHeight="1" s="162">
      <c r="I13" s="199" t="inlineStr">
        <is>
          <t>Fan RPMs</t>
        </is>
      </c>
      <c r="J13" s="401" t="n"/>
      <c r="K13" s="24">
        <f>IF('{Equipment Data Entry}'!I7="","",'{Equipment Data Entry}'!I7)</f>
        <v/>
      </c>
      <c r="L13" s="24">
        <f>IF(L22="","",L22)</f>
        <v/>
      </c>
      <c r="P13" s="217" t="n"/>
      <c r="Q13" s="211" t="inlineStr">
        <is>
          <t>VFD</t>
        </is>
      </c>
      <c r="R13" s="212" t="n"/>
      <c r="S13" s="211" t="n"/>
      <c r="T13" s="217" t="n"/>
      <c r="U13" s="211" t="inlineStr">
        <is>
          <t>Belt</t>
        </is>
      </c>
      <c r="V13" s="422" t="n"/>
      <c r="W13" s="212" t="n"/>
      <c r="X13" s="212" t="n"/>
      <c r="Y13" s="217" t="n"/>
    </row>
    <row r="14" ht="13.35" customHeight="1" s="162">
      <c r="B14" s="200" t="inlineStr">
        <is>
          <t>Motor Data</t>
        </is>
      </c>
      <c r="C14" s="400" t="n"/>
      <c r="D14" s="400" t="n"/>
      <c r="E14" s="400" t="n"/>
      <c r="F14" s="400" t="n"/>
      <c r="G14" s="401" t="n"/>
      <c r="I14" s="199" t="inlineStr">
        <is>
          <t>Filters: Type / Size / Qty</t>
        </is>
      </c>
      <c r="J14" s="401" t="n"/>
      <c r="K14" s="24" t="n"/>
      <c r="L14" s="400" t="n"/>
      <c r="M14" s="401" t="n"/>
      <c r="P14" s="217" t="n"/>
      <c r="Q14" s="211" t="inlineStr">
        <is>
          <t>DCV</t>
        </is>
      </c>
      <c r="R14" s="212" t="n"/>
      <c r="S14" s="211" t="n"/>
      <c r="T14" s="217" t="n"/>
      <c r="U14" s="211" t="inlineStr">
        <is>
          <t>C to C</t>
        </is>
      </c>
      <c r="V14" s="422" t="n"/>
      <c r="W14" s="212" t="n"/>
      <c r="X14" s="212" t="n"/>
      <c r="Y14" s="217" t="n"/>
    </row>
    <row r="15" ht="13.35" customHeight="1" s="162">
      <c r="B15" s="199" t="inlineStr">
        <is>
          <t>Manufacturer</t>
        </is>
      </c>
      <c r="C15" s="401" t="n"/>
      <c r="D15" s="203" t="n"/>
      <c r="E15" s="400" t="n"/>
      <c r="F15" s="400" t="n"/>
      <c r="G15" s="401" t="n"/>
      <c r="I15" s="200" t="inlineStr">
        <is>
          <t>Drive Data</t>
        </is>
      </c>
      <c r="J15" s="400" t="n"/>
      <c r="K15" s="400" t="n"/>
      <c r="L15" s="401" t="n"/>
      <c r="P15" s="217" t="n"/>
      <c r="Q15" s="217" t="n"/>
      <c r="R15" s="217" t="n"/>
      <c r="S15" s="217" t="n"/>
      <c r="T15" s="217" t="n"/>
      <c r="U15" s="217" t="n"/>
      <c r="V15" s="217" t="n"/>
      <c r="W15" s="217" t="n"/>
      <c r="X15" s="217" t="n"/>
      <c r="Y15" s="217"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1" t="n"/>
      <c r="K16" s="208">
        <f>IF('{Equipment Data Entry}'!J7="","",'{Equipment Data Entry}'!J7)</f>
        <v/>
      </c>
      <c r="L16" s="401" t="n"/>
      <c r="P16" s="217" t="n"/>
      <c r="Q16" s="217" t="n"/>
      <c r="R16" s="216" t="inlineStr">
        <is>
          <t>Technician Notes</t>
        </is>
      </c>
      <c r="S16" s="217" t="n"/>
      <c r="T16" s="217" t="n"/>
      <c r="U16" s="217" t="n"/>
      <c r="V16" s="217" t="n"/>
      <c r="W16" s="217" t="n"/>
      <c r="X16" s="217" t="n"/>
      <c r="Y16" s="217" t="n"/>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Shv OD/Bore</t>
        </is>
      </c>
      <c r="J17" s="401" t="n"/>
      <c r="K17" s="208">
        <f>IF('{Equipment Data Entry}'!K7="","",'{Equipment Data Entry}'!K7)</f>
        <v/>
      </c>
      <c r="L17" s="401" t="n"/>
      <c r="P17" s="217" t="n"/>
      <c r="Q17" s="217" t="n"/>
      <c r="R17" s="429" t="n"/>
      <c r="S17" s="430" t="n"/>
      <c r="T17" s="430" t="n"/>
      <c r="U17" s="430" t="n"/>
      <c r="V17" s="430" t="n"/>
      <c r="W17" s="430" t="n"/>
      <c r="X17" s="431" t="n"/>
      <c r="Y17" s="217" t="n"/>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AVERAGE(E19,F19,G19)*AVERAGE(E20,F20,G20)*0.8*0.9*1.732/746))</f>
        <v/>
      </c>
      <c r="I18" s="199" t="inlineStr">
        <is>
          <t>Belt(s)</t>
        </is>
      </c>
      <c r="J18" s="208">
        <f>IF('{Equipment Data Entry}'!L7="","",'{Equipment Data Entry}'!L7)</f>
        <v/>
      </c>
      <c r="K18" s="199" t="inlineStr">
        <is>
          <t>C to C</t>
        </is>
      </c>
      <c r="L18" s="64">
        <f>IF('{Equipment Data Entry}'!M7="","",'{Equipment Data Entry}'!M7)</f>
        <v/>
      </c>
      <c r="P18" s="217" t="n"/>
      <c r="Q18" s="217" t="n"/>
      <c r="R18" s="432" t="n"/>
      <c r="S18" s="404" t="n"/>
      <c r="T18" s="404" t="n"/>
      <c r="U18" s="404" t="n"/>
      <c r="V18" s="404" t="n"/>
      <c r="W18" s="404" t="n"/>
      <c r="X18" s="433" t="n"/>
      <c r="Y18" s="217" t="n"/>
    </row>
    <row r="19" ht="13.35" customHeight="1" s="162">
      <c r="B19" s="199" t="inlineStr">
        <is>
          <t>Measured Voltage</t>
        </is>
      </c>
      <c r="C19" s="400" t="n"/>
      <c r="D19" s="401" t="n"/>
      <c r="E19" s="24" t="n"/>
      <c r="F19" s="24" t="n"/>
      <c r="G19" s="24" t="n"/>
      <c r="I19" s="199" t="inlineStr">
        <is>
          <t>Final Settings / Setpoints</t>
        </is>
      </c>
      <c r="J19" s="401" t="n"/>
      <c r="K19" s="24" t="n"/>
      <c r="L19" s="400" t="n"/>
      <c r="M19" s="401" t="n"/>
      <c r="P19" s="217" t="n"/>
      <c r="Q19" s="217" t="n"/>
      <c r="R19" s="432" t="n"/>
      <c r="S19" s="404" t="n"/>
      <c r="T19" s="404" t="n"/>
      <c r="U19" s="404" t="n"/>
      <c r="V19" s="404" t="n"/>
      <c r="W19" s="404" t="n"/>
      <c r="X19" s="433" t="n"/>
      <c r="Y19" s="217"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c r="P20" s="217" t="n"/>
      <c r="Q20" s="217" t="n"/>
      <c r="R20" s="432" t="n"/>
      <c r="S20" s="404" t="n"/>
      <c r="T20" s="404" t="n"/>
      <c r="U20" s="404" t="n"/>
      <c r="V20" s="404" t="n"/>
      <c r="W20" s="404" t="n"/>
      <c r="X20" s="433" t="n"/>
      <c r="Y20" s="217" t="n"/>
    </row>
    <row r="21" ht="13.35" customHeight="1" s="162">
      <c r="I21" s="199" t="inlineStr">
        <is>
          <t>Motor RPM</t>
        </is>
      </c>
      <c r="J21" s="401" t="n"/>
      <c r="K21" s="24" t="n"/>
      <c r="L21" s="24" t="n"/>
      <c r="P21" s="217" t="n"/>
      <c r="Q21" s="217" t="n"/>
      <c r="R21" s="432" t="n"/>
      <c r="S21" s="404" t="n"/>
      <c r="T21" s="404" t="n"/>
      <c r="U21" s="404" t="n"/>
      <c r="V21" s="404" t="n"/>
      <c r="W21" s="404" t="n"/>
      <c r="X21" s="433" t="n"/>
      <c r="Y21" s="217" t="n"/>
    </row>
    <row r="22" ht="13.35" customHeight="1" s="162">
      <c r="B22" s="200" t="inlineStr">
        <is>
          <t xml:space="preserve">Static Pressures Profile </t>
        </is>
      </c>
      <c r="C22" s="400" t="n"/>
      <c r="D22" s="400" t="n"/>
      <c r="E22" s="400" t="n"/>
      <c r="F22" s="400" t="n"/>
      <c r="G22" s="401" t="n"/>
      <c r="I22" s="199" t="inlineStr">
        <is>
          <t>Fan RPM</t>
        </is>
      </c>
      <c r="J22" s="401" t="n"/>
      <c r="K22" s="24" t="n"/>
      <c r="L22" s="24" t="n"/>
      <c r="P22" s="217" t="n"/>
      <c r="Q22" s="217" t="n"/>
      <c r="R22" s="432" t="n"/>
      <c r="S22" s="404" t="n"/>
      <c r="T22" s="404" t="n"/>
      <c r="U22" s="404" t="n"/>
      <c r="V22" s="404" t="n"/>
      <c r="W22" s="404" t="n"/>
      <c r="X22" s="433" t="n"/>
      <c r="Y22" s="217" t="n"/>
    </row>
    <row r="23" ht="13.35" customHeight="1" s="162">
      <c r="B23" s="434" t="n"/>
      <c r="C23" s="401" t="n"/>
      <c r="D23" s="205" t="inlineStr">
        <is>
          <t>Flt/Coil</t>
        </is>
      </c>
      <c r="E23" s="205" t="inlineStr">
        <is>
          <t>Fan</t>
        </is>
      </c>
      <c r="F23" s="434" t="n"/>
      <c r="G23" s="401" t="n"/>
      <c r="I23" s="199" t="inlineStr">
        <is>
          <t>VSD Frequency</t>
        </is>
      </c>
      <c r="J23" s="401" t="n"/>
      <c r="K23" s="66" t="n"/>
      <c r="L23" s="66" t="n"/>
      <c r="P23" s="217" t="n"/>
      <c r="Q23" s="217" t="n"/>
      <c r="R23" s="432" t="n"/>
      <c r="S23" s="404" t="n"/>
      <c r="T23" s="404" t="n"/>
      <c r="U23" s="404" t="n"/>
      <c r="V23" s="404" t="n"/>
      <c r="W23" s="404" t="n"/>
      <c r="X23" s="433" t="n"/>
      <c r="Y23" s="217" t="n"/>
    </row>
    <row r="24" ht="13.35" customHeight="1" s="162">
      <c r="B24" s="198" t="inlineStr">
        <is>
          <t>Entering</t>
        </is>
      </c>
      <c r="C24" s="401" t="n"/>
      <c r="D24" s="19" t="n"/>
      <c r="E24" s="19" t="n"/>
      <c r="F24" s="19">
        <f>IF(E24="","",E25-N(E24))</f>
        <v/>
      </c>
      <c r="G24" s="186" t="inlineStr">
        <is>
          <t>TSP</t>
        </is>
      </c>
      <c r="H24" s="23" t="n"/>
      <c r="I24" s="199" t="inlineStr">
        <is>
          <t>OA Damper Position</t>
        </is>
      </c>
      <c r="J24" s="400" t="n"/>
      <c r="K24" s="401" t="n"/>
      <c r="L24" s="56" t="n"/>
      <c r="P24" s="217" t="n"/>
      <c r="Q24" s="217" t="n"/>
      <c r="R24" s="435" t="n"/>
      <c r="S24" s="404" t="n"/>
      <c r="T24" s="404" t="n"/>
      <c r="U24" s="404" t="n"/>
      <c r="V24" s="404" t="n"/>
      <c r="W24" s="404" t="n"/>
      <c r="X24" s="433" t="n"/>
      <c r="Y24" s="217" t="n"/>
    </row>
    <row r="25" ht="13.35" customHeight="1" s="162">
      <c r="B25" s="198" t="inlineStr">
        <is>
          <t>Exiting</t>
        </is>
      </c>
      <c r="C25" s="401" t="n"/>
      <c r="D25" s="55">
        <f>IF(E24="", "", E24)</f>
        <v/>
      </c>
      <c r="E25" s="19" t="n"/>
      <c r="F25" s="19">
        <f>IF(E25="","",E25-N(D24))</f>
        <v/>
      </c>
      <c r="G25" s="186" t="inlineStr">
        <is>
          <t>ESP</t>
        </is>
      </c>
      <c r="H25" s="23" t="n"/>
      <c r="P25" s="217" t="n"/>
      <c r="Q25" s="217" t="n"/>
      <c r="R25" s="432" t="n"/>
      <c r="S25" s="404" t="n"/>
      <c r="T25" s="404" t="n"/>
      <c r="U25" s="404" t="n"/>
      <c r="V25" s="404" t="n"/>
      <c r="W25" s="404" t="n"/>
      <c r="X25" s="433" t="n"/>
      <c r="Y25" s="217" t="n"/>
    </row>
    <row r="26" ht="13.35" customHeight="1" s="162">
      <c r="P26" s="217" t="n"/>
      <c r="Q26" s="217" t="n"/>
      <c r="R26" s="436" t="n"/>
      <c r="S26" s="437" t="n"/>
      <c r="T26" s="437" t="n"/>
      <c r="U26" s="437" t="n"/>
      <c r="V26" s="437" t="n"/>
      <c r="W26" s="437" t="n"/>
      <c r="X26" s="438" t="n"/>
      <c r="Y26" s="217" t="n"/>
    </row>
    <row r="27" ht="13.35" customHeight="1" s="162">
      <c r="B27" s="200" t="inlineStr">
        <is>
          <t>System</t>
        </is>
      </c>
      <c r="C27" s="403" t="n"/>
      <c r="D27" s="209">
        <f>IF('{Equipment Data Entry}'!B8="","",'{Equipment Data Entry}'!B8)</f>
        <v/>
      </c>
      <c r="E27" s="420" t="n"/>
      <c r="F27" s="403" t="n"/>
      <c r="G27" s="200" t="inlineStr">
        <is>
          <t>Service</t>
        </is>
      </c>
      <c r="H27" s="403" t="n"/>
      <c r="I27" s="210">
        <f>IF('{Equipment Data Entry}'!C8="", "", '{Equipment Data Entry}'!C8)</f>
        <v/>
      </c>
      <c r="J27" s="420" t="n"/>
      <c r="K27" s="420" t="n"/>
      <c r="L27" s="420" t="n"/>
      <c r="M27" s="403" t="n"/>
      <c r="P27" s="217" t="n"/>
      <c r="Q27" s="217" t="n"/>
      <c r="R27" s="211" t="inlineStr">
        <is>
          <t>Design Fan Rotation</t>
        </is>
      </c>
      <c r="S27" s="217" t="n"/>
      <c r="T27" s="217" t="n"/>
      <c r="U27" s="217" t="n"/>
      <c r="V27" s="217" t="n"/>
      <c r="W27" s="217" t="n"/>
      <c r="X27" s="217" t="n"/>
      <c r="Y27" s="217" t="n"/>
    </row>
    <row r="28" ht="13.35" customHeight="1" s="162">
      <c r="B28" s="424" t="n"/>
      <c r="C28" s="425" t="n"/>
      <c r="D28" s="424" t="n"/>
      <c r="E28" s="426" t="n"/>
      <c r="F28" s="425" t="n"/>
      <c r="G28" s="424" t="n"/>
      <c r="H28" s="425" t="n"/>
      <c r="I28" s="424" t="n"/>
      <c r="J28" s="426" t="n"/>
      <c r="K28" s="426" t="n"/>
      <c r="L28" s="426" t="n"/>
      <c r="M28" s="425" t="n"/>
      <c r="P28" s="217" t="n"/>
      <c r="Q28" s="217" t="n"/>
      <c r="R28" s="211" t="inlineStr">
        <is>
          <t>Actual Fan Rotation</t>
        </is>
      </c>
      <c r="S28" s="217" t="n"/>
      <c r="T28" s="217" t="n"/>
      <c r="U28" s="217" t="n"/>
      <c r="V28" s="217" t="n"/>
      <c r="W28" s="217" t="n"/>
      <c r="X28" s="217" t="n"/>
      <c r="Y28" s="217" t="n"/>
    </row>
    <row r="29" ht="13.35" customHeight="1" s="162">
      <c r="B29" s="427" t="inlineStr">
        <is>
          <t>Drive Type:</t>
        </is>
      </c>
      <c r="D29" s="428" t="n"/>
      <c r="E29" s="427" t="inlineStr">
        <is>
          <t>Fan Rotation – Design:</t>
        </is>
      </c>
      <c r="G29" s="428" t="n"/>
      <c r="I29" s="427" t="inlineStr">
        <is>
          <t>Actual:</t>
        </is>
      </c>
      <c r="J29" s="428" t="n"/>
      <c r="K29" s="427" t="inlineStr">
        <is>
          <t>Sheave Bore (M/F):</t>
        </is>
      </c>
      <c r="M29" s="428" t="n"/>
      <c r="P29" s="217" t="n"/>
      <c r="Q29" s="217" t="n"/>
      <c r="R29" s="216" t="inlineStr">
        <is>
          <t>Misc. Unit Info</t>
        </is>
      </c>
      <c r="U29" s="217" t="n"/>
      <c r="W29" s="217" t="n"/>
      <c r="X29" s="217" t="n"/>
      <c r="Y29" s="217" t="n"/>
    </row>
    <row r="30" ht="13.35" customHeight="1" s="162">
      <c r="B30" s="200" t="inlineStr">
        <is>
          <t>Unit Data</t>
        </is>
      </c>
      <c r="C30" s="400" t="n"/>
      <c r="D30" s="400" t="n"/>
      <c r="E30" s="400" t="n"/>
      <c r="F30" s="400" t="n"/>
      <c r="G30" s="401" t="n"/>
      <c r="I30" s="200" t="inlineStr">
        <is>
          <t>Design and Performance Data</t>
        </is>
      </c>
      <c r="J30" s="400" t="n"/>
      <c r="K30" s="400" t="n"/>
      <c r="L30" s="401" t="n"/>
      <c r="M30" s="283" t="n"/>
      <c r="P30" s="217" t="n"/>
      <c r="Q30" s="217" t="n"/>
      <c r="R30" s="211" t="inlineStr">
        <is>
          <t>Design Fan Rotation</t>
        </is>
      </c>
      <c r="S30" s="421" t="n"/>
      <c r="T30" s="422" t="n"/>
      <c r="U30" s="212" t="n"/>
      <c r="V30" s="423" t="n"/>
      <c r="W30" s="217" t="n"/>
      <c r="X30" s="217" t="n"/>
      <c r="Y30" s="217" t="n"/>
    </row>
    <row r="31" ht="13.35" customHeight="1" s="162">
      <c r="B31" s="199" t="inlineStr">
        <is>
          <t>Manufacturer</t>
        </is>
      </c>
      <c r="C31" s="401" t="n"/>
      <c r="D31" s="204">
        <f>IF('{Equipment Data Entry}'!E8="","",'{Equipment Data Entry}'!E8)</f>
        <v/>
      </c>
      <c r="E31" s="400" t="n"/>
      <c r="F31" s="400" t="n"/>
      <c r="G31" s="401" t="n"/>
      <c r="I31" s="199" t="inlineStr">
        <is>
          <t>Design Criteria</t>
        </is>
      </c>
      <c r="J31" s="401" t="n"/>
      <c r="K31" s="199" t="inlineStr">
        <is>
          <t>Design</t>
        </is>
      </c>
      <c r="L31" s="199" t="inlineStr">
        <is>
          <t>Actual</t>
        </is>
      </c>
      <c r="P31" s="217" t="n"/>
      <c r="Q31" s="217" t="n"/>
      <c r="R31" s="211" t="inlineStr">
        <is>
          <t>Actual Fan Rotation</t>
        </is>
      </c>
      <c r="S31" s="421" t="n"/>
      <c r="T31" s="422" t="n"/>
      <c r="U31" s="211" t="inlineStr">
        <is>
          <t>Qty.</t>
        </is>
      </c>
      <c r="V31" s="423" t="n"/>
      <c r="W31" s="217" t="n"/>
      <c r="X31" s="217" t="n"/>
      <c r="Y31" s="217" t="n"/>
    </row>
    <row r="32" ht="13.35" customHeight="1" s="162">
      <c r="B32" s="199" t="inlineStr">
        <is>
          <t>Model Number</t>
        </is>
      </c>
      <c r="C32" s="401" t="n"/>
      <c r="D32" s="204">
        <f>IF('{Equipment Data Entry}'!F8="","",'{Equipment Data Entry}'!F8)</f>
        <v/>
      </c>
      <c r="E32" s="400" t="n"/>
      <c r="F32" s="400" t="n"/>
      <c r="G32" s="401" t="n"/>
      <c r="I32" s="199" t="inlineStr">
        <is>
          <t>Total Airflow</t>
        </is>
      </c>
      <c r="J32" s="401" t="n"/>
      <c r="K32" s="24">
        <f>'RTU Airflow'!H86</f>
        <v/>
      </c>
      <c r="L32" s="24">
        <f>'RTU Airflow'!L86</f>
        <v/>
      </c>
      <c r="M32" s="22">
        <f>IF(OR(L32="",K32="",K32=0),"",L32/K32)</f>
        <v/>
      </c>
      <c r="P32" s="217" t="n"/>
      <c r="Q32" s="217" t="n"/>
      <c r="R32" s="211" t="inlineStr">
        <is>
          <t>Design Filter Type</t>
        </is>
      </c>
      <c r="S32" s="421" t="n"/>
      <c r="T32" s="422" t="n"/>
      <c r="U32" s="212" t="n"/>
      <c r="V32" s="423" t="n"/>
      <c r="W32" s="217" t="n"/>
      <c r="X32" s="217" t="n"/>
      <c r="Y32" s="217" t="n"/>
    </row>
    <row r="33" ht="13.35" customHeight="1" s="162">
      <c r="B33" s="199" t="inlineStr">
        <is>
          <t>Serial Number</t>
        </is>
      </c>
      <c r="C33" s="401" t="n"/>
      <c r="D33" s="204" t="n"/>
      <c r="E33" s="400" t="n"/>
      <c r="F33" s="400" t="n"/>
      <c r="G33" s="401" t="n"/>
      <c r="I33" s="199" t="inlineStr">
        <is>
          <t>Outside Airflow</t>
        </is>
      </c>
      <c r="J33" s="401" t="n"/>
      <c r="K33" s="24">
        <f>IF('RTU Airflow'!H97=0,0,'RTU Airflow'!H97)</f>
        <v/>
      </c>
      <c r="L33" s="24">
        <f>'RTU Airflow'!L97</f>
        <v/>
      </c>
      <c r="M33" s="22">
        <f>IF(OR(L33="",K33="",K33=0),"",L33/K33)</f>
        <v/>
      </c>
      <c r="P33" s="216" t="n"/>
      <c r="Q33" s="216" t="n"/>
      <c r="R33" s="211" t="inlineStr">
        <is>
          <t>Installed Filter Type</t>
        </is>
      </c>
      <c r="S33" s="421" t="n"/>
      <c r="T33" s="422" t="n"/>
      <c r="U33" s="216" t="inlineStr">
        <is>
          <t>Drive Change Data</t>
        </is>
      </c>
      <c r="V33" s="423" t="n"/>
      <c r="W33" s="61" t="inlineStr">
        <is>
          <t>Original</t>
        </is>
      </c>
      <c r="X33" s="61" t="inlineStr">
        <is>
          <t>New</t>
        </is>
      </c>
      <c r="Y33" s="217" t="n"/>
    </row>
    <row r="34" ht="13.35" customHeight="1" s="162">
      <c r="B34" s="199" t="inlineStr">
        <is>
          <t>Area Served</t>
        </is>
      </c>
      <c r="C34" s="401" t="n"/>
      <c r="D34" s="204">
        <f>I27</f>
        <v/>
      </c>
      <c r="E34" s="400" t="n"/>
      <c r="F34" s="400" t="n"/>
      <c r="G34" s="401" t="n"/>
      <c r="I34" s="199" t="inlineStr">
        <is>
          <t>Return Airflow</t>
        </is>
      </c>
      <c r="J34" s="401" t="n"/>
      <c r="K34" s="24">
        <f>IF(K32="","",K32-N(K33))</f>
        <v/>
      </c>
      <c r="L34" s="24">
        <f>IF(L32="","",L32-N(L33))</f>
        <v/>
      </c>
      <c r="P34" s="217" t="n"/>
      <c r="Q34" s="217" t="n"/>
      <c r="R34" s="211" t="inlineStr">
        <is>
          <t>Size</t>
        </is>
      </c>
      <c r="S34" s="211" t="inlineStr">
        <is>
          <t>Final</t>
        </is>
      </c>
      <c r="T34" s="423" t="n"/>
      <c r="U34" s="211" t="inlineStr">
        <is>
          <t>Qty.</t>
        </is>
      </c>
      <c r="V34" s="212" t="n"/>
      <c r="W34" s="217" t="n"/>
      <c r="X34" s="217" t="n"/>
      <c r="Y34" s="217" t="n"/>
    </row>
    <row r="35" ht="13.35" customHeight="1" s="162">
      <c r="B35" s="199" t="inlineStr">
        <is>
          <t>Location</t>
        </is>
      </c>
      <c r="C35" s="401" t="n"/>
      <c r="D35" s="204">
        <f>IF('{Equipment Data Entry}'!D8="","",'{Equipment Data Entry}'!D8)</f>
        <v/>
      </c>
      <c r="E35" s="400" t="n"/>
      <c r="F35" s="400" t="n"/>
      <c r="G35" s="401" t="n"/>
      <c r="I35" s="199" t="inlineStr">
        <is>
          <t>Unit ESP</t>
        </is>
      </c>
      <c r="J35" s="401" t="n"/>
      <c r="K35" s="71">
        <f>IF('{Equipment Data Entry}'!H8="","",'{Equipment Data Entry}'!H8)</f>
        <v/>
      </c>
      <c r="L35" s="29">
        <f>F48</f>
        <v/>
      </c>
      <c r="P35" s="217" t="n"/>
      <c r="S35" s="217" t="n"/>
      <c r="V35" s="217" t="n"/>
      <c r="W35" s="217" t="n"/>
      <c r="X35" s="217" t="n"/>
      <c r="Y35" s="217" t="n"/>
    </row>
    <row r="36" ht="13.35" customHeight="1" s="162">
      <c r="I36" s="199" t="inlineStr">
        <is>
          <t>Fan RPMs</t>
        </is>
      </c>
      <c r="J36" s="401" t="n"/>
      <c r="K36" s="24">
        <f>IF('{Equipment Data Entry}'!I8="","",'{Equipment Data Entry}'!I8)</f>
        <v/>
      </c>
      <c r="L36" s="24">
        <f>IF(L45="","",L45)</f>
        <v/>
      </c>
      <c r="P36" s="217" t="n"/>
      <c r="Q36" s="211" t="inlineStr">
        <is>
          <t>VFD</t>
        </is>
      </c>
      <c r="R36" s="216" t="inlineStr">
        <is>
          <t>Direct Drive Motors</t>
        </is>
      </c>
      <c r="U36" s="216" t="inlineStr">
        <is>
          <t>Drive Change Data</t>
        </is>
      </c>
      <c r="W36" s="61" t="inlineStr">
        <is>
          <t>Original</t>
        </is>
      </c>
      <c r="X36" s="61" t="inlineStr">
        <is>
          <t>New</t>
        </is>
      </c>
      <c r="Y36" s="217" t="n"/>
    </row>
    <row r="37" ht="13.35" customHeight="1" s="162">
      <c r="B37" s="200" t="inlineStr">
        <is>
          <t>Motor Data</t>
        </is>
      </c>
      <c r="C37" s="400" t="n"/>
      <c r="D37" s="400" t="n"/>
      <c r="E37" s="400" t="n"/>
      <c r="F37" s="400" t="n"/>
      <c r="G37" s="401" t="n"/>
      <c r="I37" s="199" t="inlineStr">
        <is>
          <t>Filters: Type / Size / Qty</t>
        </is>
      </c>
      <c r="J37" s="401" t="n"/>
      <c r="K37" s="24" t="n"/>
      <c r="L37" s="400" t="n"/>
      <c r="M37" s="401" t="n"/>
      <c r="P37" s="217" t="n"/>
      <c r="Q37" s="211" t="inlineStr">
        <is>
          <t>DCV</t>
        </is>
      </c>
      <c r="R37" s="211" t="inlineStr">
        <is>
          <t>Initial</t>
        </is>
      </c>
      <c r="S37" s="211" t="inlineStr">
        <is>
          <t>Final</t>
        </is>
      </c>
      <c r="T37" s="217" t="n"/>
      <c r="U37" s="211" t="inlineStr">
        <is>
          <t>Motor Sheave</t>
        </is>
      </c>
      <c r="V37" s="422" t="n"/>
      <c r="W37" s="212" t="n"/>
      <c r="X37" s="212" t="n"/>
      <c r="Y37" s="217" t="n"/>
    </row>
    <row r="38" ht="13.35" customHeight="1" s="162">
      <c r="B38" s="199" t="inlineStr">
        <is>
          <t>Manufacturer</t>
        </is>
      </c>
      <c r="C38" s="401" t="n"/>
      <c r="D38" s="203" t="n"/>
      <c r="E38" s="400" t="n"/>
      <c r="F38" s="400" t="n"/>
      <c r="G38" s="401" t="n"/>
      <c r="I38" s="200" t="inlineStr">
        <is>
          <t>Drive Data</t>
        </is>
      </c>
      <c r="J38" s="400" t="n"/>
      <c r="K38" s="400" t="n"/>
      <c r="L38" s="401" t="n"/>
      <c r="P38" s="217" t="n"/>
      <c r="Q38" s="211" t="inlineStr">
        <is>
          <t>RPM</t>
        </is>
      </c>
      <c r="R38" s="212" t="n"/>
      <c r="S38" s="211" t="n"/>
      <c r="T38" s="217" t="n"/>
      <c r="U38" s="211" t="inlineStr">
        <is>
          <t>Fan Sheave</t>
        </is>
      </c>
      <c r="V38" s="422" t="n"/>
      <c r="W38" s="212" t="n"/>
      <c r="X38" s="212" t="n"/>
      <c r="Y38" s="217" t="n"/>
    </row>
    <row r="39" ht="13.35" customHeight="1" s="162">
      <c r="B39" s="199" t="inlineStr">
        <is>
          <t>Horsepower</t>
        </is>
      </c>
      <c r="C39" s="401" t="n"/>
      <c r="D39" s="28">
        <f>IF('{Equipment Data Entry}'!G8="","",'{Equipment Data Entry}'!G8)</f>
        <v/>
      </c>
      <c r="E39" s="21" t="inlineStr">
        <is>
          <t>RPM</t>
        </is>
      </c>
      <c r="F39" s="24" t="n"/>
      <c r="G39" s="199" t="inlineStr">
        <is>
          <t>SF</t>
        </is>
      </c>
      <c r="I39" s="199" t="inlineStr">
        <is>
          <t>Motor Shv OD/Bore/PD</t>
        </is>
      </c>
      <c r="J39" s="401" t="n"/>
      <c r="K39" s="208">
        <f>IF('{Equipment Data Entry}'!J8="","",'{Equipment Data Entry}'!J8)</f>
        <v/>
      </c>
      <c r="L39" s="401" t="n"/>
      <c r="P39" s="217" t="n"/>
      <c r="Q39" s="211" t="inlineStr">
        <is>
          <t>VFD</t>
        </is>
      </c>
      <c r="R39" s="216" t="inlineStr">
        <is>
          <t>Technician Notes</t>
        </is>
      </c>
      <c r="S39" s="211" t="n"/>
      <c r="T39" s="217" t="n"/>
      <c r="U39" s="211" t="inlineStr">
        <is>
          <t>Belt</t>
        </is>
      </c>
      <c r="V39" s="422" t="n"/>
      <c r="W39" s="212" t="n"/>
      <c r="X39" s="212" t="n"/>
      <c r="Y39" s="217" t="n"/>
    </row>
    <row r="40" ht="13.35" customHeight="1" s="162">
      <c r="B40" s="198">
        <f>IF('{Equipment Data Entry}'!N8="","",'{Equipment Data Entry}'!N8)</f>
        <v/>
      </c>
      <c r="C40" s="198">
        <f>IF('{Equipment Data Entry}'!O8="","",'{Equipment Data Entry}'!O8)</f>
        <v/>
      </c>
      <c r="D40" s="21" t="inlineStr">
        <is>
          <t>FLA</t>
        </is>
      </c>
      <c r="E40" s="25" t="n"/>
      <c r="F40" s="21" t="inlineStr">
        <is>
          <t>Frame</t>
        </is>
      </c>
      <c r="G40" s="208" t="n"/>
      <c r="I40" s="199" t="inlineStr">
        <is>
          <t>Fan Shv OD/Bore</t>
        </is>
      </c>
      <c r="J40" s="401" t="n"/>
      <c r="K40" s="208">
        <f>IF('{Equipment Data Entry}'!K8="","",'{Equipment Data Entry}'!K8)</f>
        <v/>
      </c>
      <c r="L40" s="401" t="n"/>
      <c r="P40" s="217" t="n"/>
      <c r="Q40" s="211" t="inlineStr">
        <is>
          <t>DCV</t>
        </is>
      </c>
      <c r="R40" s="212" t="n"/>
      <c r="S40" s="211" t="n"/>
      <c r="T40" s="217" t="n"/>
      <c r="U40" s="211" t="inlineStr">
        <is>
          <t>C to C</t>
        </is>
      </c>
      <c r="V40" s="422" t="n"/>
      <c r="W40" s="212" t="n"/>
      <c r="X40" s="212" t="n"/>
      <c r="Y40" s="217" t="n"/>
    </row>
    <row r="41" ht="13.35" customHeight="1" s="162">
      <c r="B41" s="199" t="inlineStr">
        <is>
          <t>Corrected FLA</t>
        </is>
      </c>
      <c r="C41" s="401" t="n"/>
      <c r="D41" s="27">
        <f>IF(OR(E42="",E40="",B40=""),"",B40/AVERAGE(E42:G42)*E40)</f>
        <v/>
      </c>
      <c r="E41" s="199" t="inlineStr">
        <is>
          <t>Estimated BHP</t>
        </is>
      </c>
      <c r="F41" s="401" t="n"/>
      <c r="G41" s="27">
        <f>IF(OR(COUNT(E42:G42)=0,COUNT(E43:G43)=0),"",IF(C40="1-phase", ((0.8*0.9*E42*E43)/746), AVERAGE(E42,F42,G42)*AVERAGE(E43,F43,G43)*0.8*0.9*1.732/746))</f>
        <v/>
      </c>
      <c r="I41" s="199" t="inlineStr">
        <is>
          <t>Belt(s)</t>
        </is>
      </c>
      <c r="J41" s="208">
        <f>IF('{Equipment Data Entry}'!L8="","",'{Equipment Data Entry}'!L8)</f>
        <v/>
      </c>
      <c r="K41" s="199" t="inlineStr">
        <is>
          <t>C to C</t>
        </is>
      </c>
      <c r="L41" s="25">
        <f>IF('{Equipment Data Entry}'!M8="","",'{Equipment Data Entry}'!M8)</f>
        <v/>
      </c>
      <c r="P41" s="217" t="n"/>
      <c r="Q41" s="217" t="n"/>
      <c r="R41" s="217" t="n"/>
      <c r="S41" s="217" t="n"/>
      <c r="T41" s="217" t="n"/>
      <c r="U41" s="217" t="n"/>
      <c r="V41" s="217" t="n"/>
      <c r="W41" s="217" t="n"/>
      <c r="X41" s="217" t="n"/>
      <c r="Y41" s="217" t="n"/>
    </row>
    <row r="42" ht="13.35" customHeight="1" s="162">
      <c r="B42" s="199" t="inlineStr">
        <is>
          <t>Measured Voltage</t>
        </is>
      </c>
      <c r="C42" s="400" t="n"/>
      <c r="D42" s="401" t="n"/>
      <c r="E42" s="24" t="n"/>
      <c r="F42" s="24" t="n"/>
      <c r="G42" s="24" t="n"/>
      <c r="I42" s="199" t="inlineStr">
        <is>
          <t>Final Settings / Setpoints</t>
        </is>
      </c>
      <c r="J42" s="401" t="n"/>
      <c r="K42" s="24" t="n"/>
      <c r="L42" s="400" t="n"/>
      <c r="M42" s="401" t="n"/>
      <c r="P42" s="217" t="n"/>
      <c r="Q42" s="217" t="n"/>
      <c r="R42" s="216" t="inlineStr">
        <is>
          <t>Technician Notes</t>
        </is>
      </c>
      <c r="S42" s="217" t="n"/>
      <c r="T42" s="217" t="n"/>
      <c r="U42" s="217" t="n"/>
      <c r="V42" s="217" t="n"/>
      <c r="W42" s="217" t="n"/>
      <c r="X42" s="217" t="n"/>
      <c r="Y42" s="217" t="n"/>
    </row>
    <row r="43" ht="13.35" customHeight="1" s="162">
      <c r="B43" s="199" t="inlineStr">
        <is>
          <t>Measured Amperage</t>
        </is>
      </c>
      <c r="C43" s="400" t="n"/>
      <c r="D43" s="401" t="n"/>
      <c r="E43" s="25" t="n"/>
      <c r="F43" s="25" t="n"/>
      <c r="G43" s="25" t="n"/>
      <c r="I43" s="205" t="inlineStr">
        <is>
          <t>RPM Data</t>
        </is>
      </c>
      <c r="J43" s="401" t="n"/>
      <c r="K43" s="205" t="inlineStr">
        <is>
          <t>Initial</t>
        </is>
      </c>
      <c r="L43" s="205" t="inlineStr">
        <is>
          <t>Final</t>
        </is>
      </c>
      <c r="P43" s="217" t="n"/>
      <c r="Q43" s="217" t="n"/>
      <c r="R43" s="429" t="n"/>
      <c r="S43" s="430" t="n"/>
      <c r="T43" s="430" t="n"/>
      <c r="U43" s="430" t="n"/>
      <c r="V43" s="430" t="n"/>
      <c r="W43" s="430" t="n"/>
      <c r="X43" s="431" t="n"/>
      <c r="Y43" s="217" t="n"/>
    </row>
    <row r="44" ht="13.35" customHeight="1" s="162">
      <c r="I44" s="199" t="inlineStr">
        <is>
          <t>Motor RPM</t>
        </is>
      </c>
      <c r="J44" s="401" t="n"/>
      <c r="K44" s="24" t="n"/>
      <c r="L44" s="24" t="n"/>
      <c r="P44" s="217" t="n"/>
      <c r="Q44" s="217" t="n"/>
      <c r="R44" s="432" t="n"/>
      <c r="S44" s="404" t="n"/>
      <c r="T44" s="404" t="n"/>
      <c r="U44" s="404" t="n"/>
      <c r="V44" s="404" t="n"/>
      <c r="W44" s="404" t="n"/>
      <c r="X44" s="433" t="n"/>
      <c r="Y44" s="217" t="n"/>
    </row>
    <row r="45" ht="13.35" customHeight="1" s="162">
      <c r="B45" s="200" t="inlineStr">
        <is>
          <t xml:space="preserve">Static Pressures Profile </t>
        </is>
      </c>
      <c r="C45" s="400" t="n"/>
      <c r="D45" s="400" t="n"/>
      <c r="E45" s="400" t="n"/>
      <c r="F45" s="400" t="n"/>
      <c r="G45" s="401" t="n"/>
      <c r="I45" s="199" t="inlineStr">
        <is>
          <t>Fan RPM</t>
        </is>
      </c>
      <c r="J45" s="401" t="n"/>
      <c r="K45" s="24" t="n"/>
      <c r="L45" s="24" t="n"/>
      <c r="P45" s="217" t="n"/>
      <c r="Q45" s="217" t="n"/>
      <c r="R45" s="432" t="n"/>
      <c r="S45" s="404" t="n"/>
      <c r="T45" s="404" t="n"/>
      <c r="U45" s="404" t="n"/>
      <c r="V45" s="404" t="n"/>
      <c r="W45" s="404" t="n"/>
      <c r="X45" s="433" t="n"/>
      <c r="Y45" s="217" t="n"/>
    </row>
    <row r="46" ht="13.35" customHeight="1" s="162">
      <c r="B46" s="434" t="n"/>
      <c r="C46" s="401" t="n"/>
      <c r="D46" s="205" t="inlineStr">
        <is>
          <t>Flt/Coil</t>
        </is>
      </c>
      <c r="E46" s="205" t="inlineStr">
        <is>
          <t>Fan</t>
        </is>
      </c>
      <c r="F46" s="434" t="n"/>
      <c r="G46" s="401" t="n"/>
      <c r="I46" s="199" t="inlineStr">
        <is>
          <t>VSD Frequency</t>
        </is>
      </c>
      <c r="J46" s="401" t="n"/>
      <c r="K46" s="66" t="n"/>
      <c r="L46" s="66" t="n"/>
      <c r="P46" s="217" t="n"/>
      <c r="Q46" s="217" t="n"/>
      <c r="R46" s="432" t="n"/>
      <c r="S46" s="404" t="n"/>
      <c r="T46" s="404" t="n"/>
      <c r="U46" s="404" t="n"/>
      <c r="V46" s="404" t="n"/>
      <c r="W46" s="404" t="n"/>
      <c r="X46" s="433" t="n"/>
      <c r="Y46" s="217" t="n"/>
    </row>
    <row r="47" ht="13.35" customHeight="1" s="162">
      <c r="B47" s="198" t="inlineStr">
        <is>
          <t>Entering</t>
        </is>
      </c>
      <c r="C47" s="401" t="n"/>
      <c r="D47" s="19" t="n"/>
      <c r="E47" s="19" t="n"/>
      <c r="F47" s="19">
        <f>IF(E47="","",E48-N(E47))</f>
        <v/>
      </c>
      <c r="G47" s="186" t="inlineStr">
        <is>
          <t>TSP</t>
        </is>
      </c>
      <c r="H47" s="23" t="n"/>
      <c r="I47" s="199" t="inlineStr">
        <is>
          <t>OA Damper Position</t>
        </is>
      </c>
      <c r="J47" s="400" t="n"/>
      <c r="K47" s="401" t="n"/>
      <c r="L47" s="56" t="n"/>
      <c r="P47" s="217" t="n"/>
      <c r="Q47" s="217" t="n"/>
      <c r="R47" s="432" t="n"/>
      <c r="S47" s="404" t="n"/>
      <c r="T47" s="404" t="n"/>
      <c r="U47" s="404" t="n"/>
      <c r="V47" s="404" t="n"/>
      <c r="W47" s="404" t="n"/>
      <c r="X47" s="433" t="n"/>
      <c r="Y47" s="217" t="n"/>
    </row>
    <row r="48" ht="13.35" customHeight="1" s="162">
      <c r="B48" s="198" t="inlineStr">
        <is>
          <t>Exiting</t>
        </is>
      </c>
      <c r="C48" s="401" t="n"/>
      <c r="D48" s="55">
        <f>IF(E47="", "", E47)</f>
        <v/>
      </c>
      <c r="E48" s="19" t="n"/>
      <c r="F48" s="19">
        <f>IF(E48="","",E48-N(D47))</f>
        <v/>
      </c>
      <c r="G48" s="186" t="inlineStr">
        <is>
          <t>ESP</t>
        </is>
      </c>
      <c r="H48" s="23" t="n"/>
      <c r="P48" s="217" t="n"/>
      <c r="Q48" s="217" t="n"/>
      <c r="R48" s="432" t="n"/>
      <c r="S48" s="404" t="n"/>
      <c r="T48" s="404" t="n"/>
      <c r="U48" s="404" t="n"/>
      <c r="V48" s="404" t="n"/>
      <c r="W48" s="404" t="n"/>
      <c r="X48" s="433" t="n"/>
      <c r="Y48" s="217" t="n"/>
    </row>
    <row r="49" ht="13.35" customHeight="1" s="162">
      <c r="P49" s="217" t="n"/>
      <c r="Q49" s="217" t="n"/>
      <c r="R49" s="432" t="n"/>
      <c r="S49" s="404" t="n"/>
      <c r="T49" s="404" t="n"/>
      <c r="U49" s="404" t="n"/>
      <c r="V49" s="404" t="n"/>
      <c r="W49" s="404" t="n"/>
      <c r="X49" s="433" t="n"/>
      <c r="Y49" s="217" t="n"/>
    </row>
    <row r="50" ht="13.35" customHeight="1" s="162">
      <c r="B50" s="205" t="inlineStr">
        <is>
          <t>Notes</t>
        </is>
      </c>
      <c r="C50" s="186" t="n"/>
      <c r="D50" s="400" t="n"/>
      <c r="E50" s="400" t="n"/>
      <c r="F50" s="400" t="n"/>
      <c r="G50" s="400" t="n"/>
      <c r="H50" s="400" t="n"/>
      <c r="I50" s="400" t="n"/>
      <c r="J50" s="400" t="n"/>
      <c r="K50" s="400" t="n"/>
      <c r="L50" s="400" t="n"/>
      <c r="M50" s="401" t="n"/>
      <c r="P50" s="217" t="n"/>
      <c r="Q50" s="217" t="n"/>
      <c r="R50" s="435" t="n"/>
      <c r="S50" s="404" t="n"/>
      <c r="T50" s="404" t="n"/>
      <c r="U50" s="404" t="n"/>
      <c r="V50" s="404" t="n"/>
      <c r="W50" s="404" t="n"/>
      <c r="X50" s="433" t="n"/>
      <c r="Y50" s="217" t="n"/>
    </row>
    <row r="51" ht="13.35" customHeight="1" s="162">
      <c r="B51" s="186" t="n"/>
      <c r="C51" s="400" t="n"/>
      <c r="D51" s="400" t="n"/>
      <c r="E51" s="400" t="n"/>
      <c r="F51" s="400" t="n"/>
      <c r="G51" s="400" t="n"/>
      <c r="H51" s="400" t="n"/>
      <c r="I51" s="400" t="n"/>
      <c r="J51" s="400" t="n"/>
      <c r="K51" s="400" t="n"/>
      <c r="L51" s="400" t="n"/>
      <c r="M51" s="401" t="n"/>
      <c r="P51" s="217" t="n"/>
      <c r="Q51" s="217" t="n"/>
      <c r="R51" s="432" t="n"/>
      <c r="S51" s="404" t="n"/>
      <c r="T51" s="404" t="n"/>
      <c r="U51" s="404" t="n"/>
      <c r="V51" s="404" t="n"/>
      <c r="W51" s="404" t="n"/>
      <c r="X51" s="433" t="n"/>
      <c r="Y51" s="217" t="n"/>
    </row>
    <row r="52" ht="13.35" customHeight="1" s="162">
      <c r="B52" s="186" t="n"/>
      <c r="C52" s="400" t="n"/>
      <c r="D52" s="400" t="n"/>
      <c r="E52" s="400" t="n"/>
      <c r="F52" s="400" t="n"/>
      <c r="G52" s="400" t="n"/>
      <c r="H52" s="400" t="n"/>
      <c r="I52" s="400" t="n"/>
      <c r="J52" s="400" t="n"/>
      <c r="K52" s="400" t="n"/>
      <c r="L52" s="400" t="n"/>
      <c r="M52" s="401" t="n"/>
      <c r="P52" s="217" t="n"/>
      <c r="Q52" s="217" t="n"/>
      <c r="R52" s="436" t="n"/>
      <c r="S52" s="437" t="n"/>
      <c r="T52" s="437" t="n"/>
      <c r="U52" s="437" t="n"/>
      <c r="V52" s="437" t="n"/>
      <c r="W52" s="437" t="n"/>
      <c r="X52" s="438" t="n"/>
      <c r="Y52" s="217" t="n"/>
    </row>
    <row r="53" ht="13.35" customHeight="1" s="162">
      <c r="B53" s="200" t="inlineStr">
        <is>
          <t>System</t>
        </is>
      </c>
      <c r="C53" s="403" t="n"/>
      <c r="D53" s="209">
        <f>IF('{Equipment Data Entry}'!B9="","",'{Equipment Data Entry}'!B9)</f>
        <v/>
      </c>
      <c r="E53" s="420" t="n"/>
      <c r="F53" s="403" t="n"/>
      <c r="G53" s="200" t="inlineStr">
        <is>
          <t>Service</t>
        </is>
      </c>
      <c r="H53" s="403" t="n"/>
      <c r="I53" s="210">
        <f>IF('{Equipment Data Entry}'!C9="", "", '{Equipment Data Entry}'!C9)</f>
        <v/>
      </c>
      <c r="J53" s="420" t="n"/>
      <c r="K53" s="420" t="n"/>
      <c r="L53" s="420" t="n"/>
      <c r="M53" s="403" t="n"/>
      <c r="R53" s="211" t="inlineStr">
        <is>
          <t>Design Fan Rotation</t>
        </is>
      </c>
    </row>
    <row r="54" ht="13.35" customHeight="1" s="162">
      <c r="B54" s="424" t="n"/>
      <c r="C54" s="425" t="n"/>
      <c r="D54" s="424" t="n"/>
      <c r="E54" s="426" t="n"/>
      <c r="F54" s="425" t="n"/>
      <c r="G54" s="424" t="n"/>
      <c r="H54" s="425" t="n"/>
      <c r="I54" s="424" t="n"/>
      <c r="J54" s="426" t="n"/>
      <c r="K54" s="426" t="n"/>
      <c r="L54" s="426" t="n"/>
      <c r="M54" s="425" t="n"/>
      <c r="P54" s="217" t="n"/>
      <c r="Q54" s="217" t="n"/>
      <c r="R54" s="216" t="inlineStr">
        <is>
          <t>Misc. Unit Info</t>
        </is>
      </c>
      <c r="U54" s="217" t="n"/>
      <c r="W54" s="217" t="n"/>
      <c r="X54" s="217" t="n"/>
      <c r="Y54" s="217" t="n"/>
    </row>
    <row r="55" ht="13.35" customHeight="1" s="162">
      <c r="B55" s="427" t="inlineStr">
        <is>
          <t>Drive Type:</t>
        </is>
      </c>
      <c r="D55" s="428" t="n"/>
      <c r="E55" s="427" t="inlineStr">
        <is>
          <t>Fan Rotation – Design:</t>
        </is>
      </c>
      <c r="G55" s="428" t="n"/>
      <c r="I55" s="427" t="inlineStr">
        <is>
          <t>Actual:</t>
        </is>
      </c>
      <c r="J55" s="428" t="n"/>
      <c r="K55" s="427" t="inlineStr">
        <is>
          <t>Sheave Bore (M/F):</t>
        </is>
      </c>
      <c r="M55" s="428" t="n"/>
      <c r="P55" s="217" t="n"/>
      <c r="Q55" s="217" t="n"/>
      <c r="R55" s="211" t="inlineStr">
        <is>
          <t>Design Fan Rotation</t>
        </is>
      </c>
      <c r="S55" s="421" t="n"/>
      <c r="T55" s="422" t="n"/>
      <c r="U55" s="212" t="n"/>
      <c r="V55" s="423" t="n"/>
      <c r="W55" s="217" t="n"/>
      <c r="X55" s="217" t="n"/>
      <c r="Y55" s="217" t="n"/>
    </row>
    <row r="56" ht="13.35" customHeight="1" s="162">
      <c r="B56" s="200" t="inlineStr">
        <is>
          <t>Unit Data</t>
        </is>
      </c>
      <c r="C56" s="400" t="n"/>
      <c r="D56" s="400" t="n"/>
      <c r="E56" s="400" t="n"/>
      <c r="F56" s="400" t="n"/>
      <c r="G56" s="401" t="n"/>
      <c r="I56" s="200" t="inlineStr">
        <is>
          <t>Design and Performance Data</t>
        </is>
      </c>
      <c r="J56" s="400" t="n"/>
      <c r="K56" s="400" t="n"/>
      <c r="L56" s="401" t="n"/>
      <c r="M56" s="283" t="n"/>
      <c r="P56" s="217" t="n"/>
      <c r="Q56" s="217" t="n"/>
      <c r="R56" s="211" t="inlineStr">
        <is>
          <t>Actual Fan Rotation</t>
        </is>
      </c>
      <c r="S56" s="421" t="n"/>
      <c r="T56" s="422" t="n"/>
      <c r="U56" s="212" t="n"/>
      <c r="V56" s="423" t="n"/>
      <c r="W56" s="217" t="n"/>
      <c r="X56" s="217" t="n"/>
      <c r="Y56" s="217" t="n"/>
    </row>
    <row r="57" ht="13.35" customHeight="1" s="162">
      <c r="B57" s="199" t="inlineStr">
        <is>
          <t>Manufacturer</t>
        </is>
      </c>
      <c r="C57" s="401" t="n"/>
      <c r="D57" s="204">
        <f>IF('{Equipment Data Entry}'!E9="","",'{Equipment Data Entry}'!E9)</f>
        <v/>
      </c>
      <c r="E57" s="400" t="n"/>
      <c r="F57" s="400" t="n"/>
      <c r="G57" s="401" t="n"/>
      <c r="I57" s="199" t="inlineStr">
        <is>
          <t>Design Criteria</t>
        </is>
      </c>
      <c r="J57" s="401" t="n"/>
      <c r="K57" s="199" t="inlineStr">
        <is>
          <t>Design</t>
        </is>
      </c>
      <c r="L57" s="199" t="inlineStr">
        <is>
          <t>Actual</t>
        </is>
      </c>
      <c r="P57" s="217" t="n"/>
      <c r="Q57" s="217" t="n"/>
      <c r="R57" s="211" t="inlineStr">
        <is>
          <t>Design Filter Type</t>
        </is>
      </c>
      <c r="S57" s="421" t="n"/>
      <c r="T57" s="422" t="n"/>
      <c r="U57" s="211" t="inlineStr">
        <is>
          <t>Qty.</t>
        </is>
      </c>
      <c r="V57" s="423" t="n"/>
      <c r="W57" s="217" t="n"/>
      <c r="X57" s="217" t="n"/>
      <c r="Y57" s="217" t="n"/>
    </row>
    <row r="58" ht="13.35" customHeight="1" s="162">
      <c r="B58" s="199" t="inlineStr">
        <is>
          <t>Model Number</t>
        </is>
      </c>
      <c r="C58" s="401" t="n"/>
      <c r="D58" s="204">
        <f>IF('{Equipment Data Entry}'!F9="","",'{Equipment Data Entry}'!F9)</f>
        <v/>
      </c>
      <c r="E58" s="400" t="n"/>
      <c r="F58" s="400" t="n"/>
      <c r="G58" s="401" t="n"/>
      <c r="I58" s="199" t="inlineStr">
        <is>
          <t>Total Airflow</t>
        </is>
      </c>
      <c r="J58" s="401" t="n"/>
      <c r="K58" s="24">
        <f>'RTU Airflow'!H135</f>
        <v/>
      </c>
      <c r="L58" s="24">
        <f>'RTU Airflow'!L135</f>
        <v/>
      </c>
      <c r="M58" s="22">
        <f>IF(OR(L58="",K58="",K58=0),"",L58/K58)</f>
        <v/>
      </c>
      <c r="P58" s="216" t="n"/>
      <c r="Q58" s="216" t="n"/>
      <c r="R58" s="211" t="inlineStr">
        <is>
          <t>Installed Filter Type</t>
        </is>
      </c>
      <c r="S58" s="421" t="n"/>
      <c r="T58" s="422" t="n"/>
      <c r="U58" s="212" t="n"/>
      <c r="V58" s="423" t="n"/>
      <c r="W58" s="217" t="n"/>
      <c r="X58" s="217" t="n"/>
      <c r="Y58" s="217" t="n"/>
    </row>
    <row r="59" ht="13.35" customHeight="1" s="162">
      <c r="B59" s="199" t="inlineStr">
        <is>
          <t>Serial Number</t>
        </is>
      </c>
      <c r="C59" s="401" t="n"/>
      <c r="D59" s="204" t="n"/>
      <c r="E59" s="400" t="n"/>
      <c r="F59" s="400" t="n"/>
      <c r="G59" s="401" t="n"/>
      <c r="I59" s="199" t="inlineStr">
        <is>
          <t>Outside Airflow</t>
        </is>
      </c>
      <c r="J59" s="401" t="n"/>
      <c r="K59" s="24">
        <f>IF('RTU Airflow'!H146=0,0,'RTU Airflow'!H146)</f>
        <v/>
      </c>
      <c r="L59" s="24">
        <f>'RTU Airflow'!L146</f>
        <v/>
      </c>
      <c r="M59" s="22">
        <f>IF(OR(L59="",K59="",K59=0),"",L59/K59)</f>
        <v/>
      </c>
      <c r="P59" s="217" t="n"/>
      <c r="Q59" s="217" t="n"/>
      <c r="R59" s="211" t="inlineStr">
        <is>
          <t>Size</t>
        </is>
      </c>
      <c r="S59" s="212" t="n"/>
      <c r="T59" s="423" t="n"/>
      <c r="U59" s="211" t="inlineStr">
        <is>
          <t>Qty.</t>
        </is>
      </c>
      <c r="V59" s="212" t="n"/>
      <c r="W59" s="61" t="inlineStr">
        <is>
          <t>Original</t>
        </is>
      </c>
      <c r="X59" s="61" t="inlineStr">
        <is>
          <t>New</t>
        </is>
      </c>
      <c r="Y59" s="217" t="n"/>
    </row>
    <row r="60" ht="13.35" customHeight="1" s="162">
      <c r="B60" s="199" t="inlineStr">
        <is>
          <t>Area Served</t>
        </is>
      </c>
      <c r="C60" s="401" t="n"/>
      <c r="D60" s="204">
        <f>I53</f>
        <v/>
      </c>
      <c r="E60" s="400" t="n"/>
      <c r="F60" s="400" t="n"/>
      <c r="G60" s="401" t="n"/>
      <c r="I60" s="199" t="inlineStr">
        <is>
          <t>Return Airflow</t>
        </is>
      </c>
      <c r="J60" s="401" t="n"/>
      <c r="K60" s="24">
        <f>IF(K58="","",K58-N(K59))</f>
        <v/>
      </c>
      <c r="L60" s="24">
        <f>IF(L58="","",L58-N(L59))</f>
        <v/>
      </c>
      <c r="P60" s="217" t="n"/>
      <c r="S60" s="211" t="inlineStr">
        <is>
          <t>Final</t>
        </is>
      </c>
      <c r="V60" s="217" t="n"/>
      <c r="W60" s="217" t="n"/>
      <c r="X60" s="217" t="n"/>
      <c r="Y60" s="217" t="n"/>
    </row>
    <row r="61" ht="13.35" customHeight="1" s="162">
      <c r="B61" s="199" t="inlineStr">
        <is>
          <t>Location</t>
        </is>
      </c>
      <c r="C61" s="401" t="n"/>
      <c r="D61" s="204">
        <f>IF('{Equipment Data Entry}'!D9="","",'{Equipment Data Entry}'!D9)</f>
        <v/>
      </c>
      <c r="E61" s="400" t="n"/>
      <c r="F61" s="400" t="n"/>
      <c r="G61" s="401" t="n"/>
      <c r="I61" s="199" t="inlineStr">
        <is>
          <t>Unit ESP</t>
        </is>
      </c>
      <c r="J61" s="401" t="n"/>
      <c r="K61" s="71">
        <f>IF('{Equipment Data Entry}'!H9="","",'{Equipment Data Entry}'!H9)</f>
        <v/>
      </c>
      <c r="L61" s="29">
        <f>F74</f>
        <v/>
      </c>
      <c r="P61" s="217" t="n"/>
      <c r="Q61" s="211" t="inlineStr">
        <is>
          <t>RPM</t>
        </is>
      </c>
      <c r="R61" s="216" t="inlineStr">
        <is>
          <t>Direct Drive Motors</t>
        </is>
      </c>
      <c r="U61" s="216" t="inlineStr">
        <is>
          <t>Drive Change Data</t>
        </is>
      </c>
      <c r="W61" s="61" t="inlineStr">
        <is>
          <t>Original</t>
        </is>
      </c>
      <c r="X61" s="61" t="inlineStr">
        <is>
          <t>New</t>
        </is>
      </c>
      <c r="Y61" s="217" t="n"/>
    </row>
    <row r="62" ht="13.35" customHeight="1" s="162">
      <c r="I62" s="199" t="inlineStr">
        <is>
          <t>Fan RPMs</t>
        </is>
      </c>
      <c r="J62" s="401" t="n"/>
      <c r="K62" s="24">
        <f>IF('{Equipment Data Entry}'!I9="","",'{Equipment Data Entry}'!I9)</f>
        <v/>
      </c>
      <c r="L62" s="24">
        <f>IF(L71="","",L71)</f>
        <v/>
      </c>
      <c r="P62" s="217" t="n"/>
      <c r="Q62" s="211" t="inlineStr">
        <is>
          <t>VFD</t>
        </is>
      </c>
      <c r="R62" s="211" t="inlineStr">
        <is>
          <t>Initial</t>
        </is>
      </c>
      <c r="S62" s="211" t="inlineStr">
        <is>
          <t>Final</t>
        </is>
      </c>
      <c r="T62" s="217" t="n"/>
      <c r="U62" s="211" t="inlineStr">
        <is>
          <t>Motor Sheave</t>
        </is>
      </c>
      <c r="V62" s="422" t="n"/>
      <c r="W62" s="212" t="n"/>
      <c r="X62" s="212" t="n"/>
      <c r="Y62" s="217" t="n"/>
    </row>
    <row r="63" ht="13.35" customHeight="1" s="162">
      <c r="B63" s="200" t="inlineStr">
        <is>
          <t>Motor Data</t>
        </is>
      </c>
      <c r="C63" s="400" t="n"/>
      <c r="D63" s="400" t="n"/>
      <c r="E63" s="400" t="n"/>
      <c r="F63" s="400" t="n"/>
      <c r="G63" s="401" t="n"/>
      <c r="I63" s="199" t="inlineStr">
        <is>
          <t>Filters: Type / Size / Qty</t>
        </is>
      </c>
      <c r="J63" s="401" t="n"/>
      <c r="K63" s="24" t="n"/>
      <c r="L63" s="400" t="n"/>
      <c r="M63" s="401" t="n"/>
      <c r="P63" s="217" t="n"/>
      <c r="Q63" s="211" t="inlineStr">
        <is>
          <t>RPM</t>
        </is>
      </c>
      <c r="R63" s="212" t="n"/>
      <c r="S63" s="211" t="n"/>
      <c r="T63" s="217" t="n"/>
      <c r="U63" s="211" t="inlineStr">
        <is>
          <t>Fan Sheave</t>
        </is>
      </c>
      <c r="V63" s="422" t="n"/>
      <c r="W63" s="212" t="n"/>
      <c r="X63" s="212" t="n"/>
      <c r="Y63" s="217" t="n"/>
    </row>
    <row r="64" ht="13.35" customHeight="1" s="162">
      <c r="B64" s="199" t="inlineStr">
        <is>
          <t>Manufacturer</t>
        </is>
      </c>
      <c r="C64" s="401" t="n"/>
      <c r="D64" s="203" t="n"/>
      <c r="E64" s="400" t="n"/>
      <c r="F64" s="400" t="n"/>
      <c r="G64" s="401" t="n"/>
      <c r="I64" s="200" t="inlineStr">
        <is>
          <t>Drive Data</t>
        </is>
      </c>
      <c r="J64" s="400" t="n"/>
      <c r="K64" s="400" t="n"/>
      <c r="L64" s="401" t="n"/>
      <c r="P64" s="217" t="n"/>
      <c r="Q64" s="211" t="inlineStr">
        <is>
          <t>VFD</t>
        </is>
      </c>
      <c r="R64" s="212" t="n"/>
      <c r="S64" s="211" t="n"/>
      <c r="T64" s="217" t="n"/>
      <c r="U64" s="211" t="inlineStr">
        <is>
          <t>Belt</t>
        </is>
      </c>
      <c r="V64" s="422" t="n"/>
      <c r="W64" s="212" t="n"/>
      <c r="X64" s="212" t="n"/>
      <c r="Y64" s="217" t="n"/>
    </row>
    <row r="65" ht="13.35" customHeight="1" s="162">
      <c r="B65" s="199" t="inlineStr">
        <is>
          <t>Horsepower</t>
        </is>
      </c>
      <c r="C65" s="401" t="n"/>
      <c r="D65" s="28">
        <f>IF('{Equipment Data Entry}'!G9="","",'{Equipment Data Entry}'!G9)</f>
        <v/>
      </c>
      <c r="E65" s="21" t="inlineStr">
        <is>
          <t>RPM</t>
        </is>
      </c>
      <c r="F65" s="24" t="n"/>
      <c r="G65" s="199" t="inlineStr">
        <is>
          <t>SF</t>
        </is>
      </c>
      <c r="I65" s="199" t="inlineStr">
        <is>
          <t>Motor Shv OD/Bore/PD</t>
        </is>
      </c>
      <c r="J65" s="401" t="n"/>
      <c r="K65" s="208">
        <f>IF('{Equipment Data Entry}'!J9="","",'{Equipment Data Entry}'!J9)</f>
        <v/>
      </c>
      <c r="L65" s="401" t="n"/>
      <c r="P65" s="217" t="n"/>
      <c r="Q65" s="211" t="inlineStr">
        <is>
          <t>DCV</t>
        </is>
      </c>
      <c r="R65" s="216" t="inlineStr">
        <is>
          <t>Technician Notes</t>
        </is>
      </c>
      <c r="S65" s="211" t="n"/>
      <c r="T65" s="217" t="n"/>
      <c r="U65" s="211" t="inlineStr">
        <is>
          <t>C to C</t>
        </is>
      </c>
      <c r="V65" s="422" t="n"/>
      <c r="W65" s="212" t="n"/>
      <c r="X65" s="212" t="n"/>
      <c r="Y65" s="217" t="n"/>
    </row>
    <row r="66" ht="13.35" customHeight="1" s="162">
      <c r="B66" s="198">
        <f>IF('{Equipment Data Entry}'!N9="","",'{Equipment Data Entry}'!N9)</f>
        <v/>
      </c>
      <c r="C66" s="198">
        <f>IF('{Equipment Data Entry}'!O9="","",'{Equipment Data Entry}'!O9)</f>
        <v/>
      </c>
      <c r="D66" s="21" t="inlineStr">
        <is>
          <t>FLA</t>
        </is>
      </c>
      <c r="E66" s="25" t="n"/>
      <c r="F66" s="21" t="inlineStr">
        <is>
          <t>Frame</t>
        </is>
      </c>
      <c r="G66" s="208" t="n"/>
      <c r="I66" s="199" t="inlineStr">
        <is>
          <t>Fan Shv OD/Bore</t>
        </is>
      </c>
      <c r="J66" s="401" t="n"/>
      <c r="K66" s="208">
        <f>IF('{Equipment Data Entry}'!K9="","",'{Equipment Data Entry}'!K9)</f>
        <v/>
      </c>
      <c r="L66" s="401" t="n"/>
      <c r="P66" s="217" t="n"/>
      <c r="Q66" s="217" t="n"/>
      <c r="R66" s="217" t="n"/>
      <c r="S66" s="217" t="n"/>
      <c r="T66" s="217" t="n"/>
      <c r="U66" s="217" t="n"/>
      <c r="V66" s="217" t="n"/>
      <c r="W66" s="217" t="n"/>
      <c r="X66" s="217" t="n"/>
      <c r="Y66" s="217" t="n"/>
    </row>
    <row r="67" ht="13.35" customHeight="1" s="162">
      <c r="B67" s="199" t="inlineStr">
        <is>
          <t>Corrected FLA</t>
        </is>
      </c>
      <c r="C67" s="401" t="n"/>
      <c r="D67" s="27">
        <f>IF(OR(E68="",E66="",B66=""),"",B66/AVERAGE(E68:G68)*E66)</f>
        <v/>
      </c>
      <c r="E67" s="199" t="inlineStr">
        <is>
          <t>Estimated BHP</t>
        </is>
      </c>
      <c r="F67" s="401" t="n"/>
      <c r="G67" s="27">
        <f>IF(OR(COUNT(E68:G68)=0,COUNT(E69:G69)=0),"",IF(C66="1-phase", ((0.8*0.9*E68*E69)/746), AVERAGE(E68,F68,G68)*AVERAGE(E69,F69,G69)*0.8*0.9*1.732/746))</f>
        <v/>
      </c>
      <c r="I67" s="199" t="inlineStr">
        <is>
          <t>Belt(s)</t>
        </is>
      </c>
      <c r="J67" s="208">
        <f>IF('{Equipment Data Entry}'!L9="","",'{Equipment Data Entry}'!L9)</f>
        <v/>
      </c>
      <c r="K67" s="199" t="inlineStr">
        <is>
          <t>C to C</t>
        </is>
      </c>
      <c r="L67" s="25">
        <f>IF('{Equipment Data Entry}'!M9="","",'{Equipment Data Entry}'!M9)</f>
        <v/>
      </c>
      <c r="P67" s="217" t="n"/>
      <c r="Q67" s="217" t="n"/>
      <c r="R67" s="216" t="inlineStr">
        <is>
          <t>Technician Notes</t>
        </is>
      </c>
      <c r="S67" s="217" t="n"/>
      <c r="T67" s="217" t="n"/>
      <c r="U67" s="217" t="n"/>
      <c r="V67" s="217" t="n"/>
      <c r="W67" s="217" t="n"/>
      <c r="X67" s="217" t="n"/>
      <c r="Y67" s="217" t="n"/>
    </row>
    <row r="68" ht="13.35" customHeight="1" s="162">
      <c r="B68" s="199" t="inlineStr">
        <is>
          <t>Measured Voltage</t>
        </is>
      </c>
      <c r="C68" s="400" t="n"/>
      <c r="D68" s="401" t="n"/>
      <c r="E68" s="24" t="n"/>
      <c r="F68" s="24" t="n"/>
      <c r="G68" s="24" t="n"/>
      <c r="I68" s="199" t="inlineStr">
        <is>
          <t>Final Settings / Setpoints</t>
        </is>
      </c>
      <c r="J68" s="401" t="n"/>
      <c r="K68" s="24" t="n"/>
      <c r="L68" s="400" t="n"/>
      <c r="M68" s="401" t="n"/>
      <c r="P68" s="217" t="n"/>
      <c r="Q68" s="217" t="n"/>
      <c r="R68" s="429" t="n"/>
      <c r="S68" s="430" t="n"/>
      <c r="T68" s="430" t="n"/>
      <c r="U68" s="430" t="n"/>
      <c r="V68" s="430" t="n"/>
      <c r="W68" s="430" t="n"/>
      <c r="X68" s="431" t="n"/>
      <c r="Y68" s="217" t="n"/>
    </row>
    <row r="69" ht="13.35" customHeight="1" s="162">
      <c r="B69" s="199" t="inlineStr">
        <is>
          <t>Measured Amperage</t>
        </is>
      </c>
      <c r="C69" s="400" t="n"/>
      <c r="D69" s="401" t="n"/>
      <c r="E69" s="25" t="n"/>
      <c r="F69" s="25" t="n"/>
      <c r="G69" s="25" t="n"/>
      <c r="I69" s="205" t="inlineStr">
        <is>
          <t>RPM Data</t>
        </is>
      </c>
      <c r="J69" s="401" t="n"/>
      <c r="K69" s="205" t="inlineStr">
        <is>
          <t>Initial</t>
        </is>
      </c>
      <c r="L69" s="205" t="inlineStr">
        <is>
          <t>Final</t>
        </is>
      </c>
      <c r="P69" s="217" t="n"/>
      <c r="Q69" s="217" t="n"/>
      <c r="R69" s="432" t="n"/>
      <c r="S69" s="404" t="n"/>
      <c r="T69" s="404" t="n"/>
      <c r="U69" s="404" t="n"/>
      <c r="V69" s="404" t="n"/>
      <c r="W69" s="404" t="n"/>
      <c r="X69" s="433" t="n"/>
      <c r="Y69" s="217" t="n"/>
    </row>
    <row r="70" ht="13.35" customHeight="1" s="162">
      <c r="I70" s="199" t="inlineStr">
        <is>
          <t>Motor RPM</t>
        </is>
      </c>
      <c r="J70" s="401" t="n"/>
      <c r="K70" s="24" t="n"/>
      <c r="L70" s="24" t="n"/>
      <c r="P70" s="217" t="n"/>
      <c r="Q70" s="217" t="n"/>
      <c r="R70" s="432" t="n"/>
      <c r="S70" s="404" t="n"/>
      <c r="T70" s="404" t="n"/>
      <c r="U70" s="404" t="n"/>
      <c r="V70" s="404" t="n"/>
      <c r="W70" s="404" t="n"/>
      <c r="X70" s="433" t="n"/>
      <c r="Y70" s="217" t="n"/>
    </row>
    <row r="71" ht="13.35" customHeight="1" s="162">
      <c r="B71" s="200" t="inlineStr">
        <is>
          <t xml:space="preserve">Static Pressures Profile </t>
        </is>
      </c>
      <c r="C71" s="400" t="n"/>
      <c r="D71" s="400" t="n"/>
      <c r="E71" s="400" t="n"/>
      <c r="F71" s="400" t="n"/>
      <c r="G71" s="401" t="n"/>
      <c r="I71" s="199" t="inlineStr">
        <is>
          <t>Fan RPM</t>
        </is>
      </c>
      <c r="J71" s="401" t="n"/>
      <c r="K71" s="24" t="n"/>
      <c r="L71" s="24" t="n"/>
      <c r="P71" s="217" t="n"/>
      <c r="Q71" s="217" t="n"/>
      <c r="R71" s="432" t="n"/>
      <c r="S71" s="404" t="n"/>
      <c r="T71" s="404" t="n"/>
      <c r="U71" s="404" t="n"/>
      <c r="V71" s="404" t="n"/>
      <c r="W71" s="404" t="n"/>
      <c r="X71" s="433" t="n"/>
      <c r="Y71" s="217" t="n"/>
    </row>
    <row r="72" ht="13.35" customHeight="1" s="162">
      <c r="B72" s="434" t="n"/>
      <c r="C72" s="401" t="n"/>
      <c r="D72" s="205" t="inlineStr">
        <is>
          <t>Flt/Coil</t>
        </is>
      </c>
      <c r="E72" s="205" t="inlineStr">
        <is>
          <t>Fan</t>
        </is>
      </c>
      <c r="F72" s="434" t="n"/>
      <c r="G72" s="401" t="n"/>
      <c r="I72" s="199" t="inlineStr">
        <is>
          <t>VSD Frequency</t>
        </is>
      </c>
      <c r="J72" s="401" t="n"/>
      <c r="K72" s="66" t="n"/>
      <c r="L72" s="66" t="n"/>
      <c r="P72" s="217" t="n"/>
      <c r="Q72" s="217" t="n"/>
      <c r="R72" s="432" t="n"/>
      <c r="S72" s="404" t="n"/>
      <c r="T72" s="404" t="n"/>
      <c r="U72" s="404" t="n"/>
      <c r="V72" s="404" t="n"/>
      <c r="W72" s="404" t="n"/>
      <c r="X72" s="433" t="n"/>
      <c r="Y72" s="217" t="n"/>
    </row>
    <row r="73" ht="13.35" customHeight="1" s="162">
      <c r="B73" s="198" t="inlineStr">
        <is>
          <t>Entering</t>
        </is>
      </c>
      <c r="C73" s="401" t="n"/>
      <c r="D73" s="19" t="n"/>
      <c r="E73" s="19" t="n"/>
      <c r="F73" s="19">
        <f>IF(E73="","",E74-N(E73))</f>
        <v/>
      </c>
      <c r="G73" s="186" t="inlineStr">
        <is>
          <t>TSP</t>
        </is>
      </c>
      <c r="H73" s="23" t="n"/>
      <c r="I73" s="199" t="inlineStr">
        <is>
          <t>OA Damper Position</t>
        </is>
      </c>
      <c r="J73" s="400" t="n"/>
      <c r="K73" s="401" t="n"/>
      <c r="L73" s="56" t="n"/>
      <c r="P73" s="217" t="n"/>
      <c r="Q73" s="217" t="n"/>
      <c r="R73" s="432" t="n"/>
      <c r="S73" s="404" t="n"/>
      <c r="T73" s="404" t="n"/>
      <c r="U73" s="404" t="n"/>
      <c r="V73" s="404" t="n"/>
      <c r="W73" s="404" t="n"/>
      <c r="X73" s="433" t="n"/>
      <c r="Y73" s="217" t="n"/>
    </row>
    <row r="74" ht="13.35" customHeight="1" s="162">
      <c r="B74" s="198" t="inlineStr">
        <is>
          <t>Exiting</t>
        </is>
      </c>
      <c r="C74" s="401" t="n"/>
      <c r="D74" s="55">
        <f>IF(E73="", "", E73)</f>
        <v/>
      </c>
      <c r="E74" s="19" t="n"/>
      <c r="F74" s="19">
        <f>IF(E74="","",E74-N(D73))</f>
        <v/>
      </c>
      <c r="G74" s="186" t="inlineStr">
        <is>
          <t>ESP</t>
        </is>
      </c>
      <c r="H74" s="23" t="n"/>
      <c r="P74" s="217" t="n"/>
      <c r="Q74" s="217" t="n"/>
      <c r="R74" s="432" t="n"/>
      <c r="S74" s="404" t="n"/>
      <c r="T74" s="404" t="n"/>
      <c r="U74" s="404" t="n"/>
      <c r="V74" s="404" t="n"/>
      <c r="W74" s="404" t="n"/>
      <c r="X74" s="433" t="n"/>
      <c r="Y74" s="217" t="n"/>
    </row>
    <row r="75" ht="13.35" customHeight="1" s="162">
      <c r="P75" s="217" t="n"/>
      <c r="Q75" s="217" t="n"/>
      <c r="R75" s="435" t="n"/>
      <c r="S75" s="404" t="n"/>
      <c r="T75" s="404" t="n"/>
      <c r="U75" s="404" t="n"/>
      <c r="V75" s="404" t="n"/>
      <c r="W75" s="404" t="n"/>
      <c r="X75" s="433" t="n"/>
      <c r="Y75" s="217" t="n"/>
    </row>
    <row r="76" ht="13.35" customHeight="1" s="162">
      <c r="B76" s="200" t="inlineStr">
        <is>
          <t>System</t>
        </is>
      </c>
      <c r="C76" s="403" t="n"/>
      <c r="D76" s="209">
        <f>IF('{Equipment Data Entry}'!B10="","",'{Equipment Data Entry}'!B10)</f>
        <v/>
      </c>
      <c r="E76" s="420" t="n"/>
      <c r="F76" s="403" t="n"/>
      <c r="G76" s="200" t="inlineStr">
        <is>
          <t>Service</t>
        </is>
      </c>
      <c r="H76" s="403" t="n"/>
      <c r="I76" s="210">
        <f>IF('{Equipment Data Entry}'!C10="", "", '{Equipment Data Entry}'!C10)</f>
        <v/>
      </c>
      <c r="J76" s="420" t="n"/>
      <c r="K76" s="420" t="n"/>
      <c r="L76" s="420" t="n"/>
      <c r="M76" s="403" t="n"/>
      <c r="P76" s="217" t="n"/>
      <c r="Q76" s="217" t="n"/>
      <c r="R76" s="211" t="inlineStr">
        <is>
          <t>Design Fan Rotation</t>
        </is>
      </c>
      <c r="S76" s="404" t="n"/>
      <c r="T76" s="404" t="n"/>
      <c r="U76" s="404" t="n"/>
      <c r="V76" s="404" t="n"/>
      <c r="W76" s="404" t="n"/>
      <c r="X76" s="433" t="n"/>
      <c r="Y76" s="217" t="n"/>
    </row>
    <row r="77" ht="13.35" customHeight="1" s="162">
      <c r="B77" s="424" t="n"/>
      <c r="C77" s="425" t="n"/>
      <c r="D77" s="424" t="n"/>
      <c r="E77" s="426" t="n"/>
      <c r="F77" s="425" t="n"/>
      <c r="G77" s="424" t="n"/>
      <c r="H77" s="425" t="n"/>
      <c r="I77" s="424" t="n"/>
      <c r="J77" s="426" t="n"/>
      <c r="K77" s="426" t="n"/>
      <c r="L77" s="426" t="n"/>
      <c r="M77" s="425" t="n"/>
      <c r="P77" s="217" t="n"/>
      <c r="Q77" s="217" t="n"/>
      <c r="R77" s="211" t="inlineStr">
        <is>
          <t>Actual Fan Rotation</t>
        </is>
      </c>
      <c r="S77" s="437" t="n"/>
      <c r="T77" s="437" t="n"/>
      <c r="U77" s="437" t="n"/>
      <c r="V77" s="437" t="n"/>
      <c r="W77" s="437" t="n"/>
      <c r="X77" s="438" t="n"/>
      <c r="Y77" s="217" t="n"/>
    </row>
    <row r="78">
      <c r="B78" s="427" t="inlineStr">
        <is>
          <t>Drive Type:</t>
        </is>
      </c>
      <c r="D78" s="428" t="n"/>
      <c r="E78" s="427" t="inlineStr">
        <is>
          <t>Fan Rotation – Design:</t>
        </is>
      </c>
      <c r="G78" s="428" t="n"/>
      <c r="I78" s="427" t="inlineStr">
        <is>
          <t>Actual:</t>
        </is>
      </c>
      <c r="J78" s="428" t="n"/>
      <c r="K78" s="427" t="inlineStr">
        <is>
          <t>Sheave Bore (M/F):</t>
        </is>
      </c>
      <c r="M78" s="428" t="n"/>
      <c r="R78" s="211" t="inlineStr">
        <is>
          <t>Design Filter Type</t>
        </is>
      </c>
    </row>
    <row r="79" ht="13.35" customHeight="1" s="162">
      <c r="B79" s="200" t="inlineStr">
        <is>
          <t>Unit Data</t>
        </is>
      </c>
      <c r="C79" s="400" t="n"/>
      <c r="D79" s="400" t="n"/>
      <c r="E79" s="400" t="n"/>
      <c r="F79" s="400" t="n"/>
      <c r="G79" s="401" t="n"/>
      <c r="I79" s="200" t="inlineStr">
        <is>
          <t>Design and Performance Data</t>
        </is>
      </c>
      <c r="J79" s="400" t="n"/>
      <c r="K79" s="400" t="n"/>
      <c r="L79" s="401" t="n"/>
      <c r="M79" s="283" t="n"/>
      <c r="P79" s="217" t="n"/>
      <c r="Q79" s="217" t="n"/>
      <c r="R79" s="216" t="inlineStr">
        <is>
          <t>Misc. Unit Info</t>
        </is>
      </c>
      <c r="U79" s="217" t="n"/>
      <c r="W79" s="217" t="n"/>
      <c r="X79" s="217" t="n"/>
      <c r="Y79" s="217" t="n"/>
    </row>
    <row r="80" ht="13.35" customHeight="1" s="162">
      <c r="B80" s="199" t="inlineStr">
        <is>
          <t>Manufacturer</t>
        </is>
      </c>
      <c r="C80" s="401" t="n"/>
      <c r="D80" s="204">
        <f>IF('{Equipment Data Entry}'!E10="","",'{Equipment Data Entry}'!E10)</f>
        <v/>
      </c>
      <c r="E80" s="400" t="n"/>
      <c r="F80" s="400" t="n"/>
      <c r="G80" s="401" t="n"/>
      <c r="I80" s="199" t="inlineStr">
        <is>
          <t>Design Criteria</t>
        </is>
      </c>
      <c r="J80" s="401" t="n"/>
      <c r="K80" s="199" t="inlineStr">
        <is>
          <t>Design</t>
        </is>
      </c>
      <c r="L80" s="199" t="inlineStr">
        <is>
          <t>Actual</t>
        </is>
      </c>
      <c r="P80" s="217" t="n"/>
      <c r="Q80" s="217" t="n"/>
      <c r="R80" s="211" t="inlineStr">
        <is>
          <t>Design Fan Rotation</t>
        </is>
      </c>
      <c r="S80" s="421" t="n"/>
      <c r="T80" s="422" t="n"/>
      <c r="U80" s="211" t="inlineStr">
        <is>
          <t>Qty.</t>
        </is>
      </c>
      <c r="V80" s="423" t="n"/>
      <c r="W80" s="217" t="n"/>
      <c r="X80" s="217" t="n"/>
      <c r="Y80" s="217" t="n"/>
    </row>
    <row r="81" ht="13.35" customHeight="1" s="162">
      <c r="B81" s="199" t="inlineStr">
        <is>
          <t>Model Number</t>
        </is>
      </c>
      <c r="C81" s="401" t="n"/>
      <c r="D81" s="204">
        <f>IF('{Equipment Data Entry}'!F10="","",'{Equipment Data Entry}'!F10)</f>
        <v/>
      </c>
      <c r="E81" s="400" t="n"/>
      <c r="F81" s="400" t="n"/>
      <c r="G81" s="401" t="n"/>
      <c r="I81" s="199" t="inlineStr">
        <is>
          <t>Total Airflow</t>
        </is>
      </c>
      <c r="J81" s="401" t="n"/>
      <c r="K81" s="24">
        <f>'RTU Airflow'!H184</f>
        <v/>
      </c>
      <c r="L81" s="24">
        <f>'RTU Airflow'!L184</f>
        <v/>
      </c>
      <c r="M81" s="22">
        <f>IF(OR(L81="",K81="",K81=0),"",L81/K81)</f>
        <v/>
      </c>
      <c r="P81" s="217" t="n"/>
      <c r="Q81" s="217" t="n"/>
      <c r="R81" s="211" t="inlineStr">
        <is>
          <t>Actual Fan Rotation</t>
        </is>
      </c>
      <c r="S81" s="421" t="n"/>
      <c r="T81" s="422" t="n"/>
      <c r="U81" s="212" t="n"/>
      <c r="V81" s="423" t="n"/>
      <c r="W81" s="217" t="n"/>
      <c r="X81" s="217" t="n"/>
      <c r="Y81" s="217" t="n"/>
    </row>
    <row r="82" ht="13.35" customHeight="1" s="162">
      <c r="B82" s="199" t="inlineStr">
        <is>
          <t>Serial Number</t>
        </is>
      </c>
      <c r="C82" s="401" t="n"/>
      <c r="D82" s="204" t="n"/>
      <c r="E82" s="400" t="n"/>
      <c r="F82" s="400" t="n"/>
      <c r="G82" s="401" t="n"/>
      <c r="I82" s="199" t="inlineStr">
        <is>
          <t>Outside Airflow</t>
        </is>
      </c>
      <c r="J82" s="401" t="n"/>
      <c r="K82" s="24">
        <f>IF('RTU Airflow'!H195=0,0,'RTU Airflow'!H195)</f>
        <v/>
      </c>
      <c r="L82" s="24">
        <f>'RTU Airflow'!L195</f>
        <v/>
      </c>
      <c r="M82" s="22">
        <f>IF(OR(L82="",K82="",K82=0),"",L82/K82)</f>
        <v/>
      </c>
      <c r="P82" s="217" t="n"/>
      <c r="Q82" s="217" t="n"/>
      <c r="R82" s="211" t="inlineStr">
        <is>
          <t>Design Filter Type</t>
        </is>
      </c>
      <c r="S82" s="421" t="n"/>
      <c r="T82" s="422" t="n"/>
      <c r="U82" s="216" t="inlineStr">
        <is>
          <t>Drive Change Data</t>
        </is>
      </c>
      <c r="V82" s="423" t="n"/>
      <c r="W82" s="61" t="inlineStr">
        <is>
          <t>Original</t>
        </is>
      </c>
      <c r="X82" s="61" t="inlineStr">
        <is>
          <t>New</t>
        </is>
      </c>
      <c r="Y82" s="217" t="n"/>
    </row>
    <row r="83" ht="13.35" customHeight="1" s="162">
      <c r="B83" s="199" t="inlineStr">
        <is>
          <t>Area Served</t>
        </is>
      </c>
      <c r="C83" s="401" t="n"/>
      <c r="D83" s="204">
        <f>I76</f>
        <v/>
      </c>
      <c r="E83" s="400" t="n"/>
      <c r="F83" s="400" t="n"/>
      <c r="G83" s="401" t="n"/>
      <c r="I83" s="199" t="inlineStr">
        <is>
          <t>Return Airflow</t>
        </is>
      </c>
      <c r="J83" s="401" t="n"/>
      <c r="K83" s="24">
        <f>IF(K81="","",K81-N(K82))</f>
        <v/>
      </c>
      <c r="L83" s="24">
        <f>IF(L81="","",L81-N(L82))</f>
        <v/>
      </c>
      <c r="P83" s="216" t="n"/>
      <c r="Q83" s="216" t="n"/>
      <c r="R83" s="211" t="inlineStr">
        <is>
          <t>Installed Filter Type</t>
        </is>
      </c>
      <c r="S83" s="421" t="n"/>
      <c r="T83" s="422" t="n"/>
      <c r="U83" s="211" t="inlineStr">
        <is>
          <t>Motor Sheave</t>
        </is>
      </c>
      <c r="V83" s="423" t="n"/>
      <c r="W83" s="217" t="n"/>
      <c r="X83" s="217" t="n"/>
      <c r="Y83" s="217" t="n"/>
    </row>
    <row r="84" ht="13.35" customHeight="1" s="162">
      <c r="B84" s="199" t="inlineStr">
        <is>
          <t>Location</t>
        </is>
      </c>
      <c r="C84" s="401" t="n"/>
      <c r="D84" s="204">
        <f>IF('{Equipment Data Entry}'!D10="","",'{Equipment Data Entry}'!D10)</f>
        <v/>
      </c>
      <c r="E84" s="400" t="n"/>
      <c r="F84" s="400" t="n"/>
      <c r="G84" s="401" t="n"/>
      <c r="I84" s="199" t="inlineStr">
        <is>
          <t>Unit ESP</t>
        </is>
      </c>
      <c r="J84" s="401" t="n"/>
      <c r="K84" s="71">
        <f>IF('{Equipment Data Entry}'!H10="","",'{Equipment Data Entry}'!H10)</f>
        <v/>
      </c>
      <c r="L84" s="29">
        <f>F97</f>
        <v/>
      </c>
      <c r="P84" s="217" t="n"/>
      <c r="Q84" s="211" t="inlineStr">
        <is>
          <t>RPM</t>
        </is>
      </c>
      <c r="R84" s="211" t="inlineStr">
        <is>
          <t>Size</t>
        </is>
      </c>
      <c r="S84" s="212" t="n"/>
      <c r="T84" s="423" t="n"/>
      <c r="U84" s="211" t="inlineStr">
        <is>
          <t>Qty.</t>
        </is>
      </c>
      <c r="V84" s="212" t="n"/>
      <c r="W84" s="217" t="n"/>
      <c r="X84" s="217" t="n"/>
      <c r="Y84" s="217" t="n"/>
    </row>
    <row r="85" ht="13.35" customHeight="1" s="162">
      <c r="I85" s="199" t="inlineStr">
        <is>
          <t>Fan RPMs</t>
        </is>
      </c>
      <c r="J85" s="401" t="n"/>
      <c r="K85" s="24">
        <f>IF('{Equipment Data Entry}'!I10="","",'{Equipment Data Entry}'!I10)</f>
        <v/>
      </c>
      <c r="L85" s="24">
        <f>IF(L94="","",L94)</f>
        <v/>
      </c>
      <c r="P85" s="217" t="n"/>
      <c r="S85" s="217" t="n"/>
      <c r="V85" s="217" t="n"/>
      <c r="W85" s="217" t="n"/>
      <c r="X85" s="217" t="n"/>
      <c r="Y85" s="217" t="n"/>
    </row>
    <row r="86" ht="13.35" customHeight="1" s="162">
      <c r="B86" s="200" t="inlineStr">
        <is>
          <t>Motor Data</t>
        </is>
      </c>
      <c r="C86" s="400" t="n"/>
      <c r="D86" s="400" t="n"/>
      <c r="E86" s="400" t="n"/>
      <c r="F86" s="400" t="n"/>
      <c r="G86" s="401" t="n"/>
      <c r="I86" s="199" t="inlineStr">
        <is>
          <t>Filters: Type / Size / Qty</t>
        </is>
      </c>
      <c r="J86" s="401" t="n"/>
      <c r="K86" s="24" t="n"/>
      <c r="L86" s="400" t="n"/>
      <c r="M86" s="401" t="n"/>
      <c r="P86" s="217" t="n"/>
      <c r="Q86" s="211" t="inlineStr">
        <is>
          <t>DCV</t>
        </is>
      </c>
      <c r="R86" s="216" t="inlineStr">
        <is>
          <t>Direct Drive Motors</t>
        </is>
      </c>
      <c r="U86" s="216" t="inlineStr">
        <is>
          <t>Drive Change Data</t>
        </is>
      </c>
      <c r="W86" s="61" t="inlineStr">
        <is>
          <t>Original</t>
        </is>
      </c>
      <c r="X86" s="61" t="inlineStr">
        <is>
          <t>New</t>
        </is>
      </c>
      <c r="Y86" s="217" t="n"/>
    </row>
    <row r="87" ht="13.35" customHeight="1" s="162">
      <c r="B87" s="199" t="inlineStr">
        <is>
          <t>Manufacturer</t>
        </is>
      </c>
      <c r="C87" s="401" t="n"/>
      <c r="D87" s="203" t="n"/>
      <c r="E87" s="400" t="n"/>
      <c r="F87" s="400" t="n"/>
      <c r="G87" s="401" t="n"/>
      <c r="I87" s="200" t="inlineStr">
        <is>
          <t>Drive Data</t>
        </is>
      </c>
      <c r="J87" s="400" t="n"/>
      <c r="K87" s="400" t="n"/>
      <c r="L87" s="401" t="n"/>
      <c r="P87" s="217" t="n"/>
      <c r="Q87" s="211" t="n"/>
      <c r="R87" s="211" t="inlineStr">
        <is>
          <t>Initial</t>
        </is>
      </c>
      <c r="S87" s="211" t="inlineStr">
        <is>
          <t>Final</t>
        </is>
      </c>
      <c r="T87" s="217" t="n"/>
      <c r="U87" s="211" t="inlineStr">
        <is>
          <t>Motor Sheave</t>
        </is>
      </c>
      <c r="V87" s="422" t="n"/>
      <c r="W87" s="212" t="n"/>
      <c r="X87" s="212" t="n"/>
      <c r="Y87" s="217" t="n"/>
    </row>
    <row r="88" ht="13.35" customHeight="1" s="162">
      <c r="B88" s="199" t="inlineStr">
        <is>
          <t>Horsepower</t>
        </is>
      </c>
      <c r="C88" s="401" t="n"/>
      <c r="D88" s="28">
        <f>IF('{Equipment Data Entry}'!G10="","",'{Equipment Data Entry}'!G10)</f>
        <v/>
      </c>
      <c r="E88" s="21" t="inlineStr">
        <is>
          <t>RPM</t>
        </is>
      </c>
      <c r="F88" s="24" t="n"/>
      <c r="G88" s="199" t="inlineStr">
        <is>
          <t>SF</t>
        </is>
      </c>
      <c r="I88" s="199" t="inlineStr">
        <is>
          <t>Motor Shv OD/Bore/PD</t>
        </is>
      </c>
      <c r="J88" s="401" t="n"/>
      <c r="K88" s="208">
        <f>IF('{Equipment Data Entry}'!J10="","",'{Equipment Data Entry}'!J10)</f>
        <v/>
      </c>
      <c r="L88" s="401" t="n"/>
      <c r="P88" s="217" t="n"/>
      <c r="Q88" s="211" t="inlineStr">
        <is>
          <t>RPM</t>
        </is>
      </c>
      <c r="R88" s="216" t="inlineStr">
        <is>
          <t>Technician Notes</t>
        </is>
      </c>
      <c r="S88" s="211" t="n"/>
      <c r="T88" s="217" t="n"/>
      <c r="U88" s="211" t="inlineStr">
        <is>
          <t>Fan Sheave</t>
        </is>
      </c>
      <c r="V88" s="422" t="n"/>
      <c r="W88" s="212" t="n"/>
      <c r="X88" s="212" t="n"/>
      <c r="Y88" s="217" t="n"/>
    </row>
    <row r="89" ht="13.35" customHeight="1" s="162">
      <c r="B89" s="198">
        <f>IF('{Equipment Data Entry}'!N10="","",'{Equipment Data Entry}'!N10)</f>
        <v/>
      </c>
      <c r="C89" s="198">
        <f>IF('{Equipment Data Entry}'!O10="","",'{Equipment Data Entry}'!O10)</f>
        <v/>
      </c>
      <c r="D89" s="21" t="inlineStr">
        <is>
          <t>FLA</t>
        </is>
      </c>
      <c r="E89" s="25" t="n"/>
      <c r="F89" s="21" t="inlineStr">
        <is>
          <t>Frame</t>
        </is>
      </c>
      <c r="G89" s="208" t="n"/>
      <c r="I89" s="199" t="inlineStr">
        <is>
          <t>Fan Shv OD/Bore</t>
        </is>
      </c>
      <c r="J89" s="401" t="n"/>
      <c r="K89" s="208">
        <f>IF('{Equipment Data Entry}'!K10="","",'{Equipment Data Entry}'!K10)</f>
        <v/>
      </c>
      <c r="L89" s="401" t="n"/>
      <c r="P89" s="217" t="n"/>
      <c r="Q89" s="211" t="inlineStr">
        <is>
          <t>VFD</t>
        </is>
      </c>
      <c r="R89" s="212" t="n"/>
      <c r="S89" s="211" t="n"/>
      <c r="T89" s="217" t="n"/>
      <c r="U89" s="211" t="inlineStr">
        <is>
          <t>Belt</t>
        </is>
      </c>
      <c r="V89" s="422" t="n"/>
      <c r="W89" s="212" t="n"/>
      <c r="X89" s="212" t="n"/>
      <c r="Y89" s="217" t="n"/>
    </row>
    <row r="90" ht="13.35" customHeight="1" s="162">
      <c r="B90" s="199" t="inlineStr">
        <is>
          <t>Corrected FLA</t>
        </is>
      </c>
      <c r="C90" s="401" t="n"/>
      <c r="D90" s="27">
        <f>IF(OR(E91="",E89="",B89=""),"",B89/AVERAGE(E91:G91)*E89)</f>
        <v/>
      </c>
      <c r="E90" s="199" t="inlineStr">
        <is>
          <t>Estimated BHP</t>
        </is>
      </c>
      <c r="F90" s="401" t="n"/>
      <c r="G90" s="27">
        <f>IF(OR(COUNT(E91:G91)=0,COUNT(E92:G92)=0),"",IF(C89="1-phase", ((0.8*0.9*E91*E92)/746), AVERAGE(E91,F91,G91)*AVERAGE(E92,F92,G92)*0.8*0.9*1.732/746))</f>
        <v/>
      </c>
      <c r="I90" s="199" t="inlineStr">
        <is>
          <t>Belt(s)</t>
        </is>
      </c>
      <c r="J90" s="208">
        <f>IF('{Equipment Data Entry}'!L10="","",'{Equipment Data Entry}'!L10)</f>
        <v/>
      </c>
      <c r="K90" s="199" t="inlineStr">
        <is>
          <t>C to C</t>
        </is>
      </c>
      <c r="L90" s="25">
        <f>IF('{Equipment Data Entry}'!M10="","",'{Equipment Data Entry}'!M10)</f>
        <v/>
      </c>
      <c r="P90" s="217" t="n"/>
      <c r="Q90" s="211" t="inlineStr">
        <is>
          <t>DCV</t>
        </is>
      </c>
      <c r="R90" s="212" t="n"/>
      <c r="S90" s="211" t="n"/>
      <c r="T90" s="217" t="n"/>
      <c r="U90" s="211" t="inlineStr">
        <is>
          <t>C to C</t>
        </is>
      </c>
      <c r="V90" s="422" t="n"/>
      <c r="W90" s="212" t="n"/>
      <c r="X90" s="212" t="n"/>
      <c r="Y90" s="217" t="n"/>
    </row>
    <row r="91" ht="13.35" customHeight="1" s="162">
      <c r="B91" s="199" t="inlineStr">
        <is>
          <t>Measured Voltage</t>
        </is>
      </c>
      <c r="C91" s="400" t="n"/>
      <c r="D91" s="401" t="n"/>
      <c r="E91" s="24" t="n"/>
      <c r="F91" s="24" t="n"/>
      <c r="G91" s="24" t="n"/>
      <c r="I91" s="199" t="inlineStr">
        <is>
          <t>Final Settings / Setpoints</t>
        </is>
      </c>
      <c r="J91" s="401" t="n"/>
      <c r="K91" s="24" t="n"/>
      <c r="L91" s="400" t="n"/>
      <c r="M91" s="401" t="n"/>
      <c r="P91" s="217" t="n"/>
      <c r="Q91" s="217" t="n"/>
      <c r="R91" s="217" t="n"/>
      <c r="S91" s="217" t="n"/>
      <c r="T91" s="217" t="n"/>
      <c r="U91" s="217" t="n"/>
      <c r="V91" s="217" t="n"/>
      <c r="W91" s="217" t="n"/>
      <c r="X91" s="217" t="n"/>
      <c r="Y91" s="217" t="n"/>
    </row>
    <row r="92" ht="13.35" customHeight="1" s="162">
      <c r="B92" s="199" t="inlineStr">
        <is>
          <t>Measured Amperage</t>
        </is>
      </c>
      <c r="C92" s="400" t="n"/>
      <c r="D92" s="401" t="n"/>
      <c r="E92" s="25" t="n"/>
      <c r="F92" s="25" t="n"/>
      <c r="G92" s="25" t="n"/>
      <c r="I92" s="205" t="inlineStr">
        <is>
          <t>RPM Data</t>
        </is>
      </c>
      <c r="J92" s="401" t="n"/>
      <c r="K92" s="205" t="inlineStr">
        <is>
          <t>Initial</t>
        </is>
      </c>
      <c r="L92" s="205" t="inlineStr">
        <is>
          <t>Final</t>
        </is>
      </c>
      <c r="P92" s="217" t="n"/>
      <c r="Q92" s="217" t="n"/>
      <c r="R92" s="216" t="inlineStr">
        <is>
          <t>Technician Notes</t>
        </is>
      </c>
      <c r="S92" s="217" t="n"/>
      <c r="T92" s="217" t="n"/>
      <c r="U92" s="217" t="n"/>
      <c r="V92" s="217" t="n"/>
      <c r="W92" s="217" t="n"/>
      <c r="X92" s="217" t="n"/>
      <c r="Y92" s="217" t="n"/>
    </row>
    <row r="93" ht="13.35" customHeight="1" s="162">
      <c r="I93" s="199" t="inlineStr">
        <is>
          <t>Motor RPM</t>
        </is>
      </c>
      <c r="J93" s="401" t="n"/>
      <c r="K93" s="24" t="n"/>
      <c r="L93" s="24" t="n"/>
      <c r="P93" s="217" t="n"/>
      <c r="Q93" s="217" t="n"/>
      <c r="R93" s="429" t="n"/>
      <c r="S93" s="430" t="n"/>
      <c r="T93" s="430" t="n"/>
      <c r="U93" s="430" t="n"/>
      <c r="V93" s="430" t="n"/>
      <c r="W93" s="430" t="n"/>
      <c r="X93" s="431" t="n"/>
      <c r="Y93" s="217" t="n"/>
    </row>
    <row r="94" ht="13.35" customHeight="1" s="162">
      <c r="B94" s="200" t="inlineStr">
        <is>
          <t xml:space="preserve">Static Pressures Profile </t>
        </is>
      </c>
      <c r="C94" s="400" t="n"/>
      <c r="D94" s="400" t="n"/>
      <c r="E94" s="400" t="n"/>
      <c r="F94" s="400" t="n"/>
      <c r="G94" s="401" t="n"/>
      <c r="I94" s="199" t="inlineStr">
        <is>
          <t>Fan RPM</t>
        </is>
      </c>
      <c r="J94" s="401" t="n"/>
      <c r="K94" s="24" t="n"/>
      <c r="L94" s="24" t="n"/>
      <c r="P94" s="217" t="n"/>
      <c r="Q94" s="217" t="n"/>
      <c r="R94" s="432" t="n"/>
      <c r="S94" s="404" t="n"/>
      <c r="T94" s="404" t="n"/>
      <c r="U94" s="404" t="n"/>
      <c r="V94" s="404" t="n"/>
      <c r="W94" s="404" t="n"/>
      <c r="X94" s="433" t="n"/>
      <c r="Y94" s="217" t="n"/>
    </row>
    <row r="95" ht="13.35" customHeight="1" s="162">
      <c r="B95" s="434" t="n"/>
      <c r="C95" s="401" t="n"/>
      <c r="D95" s="205" t="inlineStr">
        <is>
          <t>Flt/Coil</t>
        </is>
      </c>
      <c r="E95" s="205" t="inlineStr">
        <is>
          <t>Fan</t>
        </is>
      </c>
      <c r="F95" s="434" t="n"/>
      <c r="G95" s="401" t="n"/>
      <c r="I95" s="199" t="inlineStr">
        <is>
          <t>VSD Frequency</t>
        </is>
      </c>
      <c r="J95" s="401" t="n"/>
      <c r="K95" s="66" t="n"/>
      <c r="L95" s="66" t="n"/>
      <c r="P95" s="217" t="n"/>
      <c r="Q95" s="217" t="n"/>
      <c r="R95" s="432" t="n"/>
      <c r="S95" s="404" t="n"/>
      <c r="T95" s="404" t="n"/>
      <c r="U95" s="404" t="n"/>
      <c r="V95" s="404" t="n"/>
      <c r="W95" s="404" t="n"/>
      <c r="X95" s="433" t="n"/>
      <c r="Y95" s="217" t="n"/>
    </row>
    <row r="96" ht="13.35" customHeight="1" s="162">
      <c r="B96" s="198" t="inlineStr">
        <is>
          <t>Entering</t>
        </is>
      </c>
      <c r="C96" s="401" t="n"/>
      <c r="D96" s="19" t="n"/>
      <c r="E96" s="19" t="n"/>
      <c r="F96" s="19">
        <f>IF(E96="","",E97-N(E96))</f>
        <v/>
      </c>
      <c r="G96" s="186" t="inlineStr">
        <is>
          <t>TSP</t>
        </is>
      </c>
      <c r="H96" s="23" t="n"/>
      <c r="I96" s="199" t="inlineStr">
        <is>
          <t>OA Damper Position</t>
        </is>
      </c>
      <c r="J96" s="400" t="n"/>
      <c r="K96" s="401" t="n"/>
      <c r="L96" s="56" t="n"/>
      <c r="P96" s="217" t="n"/>
      <c r="Q96" s="217" t="n"/>
      <c r="R96" s="432" t="n"/>
      <c r="S96" s="404" t="n"/>
      <c r="T96" s="404" t="n"/>
      <c r="U96" s="404" t="n"/>
      <c r="V96" s="404" t="n"/>
      <c r="W96" s="404" t="n"/>
      <c r="X96" s="433" t="n"/>
      <c r="Y96" s="217" t="n"/>
    </row>
    <row r="97" ht="13.35" customHeight="1" s="162">
      <c r="B97" s="198" t="inlineStr">
        <is>
          <t>Exiting</t>
        </is>
      </c>
      <c r="C97" s="401" t="n"/>
      <c r="D97" s="55">
        <f>IF(E96="", "", E96)</f>
        <v/>
      </c>
      <c r="E97" s="19" t="n"/>
      <c r="F97" s="19">
        <f>IF(E97="","",E97-N(D96))</f>
        <v/>
      </c>
      <c r="G97" s="186" t="inlineStr">
        <is>
          <t>ESP</t>
        </is>
      </c>
      <c r="H97" s="23" t="n"/>
      <c r="P97" s="217" t="n"/>
      <c r="Q97" s="217" t="n"/>
      <c r="R97" s="432" t="n"/>
      <c r="S97" s="404" t="n"/>
      <c r="T97" s="404" t="n"/>
      <c r="U97" s="404" t="n"/>
      <c r="V97" s="404" t="n"/>
      <c r="W97" s="404" t="n"/>
      <c r="X97" s="433" t="n"/>
      <c r="Y97" s="217" t="n"/>
    </row>
    <row r="98" ht="13.35" customHeight="1" s="162">
      <c r="P98" s="217" t="n"/>
      <c r="Q98" s="217" t="n"/>
      <c r="R98" s="432" t="n"/>
      <c r="S98" s="404" t="n"/>
      <c r="T98" s="404" t="n"/>
      <c r="U98" s="404" t="n"/>
      <c r="V98" s="404" t="n"/>
      <c r="W98" s="404" t="n"/>
      <c r="X98" s="433" t="n"/>
      <c r="Y98" s="217" t="n"/>
    </row>
    <row r="99" ht="13.35" customHeight="1" s="162">
      <c r="B99" s="205" t="inlineStr">
        <is>
          <t>Notes</t>
        </is>
      </c>
      <c r="C99" s="186" t="n"/>
      <c r="D99" s="400" t="n"/>
      <c r="E99" s="400" t="n"/>
      <c r="F99" s="400" t="n"/>
      <c r="G99" s="400" t="n"/>
      <c r="H99" s="400" t="n"/>
      <c r="I99" s="400" t="n"/>
      <c r="J99" s="400" t="n"/>
      <c r="K99" s="400" t="n"/>
      <c r="L99" s="400" t="n"/>
      <c r="M99" s="401" t="n"/>
      <c r="P99" s="217" t="n"/>
      <c r="Q99" s="217" t="n"/>
      <c r="R99" s="432" t="n"/>
      <c r="S99" s="404" t="n"/>
      <c r="T99" s="404" t="n"/>
      <c r="U99" s="404" t="n"/>
      <c r="V99" s="404" t="n"/>
      <c r="W99" s="404" t="n"/>
      <c r="X99" s="433" t="n"/>
      <c r="Y99" s="217" t="n"/>
    </row>
    <row r="100" ht="13.35" customHeight="1" s="162">
      <c r="B100" s="186" t="n"/>
      <c r="C100" s="400" t="n"/>
      <c r="D100" s="400" t="n"/>
      <c r="E100" s="400" t="n"/>
      <c r="F100" s="400" t="n"/>
      <c r="G100" s="400" t="n"/>
      <c r="H100" s="400" t="n"/>
      <c r="I100" s="400" t="n"/>
      <c r="J100" s="400" t="n"/>
      <c r="K100" s="400" t="n"/>
      <c r="L100" s="400" t="n"/>
      <c r="M100" s="401" t="n"/>
      <c r="P100" s="217" t="n"/>
      <c r="Q100" s="217" t="n"/>
      <c r="R100" s="435" t="n"/>
      <c r="S100" s="404" t="n"/>
      <c r="T100" s="404" t="n"/>
      <c r="U100" s="404" t="n"/>
      <c r="V100" s="404" t="n"/>
      <c r="W100" s="404" t="n"/>
      <c r="X100" s="433" t="n"/>
      <c r="Y100" s="217" t="n"/>
    </row>
    <row r="101" ht="13.35" customHeight="1" s="162">
      <c r="B101" s="186" t="n"/>
      <c r="C101" s="400" t="n"/>
      <c r="D101" s="400" t="n"/>
      <c r="E101" s="400" t="n"/>
      <c r="F101" s="400" t="n"/>
      <c r="G101" s="400" t="n"/>
      <c r="H101" s="400" t="n"/>
      <c r="I101" s="400" t="n"/>
      <c r="J101" s="400" t="n"/>
      <c r="K101" s="400" t="n"/>
      <c r="L101" s="400" t="n"/>
      <c r="M101" s="401" t="n"/>
      <c r="P101" s="217" t="n"/>
      <c r="Q101" s="217" t="n"/>
      <c r="R101" s="432" t="n"/>
      <c r="S101" s="404" t="n"/>
      <c r="T101" s="404" t="n"/>
      <c r="U101" s="404" t="n"/>
      <c r="V101" s="404" t="n"/>
      <c r="W101" s="404" t="n"/>
      <c r="X101" s="433" t="n"/>
      <c r="Y101" s="217" t="n"/>
    </row>
    <row r="102" ht="13.35" customHeight="1" s="162">
      <c r="B102" s="200" t="inlineStr">
        <is>
          <t>System</t>
        </is>
      </c>
      <c r="C102" s="403" t="n"/>
      <c r="D102" s="209">
        <f>IF('{Equipment Data Entry}'!B11="","",'{Equipment Data Entry}'!B11)</f>
        <v/>
      </c>
      <c r="E102" s="420" t="n"/>
      <c r="F102" s="403" t="n"/>
      <c r="G102" s="200" t="inlineStr">
        <is>
          <t>Service</t>
        </is>
      </c>
      <c r="H102" s="403" t="n"/>
      <c r="I102" s="210">
        <f>IF('{Equipment Data Entry}'!C11="", "", '{Equipment Data Entry}'!C11)</f>
        <v/>
      </c>
      <c r="J102" s="420" t="n"/>
      <c r="K102" s="420" t="n"/>
      <c r="L102" s="420" t="n"/>
      <c r="M102" s="403" t="n"/>
      <c r="P102" s="217" t="n"/>
      <c r="Q102" s="217" t="n"/>
      <c r="R102" s="211" t="inlineStr">
        <is>
          <t>Design Fan Rotation</t>
        </is>
      </c>
      <c r="S102" s="437" t="n"/>
      <c r="T102" s="437" t="n"/>
      <c r="U102" s="437" t="n"/>
      <c r="V102" s="437" t="n"/>
      <c r="W102" s="437" t="n"/>
      <c r="X102" s="438" t="n"/>
      <c r="Y102" s="217" t="n"/>
    </row>
    <row r="103" ht="13.35" customHeight="1" s="162">
      <c r="B103" s="424" t="n"/>
      <c r="C103" s="425" t="n"/>
      <c r="D103" s="424" t="n"/>
      <c r="E103" s="426" t="n"/>
      <c r="F103" s="425" t="n"/>
      <c r="G103" s="424" t="n"/>
      <c r="H103" s="425" t="n"/>
      <c r="I103" s="424" t="n"/>
      <c r="J103" s="426" t="n"/>
      <c r="K103" s="426" t="n"/>
      <c r="L103" s="426" t="n"/>
      <c r="M103" s="425" t="n"/>
      <c r="R103" s="211" t="inlineStr">
        <is>
          <t>Actual Fan Rotation</t>
        </is>
      </c>
    </row>
    <row r="104" ht="13.35" customHeight="1" s="162">
      <c r="B104" s="427" t="inlineStr">
        <is>
          <t>Drive Type:</t>
        </is>
      </c>
      <c r="D104" s="428" t="n"/>
      <c r="E104" s="427" t="inlineStr">
        <is>
          <t>Fan Rotation – Design:</t>
        </is>
      </c>
      <c r="G104" s="428" t="n"/>
      <c r="I104" s="427" t="inlineStr">
        <is>
          <t>Actual:</t>
        </is>
      </c>
      <c r="J104" s="428" t="n"/>
      <c r="K104" s="427" t="inlineStr">
        <is>
          <t>Sheave Bore (M/F):</t>
        </is>
      </c>
      <c r="M104" s="428" t="n"/>
      <c r="P104" s="217" t="n"/>
      <c r="Q104" s="217" t="n"/>
      <c r="R104" s="216" t="inlineStr">
        <is>
          <t>Misc. Unit Info</t>
        </is>
      </c>
      <c r="U104" s="217" t="n"/>
      <c r="W104" s="217" t="n"/>
      <c r="X104" s="217" t="n"/>
      <c r="Y104" s="217" t="n"/>
    </row>
    <row r="105" ht="13.35" customHeight="1" s="162">
      <c r="B105" s="200" t="inlineStr">
        <is>
          <t>Unit Data</t>
        </is>
      </c>
      <c r="C105" s="400" t="n"/>
      <c r="D105" s="400" t="n"/>
      <c r="E105" s="400" t="n"/>
      <c r="F105" s="400" t="n"/>
      <c r="G105" s="401" t="n"/>
      <c r="I105" s="200" t="inlineStr">
        <is>
          <t>Design and Performance Data</t>
        </is>
      </c>
      <c r="J105" s="400" t="n"/>
      <c r="K105" s="400" t="n"/>
      <c r="L105" s="401" t="n"/>
      <c r="M105" s="283" t="n"/>
      <c r="P105" s="217" t="n"/>
      <c r="Q105" s="217" t="n"/>
      <c r="R105" s="211" t="inlineStr">
        <is>
          <t>Design Fan Rotation</t>
        </is>
      </c>
      <c r="S105" s="421" t="n"/>
      <c r="T105" s="422" t="n"/>
      <c r="U105" s="212" t="n"/>
      <c r="V105" s="423" t="n"/>
      <c r="W105" s="217" t="n"/>
      <c r="X105" s="217" t="n"/>
      <c r="Y105" s="217" t="n"/>
    </row>
    <row r="106" ht="13.35" customHeight="1" s="162">
      <c r="B106" s="199" t="inlineStr">
        <is>
          <t>Manufacturer</t>
        </is>
      </c>
      <c r="C106" s="401" t="n"/>
      <c r="D106" s="204">
        <f>IF('{Equipment Data Entry}'!E11="","",'{Equipment Data Entry}'!E11)</f>
        <v/>
      </c>
      <c r="E106" s="400" t="n"/>
      <c r="F106" s="400" t="n"/>
      <c r="G106" s="401" t="n"/>
      <c r="I106" s="199" t="inlineStr">
        <is>
          <t>Design Criteria</t>
        </is>
      </c>
      <c r="J106" s="401" t="n"/>
      <c r="K106" s="199" t="inlineStr">
        <is>
          <t>Design</t>
        </is>
      </c>
      <c r="L106" s="199" t="inlineStr">
        <is>
          <t>Actual</t>
        </is>
      </c>
      <c r="P106" s="217" t="n"/>
      <c r="Q106" s="217" t="n"/>
      <c r="R106" s="211" t="inlineStr">
        <is>
          <t>Actual Fan Rotation</t>
        </is>
      </c>
      <c r="S106" s="421" t="n"/>
      <c r="T106" s="422" t="n"/>
      <c r="U106" s="211" t="inlineStr">
        <is>
          <t>Qty.</t>
        </is>
      </c>
      <c r="V106" s="423" t="n"/>
      <c r="W106" s="217" t="n"/>
      <c r="X106" s="217" t="n"/>
      <c r="Y106" s="217" t="n"/>
    </row>
    <row r="107" ht="13.35" customHeight="1" s="162">
      <c r="B107" s="199" t="inlineStr">
        <is>
          <t>Model Number</t>
        </is>
      </c>
      <c r="C107" s="401" t="n"/>
      <c r="D107" s="204">
        <f>IF('{Equipment Data Entry}'!F11="","",'{Equipment Data Entry}'!F11)</f>
        <v/>
      </c>
      <c r="E107" s="400" t="n"/>
      <c r="F107" s="400" t="n"/>
      <c r="G107" s="401" t="n"/>
      <c r="I107" s="199" t="inlineStr">
        <is>
          <t>Total Airflow</t>
        </is>
      </c>
      <c r="J107" s="401" t="n"/>
      <c r="K107" s="24">
        <f>'RTU Airflow'!H233</f>
        <v/>
      </c>
      <c r="L107" s="24">
        <f>'RTU Airflow'!L233</f>
        <v/>
      </c>
      <c r="M107" s="22">
        <f>IF(OR(L107="",K107="",K107=0),"",L107/K107)</f>
        <v/>
      </c>
      <c r="P107" s="217" t="n"/>
      <c r="Q107" s="217" t="n"/>
      <c r="R107" s="211" t="inlineStr">
        <is>
          <t>Design Filter Type</t>
        </is>
      </c>
      <c r="S107" s="421" t="n"/>
      <c r="T107" s="422" t="n"/>
      <c r="U107" s="212" t="n"/>
      <c r="V107" s="423" t="n"/>
      <c r="W107" s="217" t="n"/>
      <c r="X107" s="217" t="n"/>
      <c r="Y107" s="217" t="n"/>
    </row>
    <row r="108" ht="13.35" customHeight="1" s="162">
      <c r="B108" s="199" t="inlineStr">
        <is>
          <t>Serial Number</t>
        </is>
      </c>
      <c r="C108" s="401" t="n"/>
      <c r="D108" s="204" t="n"/>
      <c r="E108" s="400" t="n"/>
      <c r="F108" s="400" t="n"/>
      <c r="G108" s="401" t="n"/>
      <c r="I108" s="199" t="inlineStr">
        <is>
          <t>Outside Airflow</t>
        </is>
      </c>
      <c r="J108" s="401" t="n"/>
      <c r="K108" s="24">
        <f>IF('RTU Airflow'!H244=0,0,'RTU Airflow'!H244)</f>
        <v/>
      </c>
      <c r="L108" s="24">
        <f>'RTU Airflow'!L244</f>
        <v/>
      </c>
      <c r="M108" s="22">
        <f>IF(OR(L108="",K108="",K108=0),"",L108/K108)</f>
        <v/>
      </c>
      <c r="P108" s="216" t="n"/>
      <c r="Q108" s="216" t="n"/>
      <c r="R108" s="211" t="inlineStr">
        <is>
          <t>Installed Filter Type</t>
        </is>
      </c>
      <c r="S108" s="421" t="n"/>
      <c r="T108" s="422" t="n"/>
      <c r="U108" s="216" t="inlineStr">
        <is>
          <t>Drive Change Data</t>
        </is>
      </c>
      <c r="V108" s="423" t="n"/>
      <c r="W108" s="61" t="inlineStr">
        <is>
          <t>Original</t>
        </is>
      </c>
      <c r="X108" s="61" t="inlineStr">
        <is>
          <t>New</t>
        </is>
      </c>
      <c r="Y108" s="217" t="n"/>
    </row>
    <row r="109" ht="13.35" customHeight="1" s="162">
      <c r="B109" s="199" t="inlineStr">
        <is>
          <t>Area Served</t>
        </is>
      </c>
      <c r="C109" s="401" t="n"/>
      <c r="D109" s="204">
        <f>I102</f>
        <v/>
      </c>
      <c r="E109" s="400" t="n"/>
      <c r="F109" s="400" t="n"/>
      <c r="G109" s="401" t="n"/>
      <c r="I109" s="199" t="inlineStr">
        <is>
          <t>Return Airflow</t>
        </is>
      </c>
      <c r="J109" s="401" t="n"/>
      <c r="K109" s="24">
        <f>IF(K107="","",K107-N(K108))</f>
        <v/>
      </c>
      <c r="L109" s="24">
        <f>IF(L107="","",L107-N(L108))</f>
        <v/>
      </c>
      <c r="P109" s="217" t="n"/>
      <c r="Q109" s="217" t="n"/>
      <c r="R109" s="211" t="inlineStr">
        <is>
          <t>Size</t>
        </is>
      </c>
      <c r="S109" s="211" t="inlineStr">
        <is>
          <t>Final</t>
        </is>
      </c>
      <c r="T109" s="423" t="n"/>
      <c r="U109" s="211" t="inlineStr">
        <is>
          <t>Qty.</t>
        </is>
      </c>
      <c r="V109" s="212" t="n"/>
      <c r="W109" s="217" t="n"/>
      <c r="X109" s="217" t="n"/>
      <c r="Y109" s="217" t="n"/>
    </row>
    <row r="110" ht="13.35" customHeight="1" s="162">
      <c r="B110" s="199" t="inlineStr">
        <is>
          <t>Location</t>
        </is>
      </c>
      <c r="C110" s="401" t="n"/>
      <c r="D110" s="204">
        <f>IF('{Equipment Data Entry}'!D11="","",'{Equipment Data Entry}'!D11)</f>
        <v/>
      </c>
      <c r="E110" s="400" t="n"/>
      <c r="F110" s="400" t="n"/>
      <c r="G110" s="401" t="n"/>
      <c r="I110" s="199" t="inlineStr">
        <is>
          <t>Unit ESP</t>
        </is>
      </c>
      <c r="J110" s="401" t="n"/>
      <c r="K110" s="71">
        <f>IF('{Equipment Data Entry}'!H11="","",'{Equipment Data Entry}'!H11)</f>
        <v/>
      </c>
      <c r="L110" s="29">
        <f>F123</f>
        <v/>
      </c>
      <c r="P110" s="217" t="n"/>
      <c r="S110" s="217" t="n"/>
      <c r="V110" s="217" t="n"/>
      <c r="W110" s="217" t="n"/>
      <c r="X110" s="217" t="n"/>
      <c r="Y110" s="217" t="n"/>
    </row>
    <row r="111" ht="13.35" customHeight="1" s="162">
      <c r="I111" s="199" t="inlineStr">
        <is>
          <t>Fan RPMs</t>
        </is>
      </c>
      <c r="J111" s="401" t="n"/>
      <c r="K111" s="24">
        <f>IF('{Equipment Data Entry}'!I11="","",'{Equipment Data Entry}'!I11)</f>
        <v/>
      </c>
      <c r="L111" s="24">
        <f>IF(L120="","",L120)</f>
        <v/>
      </c>
      <c r="P111" s="217" t="n"/>
      <c r="Q111" s="211" t="inlineStr">
        <is>
          <t>VFD</t>
        </is>
      </c>
      <c r="R111" s="216" t="inlineStr">
        <is>
          <t>Direct Drive Motors</t>
        </is>
      </c>
      <c r="U111" s="216" t="inlineStr">
        <is>
          <t>Drive Change Data</t>
        </is>
      </c>
      <c r="W111" s="61" t="inlineStr">
        <is>
          <t>Original</t>
        </is>
      </c>
      <c r="X111" s="61" t="inlineStr">
        <is>
          <t>New</t>
        </is>
      </c>
      <c r="Y111" s="217" t="n"/>
    </row>
    <row r="112" ht="13.35" customHeight="1" s="162">
      <c r="B112" s="200" t="inlineStr">
        <is>
          <t>Motor Data</t>
        </is>
      </c>
      <c r="C112" s="400" t="n"/>
      <c r="D112" s="400" t="n"/>
      <c r="E112" s="400" t="n"/>
      <c r="F112" s="400" t="n"/>
      <c r="G112" s="401" t="n"/>
      <c r="I112" s="199" t="inlineStr">
        <is>
          <t>Filters: Type / Size / Qty</t>
        </is>
      </c>
      <c r="J112" s="401" t="n"/>
      <c r="K112" s="24" t="n"/>
      <c r="L112" s="400" t="n"/>
      <c r="M112" s="401" t="n"/>
      <c r="P112" s="217" t="n"/>
      <c r="Q112" s="211" t="inlineStr">
        <is>
          <t>DCV</t>
        </is>
      </c>
      <c r="R112" s="211" t="inlineStr">
        <is>
          <t>Initial</t>
        </is>
      </c>
      <c r="S112" s="211" t="inlineStr">
        <is>
          <t>Final</t>
        </is>
      </c>
      <c r="T112" s="217" t="n"/>
      <c r="U112" s="211" t="inlineStr">
        <is>
          <t>Motor Sheave</t>
        </is>
      </c>
      <c r="V112" s="422" t="n"/>
      <c r="W112" s="212" t="n"/>
      <c r="X112" s="212" t="n"/>
      <c r="Y112" s="217" t="n"/>
    </row>
    <row r="113" ht="13.35" customHeight="1" s="162">
      <c r="B113" s="199" t="inlineStr">
        <is>
          <t>Manufacturer</t>
        </is>
      </c>
      <c r="C113" s="401" t="n"/>
      <c r="D113" s="203" t="n"/>
      <c r="E113" s="400" t="n"/>
      <c r="F113" s="400" t="n"/>
      <c r="G113" s="401" t="n"/>
      <c r="I113" s="200" t="inlineStr">
        <is>
          <t>Drive Data</t>
        </is>
      </c>
      <c r="J113" s="400" t="n"/>
      <c r="K113" s="400" t="n"/>
      <c r="L113" s="401" t="n"/>
      <c r="P113" s="217" t="n"/>
      <c r="Q113" s="211" t="inlineStr">
        <is>
          <t>RPM</t>
        </is>
      </c>
      <c r="R113" s="212" t="n"/>
      <c r="S113" s="211" t="n"/>
      <c r="T113" s="217" t="n"/>
      <c r="U113" s="211" t="inlineStr">
        <is>
          <t>Fan Sheave</t>
        </is>
      </c>
      <c r="V113" s="422" t="n"/>
      <c r="W113" s="212" t="n"/>
      <c r="X113" s="212" t="n"/>
      <c r="Y113" s="217" t="n"/>
    </row>
    <row r="114" ht="13.35" customHeight="1" s="162">
      <c r="B114" s="199" t="inlineStr">
        <is>
          <t>Horsepower</t>
        </is>
      </c>
      <c r="C114" s="401" t="n"/>
      <c r="D114" s="28">
        <f>IF('{Equipment Data Entry}'!G11="","",'{Equipment Data Entry}'!G11)</f>
        <v/>
      </c>
      <c r="E114" s="21" t="inlineStr">
        <is>
          <t>RPM</t>
        </is>
      </c>
      <c r="F114" s="24" t="n"/>
      <c r="G114" s="199" t="inlineStr">
        <is>
          <t>SF</t>
        </is>
      </c>
      <c r="I114" s="199" t="inlineStr">
        <is>
          <t>Motor Shv OD/Bore/PD</t>
        </is>
      </c>
      <c r="J114" s="401" t="n"/>
      <c r="K114" s="208">
        <f>IF('{Equipment Data Entry}'!J11="","",'{Equipment Data Entry}'!J11)</f>
        <v/>
      </c>
      <c r="L114" s="401" t="n"/>
      <c r="P114" s="217" t="n"/>
      <c r="Q114" s="211" t="inlineStr">
        <is>
          <t>VFD</t>
        </is>
      </c>
      <c r="R114" s="216" t="inlineStr">
        <is>
          <t>Technician Notes</t>
        </is>
      </c>
      <c r="S114" s="211" t="n"/>
      <c r="T114" s="217" t="n"/>
      <c r="U114" s="211" t="inlineStr">
        <is>
          <t>Belt</t>
        </is>
      </c>
      <c r="V114" s="422" t="n"/>
      <c r="W114" s="212" t="n"/>
      <c r="X114" s="212" t="n"/>
      <c r="Y114" s="217" t="n"/>
    </row>
    <row r="115" ht="13.35" customHeight="1" s="162">
      <c r="B115" s="198">
        <f>IF('{Equipment Data Entry}'!N11="","",'{Equipment Data Entry}'!N11)</f>
        <v/>
      </c>
      <c r="C115" s="198">
        <f>IF('{Equipment Data Entry}'!O11="","",'{Equipment Data Entry}'!O11)</f>
        <v/>
      </c>
      <c r="D115" s="21" t="inlineStr">
        <is>
          <t>FLA</t>
        </is>
      </c>
      <c r="E115" s="25" t="n"/>
      <c r="F115" s="21" t="inlineStr">
        <is>
          <t>Frame</t>
        </is>
      </c>
      <c r="G115" s="208" t="n"/>
      <c r="I115" s="199" t="inlineStr">
        <is>
          <t>Fan Shv OD/Bore</t>
        </is>
      </c>
      <c r="J115" s="401" t="n"/>
      <c r="K115" s="208">
        <f>IF('{Equipment Data Entry}'!K11="","",'{Equipment Data Entry}'!K11)</f>
        <v/>
      </c>
      <c r="L115" s="401" t="n"/>
      <c r="P115" s="217" t="n"/>
      <c r="Q115" s="211" t="inlineStr">
        <is>
          <t>DCV</t>
        </is>
      </c>
      <c r="R115" s="212" t="n"/>
      <c r="S115" s="211" t="n"/>
      <c r="T115" s="217" t="n"/>
      <c r="U115" s="211" t="inlineStr">
        <is>
          <t>C to C</t>
        </is>
      </c>
      <c r="V115" s="422" t="n"/>
      <c r="W115" s="212" t="n"/>
      <c r="X115" s="212" t="n"/>
      <c r="Y115" s="217" t="n"/>
    </row>
    <row r="116" ht="13.35" customHeight="1" s="162">
      <c r="B116" s="199" t="inlineStr">
        <is>
          <t>Corrected FLA</t>
        </is>
      </c>
      <c r="C116" s="401" t="n"/>
      <c r="D116" s="27">
        <f>IF(OR(E117="",E115="",B115=""),"",B115/AVERAGE(E117:G117)*E115)</f>
        <v/>
      </c>
      <c r="E116" s="199" t="inlineStr">
        <is>
          <t>Estimated BHP</t>
        </is>
      </c>
      <c r="F116" s="401" t="n"/>
      <c r="G116" s="27">
        <f>IF(OR(COUNT(E117:G117)=0,COUNT(E118:G118)=0),"",IF(C115="1-phase", ((0.8*0.9*E117*E118)/746), AVERAGE(E117,F117,G117)*AVERAGE(E118,F118,G118)*0.8*0.9*1.732/746))</f>
        <v/>
      </c>
      <c r="I116" s="199" t="inlineStr">
        <is>
          <t>Belt(s)</t>
        </is>
      </c>
      <c r="J116" s="208">
        <f>IF('{Equipment Data Entry}'!L11="","",'{Equipment Data Entry}'!L11)</f>
        <v/>
      </c>
      <c r="K116" s="199" t="inlineStr">
        <is>
          <t>C to C</t>
        </is>
      </c>
      <c r="L116" s="25">
        <f>IF('{Equipment Data Entry}'!M11="","",'{Equipment Data Entry}'!M11)</f>
        <v/>
      </c>
      <c r="P116" s="217" t="n"/>
      <c r="Q116" s="217" t="n"/>
      <c r="R116" s="217" t="n"/>
      <c r="S116" s="217" t="n"/>
      <c r="T116" s="217" t="n"/>
      <c r="U116" s="217" t="n"/>
      <c r="V116" s="217" t="n"/>
      <c r="W116" s="217" t="n"/>
      <c r="X116" s="217" t="n"/>
      <c r="Y116" s="217" t="n"/>
    </row>
    <row r="117" ht="13.35" customHeight="1" s="162">
      <c r="B117" s="199" t="inlineStr">
        <is>
          <t>Measured Voltage</t>
        </is>
      </c>
      <c r="C117" s="400" t="n"/>
      <c r="D117" s="401" t="n"/>
      <c r="E117" s="24" t="n"/>
      <c r="F117" s="24" t="n"/>
      <c r="G117" s="24" t="n"/>
      <c r="I117" s="199" t="inlineStr">
        <is>
          <t>Final Settings / Setpoints</t>
        </is>
      </c>
      <c r="J117" s="401" t="n"/>
      <c r="K117" s="24" t="n"/>
      <c r="L117" s="400" t="n"/>
      <c r="M117" s="401" t="n"/>
      <c r="P117" s="217" t="n"/>
      <c r="Q117" s="217" t="n"/>
      <c r="R117" s="216" t="inlineStr">
        <is>
          <t>Technician Notes</t>
        </is>
      </c>
      <c r="S117" s="217" t="n"/>
      <c r="T117" s="217" t="n"/>
      <c r="U117" s="217" t="n"/>
      <c r="V117" s="217" t="n"/>
      <c r="W117" s="217" t="n"/>
      <c r="X117" s="217" t="n"/>
      <c r="Y117" s="217" t="n"/>
    </row>
    <row r="118" ht="13.35" customHeight="1" s="162">
      <c r="B118" s="199" t="inlineStr">
        <is>
          <t>Measured Amperage</t>
        </is>
      </c>
      <c r="C118" s="400" t="n"/>
      <c r="D118" s="401" t="n"/>
      <c r="E118" s="25" t="n"/>
      <c r="F118" s="25" t="n"/>
      <c r="G118" s="25" t="n"/>
      <c r="I118" s="205" t="inlineStr">
        <is>
          <t>RPM Data</t>
        </is>
      </c>
      <c r="J118" s="401" t="n"/>
      <c r="K118" s="205" t="inlineStr">
        <is>
          <t>Initial</t>
        </is>
      </c>
      <c r="L118" s="205" t="inlineStr">
        <is>
          <t>Final</t>
        </is>
      </c>
      <c r="P118" s="217" t="n"/>
      <c r="Q118" s="217" t="n"/>
      <c r="R118" s="429" t="n"/>
      <c r="S118" s="430" t="n"/>
      <c r="T118" s="430" t="n"/>
      <c r="U118" s="430" t="n"/>
      <c r="V118" s="430" t="n"/>
      <c r="W118" s="430" t="n"/>
      <c r="X118" s="431" t="n"/>
      <c r="Y118" s="217" t="n"/>
    </row>
    <row r="119" ht="13.35" customHeight="1" s="162">
      <c r="I119" s="199" t="inlineStr">
        <is>
          <t>Motor RPM</t>
        </is>
      </c>
      <c r="J119" s="401" t="n"/>
      <c r="K119" s="24" t="n"/>
      <c r="L119" s="24" t="n"/>
      <c r="P119" s="217" t="n"/>
      <c r="Q119" s="217" t="n"/>
      <c r="R119" s="432" t="n"/>
      <c r="S119" s="404" t="n"/>
      <c r="T119" s="404" t="n"/>
      <c r="U119" s="404" t="n"/>
      <c r="V119" s="404" t="n"/>
      <c r="W119" s="404" t="n"/>
      <c r="X119" s="433" t="n"/>
      <c r="Y119" s="217" t="n"/>
    </row>
    <row r="120" ht="13.35" customHeight="1" s="162">
      <c r="B120" s="200" t="inlineStr">
        <is>
          <t xml:space="preserve">Static Pressures Profile </t>
        </is>
      </c>
      <c r="C120" s="400" t="n"/>
      <c r="D120" s="400" t="n"/>
      <c r="E120" s="400" t="n"/>
      <c r="F120" s="400" t="n"/>
      <c r="G120" s="401" t="n"/>
      <c r="I120" s="199" t="inlineStr">
        <is>
          <t>Fan RPM</t>
        </is>
      </c>
      <c r="J120" s="401" t="n"/>
      <c r="K120" s="24" t="n"/>
      <c r="L120" s="24" t="n"/>
      <c r="P120" s="217" t="n"/>
      <c r="Q120" s="217" t="n"/>
      <c r="R120" s="432" t="n"/>
      <c r="S120" s="404" t="n"/>
      <c r="T120" s="404" t="n"/>
      <c r="U120" s="404" t="n"/>
      <c r="V120" s="404" t="n"/>
      <c r="W120" s="404" t="n"/>
      <c r="X120" s="433" t="n"/>
      <c r="Y120" s="217" t="n"/>
    </row>
    <row r="121" ht="13.35" customHeight="1" s="162">
      <c r="B121" s="434" t="n"/>
      <c r="C121" s="401" t="n"/>
      <c r="D121" s="205" t="inlineStr">
        <is>
          <t>Flt/Coil</t>
        </is>
      </c>
      <c r="E121" s="205" t="inlineStr">
        <is>
          <t>Fan</t>
        </is>
      </c>
      <c r="F121" s="434" t="n"/>
      <c r="G121" s="401" t="n"/>
      <c r="I121" s="199" t="inlineStr">
        <is>
          <t>VSD Frequency</t>
        </is>
      </c>
      <c r="J121" s="401" t="n"/>
      <c r="K121" s="66" t="n"/>
      <c r="L121" s="66" t="n"/>
      <c r="P121" s="217" t="n"/>
      <c r="Q121" s="217" t="n"/>
      <c r="R121" s="432" t="n"/>
      <c r="S121" s="404" t="n"/>
      <c r="T121" s="404" t="n"/>
      <c r="U121" s="404" t="n"/>
      <c r="V121" s="404" t="n"/>
      <c r="W121" s="404" t="n"/>
      <c r="X121" s="433" t="n"/>
      <c r="Y121" s="217" t="n"/>
    </row>
    <row r="122" ht="13.35" customHeight="1" s="162">
      <c r="B122" s="198" t="inlineStr">
        <is>
          <t>Entering</t>
        </is>
      </c>
      <c r="C122" s="401" t="n"/>
      <c r="D122" s="19" t="n"/>
      <c r="E122" s="19" t="n"/>
      <c r="F122" s="19">
        <f>IF(E122="","",E123-N(E122))</f>
        <v/>
      </c>
      <c r="G122" s="186" t="inlineStr">
        <is>
          <t>TSP</t>
        </is>
      </c>
      <c r="H122" s="23" t="n"/>
      <c r="I122" s="199" t="inlineStr">
        <is>
          <t>OA Damper Position</t>
        </is>
      </c>
      <c r="J122" s="400" t="n"/>
      <c r="K122" s="401" t="n"/>
      <c r="L122" s="56" t="n"/>
      <c r="P122" s="217" t="n"/>
      <c r="Q122" s="217" t="n"/>
      <c r="R122" s="432" t="n"/>
      <c r="S122" s="404" t="n"/>
      <c r="T122" s="404" t="n"/>
      <c r="U122" s="404" t="n"/>
      <c r="V122" s="404" t="n"/>
      <c r="W122" s="404" t="n"/>
      <c r="X122" s="433" t="n"/>
      <c r="Y122" s="217" t="n"/>
    </row>
    <row r="123" ht="13.35" customHeight="1" s="162">
      <c r="B123" s="198" t="inlineStr">
        <is>
          <t>Exiting</t>
        </is>
      </c>
      <c r="C123" s="401" t="n"/>
      <c r="D123" s="55">
        <f>IF(E122="", "", E122)</f>
        <v/>
      </c>
      <c r="E123" s="19" t="n"/>
      <c r="F123" s="19">
        <f>IF(E123="","",E123-N(D122))</f>
        <v/>
      </c>
      <c r="G123" s="186" t="inlineStr">
        <is>
          <t>ESP</t>
        </is>
      </c>
      <c r="H123" s="23" t="n"/>
      <c r="P123" s="217" t="n"/>
      <c r="Q123" s="217" t="n"/>
      <c r="R123" s="432" t="n"/>
      <c r="S123" s="404" t="n"/>
      <c r="T123" s="404" t="n"/>
      <c r="U123" s="404" t="n"/>
      <c r="V123" s="404" t="n"/>
      <c r="W123" s="404" t="n"/>
      <c r="X123" s="433" t="n"/>
      <c r="Y123" s="217" t="n"/>
    </row>
    <row r="124" ht="13.35" customHeight="1" s="162">
      <c r="P124" s="217" t="n"/>
      <c r="Q124" s="217" t="n"/>
      <c r="R124" s="432" t="n"/>
      <c r="S124" s="404" t="n"/>
      <c r="T124" s="404" t="n"/>
      <c r="U124" s="404" t="n"/>
      <c r="V124" s="404" t="n"/>
      <c r="W124" s="404" t="n"/>
      <c r="X124" s="433" t="n"/>
      <c r="Y124" s="217" t="n"/>
    </row>
    <row r="125" ht="13.35" customHeight="1" s="162">
      <c r="B125" s="200" t="inlineStr">
        <is>
          <t>System</t>
        </is>
      </c>
      <c r="C125" s="403" t="n"/>
      <c r="D125" s="209">
        <f>IF('{Equipment Data Entry}'!B12="","",'{Equipment Data Entry}'!B12)</f>
        <v/>
      </c>
      <c r="E125" s="420" t="n"/>
      <c r="F125" s="403" t="n"/>
      <c r="G125" s="200" t="inlineStr">
        <is>
          <t>Service</t>
        </is>
      </c>
      <c r="H125" s="403" t="n"/>
      <c r="I125" s="210">
        <f>IF('{Equipment Data Entry}'!C12="", "", '{Equipment Data Entry}'!C12)</f>
        <v/>
      </c>
      <c r="J125" s="420" t="n"/>
      <c r="K125" s="420" t="n"/>
      <c r="L125" s="420" t="n"/>
      <c r="M125" s="403" t="n"/>
      <c r="P125" s="217" t="n"/>
      <c r="Q125" s="217" t="n"/>
      <c r="R125" s="211" t="inlineStr">
        <is>
          <t>Design Fan Rotation</t>
        </is>
      </c>
      <c r="S125" s="404" t="n"/>
      <c r="T125" s="404" t="n"/>
      <c r="U125" s="404" t="n"/>
      <c r="V125" s="404" t="n"/>
      <c r="W125" s="404" t="n"/>
      <c r="X125" s="433" t="n"/>
      <c r="Y125" s="217" t="n"/>
    </row>
    <row r="126" ht="13.35" customHeight="1" s="162">
      <c r="B126" s="424" t="n"/>
      <c r="C126" s="425" t="n"/>
      <c r="D126" s="424" t="n"/>
      <c r="E126" s="426" t="n"/>
      <c r="F126" s="425" t="n"/>
      <c r="G126" s="424" t="n"/>
      <c r="H126" s="425" t="n"/>
      <c r="I126" s="424" t="n"/>
      <c r="J126" s="426" t="n"/>
      <c r="K126" s="426" t="n"/>
      <c r="L126" s="426" t="n"/>
      <c r="M126" s="425" t="n"/>
      <c r="P126" s="217" t="n"/>
      <c r="Q126" s="217" t="n"/>
      <c r="R126" s="211" t="inlineStr">
        <is>
          <t>Actual Fan Rotation</t>
        </is>
      </c>
      <c r="S126" s="404" t="n"/>
      <c r="T126" s="404" t="n"/>
      <c r="U126" s="404" t="n"/>
      <c r="V126" s="404" t="n"/>
      <c r="W126" s="404" t="n"/>
      <c r="X126" s="433" t="n"/>
      <c r="Y126" s="217" t="n"/>
    </row>
    <row r="127" ht="13.35" customHeight="1" s="162">
      <c r="B127" s="427" t="inlineStr">
        <is>
          <t>Drive Type:</t>
        </is>
      </c>
      <c r="D127" s="428" t="n"/>
      <c r="E127" s="427" t="inlineStr">
        <is>
          <t>Fan Rotation – Design:</t>
        </is>
      </c>
      <c r="G127" s="428" t="n"/>
      <c r="I127" s="427" t="inlineStr">
        <is>
          <t>Actual:</t>
        </is>
      </c>
      <c r="J127" s="428" t="n"/>
      <c r="K127" s="427" t="inlineStr">
        <is>
          <t>Sheave Bore (M/F):</t>
        </is>
      </c>
      <c r="M127" s="428" t="n"/>
      <c r="P127" s="217" t="n"/>
      <c r="Q127" s="217" t="n"/>
      <c r="R127" s="211" t="inlineStr">
        <is>
          <t>Design Filter Type</t>
        </is>
      </c>
      <c r="S127" s="437" t="n"/>
      <c r="T127" s="437" t="n"/>
      <c r="U127" s="437" t="n"/>
      <c r="V127" s="437" t="n"/>
      <c r="W127" s="437" t="n"/>
      <c r="X127" s="438" t="n"/>
      <c r="Y127" s="217" t="n"/>
    </row>
    <row r="128" ht="13.35" customHeight="1" s="162">
      <c r="B128" s="200" t="inlineStr">
        <is>
          <t>Unit Data</t>
        </is>
      </c>
      <c r="C128" s="400" t="n"/>
      <c r="D128" s="400" t="n"/>
      <c r="E128" s="400" t="n"/>
      <c r="F128" s="400" t="n"/>
      <c r="G128" s="401" t="n"/>
      <c r="I128" s="200" t="inlineStr">
        <is>
          <t>Design and Performance Data</t>
        </is>
      </c>
      <c r="J128" s="400" t="n"/>
      <c r="K128" s="400" t="n"/>
      <c r="L128" s="401" t="n"/>
      <c r="M128" s="283" t="n"/>
      <c r="P128" s="217" t="n"/>
      <c r="Q128" s="217" t="n"/>
      <c r="R128" s="216" t="inlineStr">
        <is>
          <t>Misc. Unit Info</t>
        </is>
      </c>
      <c r="U128" s="217" t="n"/>
      <c r="W128" s="217" t="n"/>
      <c r="X128" s="217" t="n"/>
      <c r="Y128" s="217" t="n"/>
    </row>
    <row r="129" ht="13.35" customHeight="1" s="162">
      <c r="B129" s="199" t="inlineStr">
        <is>
          <t>Manufacturer</t>
        </is>
      </c>
      <c r="C129" s="401" t="n"/>
      <c r="D129" s="204">
        <f>IF('{Equipment Data Entry}'!E12="","",'{Equipment Data Entry}'!E12)</f>
        <v/>
      </c>
      <c r="E129" s="400" t="n"/>
      <c r="F129" s="400" t="n"/>
      <c r="G129" s="401" t="n"/>
      <c r="I129" s="199" t="inlineStr">
        <is>
          <t>Design Criteria</t>
        </is>
      </c>
      <c r="J129" s="401" t="n"/>
      <c r="K129" s="199" t="inlineStr">
        <is>
          <t>Design</t>
        </is>
      </c>
      <c r="L129" s="199" t="inlineStr">
        <is>
          <t>Actual</t>
        </is>
      </c>
      <c r="P129" s="217" t="n"/>
      <c r="Q129" s="217" t="n"/>
      <c r="R129" s="211" t="inlineStr">
        <is>
          <t>Design Fan Rotation</t>
        </is>
      </c>
      <c r="S129" s="421" t="n"/>
      <c r="T129" s="422" t="n"/>
      <c r="U129" s="211" t="inlineStr">
        <is>
          <t>Qty.</t>
        </is>
      </c>
      <c r="V129" s="423" t="n"/>
      <c r="W129" s="217" t="n"/>
      <c r="X129" s="217" t="n"/>
      <c r="Y129" s="217" t="n"/>
    </row>
    <row r="130" ht="13.35" customHeight="1" s="162">
      <c r="B130" s="199" t="inlineStr">
        <is>
          <t>Model Number</t>
        </is>
      </c>
      <c r="C130" s="401" t="n"/>
      <c r="D130" s="204">
        <f>IF('{Equipment Data Entry}'!F12="","",'{Equipment Data Entry}'!F12)</f>
        <v/>
      </c>
      <c r="E130" s="400" t="n"/>
      <c r="F130" s="400" t="n"/>
      <c r="G130" s="401" t="n"/>
      <c r="I130" s="199" t="inlineStr">
        <is>
          <t>Total Airflow</t>
        </is>
      </c>
      <c r="J130" s="401" t="n"/>
      <c r="K130" s="24">
        <f>'RTU Airflow'!H282</f>
        <v/>
      </c>
      <c r="L130" s="24">
        <f>'RTU Airflow'!L282</f>
        <v/>
      </c>
      <c r="M130" s="22">
        <f>IF(OR(L130="",K130="",K130=0),"",L130/K130)</f>
        <v/>
      </c>
      <c r="P130" s="217" t="n"/>
      <c r="Q130" s="217" t="n"/>
      <c r="R130" s="211" t="inlineStr">
        <is>
          <t>Actual Fan Rotation</t>
        </is>
      </c>
      <c r="S130" s="421" t="n"/>
      <c r="T130" s="422" t="n"/>
      <c r="U130" s="212" t="n"/>
      <c r="V130" s="423" t="n"/>
      <c r="W130" s="217" t="n"/>
      <c r="X130" s="217" t="n"/>
      <c r="Y130" s="217" t="n"/>
    </row>
    <row r="131" ht="13.35" customHeight="1" s="162">
      <c r="B131" s="199" t="inlineStr">
        <is>
          <t>Serial Number</t>
        </is>
      </c>
      <c r="C131" s="401" t="n"/>
      <c r="D131" s="204" t="n"/>
      <c r="E131" s="400" t="n"/>
      <c r="F131" s="400" t="n"/>
      <c r="G131" s="401" t="n"/>
      <c r="I131" s="199" t="inlineStr">
        <is>
          <t>Outside Airflow</t>
        </is>
      </c>
      <c r="J131" s="401" t="n"/>
      <c r="K131" s="24">
        <f>IF('RTU Airflow'!H293=0,0,'RTU Airflow'!H293)</f>
        <v/>
      </c>
      <c r="L131" s="24">
        <f>'RTU Airflow'!L293</f>
        <v/>
      </c>
      <c r="M131" s="22">
        <f>IF(OR(L131="",K131="",K131=0),"",L131/K131)</f>
        <v/>
      </c>
      <c r="P131" s="217" t="n"/>
      <c r="Q131" s="217" t="n"/>
      <c r="R131" s="211" t="inlineStr">
        <is>
          <t>Design Filter Type</t>
        </is>
      </c>
      <c r="S131" s="421" t="n"/>
      <c r="T131" s="422" t="n"/>
      <c r="U131" s="216" t="inlineStr">
        <is>
          <t>Drive Change Data</t>
        </is>
      </c>
      <c r="V131" s="423" t="n"/>
      <c r="W131" s="61" t="inlineStr">
        <is>
          <t>Original</t>
        </is>
      </c>
      <c r="X131" s="61" t="inlineStr">
        <is>
          <t>New</t>
        </is>
      </c>
      <c r="Y131" s="217" t="n"/>
    </row>
    <row r="132" ht="13.35" customHeight="1" s="162">
      <c r="B132" s="199" t="inlineStr">
        <is>
          <t>Area Served</t>
        </is>
      </c>
      <c r="C132" s="401" t="n"/>
      <c r="D132" s="204">
        <f>I125</f>
        <v/>
      </c>
      <c r="E132" s="400" t="n"/>
      <c r="F132" s="400" t="n"/>
      <c r="G132" s="401" t="n"/>
      <c r="I132" s="199" t="inlineStr">
        <is>
          <t>Return Airflow</t>
        </is>
      </c>
      <c r="J132" s="401" t="n"/>
      <c r="K132" s="24">
        <f>IF(K130="","",K130-N(K131))</f>
        <v/>
      </c>
      <c r="L132" s="24">
        <f>IF(L130="","",L130-N(L131))</f>
        <v/>
      </c>
      <c r="P132" s="216" t="n"/>
      <c r="Q132" s="216" t="n"/>
      <c r="R132" s="211" t="inlineStr">
        <is>
          <t>Installed Filter Type</t>
        </is>
      </c>
      <c r="S132" s="421" t="n"/>
      <c r="T132" s="422" t="n"/>
      <c r="U132" s="211" t="inlineStr">
        <is>
          <t>Motor Sheave</t>
        </is>
      </c>
      <c r="V132" s="423" t="n"/>
      <c r="W132" s="217" t="n"/>
      <c r="X132" s="217" t="n"/>
      <c r="Y132" s="217" t="n"/>
    </row>
    <row r="133" ht="13.35" customHeight="1" s="162">
      <c r="B133" s="199" t="inlineStr">
        <is>
          <t>Location</t>
        </is>
      </c>
      <c r="C133" s="401" t="n"/>
      <c r="D133" s="204">
        <f>IF('{Equipment Data Entry}'!D12="","",'{Equipment Data Entry}'!D12)</f>
        <v/>
      </c>
      <c r="E133" s="400" t="n"/>
      <c r="F133" s="400" t="n"/>
      <c r="G133" s="401" t="n"/>
      <c r="I133" s="199" t="inlineStr">
        <is>
          <t>Unit ESP</t>
        </is>
      </c>
      <c r="J133" s="401" t="n"/>
      <c r="K133" s="71">
        <f>IF('{Equipment Data Entry}'!H12="","",'{Equipment Data Entry}'!H12)</f>
        <v/>
      </c>
      <c r="L133" s="29">
        <f>F146</f>
        <v/>
      </c>
      <c r="P133" s="217" t="n"/>
      <c r="Q133" s="211" t="inlineStr">
        <is>
          <t>RPM</t>
        </is>
      </c>
      <c r="R133" s="211" t="inlineStr">
        <is>
          <t>Size</t>
        </is>
      </c>
      <c r="S133" s="212" t="n"/>
      <c r="T133" s="423" t="n"/>
      <c r="U133" s="211" t="inlineStr">
        <is>
          <t>Qty.</t>
        </is>
      </c>
      <c r="V133" s="212" t="n"/>
      <c r="W133" s="217" t="n"/>
      <c r="X133" s="217" t="n"/>
      <c r="Y133" s="217" t="n"/>
    </row>
    <row r="134" ht="13.35" customHeight="1" s="162">
      <c r="I134" s="199" t="inlineStr">
        <is>
          <t>Fan RPMs</t>
        </is>
      </c>
      <c r="J134" s="401" t="n"/>
      <c r="K134" s="24">
        <f>IF('{Equipment Data Entry}'!I12="","",'{Equipment Data Entry}'!I12)</f>
        <v/>
      </c>
      <c r="L134" s="24">
        <f>IF(L143="","",L143)</f>
        <v/>
      </c>
      <c r="P134" s="217" t="n"/>
      <c r="S134" s="217" t="n"/>
      <c r="V134" s="217" t="n"/>
      <c r="W134" s="217" t="n"/>
      <c r="X134" s="217" t="n"/>
      <c r="Y134" s="217" t="n"/>
    </row>
    <row r="135" ht="13.35" customHeight="1" s="162">
      <c r="B135" s="200" t="inlineStr">
        <is>
          <t>Motor Data</t>
        </is>
      </c>
      <c r="C135" s="400" t="n"/>
      <c r="D135" s="400" t="n"/>
      <c r="E135" s="400" t="n"/>
      <c r="F135" s="400" t="n"/>
      <c r="G135" s="401" t="n"/>
      <c r="I135" s="199" t="inlineStr">
        <is>
          <t>Filters: Type / Size / Qty</t>
        </is>
      </c>
      <c r="J135" s="401" t="n"/>
      <c r="K135" s="24" t="n"/>
      <c r="L135" s="400" t="n"/>
      <c r="M135" s="401" t="n"/>
      <c r="P135" s="217" t="n"/>
      <c r="Q135" s="211" t="inlineStr">
        <is>
          <t>DCV</t>
        </is>
      </c>
      <c r="R135" s="216" t="inlineStr">
        <is>
          <t>Direct Drive Motors</t>
        </is>
      </c>
      <c r="U135" s="216" t="inlineStr">
        <is>
          <t>Drive Change Data</t>
        </is>
      </c>
      <c r="W135" s="61" t="inlineStr">
        <is>
          <t>Original</t>
        </is>
      </c>
      <c r="X135" s="61" t="inlineStr">
        <is>
          <t>New</t>
        </is>
      </c>
      <c r="Y135" s="217" t="n"/>
    </row>
    <row r="136" ht="13.35" customHeight="1" s="162">
      <c r="B136" s="199" t="inlineStr">
        <is>
          <t>Manufacturer</t>
        </is>
      </c>
      <c r="C136" s="401" t="n"/>
      <c r="D136" s="203" t="n"/>
      <c r="E136" s="400" t="n"/>
      <c r="F136" s="400" t="n"/>
      <c r="G136" s="401" t="n"/>
      <c r="I136" s="200" t="inlineStr">
        <is>
          <t>Drive Data</t>
        </is>
      </c>
      <c r="J136" s="400" t="n"/>
      <c r="K136" s="400" t="n"/>
      <c r="L136" s="401" t="n"/>
      <c r="P136" s="217" t="n"/>
      <c r="Q136" s="211" t="n"/>
      <c r="R136" s="211" t="inlineStr">
        <is>
          <t>Initial</t>
        </is>
      </c>
      <c r="S136" s="211" t="inlineStr">
        <is>
          <t>Final</t>
        </is>
      </c>
      <c r="T136" s="217" t="n"/>
      <c r="U136" s="211" t="inlineStr">
        <is>
          <t>Motor Sheave</t>
        </is>
      </c>
      <c r="V136" s="422" t="n"/>
      <c r="W136" s="212" t="n"/>
      <c r="X136" s="212" t="n"/>
      <c r="Y136" s="217" t="n"/>
    </row>
    <row r="137" ht="13.35" customHeight="1" s="162">
      <c r="B137" s="199" t="inlineStr">
        <is>
          <t>Horsepower</t>
        </is>
      </c>
      <c r="C137" s="401" t="n"/>
      <c r="D137" s="28">
        <f>IF('{Equipment Data Entry}'!G12="","",'{Equipment Data Entry}'!G12)</f>
        <v/>
      </c>
      <c r="E137" s="21" t="inlineStr">
        <is>
          <t>RPM</t>
        </is>
      </c>
      <c r="F137" s="24" t="n"/>
      <c r="G137" s="199" t="inlineStr">
        <is>
          <t>SF</t>
        </is>
      </c>
      <c r="I137" s="199" t="inlineStr">
        <is>
          <t>Motor Shv OD/Bore/PD</t>
        </is>
      </c>
      <c r="J137" s="401" t="n"/>
      <c r="K137" s="208">
        <f>IF('{Equipment Data Entry}'!J12="","",'{Equipment Data Entry}'!J12)</f>
        <v/>
      </c>
      <c r="L137" s="401" t="n"/>
      <c r="P137" s="217" t="n"/>
      <c r="Q137" s="211" t="inlineStr">
        <is>
          <t>RPM</t>
        </is>
      </c>
      <c r="R137" s="216" t="inlineStr">
        <is>
          <t>Technician Notes</t>
        </is>
      </c>
      <c r="S137" s="211" t="n"/>
      <c r="T137" s="217" t="n"/>
      <c r="U137" s="211" t="inlineStr">
        <is>
          <t>Fan Sheave</t>
        </is>
      </c>
      <c r="V137" s="422" t="n"/>
      <c r="W137" s="212" t="n"/>
      <c r="X137" s="212" t="n"/>
      <c r="Y137" s="217" t="n"/>
    </row>
    <row r="138" ht="13.35" customHeight="1" s="162">
      <c r="B138" s="198">
        <f>IF('{Equipment Data Entry}'!N12="","",'{Equipment Data Entry}'!N12)</f>
        <v/>
      </c>
      <c r="C138" s="198">
        <f>IF('{Equipment Data Entry}'!O12="","",'{Equipment Data Entry}'!O12)</f>
        <v/>
      </c>
      <c r="D138" s="21" t="inlineStr">
        <is>
          <t>FLA</t>
        </is>
      </c>
      <c r="E138" s="25" t="n"/>
      <c r="F138" s="21" t="inlineStr">
        <is>
          <t>Frame</t>
        </is>
      </c>
      <c r="G138" s="208" t="n"/>
      <c r="I138" s="199" t="inlineStr">
        <is>
          <t>Fan Shv OD/Bore</t>
        </is>
      </c>
      <c r="J138" s="401" t="n"/>
      <c r="K138" s="208">
        <f>IF('{Equipment Data Entry}'!K12="","",'{Equipment Data Entry}'!K12)</f>
        <v/>
      </c>
      <c r="L138" s="401" t="n"/>
      <c r="P138" s="217" t="n"/>
      <c r="Q138" s="211" t="inlineStr">
        <is>
          <t>VFD</t>
        </is>
      </c>
      <c r="R138" s="212" t="n"/>
      <c r="S138" s="211" t="n"/>
      <c r="T138" s="217" t="n"/>
      <c r="U138" s="211" t="inlineStr">
        <is>
          <t>Belt</t>
        </is>
      </c>
      <c r="V138" s="422" t="n"/>
      <c r="W138" s="212" t="n"/>
      <c r="X138" s="212" t="n"/>
      <c r="Y138" s="217" t="n"/>
    </row>
    <row r="139" ht="13.35" customHeight="1" s="162">
      <c r="B139" s="199" t="inlineStr">
        <is>
          <t>Corrected FLA</t>
        </is>
      </c>
      <c r="C139" s="401" t="n"/>
      <c r="D139" s="27">
        <f>IF(OR(E140="",E138="",B138=""),"",B138/AVERAGE(E140:G140)*E138)</f>
        <v/>
      </c>
      <c r="E139" s="199" t="inlineStr">
        <is>
          <t>Estimated BHP</t>
        </is>
      </c>
      <c r="F139" s="401" t="n"/>
      <c r="G139" s="27">
        <f>IF(OR(COUNT(E140:G140)=0,COUNT(E141:G141)=0),"",IF(C138="1-phase", ((0.8*0.9*E140*E141)/746), AVERAGE(E140,F140,G140)*AVERAGE(E141,F141,G141)*0.8*0.9*1.732/746))</f>
        <v/>
      </c>
      <c r="I139" s="199" t="inlineStr">
        <is>
          <t>Belt(s)</t>
        </is>
      </c>
      <c r="J139" s="208">
        <f>IF('{Equipment Data Entry}'!L12="","",'{Equipment Data Entry}'!L12)</f>
        <v/>
      </c>
      <c r="K139" s="199" t="inlineStr">
        <is>
          <t>C to C</t>
        </is>
      </c>
      <c r="L139" s="25">
        <f>IF('{Equipment Data Entry}'!M12="","",'{Equipment Data Entry}'!M12)</f>
        <v/>
      </c>
      <c r="P139" s="217" t="n"/>
      <c r="Q139" s="211" t="inlineStr">
        <is>
          <t>DCV</t>
        </is>
      </c>
      <c r="R139" s="212" t="n"/>
      <c r="S139" s="211" t="n"/>
      <c r="T139" s="217" t="n"/>
      <c r="U139" s="211" t="inlineStr">
        <is>
          <t>C to C</t>
        </is>
      </c>
      <c r="V139" s="422" t="n"/>
      <c r="W139" s="212" t="n"/>
      <c r="X139" s="212" t="n"/>
      <c r="Y139" s="217" t="n"/>
    </row>
    <row r="140" ht="13.35" customHeight="1" s="162">
      <c r="B140" s="199" t="inlineStr">
        <is>
          <t>Measured Voltage</t>
        </is>
      </c>
      <c r="C140" s="400" t="n"/>
      <c r="D140" s="401" t="n"/>
      <c r="E140" s="24" t="n"/>
      <c r="F140" s="24" t="n"/>
      <c r="G140" s="24" t="n"/>
      <c r="I140" s="199" t="inlineStr">
        <is>
          <t>Final Settings / Setpoints</t>
        </is>
      </c>
      <c r="J140" s="401" t="n"/>
      <c r="K140" s="24" t="n"/>
      <c r="L140" s="400" t="n"/>
      <c r="M140" s="401" t="n"/>
      <c r="P140" s="217" t="n"/>
      <c r="Q140" s="217" t="n"/>
      <c r="R140" s="217" t="n"/>
      <c r="S140" s="217" t="n"/>
      <c r="T140" s="217" t="n"/>
      <c r="U140" s="217" t="n"/>
      <c r="V140" s="217" t="n"/>
      <c r="W140" s="217" t="n"/>
      <c r="X140" s="217" t="n"/>
      <c r="Y140" s="217" t="n"/>
    </row>
    <row r="141" ht="13.35" customHeight="1" s="162">
      <c r="B141" s="199" t="inlineStr">
        <is>
          <t>Measured Amperage</t>
        </is>
      </c>
      <c r="C141" s="400" t="n"/>
      <c r="D141" s="401" t="n"/>
      <c r="E141" s="25" t="n"/>
      <c r="F141" s="25" t="n"/>
      <c r="G141" s="25" t="n"/>
      <c r="I141" s="205" t="inlineStr">
        <is>
          <t>RPM Data</t>
        </is>
      </c>
      <c r="J141" s="401" t="n"/>
      <c r="K141" s="205" t="inlineStr">
        <is>
          <t>Initial</t>
        </is>
      </c>
      <c r="L141" s="205" t="inlineStr">
        <is>
          <t>Final</t>
        </is>
      </c>
      <c r="P141" s="217" t="n"/>
      <c r="Q141" s="217" t="n"/>
      <c r="R141" s="216" t="inlineStr">
        <is>
          <t>Technician Notes</t>
        </is>
      </c>
      <c r="S141" s="217" t="n"/>
      <c r="T141" s="217" t="n"/>
      <c r="U141" s="217" t="n"/>
      <c r="V141" s="217" t="n"/>
      <c r="W141" s="217" t="n"/>
      <c r="X141" s="217" t="n"/>
      <c r="Y141" s="217" t="n"/>
    </row>
    <row r="142" ht="13.35" customHeight="1" s="162">
      <c r="I142" s="199" t="inlineStr">
        <is>
          <t>Motor RPM</t>
        </is>
      </c>
      <c r="J142" s="401" t="n"/>
      <c r="K142" s="24" t="n"/>
      <c r="L142" s="24" t="n"/>
      <c r="P142" s="217" t="n"/>
      <c r="Q142" s="217" t="n"/>
      <c r="R142" s="429" t="n"/>
      <c r="S142" s="430" t="n"/>
      <c r="T142" s="430" t="n"/>
      <c r="U142" s="430" t="n"/>
      <c r="V142" s="430" t="n"/>
      <c r="W142" s="430" t="n"/>
      <c r="X142" s="431" t="n"/>
      <c r="Y142" s="217" t="n"/>
    </row>
    <row r="143" ht="13.35" customHeight="1" s="162">
      <c r="B143" s="200" t="inlineStr">
        <is>
          <t xml:space="preserve">Static Pressures Profile </t>
        </is>
      </c>
      <c r="C143" s="400" t="n"/>
      <c r="D143" s="400" t="n"/>
      <c r="E143" s="400" t="n"/>
      <c r="F143" s="400" t="n"/>
      <c r="G143" s="401" t="n"/>
      <c r="I143" s="199" t="inlineStr">
        <is>
          <t>Fan RPM</t>
        </is>
      </c>
      <c r="J143" s="401" t="n"/>
      <c r="K143" s="24" t="n"/>
      <c r="L143" s="24" t="n"/>
      <c r="P143" s="217" t="n"/>
      <c r="Q143" s="217" t="n"/>
      <c r="R143" s="432" t="n"/>
      <c r="S143" s="404" t="n"/>
      <c r="T143" s="404" t="n"/>
      <c r="U143" s="404" t="n"/>
      <c r="V143" s="404" t="n"/>
      <c r="W143" s="404" t="n"/>
      <c r="X143" s="433" t="n"/>
      <c r="Y143" s="217" t="n"/>
    </row>
    <row r="144" ht="13.35" customHeight="1" s="162">
      <c r="B144" s="434" t="n"/>
      <c r="C144" s="401" t="n"/>
      <c r="D144" s="205" t="inlineStr">
        <is>
          <t>Flt/Coil</t>
        </is>
      </c>
      <c r="E144" s="205" t="inlineStr">
        <is>
          <t>Fan</t>
        </is>
      </c>
      <c r="F144" s="434" t="n"/>
      <c r="G144" s="401" t="n"/>
      <c r="I144" s="199" t="inlineStr">
        <is>
          <t>VSD Frequency</t>
        </is>
      </c>
      <c r="J144" s="401" t="n"/>
      <c r="K144" s="66" t="n"/>
      <c r="L144" s="66" t="n"/>
      <c r="P144" s="217" t="n"/>
      <c r="Q144" s="217" t="n"/>
      <c r="R144" s="432" t="n"/>
      <c r="S144" s="404" t="n"/>
      <c r="T144" s="404" t="n"/>
      <c r="U144" s="404" t="n"/>
      <c r="V144" s="404" t="n"/>
      <c r="W144" s="404" t="n"/>
      <c r="X144" s="433" t="n"/>
      <c r="Y144" s="217" t="n"/>
    </row>
    <row r="145" ht="13.35" customHeight="1" s="162">
      <c r="B145" s="198" t="inlineStr">
        <is>
          <t>Entering</t>
        </is>
      </c>
      <c r="C145" s="401" t="n"/>
      <c r="D145" s="19" t="n"/>
      <c r="E145" s="19" t="n"/>
      <c r="F145" s="19">
        <f>IF(E145="","",E146-N(E145))</f>
        <v/>
      </c>
      <c r="G145" s="186" t="inlineStr">
        <is>
          <t>TSP</t>
        </is>
      </c>
      <c r="H145" s="23" t="n"/>
      <c r="I145" s="199" t="inlineStr">
        <is>
          <t>OA Damper Position</t>
        </is>
      </c>
      <c r="J145" s="400" t="n"/>
      <c r="K145" s="401" t="n"/>
      <c r="L145" s="56" t="n"/>
      <c r="P145" s="217" t="n"/>
      <c r="Q145" s="217" t="n"/>
      <c r="R145" s="432" t="n"/>
      <c r="S145" s="404" t="n"/>
      <c r="T145" s="404" t="n"/>
      <c r="U145" s="404" t="n"/>
      <c r="V145" s="404" t="n"/>
      <c r="W145" s="404" t="n"/>
      <c r="X145" s="433" t="n"/>
      <c r="Y145" s="217" t="n"/>
    </row>
    <row r="146" ht="13.35" customHeight="1" s="162">
      <c r="B146" s="198" t="inlineStr">
        <is>
          <t>Exiting</t>
        </is>
      </c>
      <c r="C146" s="401" t="n"/>
      <c r="D146" s="55">
        <f>IF(E145="", "", E145)</f>
        <v/>
      </c>
      <c r="E146" s="19" t="n"/>
      <c r="F146" s="19">
        <f>IF(E146="","",E146-N(D145))</f>
        <v/>
      </c>
      <c r="G146" s="186" t="inlineStr">
        <is>
          <t>ESP</t>
        </is>
      </c>
      <c r="H146" s="23" t="n"/>
      <c r="P146" s="217" t="n"/>
      <c r="Q146" s="217" t="n"/>
      <c r="R146" s="432" t="n"/>
      <c r="S146" s="404" t="n"/>
      <c r="T146" s="404" t="n"/>
      <c r="U146" s="404" t="n"/>
      <c r="V146" s="404" t="n"/>
      <c r="W146" s="404" t="n"/>
      <c r="X146" s="433" t="n"/>
      <c r="Y146" s="217" t="n"/>
    </row>
    <row r="147" ht="13.35" customHeight="1" s="162">
      <c r="P147" s="217" t="n"/>
      <c r="Q147" s="217" t="n"/>
      <c r="R147" s="432" t="n"/>
      <c r="S147" s="404" t="n"/>
      <c r="T147" s="404" t="n"/>
      <c r="U147" s="404" t="n"/>
      <c r="V147" s="404" t="n"/>
      <c r="W147" s="404" t="n"/>
      <c r="X147" s="433" t="n"/>
      <c r="Y147" s="217" t="n"/>
    </row>
    <row r="148" ht="13.35" customHeight="1" s="162">
      <c r="B148" s="205" t="inlineStr">
        <is>
          <t>Notes</t>
        </is>
      </c>
      <c r="C148" s="186" t="n"/>
      <c r="D148" s="400" t="n"/>
      <c r="E148" s="400" t="n"/>
      <c r="F148" s="400" t="n"/>
      <c r="G148" s="400" t="n"/>
      <c r="H148" s="400" t="n"/>
      <c r="I148" s="400" t="n"/>
      <c r="J148" s="400" t="n"/>
      <c r="K148" s="400" t="n"/>
      <c r="L148" s="400" t="n"/>
      <c r="M148" s="401" t="n"/>
      <c r="P148" s="217" t="n"/>
      <c r="Q148" s="217" t="n"/>
      <c r="R148" s="432" t="n"/>
      <c r="S148" s="404" t="n"/>
      <c r="T148" s="404" t="n"/>
      <c r="U148" s="404" t="n"/>
      <c r="V148" s="404" t="n"/>
      <c r="W148" s="404" t="n"/>
      <c r="X148" s="433" t="n"/>
      <c r="Y148" s="217" t="n"/>
    </row>
    <row r="149" ht="13.35" customHeight="1" s="162">
      <c r="B149" s="186" t="n"/>
      <c r="C149" s="400" t="n"/>
      <c r="D149" s="400" t="n"/>
      <c r="E149" s="400" t="n"/>
      <c r="F149" s="400" t="n"/>
      <c r="G149" s="400" t="n"/>
      <c r="H149" s="400" t="n"/>
      <c r="I149" s="400" t="n"/>
      <c r="J149" s="400" t="n"/>
      <c r="K149" s="400" t="n"/>
      <c r="L149" s="400" t="n"/>
      <c r="M149" s="401" t="n"/>
      <c r="P149" s="217" t="n"/>
      <c r="Q149" s="217" t="n"/>
      <c r="R149" s="435" t="n"/>
      <c r="S149" s="404" t="n"/>
      <c r="T149" s="404" t="n"/>
      <c r="U149" s="404" t="n"/>
      <c r="V149" s="404" t="n"/>
      <c r="W149" s="404" t="n"/>
      <c r="X149" s="433" t="n"/>
      <c r="Y149" s="217" t="n"/>
    </row>
    <row r="150" ht="13.35" customHeight="1" s="162">
      <c r="B150" s="186" t="n"/>
      <c r="C150" s="400" t="n"/>
      <c r="D150" s="400" t="n"/>
      <c r="E150" s="400" t="n"/>
      <c r="F150" s="400" t="n"/>
      <c r="G150" s="400" t="n"/>
      <c r="H150" s="400" t="n"/>
      <c r="I150" s="400" t="n"/>
      <c r="J150" s="400" t="n"/>
      <c r="K150" s="400" t="n"/>
      <c r="L150" s="400" t="n"/>
      <c r="M150" s="401" t="n"/>
      <c r="P150" s="217" t="n"/>
      <c r="Q150" s="217" t="n"/>
      <c r="R150" s="432" t="n"/>
      <c r="S150" s="404" t="n"/>
      <c r="T150" s="404" t="n"/>
      <c r="U150" s="404" t="n"/>
      <c r="V150" s="404" t="n"/>
      <c r="W150" s="404" t="n"/>
      <c r="X150" s="433" t="n"/>
      <c r="Y150" s="217" t="n"/>
    </row>
    <row r="151" ht="13.35" customHeight="1" s="162">
      <c r="B151" s="200" t="inlineStr">
        <is>
          <t>System</t>
        </is>
      </c>
      <c r="C151" s="403" t="n"/>
      <c r="D151" s="209">
        <f>IF('{Equipment Data Entry}'!B13="","",'{Equipment Data Entry}'!B13)</f>
        <v/>
      </c>
      <c r="E151" s="420" t="n"/>
      <c r="F151" s="403" t="n"/>
      <c r="G151" s="200" t="inlineStr">
        <is>
          <t>Service</t>
        </is>
      </c>
      <c r="H151" s="403" t="n"/>
      <c r="I151" s="210">
        <f>IF('{Equipment Data Entry}'!C13="", "", '{Equipment Data Entry}'!C13)</f>
        <v/>
      </c>
      <c r="J151" s="420" t="n"/>
      <c r="K151" s="420" t="n"/>
      <c r="L151" s="420" t="n"/>
      <c r="M151" s="403" t="n"/>
      <c r="P151" s="217" t="n"/>
      <c r="Q151" s="217" t="n"/>
      <c r="R151" s="211" t="inlineStr">
        <is>
          <t>Design Fan Rotation</t>
        </is>
      </c>
      <c r="S151" s="437" t="n"/>
      <c r="T151" s="437" t="n"/>
      <c r="U151" s="437" t="n"/>
      <c r="V151" s="437" t="n"/>
      <c r="W151" s="437" t="n"/>
      <c r="X151" s="438" t="n"/>
      <c r="Y151" s="217" t="n"/>
    </row>
    <row r="152" ht="13.35" customHeight="1" s="162">
      <c r="B152" s="424" t="n"/>
      <c r="C152" s="425" t="n"/>
      <c r="D152" s="424" t="n"/>
      <c r="E152" s="426" t="n"/>
      <c r="F152" s="425" t="n"/>
      <c r="G152" s="424" t="n"/>
      <c r="H152" s="425" t="n"/>
      <c r="I152" s="424" t="n"/>
      <c r="J152" s="426" t="n"/>
      <c r="K152" s="426" t="n"/>
      <c r="L152" s="426" t="n"/>
      <c r="M152" s="425" t="n"/>
      <c r="R152" s="211" t="inlineStr">
        <is>
          <t>Actual Fan Rotation</t>
        </is>
      </c>
    </row>
    <row r="153" ht="13.35" customHeight="1" s="162">
      <c r="B153" s="427" t="inlineStr">
        <is>
          <t>Drive Type:</t>
        </is>
      </c>
      <c r="D153" s="428" t="n"/>
      <c r="E153" s="427" t="inlineStr">
        <is>
          <t>Fan Rotation – Design:</t>
        </is>
      </c>
      <c r="G153" s="428" t="n"/>
      <c r="I153" s="427" t="inlineStr">
        <is>
          <t>Actual:</t>
        </is>
      </c>
      <c r="J153" s="428" t="n"/>
      <c r="K153" s="427" t="inlineStr">
        <is>
          <t>Sheave Bore (M/F):</t>
        </is>
      </c>
      <c r="M153" s="428" t="n"/>
      <c r="P153" s="217" t="n"/>
      <c r="Q153" s="217" t="n"/>
      <c r="R153" s="216" t="inlineStr">
        <is>
          <t>Misc. Unit Info</t>
        </is>
      </c>
      <c r="U153" s="217" t="n"/>
      <c r="W153" s="217" t="n"/>
      <c r="X153" s="217" t="n"/>
      <c r="Y153" s="217" t="n"/>
    </row>
    <row r="154" ht="13.35" customHeight="1" s="162">
      <c r="B154" s="200" t="inlineStr">
        <is>
          <t>Unit Data</t>
        </is>
      </c>
      <c r="C154" s="400" t="n"/>
      <c r="D154" s="400" t="n"/>
      <c r="E154" s="400" t="n"/>
      <c r="F154" s="400" t="n"/>
      <c r="G154" s="401" t="n"/>
      <c r="I154" s="200" t="inlineStr">
        <is>
          <t>Design and Performance Data</t>
        </is>
      </c>
      <c r="J154" s="400" t="n"/>
      <c r="K154" s="400" t="n"/>
      <c r="L154" s="401" t="n"/>
      <c r="M154" s="283" t="n"/>
      <c r="P154" s="217" t="n"/>
      <c r="Q154" s="217" t="n"/>
      <c r="R154" s="211" t="inlineStr">
        <is>
          <t>Design Fan Rotation</t>
        </is>
      </c>
      <c r="S154" s="421" t="n"/>
      <c r="T154" s="422" t="n"/>
      <c r="U154" s="212" t="n"/>
      <c r="V154" s="423" t="n"/>
      <c r="W154" s="217" t="n"/>
      <c r="X154" s="217" t="n"/>
      <c r="Y154" s="217" t="n"/>
    </row>
    <row r="155" ht="13.35" customHeight="1" s="162">
      <c r="B155" s="199" t="inlineStr">
        <is>
          <t>Manufacturer</t>
        </is>
      </c>
      <c r="C155" s="401" t="n"/>
      <c r="D155" s="204">
        <f>IF('{Equipment Data Entry}'!E13="","",'{Equipment Data Entry}'!E13)</f>
        <v/>
      </c>
      <c r="E155" s="400" t="n"/>
      <c r="F155" s="400" t="n"/>
      <c r="G155" s="401" t="n"/>
      <c r="I155" s="199" t="inlineStr">
        <is>
          <t>Design Criteria</t>
        </is>
      </c>
      <c r="J155" s="401" t="n"/>
      <c r="K155" s="199" t="inlineStr">
        <is>
          <t>Design</t>
        </is>
      </c>
      <c r="L155" s="199" t="inlineStr">
        <is>
          <t>Actual</t>
        </is>
      </c>
      <c r="P155" s="217" t="n"/>
      <c r="Q155" s="217" t="n"/>
      <c r="R155" s="211" t="inlineStr">
        <is>
          <t>Actual Fan Rotation</t>
        </is>
      </c>
      <c r="S155" s="421" t="n"/>
      <c r="T155" s="422" t="n"/>
      <c r="U155" s="211" t="inlineStr">
        <is>
          <t>Qty.</t>
        </is>
      </c>
      <c r="V155" s="423" t="n"/>
      <c r="W155" s="217" t="n"/>
      <c r="X155" s="217" t="n"/>
      <c r="Y155" s="217" t="n"/>
    </row>
    <row r="156" ht="13.35" customHeight="1" s="162">
      <c r="B156" s="199" t="inlineStr">
        <is>
          <t>Model Number</t>
        </is>
      </c>
      <c r="C156" s="401" t="n"/>
      <c r="D156" s="204">
        <f>IF('{Equipment Data Entry}'!F13="","",'{Equipment Data Entry}'!F13)</f>
        <v/>
      </c>
      <c r="E156" s="400" t="n"/>
      <c r="F156" s="400" t="n"/>
      <c r="G156" s="401" t="n"/>
      <c r="I156" s="199" t="inlineStr">
        <is>
          <t>Total Airflow</t>
        </is>
      </c>
      <c r="J156" s="401" t="n"/>
      <c r="K156" s="24">
        <f>'RTU Airflow'!H331</f>
        <v/>
      </c>
      <c r="L156" s="24">
        <f>'RTU Airflow'!L331</f>
        <v/>
      </c>
      <c r="M156" s="22">
        <f>IF(OR(L156="",K156="",K156=0),"",L156/K156)</f>
        <v/>
      </c>
      <c r="P156" s="217" t="n"/>
      <c r="Q156" s="217" t="n"/>
      <c r="R156" s="211" t="inlineStr">
        <is>
          <t>Design Filter Type</t>
        </is>
      </c>
      <c r="S156" s="421" t="n"/>
      <c r="T156" s="422" t="n"/>
      <c r="U156" s="212" t="n"/>
      <c r="V156" s="423" t="n"/>
      <c r="W156" s="217" t="n"/>
      <c r="X156" s="217" t="n"/>
      <c r="Y156" s="217" t="n"/>
    </row>
    <row r="157" ht="13.35" customHeight="1" s="162">
      <c r="B157" s="199" t="inlineStr">
        <is>
          <t>Serial Number</t>
        </is>
      </c>
      <c r="C157" s="401" t="n"/>
      <c r="D157" s="204" t="n"/>
      <c r="E157" s="400" t="n"/>
      <c r="F157" s="400" t="n"/>
      <c r="G157" s="401" t="n"/>
      <c r="I157" s="199" t="inlineStr">
        <is>
          <t>Outside Airflow</t>
        </is>
      </c>
      <c r="J157" s="401" t="n"/>
      <c r="K157" s="24">
        <f>IF('RTU Airflow'!H342=0,0,'RTU Airflow'!H342)</f>
        <v/>
      </c>
      <c r="L157" s="24">
        <f>'RTU Airflow'!L342</f>
        <v/>
      </c>
      <c r="M157" s="22">
        <f>IF(OR(L157="",K157="",K157=0),"",L157/K157)</f>
        <v/>
      </c>
      <c r="P157" s="216" t="n"/>
      <c r="Q157" s="216" t="n"/>
      <c r="R157" s="211" t="inlineStr">
        <is>
          <t>Installed Filter Type</t>
        </is>
      </c>
      <c r="S157" s="421" t="n"/>
      <c r="T157" s="422" t="n"/>
      <c r="U157" s="216" t="inlineStr">
        <is>
          <t>Drive Change Data</t>
        </is>
      </c>
      <c r="V157" s="423" t="n"/>
      <c r="W157" s="61" t="inlineStr">
        <is>
          <t>Original</t>
        </is>
      </c>
      <c r="X157" s="61" t="inlineStr">
        <is>
          <t>New</t>
        </is>
      </c>
      <c r="Y157" s="217" t="n"/>
    </row>
    <row r="158" ht="13.35" customHeight="1" s="162">
      <c r="B158" s="199" t="inlineStr">
        <is>
          <t>Area Served</t>
        </is>
      </c>
      <c r="C158" s="401" t="n"/>
      <c r="D158" s="204">
        <f>I151</f>
        <v/>
      </c>
      <c r="E158" s="400" t="n"/>
      <c r="F158" s="400" t="n"/>
      <c r="G158" s="401" t="n"/>
      <c r="I158" s="199" t="inlineStr">
        <is>
          <t>Return Airflow</t>
        </is>
      </c>
      <c r="J158" s="401" t="n"/>
      <c r="K158" s="24">
        <f>IF(K156="","",K156-N(K157))</f>
        <v/>
      </c>
      <c r="L158" s="24">
        <f>IF(L156="","",L156-N(L157))</f>
        <v/>
      </c>
      <c r="P158" s="217" t="n"/>
      <c r="Q158" s="217" t="n"/>
      <c r="R158" s="211" t="inlineStr">
        <is>
          <t>Size</t>
        </is>
      </c>
      <c r="S158" s="211" t="inlineStr">
        <is>
          <t>Final</t>
        </is>
      </c>
      <c r="T158" s="423" t="n"/>
      <c r="U158" s="211" t="inlineStr">
        <is>
          <t>Qty.</t>
        </is>
      </c>
      <c r="V158" s="212" t="n"/>
      <c r="W158" s="217" t="n"/>
      <c r="X158" s="217" t="n"/>
      <c r="Y158" s="217" t="n"/>
    </row>
    <row r="159" ht="13.35" customHeight="1" s="162">
      <c r="B159" s="199" t="inlineStr">
        <is>
          <t>Location</t>
        </is>
      </c>
      <c r="C159" s="401" t="n"/>
      <c r="D159" s="204">
        <f>IF('{Equipment Data Entry}'!D13="","",'{Equipment Data Entry}'!D13)</f>
        <v/>
      </c>
      <c r="E159" s="400" t="n"/>
      <c r="F159" s="400" t="n"/>
      <c r="G159" s="401" t="n"/>
      <c r="I159" s="199" t="inlineStr">
        <is>
          <t>Unit ESP</t>
        </is>
      </c>
      <c r="J159" s="401" t="n"/>
      <c r="K159" s="71">
        <f>IF('{Equipment Data Entry}'!H13="","",'{Equipment Data Entry}'!H13)</f>
        <v/>
      </c>
      <c r="L159" s="29">
        <f>F172</f>
        <v/>
      </c>
      <c r="P159" s="217" t="n"/>
      <c r="S159" s="217" t="n"/>
      <c r="V159" s="217" t="n"/>
      <c r="W159" s="217" t="n"/>
      <c r="X159" s="217" t="n"/>
      <c r="Y159" s="217" t="n"/>
    </row>
    <row r="160" ht="13.35" customHeight="1" s="162">
      <c r="I160" s="199" t="inlineStr">
        <is>
          <t>Fan RPMs</t>
        </is>
      </c>
      <c r="J160" s="401" t="n"/>
      <c r="K160" s="24">
        <f>IF('{Equipment Data Entry}'!I13="","",'{Equipment Data Entry}'!I13)</f>
        <v/>
      </c>
      <c r="L160" s="24">
        <f>IF(L169="","",L169)</f>
        <v/>
      </c>
      <c r="P160" s="217" t="n"/>
      <c r="Q160" s="211" t="inlineStr">
        <is>
          <t>VFD</t>
        </is>
      </c>
      <c r="R160" s="216" t="inlineStr">
        <is>
          <t>Direct Drive Motors</t>
        </is>
      </c>
      <c r="U160" s="216" t="inlineStr">
        <is>
          <t>Drive Change Data</t>
        </is>
      </c>
      <c r="W160" s="61" t="inlineStr">
        <is>
          <t>Original</t>
        </is>
      </c>
      <c r="X160" s="61" t="inlineStr">
        <is>
          <t>New</t>
        </is>
      </c>
      <c r="Y160" s="217" t="n"/>
    </row>
    <row r="161" ht="13.35" customHeight="1" s="162">
      <c r="B161" s="200" t="inlineStr">
        <is>
          <t>Motor Data</t>
        </is>
      </c>
      <c r="C161" s="400" t="n"/>
      <c r="D161" s="400" t="n"/>
      <c r="E161" s="400" t="n"/>
      <c r="F161" s="400" t="n"/>
      <c r="G161" s="401" t="n"/>
      <c r="I161" s="199" t="inlineStr">
        <is>
          <t>Filters: Type / Size / Qty</t>
        </is>
      </c>
      <c r="J161" s="401" t="n"/>
      <c r="K161" s="24" t="n"/>
      <c r="L161" s="400" t="n"/>
      <c r="M161" s="401" t="n"/>
      <c r="P161" s="217" t="n"/>
      <c r="Q161" s="211" t="inlineStr">
        <is>
          <t>DCV</t>
        </is>
      </c>
      <c r="R161" s="211" t="inlineStr">
        <is>
          <t>Initial</t>
        </is>
      </c>
      <c r="S161" s="211" t="inlineStr">
        <is>
          <t>Final</t>
        </is>
      </c>
      <c r="T161" s="217" t="n"/>
      <c r="U161" s="211" t="inlineStr">
        <is>
          <t>Motor Sheave</t>
        </is>
      </c>
      <c r="V161" s="422" t="n"/>
      <c r="W161" s="212" t="n"/>
      <c r="X161" s="212" t="n"/>
      <c r="Y161" s="217" t="n"/>
    </row>
    <row r="162" ht="13.35" customHeight="1" s="162">
      <c r="B162" s="199" t="inlineStr">
        <is>
          <t>Manufacturer</t>
        </is>
      </c>
      <c r="C162" s="401" t="n"/>
      <c r="D162" s="203" t="n"/>
      <c r="E162" s="400" t="n"/>
      <c r="F162" s="400" t="n"/>
      <c r="G162" s="401" t="n"/>
      <c r="I162" s="200" t="inlineStr">
        <is>
          <t>Drive Data</t>
        </is>
      </c>
      <c r="J162" s="400" t="n"/>
      <c r="K162" s="400" t="n"/>
      <c r="L162" s="401" t="n"/>
      <c r="P162" s="217" t="n"/>
      <c r="Q162" s="211" t="inlineStr">
        <is>
          <t>RPM</t>
        </is>
      </c>
      <c r="R162" s="212" t="n"/>
      <c r="S162" s="211" t="n"/>
      <c r="T162" s="217" t="n"/>
      <c r="U162" s="211" t="inlineStr">
        <is>
          <t>Fan Sheave</t>
        </is>
      </c>
      <c r="V162" s="422" t="n"/>
      <c r="W162" s="212" t="n"/>
      <c r="X162" s="212" t="n"/>
      <c r="Y162" s="217" t="n"/>
    </row>
    <row r="163" ht="13.35" customHeight="1" s="162">
      <c r="B163" s="199" t="inlineStr">
        <is>
          <t>Horsepower</t>
        </is>
      </c>
      <c r="C163" s="401" t="n"/>
      <c r="D163" s="28">
        <f>IF('{Equipment Data Entry}'!G13="","",'{Equipment Data Entry}'!G13)</f>
        <v/>
      </c>
      <c r="E163" s="21" t="inlineStr">
        <is>
          <t>RPM</t>
        </is>
      </c>
      <c r="F163" s="24" t="n"/>
      <c r="G163" s="199" t="inlineStr">
        <is>
          <t>SF</t>
        </is>
      </c>
      <c r="I163" s="199" t="inlineStr">
        <is>
          <t>Motor Shv OD/Bore/PD</t>
        </is>
      </c>
      <c r="J163" s="401" t="n"/>
      <c r="K163" s="208">
        <f>IF('{Equipment Data Entry}'!J13="","",'{Equipment Data Entry}'!J13)</f>
        <v/>
      </c>
      <c r="L163" s="401" t="n"/>
      <c r="P163" s="217" t="n"/>
      <c r="Q163" s="211" t="inlineStr">
        <is>
          <t>VFD</t>
        </is>
      </c>
      <c r="R163" s="216" t="inlineStr">
        <is>
          <t>Technician Notes</t>
        </is>
      </c>
      <c r="S163" s="211" t="n"/>
      <c r="T163" s="217" t="n"/>
      <c r="U163" s="211" t="inlineStr">
        <is>
          <t>Belt</t>
        </is>
      </c>
      <c r="V163" s="422" t="n"/>
      <c r="W163" s="212" t="n"/>
      <c r="X163" s="212" t="n"/>
      <c r="Y163" s="217" t="n"/>
    </row>
    <row r="164" ht="13.35" customHeight="1" s="162">
      <c r="B164" s="198">
        <f>IF('{Equipment Data Entry}'!N13="","",'{Equipment Data Entry}'!N13)</f>
        <v/>
      </c>
      <c r="C164" s="198">
        <f>IF('{Equipment Data Entry}'!O13="","",'{Equipment Data Entry}'!O13)</f>
        <v/>
      </c>
      <c r="D164" s="21" t="inlineStr">
        <is>
          <t>FLA</t>
        </is>
      </c>
      <c r="E164" s="25" t="n"/>
      <c r="F164" s="21" t="inlineStr">
        <is>
          <t>Frame</t>
        </is>
      </c>
      <c r="G164" s="208" t="n"/>
      <c r="I164" s="199" t="inlineStr">
        <is>
          <t>Fan Shv OD/Bore</t>
        </is>
      </c>
      <c r="J164" s="401" t="n"/>
      <c r="K164" s="208">
        <f>IF('{Equipment Data Entry}'!K13="","",'{Equipment Data Entry}'!K13)</f>
        <v/>
      </c>
      <c r="L164" s="401" t="n"/>
      <c r="P164" s="217" t="n"/>
      <c r="Q164" s="211" t="inlineStr">
        <is>
          <t>DCV</t>
        </is>
      </c>
      <c r="R164" s="212" t="n"/>
      <c r="S164" s="211" t="n"/>
      <c r="T164" s="217" t="n"/>
      <c r="U164" s="211" t="inlineStr">
        <is>
          <t>C to C</t>
        </is>
      </c>
      <c r="V164" s="422" t="n"/>
      <c r="W164" s="212" t="n"/>
      <c r="X164" s="212" t="n"/>
      <c r="Y164" s="217" t="n"/>
    </row>
    <row r="165" ht="13.35" customHeight="1" s="162">
      <c r="B165" s="199" t="inlineStr">
        <is>
          <t>Corrected FLA</t>
        </is>
      </c>
      <c r="C165" s="401" t="n"/>
      <c r="D165" s="27">
        <f>IF(OR(E166="",E164="",B164=""),"",B164/AVERAGE(E166:G166)*E164)</f>
        <v/>
      </c>
      <c r="E165" s="199" t="inlineStr">
        <is>
          <t>Estimated BHP</t>
        </is>
      </c>
      <c r="F165" s="401" t="n"/>
      <c r="G165" s="27">
        <f>IF(OR(COUNT(E166:G166)=0,COUNT(E167:G167)=0),"",IF(C164="1-phase", ((0.8*0.9*E166*E167)/746), AVERAGE(E166,F166,G166)*AVERAGE(E167,F167,G167)*0.8*0.9*1.732/746))</f>
        <v/>
      </c>
      <c r="I165" s="199" t="inlineStr">
        <is>
          <t>Belt(s)</t>
        </is>
      </c>
      <c r="J165" s="208">
        <f>IF('{Equipment Data Entry}'!L13="","",'{Equipment Data Entry}'!L13)</f>
        <v/>
      </c>
      <c r="K165" s="199" t="inlineStr">
        <is>
          <t>C to C</t>
        </is>
      </c>
      <c r="L165" s="25">
        <f>IF('{Equipment Data Entry}'!M13="","",'{Equipment Data Entry}'!M13)</f>
        <v/>
      </c>
      <c r="P165" s="217" t="n"/>
      <c r="Q165" s="217" t="n"/>
      <c r="R165" s="217" t="n"/>
      <c r="S165" s="217" t="n"/>
      <c r="T165" s="217" t="n"/>
      <c r="U165" s="217" t="n"/>
      <c r="V165" s="217" t="n"/>
      <c r="W165" s="217" t="n"/>
      <c r="X165" s="217" t="n"/>
      <c r="Y165" s="217" t="n"/>
    </row>
    <row r="166" ht="13.35" customHeight="1" s="162">
      <c r="B166" s="199" t="inlineStr">
        <is>
          <t>Measured Voltage</t>
        </is>
      </c>
      <c r="C166" s="400" t="n"/>
      <c r="D166" s="401" t="n"/>
      <c r="E166" s="24" t="n"/>
      <c r="F166" s="24" t="n"/>
      <c r="G166" s="24" t="n"/>
      <c r="I166" s="199" t="inlineStr">
        <is>
          <t>Final Settings / Setpoints</t>
        </is>
      </c>
      <c r="J166" s="401" t="n"/>
      <c r="K166" s="24" t="n"/>
      <c r="L166" s="400" t="n"/>
      <c r="M166" s="401" t="n"/>
      <c r="P166" s="217" t="n"/>
      <c r="Q166" s="217" t="n"/>
      <c r="R166" s="216" t="inlineStr">
        <is>
          <t>Technician Notes</t>
        </is>
      </c>
      <c r="S166" s="217" t="n"/>
      <c r="T166" s="217" t="n"/>
      <c r="U166" s="217" t="n"/>
      <c r="V166" s="217" t="n"/>
      <c r="W166" s="217" t="n"/>
      <c r="X166" s="217" t="n"/>
      <c r="Y166" s="217" t="n"/>
    </row>
    <row r="167" ht="13.35" customHeight="1" s="162">
      <c r="B167" s="199" t="inlineStr">
        <is>
          <t>Measured Amperage</t>
        </is>
      </c>
      <c r="C167" s="400" t="n"/>
      <c r="D167" s="401" t="n"/>
      <c r="E167" s="25" t="n"/>
      <c r="F167" s="25" t="n"/>
      <c r="G167" s="25" t="n"/>
      <c r="I167" s="205" t="inlineStr">
        <is>
          <t>RPM Data</t>
        </is>
      </c>
      <c r="J167" s="401" t="n"/>
      <c r="K167" s="205" t="inlineStr">
        <is>
          <t>Initial</t>
        </is>
      </c>
      <c r="L167" s="205" t="inlineStr">
        <is>
          <t>Final</t>
        </is>
      </c>
      <c r="P167" s="217" t="n"/>
      <c r="Q167" s="217" t="n"/>
      <c r="R167" s="429" t="n"/>
      <c r="S167" s="430" t="n"/>
      <c r="T167" s="430" t="n"/>
      <c r="U167" s="430" t="n"/>
      <c r="V167" s="430" t="n"/>
      <c r="W167" s="430" t="n"/>
      <c r="X167" s="431" t="n"/>
      <c r="Y167" s="217" t="n"/>
    </row>
    <row r="168" ht="13.35" customHeight="1" s="162">
      <c r="I168" s="199" t="inlineStr">
        <is>
          <t>Motor RPM</t>
        </is>
      </c>
      <c r="J168" s="401" t="n"/>
      <c r="K168" s="24" t="n"/>
      <c r="L168" s="24" t="n"/>
      <c r="P168" s="217" t="n"/>
      <c r="Q168" s="217" t="n"/>
      <c r="R168" s="432" t="n"/>
      <c r="S168" s="404" t="n"/>
      <c r="T168" s="404" t="n"/>
      <c r="U168" s="404" t="n"/>
      <c r="V168" s="404" t="n"/>
      <c r="W168" s="404" t="n"/>
      <c r="X168" s="433" t="n"/>
      <c r="Y168" s="217" t="n"/>
    </row>
    <row r="169" ht="13.35" customHeight="1" s="162">
      <c r="B169" s="200" t="inlineStr">
        <is>
          <t xml:space="preserve">Static Pressures Profile </t>
        </is>
      </c>
      <c r="C169" s="400" t="n"/>
      <c r="D169" s="400" t="n"/>
      <c r="E169" s="400" t="n"/>
      <c r="F169" s="400" t="n"/>
      <c r="G169" s="401" t="n"/>
      <c r="I169" s="199" t="inlineStr">
        <is>
          <t>Fan RPM</t>
        </is>
      </c>
      <c r="J169" s="401" t="n"/>
      <c r="K169" s="24" t="n"/>
      <c r="L169" s="24" t="n"/>
      <c r="P169" s="217" t="n"/>
      <c r="Q169" s="217" t="n"/>
      <c r="R169" s="432" t="n"/>
      <c r="S169" s="404" t="n"/>
      <c r="T169" s="404" t="n"/>
      <c r="U169" s="404" t="n"/>
      <c r="V169" s="404" t="n"/>
      <c r="W169" s="404" t="n"/>
      <c r="X169" s="433" t="n"/>
      <c r="Y169" s="217" t="n"/>
    </row>
    <row r="170" ht="13.35" customHeight="1" s="162">
      <c r="B170" s="434" t="n"/>
      <c r="C170" s="401" t="n"/>
      <c r="D170" s="205" t="inlineStr">
        <is>
          <t>Flt/Coil</t>
        </is>
      </c>
      <c r="E170" s="205" t="inlineStr">
        <is>
          <t>Fan</t>
        </is>
      </c>
      <c r="F170" s="434" t="n"/>
      <c r="G170" s="401" t="n"/>
      <c r="I170" s="199" t="inlineStr">
        <is>
          <t>VSD Frequency</t>
        </is>
      </c>
      <c r="J170" s="401" t="n"/>
      <c r="K170" s="66" t="n"/>
      <c r="L170" s="66" t="n"/>
      <c r="P170" s="217" t="n"/>
      <c r="Q170" s="217" t="n"/>
      <c r="R170" s="432" t="n"/>
      <c r="S170" s="404" t="n"/>
      <c r="T170" s="404" t="n"/>
      <c r="U170" s="404" t="n"/>
      <c r="V170" s="404" t="n"/>
      <c r="W170" s="404" t="n"/>
      <c r="X170" s="433" t="n"/>
      <c r="Y170" s="217" t="n"/>
    </row>
    <row r="171" ht="13.35" customHeight="1" s="162">
      <c r="B171" s="198" t="inlineStr">
        <is>
          <t>Entering</t>
        </is>
      </c>
      <c r="C171" s="401" t="n"/>
      <c r="D171" s="19" t="n"/>
      <c r="E171" s="19" t="n"/>
      <c r="F171" s="19">
        <f>IF(E171="","",E172-N(E171))</f>
        <v/>
      </c>
      <c r="G171" s="186" t="inlineStr">
        <is>
          <t>TSP</t>
        </is>
      </c>
      <c r="H171" s="23" t="n"/>
      <c r="I171" s="199" t="inlineStr">
        <is>
          <t>OA Damper Position</t>
        </is>
      </c>
      <c r="J171" s="400" t="n"/>
      <c r="K171" s="401" t="n"/>
      <c r="L171" s="56" t="n"/>
      <c r="P171" s="217" t="n"/>
      <c r="Q171" s="217" t="n"/>
      <c r="R171" s="432" t="n"/>
      <c r="S171" s="404" t="n"/>
      <c r="T171" s="404" t="n"/>
      <c r="U171" s="404" t="n"/>
      <c r="V171" s="404" t="n"/>
      <c r="W171" s="404" t="n"/>
      <c r="X171" s="433" t="n"/>
      <c r="Y171" s="217" t="n"/>
    </row>
    <row r="172" ht="13.35" customHeight="1" s="162">
      <c r="B172" s="198" t="inlineStr">
        <is>
          <t>Exiting</t>
        </is>
      </c>
      <c r="C172" s="401" t="n"/>
      <c r="D172" s="55">
        <f>IF(E171="", "", E171)</f>
        <v/>
      </c>
      <c r="E172" s="19" t="n"/>
      <c r="F172" s="19">
        <f>IF(E172="","",E172-N(D171))</f>
        <v/>
      </c>
      <c r="G172" s="186" t="inlineStr">
        <is>
          <t>ESP</t>
        </is>
      </c>
      <c r="H172" s="23" t="n"/>
      <c r="P172" s="217" t="n"/>
      <c r="Q172" s="217" t="n"/>
      <c r="R172" s="432" t="n"/>
      <c r="S172" s="404" t="n"/>
      <c r="T172" s="404" t="n"/>
      <c r="U172" s="404" t="n"/>
      <c r="V172" s="404" t="n"/>
      <c r="W172" s="404" t="n"/>
      <c r="X172" s="433" t="n"/>
      <c r="Y172" s="217" t="n"/>
    </row>
    <row r="173" ht="13.35" customHeight="1" s="162">
      <c r="P173" s="217" t="n"/>
      <c r="Q173" s="217" t="n"/>
      <c r="R173" s="432" t="n"/>
      <c r="S173" s="404" t="n"/>
      <c r="T173" s="404" t="n"/>
      <c r="U173" s="404" t="n"/>
      <c r="V173" s="404" t="n"/>
      <c r="W173" s="404" t="n"/>
      <c r="X173" s="433" t="n"/>
      <c r="Y173" s="217" t="n"/>
    </row>
    <row r="174" ht="13.35" customHeight="1" s="162">
      <c r="B174" s="200" t="inlineStr">
        <is>
          <t>System</t>
        </is>
      </c>
      <c r="C174" s="403" t="n"/>
      <c r="D174" s="209">
        <f>IF('{Equipment Data Entry}'!B14="","",'{Equipment Data Entry}'!B14)</f>
        <v/>
      </c>
      <c r="E174" s="420" t="n"/>
      <c r="F174" s="403" t="n"/>
      <c r="G174" s="200" t="inlineStr">
        <is>
          <t>Service</t>
        </is>
      </c>
      <c r="H174" s="403" t="n"/>
      <c r="I174" s="210">
        <f>IF('{Equipment Data Entry}'!C14="", "", '{Equipment Data Entry}'!C14)</f>
        <v/>
      </c>
      <c r="J174" s="420" t="n"/>
      <c r="K174" s="420" t="n"/>
      <c r="L174" s="420" t="n"/>
      <c r="M174" s="403" t="n"/>
      <c r="P174" s="217" t="n"/>
      <c r="Q174" s="217" t="n"/>
      <c r="R174" s="211" t="inlineStr">
        <is>
          <t>Design Fan Rotation</t>
        </is>
      </c>
      <c r="S174" s="404" t="n"/>
      <c r="T174" s="404" t="n"/>
      <c r="U174" s="404" t="n"/>
      <c r="V174" s="404" t="n"/>
      <c r="W174" s="404" t="n"/>
      <c r="X174" s="433" t="n"/>
      <c r="Y174" s="217" t="n"/>
    </row>
    <row r="175" ht="13.35" customHeight="1" s="162">
      <c r="B175" s="424" t="n"/>
      <c r="C175" s="425" t="n"/>
      <c r="D175" s="424" t="n"/>
      <c r="E175" s="426" t="n"/>
      <c r="F175" s="425" t="n"/>
      <c r="G175" s="424" t="n"/>
      <c r="H175" s="425" t="n"/>
      <c r="I175" s="424" t="n"/>
      <c r="J175" s="426" t="n"/>
      <c r="K175" s="426" t="n"/>
      <c r="L175" s="426" t="n"/>
      <c r="M175" s="425" t="n"/>
      <c r="P175" s="217" t="n"/>
      <c r="Q175" s="217" t="n"/>
      <c r="R175" s="211" t="inlineStr">
        <is>
          <t>Actual Fan Rotation</t>
        </is>
      </c>
      <c r="S175" s="404" t="n"/>
      <c r="T175" s="404" t="n"/>
      <c r="U175" s="404" t="n"/>
      <c r="V175" s="404" t="n"/>
      <c r="W175" s="404" t="n"/>
      <c r="X175" s="433" t="n"/>
      <c r="Y175" s="217" t="n"/>
    </row>
    <row r="176" ht="13.35" customHeight="1" s="162">
      <c r="B176" s="427" t="inlineStr">
        <is>
          <t>Drive Type:</t>
        </is>
      </c>
      <c r="D176" s="428" t="n"/>
      <c r="E176" s="427" t="inlineStr">
        <is>
          <t>Fan Rotation – Design:</t>
        </is>
      </c>
      <c r="G176" s="428" t="n"/>
      <c r="I176" s="427" t="inlineStr">
        <is>
          <t>Actual:</t>
        </is>
      </c>
      <c r="J176" s="428" t="n"/>
      <c r="K176" s="427" t="inlineStr">
        <is>
          <t>Sheave Bore (M/F):</t>
        </is>
      </c>
      <c r="M176" s="428" t="n"/>
      <c r="P176" s="217" t="n"/>
      <c r="Q176" s="217" t="n"/>
      <c r="R176" s="211" t="inlineStr">
        <is>
          <t>Design Filter Type</t>
        </is>
      </c>
      <c r="S176" s="437" t="n"/>
      <c r="T176" s="437" t="n"/>
      <c r="U176" s="437" t="n"/>
      <c r="V176" s="437" t="n"/>
      <c r="W176" s="437" t="n"/>
      <c r="X176" s="438" t="n"/>
      <c r="Y176" s="217" t="n"/>
    </row>
    <row r="177" ht="13.35" customHeight="1" s="162">
      <c r="B177" s="200" t="inlineStr">
        <is>
          <t>Unit Data</t>
        </is>
      </c>
      <c r="C177" s="400" t="n"/>
      <c r="D177" s="400" t="n"/>
      <c r="E177" s="400" t="n"/>
      <c r="F177" s="400" t="n"/>
      <c r="G177" s="401" t="n"/>
      <c r="I177" s="200" t="inlineStr">
        <is>
          <t>Design and Performance Data</t>
        </is>
      </c>
      <c r="J177" s="400" t="n"/>
      <c r="K177" s="400" t="n"/>
      <c r="L177" s="401" t="n"/>
      <c r="M177" s="283" t="n"/>
      <c r="P177" s="217" t="n"/>
      <c r="Q177" s="217" t="n"/>
      <c r="R177" s="216" t="inlineStr">
        <is>
          <t>Misc. Unit Info</t>
        </is>
      </c>
      <c r="U177" s="217" t="n"/>
      <c r="W177" s="217" t="n"/>
      <c r="X177" s="217" t="n"/>
      <c r="Y177" s="217" t="n"/>
    </row>
    <row r="178" ht="13.35" customHeight="1" s="162">
      <c r="B178" s="199" t="inlineStr">
        <is>
          <t>Manufacturer</t>
        </is>
      </c>
      <c r="C178" s="401" t="n"/>
      <c r="D178" s="204">
        <f>IF('{Equipment Data Entry}'!E14="","",'{Equipment Data Entry}'!E14)</f>
        <v/>
      </c>
      <c r="E178" s="400" t="n"/>
      <c r="F178" s="400" t="n"/>
      <c r="G178" s="401" t="n"/>
      <c r="I178" s="199" t="inlineStr">
        <is>
          <t>Design Criteria</t>
        </is>
      </c>
      <c r="J178" s="401" t="n"/>
      <c r="K178" s="199" t="inlineStr">
        <is>
          <t>Design</t>
        </is>
      </c>
      <c r="L178" s="199" t="inlineStr">
        <is>
          <t>Actual</t>
        </is>
      </c>
      <c r="P178" s="217" t="n"/>
      <c r="Q178" s="217" t="n"/>
      <c r="R178" s="211" t="inlineStr">
        <is>
          <t>Design Fan Rotation</t>
        </is>
      </c>
      <c r="S178" s="421" t="n"/>
      <c r="T178" s="422" t="n"/>
      <c r="U178" s="211" t="inlineStr">
        <is>
          <t>Qty.</t>
        </is>
      </c>
      <c r="V178" s="423" t="n"/>
      <c r="W178" s="217" t="n"/>
      <c r="X178" s="217" t="n"/>
      <c r="Y178" s="217" t="n"/>
    </row>
    <row r="179" ht="13.35" customHeight="1" s="162">
      <c r="B179" s="199" t="inlineStr">
        <is>
          <t>Model Number</t>
        </is>
      </c>
      <c r="C179" s="401" t="n"/>
      <c r="D179" s="204">
        <f>IF('{Equipment Data Entry}'!F14="","",'{Equipment Data Entry}'!F14)</f>
        <v/>
      </c>
      <c r="E179" s="400" t="n"/>
      <c r="F179" s="400" t="n"/>
      <c r="G179" s="401" t="n"/>
      <c r="I179" s="199" t="inlineStr">
        <is>
          <t>Total Airflow</t>
        </is>
      </c>
      <c r="J179" s="401" t="n"/>
      <c r="K179" s="24">
        <f>'RTU Airflow'!H380</f>
        <v/>
      </c>
      <c r="L179" s="24">
        <f>'RTU Airflow'!L380</f>
        <v/>
      </c>
      <c r="M179" s="22">
        <f>IF(OR(L179="",K179="",K179=0),"",L179/K179)</f>
        <v/>
      </c>
      <c r="P179" s="217" t="n"/>
      <c r="Q179" s="217" t="n"/>
      <c r="R179" s="211" t="inlineStr">
        <is>
          <t>Actual Fan Rotation</t>
        </is>
      </c>
      <c r="S179" s="421" t="n"/>
      <c r="T179" s="422" t="n"/>
      <c r="U179" s="212" t="n"/>
      <c r="V179" s="423" t="n"/>
      <c r="W179" s="217" t="n"/>
      <c r="X179" s="217" t="n"/>
      <c r="Y179" s="217" t="n"/>
    </row>
    <row r="180" ht="13.35" customHeight="1" s="162">
      <c r="B180" s="199" t="inlineStr">
        <is>
          <t>Serial Number</t>
        </is>
      </c>
      <c r="C180" s="401" t="n"/>
      <c r="D180" s="204" t="n"/>
      <c r="E180" s="400" t="n"/>
      <c r="F180" s="400" t="n"/>
      <c r="G180" s="401" t="n"/>
      <c r="I180" s="199" t="inlineStr">
        <is>
          <t>Outside Airflow</t>
        </is>
      </c>
      <c r="J180" s="401" t="n"/>
      <c r="K180" s="24">
        <f>IF('RTU Airflow'!H391=0,0,'RTU Airflow'!H391)</f>
        <v/>
      </c>
      <c r="L180" s="24">
        <f>'RTU Airflow'!L391</f>
        <v/>
      </c>
      <c r="M180" s="22">
        <f>IF(OR(L180="",K180="",K180=0),"",L180/K180)</f>
        <v/>
      </c>
      <c r="P180" s="217" t="n"/>
      <c r="Q180" s="217" t="n"/>
      <c r="R180" s="211" t="inlineStr">
        <is>
          <t>Design Filter Type</t>
        </is>
      </c>
      <c r="S180" s="421" t="n"/>
      <c r="T180" s="422" t="n"/>
      <c r="U180" s="216" t="inlineStr">
        <is>
          <t>Drive Change Data</t>
        </is>
      </c>
      <c r="V180" s="423" t="n"/>
      <c r="W180" s="61" t="inlineStr">
        <is>
          <t>Original</t>
        </is>
      </c>
      <c r="X180" s="61" t="inlineStr">
        <is>
          <t>New</t>
        </is>
      </c>
      <c r="Y180" s="217" t="n"/>
    </row>
    <row r="181" ht="13.35" customHeight="1" s="162">
      <c r="B181" s="199" t="inlineStr">
        <is>
          <t>Area Served</t>
        </is>
      </c>
      <c r="C181" s="401" t="n"/>
      <c r="D181" s="204">
        <f>I174</f>
        <v/>
      </c>
      <c r="E181" s="400" t="n"/>
      <c r="F181" s="400" t="n"/>
      <c r="G181" s="401" t="n"/>
      <c r="I181" s="199" t="inlineStr">
        <is>
          <t>Return Airflow</t>
        </is>
      </c>
      <c r="J181" s="401" t="n"/>
      <c r="K181" s="24">
        <f>IF(K179="","",K179-N(K180))</f>
        <v/>
      </c>
      <c r="L181" s="24">
        <f>IF(L179="","",L179-N(L180))</f>
        <v/>
      </c>
      <c r="P181" s="216" t="n"/>
      <c r="Q181" s="216" t="n"/>
      <c r="R181" s="211" t="inlineStr">
        <is>
          <t>Installed Filter Type</t>
        </is>
      </c>
      <c r="S181" s="421" t="n"/>
      <c r="T181" s="422" t="n"/>
      <c r="U181" s="211" t="inlineStr">
        <is>
          <t>Motor Sheave</t>
        </is>
      </c>
      <c r="V181" s="423" t="n"/>
      <c r="W181" s="217" t="n"/>
      <c r="X181" s="217" t="n"/>
      <c r="Y181" s="217" t="n"/>
    </row>
    <row r="182" ht="13.35" customHeight="1" s="162">
      <c r="B182" s="199" t="inlineStr">
        <is>
          <t>Location</t>
        </is>
      </c>
      <c r="C182" s="401" t="n"/>
      <c r="D182" s="204">
        <f>IF('{Equipment Data Entry}'!D14="","",'{Equipment Data Entry}'!D14)</f>
        <v/>
      </c>
      <c r="E182" s="400" t="n"/>
      <c r="F182" s="400" t="n"/>
      <c r="G182" s="401" t="n"/>
      <c r="I182" s="199" t="inlineStr">
        <is>
          <t>Unit ESP</t>
        </is>
      </c>
      <c r="J182" s="401" t="n"/>
      <c r="K182" s="71">
        <f>IF('{Equipment Data Entry}'!H14="","",'{Equipment Data Entry}'!H14)</f>
        <v/>
      </c>
      <c r="L182" s="29">
        <f>F195</f>
        <v/>
      </c>
      <c r="P182" s="217" t="n"/>
      <c r="Q182" s="211" t="inlineStr">
        <is>
          <t>RPM</t>
        </is>
      </c>
      <c r="R182" s="211" t="inlineStr">
        <is>
          <t>Size</t>
        </is>
      </c>
      <c r="S182" s="212" t="n"/>
      <c r="T182" s="423" t="n"/>
      <c r="U182" s="211" t="inlineStr">
        <is>
          <t>Qty.</t>
        </is>
      </c>
      <c r="V182" s="212" t="n"/>
      <c r="W182" s="217" t="n"/>
      <c r="X182" s="217" t="n"/>
      <c r="Y182" s="217" t="n"/>
    </row>
    <row r="183" ht="13.35" customHeight="1" s="162">
      <c r="I183" s="199" t="inlineStr">
        <is>
          <t>Fan RPMs</t>
        </is>
      </c>
      <c r="J183" s="401" t="n"/>
      <c r="K183" s="24">
        <f>IF('{Equipment Data Entry}'!I14="","",'{Equipment Data Entry}'!I14)</f>
        <v/>
      </c>
      <c r="L183" s="24">
        <f>IF(L192="","",L192)</f>
        <v/>
      </c>
      <c r="P183" s="217" t="n"/>
      <c r="S183" s="217" t="n"/>
      <c r="V183" s="217" t="n"/>
      <c r="W183" s="217" t="n"/>
      <c r="X183" s="217" t="n"/>
      <c r="Y183" s="217" t="n"/>
    </row>
    <row r="184" ht="13.35" customHeight="1" s="162">
      <c r="B184" s="200" t="inlineStr">
        <is>
          <t>Motor Data</t>
        </is>
      </c>
      <c r="C184" s="400" t="n"/>
      <c r="D184" s="400" t="n"/>
      <c r="E184" s="400" t="n"/>
      <c r="F184" s="400" t="n"/>
      <c r="G184" s="401" t="n"/>
      <c r="I184" s="199" t="inlineStr">
        <is>
          <t>Filters: Type / Size / Qty</t>
        </is>
      </c>
      <c r="J184" s="401" t="n"/>
      <c r="K184" s="24" t="n"/>
      <c r="L184" s="400" t="n"/>
      <c r="M184" s="401" t="n"/>
      <c r="P184" s="217" t="n"/>
      <c r="Q184" s="211" t="inlineStr">
        <is>
          <t>DCV</t>
        </is>
      </c>
      <c r="R184" s="216" t="inlineStr">
        <is>
          <t>Direct Drive Motors</t>
        </is>
      </c>
      <c r="U184" s="216" t="inlineStr">
        <is>
          <t>Drive Change Data</t>
        </is>
      </c>
      <c r="W184" s="61" t="inlineStr">
        <is>
          <t>Original</t>
        </is>
      </c>
      <c r="X184" s="61" t="inlineStr">
        <is>
          <t>New</t>
        </is>
      </c>
      <c r="Y184" s="217" t="n"/>
    </row>
    <row r="185" ht="13.35" customHeight="1" s="162">
      <c r="B185" s="199" t="inlineStr">
        <is>
          <t>Manufacturer</t>
        </is>
      </c>
      <c r="C185" s="401" t="n"/>
      <c r="D185" s="203" t="n"/>
      <c r="E185" s="400" t="n"/>
      <c r="F185" s="400" t="n"/>
      <c r="G185" s="401" t="n"/>
      <c r="I185" s="200" t="inlineStr">
        <is>
          <t>Drive Data</t>
        </is>
      </c>
      <c r="J185" s="400" t="n"/>
      <c r="K185" s="400" t="n"/>
      <c r="L185" s="401" t="n"/>
      <c r="P185" s="217" t="n"/>
      <c r="Q185" s="211" t="n"/>
      <c r="R185" s="211" t="inlineStr">
        <is>
          <t>Initial</t>
        </is>
      </c>
      <c r="S185" s="211" t="inlineStr">
        <is>
          <t>Final</t>
        </is>
      </c>
      <c r="T185" s="217" t="n"/>
      <c r="U185" s="211" t="inlineStr">
        <is>
          <t>Motor Sheave</t>
        </is>
      </c>
      <c r="V185" s="422" t="n"/>
      <c r="W185" s="212" t="n"/>
      <c r="X185" s="212" t="n"/>
      <c r="Y185" s="217" t="n"/>
    </row>
    <row r="186" ht="13.35" customHeight="1" s="162">
      <c r="B186" s="199" t="inlineStr">
        <is>
          <t>Horsepower</t>
        </is>
      </c>
      <c r="C186" s="401" t="n"/>
      <c r="D186" s="28">
        <f>IF('{Equipment Data Entry}'!G14="","",'{Equipment Data Entry}'!G14)</f>
        <v/>
      </c>
      <c r="E186" s="21" t="inlineStr">
        <is>
          <t>RPM</t>
        </is>
      </c>
      <c r="F186" s="24" t="n"/>
      <c r="G186" s="199" t="inlineStr">
        <is>
          <t>SF</t>
        </is>
      </c>
      <c r="I186" s="199" t="inlineStr">
        <is>
          <t>Motor Shv OD/Bore/PD</t>
        </is>
      </c>
      <c r="J186" s="401" t="n"/>
      <c r="K186" s="208">
        <f>IF('{Equipment Data Entry}'!J14="","",'{Equipment Data Entry}'!J14)</f>
        <v/>
      </c>
      <c r="L186" s="401" t="n"/>
      <c r="P186" s="217" t="n"/>
      <c r="Q186" s="211" t="inlineStr">
        <is>
          <t>RPM</t>
        </is>
      </c>
      <c r="R186" s="216" t="inlineStr">
        <is>
          <t>Technician Notes</t>
        </is>
      </c>
      <c r="S186" s="211" t="n"/>
      <c r="T186" s="217" t="n"/>
      <c r="U186" s="211" t="inlineStr">
        <is>
          <t>Fan Sheave</t>
        </is>
      </c>
      <c r="V186" s="422" t="n"/>
      <c r="W186" s="212" t="n"/>
      <c r="X186" s="212" t="n"/>
      <c r="Y186" s="217" t="n"/>
    </row>
    <row r="187" ht="13.35" customHeight="1" s="162">
      <c r="B187" s="198">
        <f>IF('{Equipment Data Entry}'!N14="","",'{Equipment Data Entry}'!N14)</f>
        <v/>
      </c>
      <c r="C187" s="198">
        <f>IF('{Equipment Data Entry}'!O14="","",'{Equipment Data Entry}'!O14)</f>
        <v/>
      </c>
      <c r="D187" s="21" t="inlineStr">
        <is>
          <t>FLA</t>
        </is>
      </c>
      <c r="E187" s="25" t="n"/>
      <c r="F187" s="21" t="inlineStr">
        <is>
          <t>Frame</t>
        </is>
      </c>
      <c r="G187" s="208" t="n"/>
      <c r="I187" s="199" t="inlineStr">
        <is>
          <t>Fan Shv OD/Bore</t>
        </is>
      </c>
      <c r="J187" s="401" t="n"/>
      <c r="K187" s="208">
        <f>IF('{Equipment Data Entry}'!K14="","",'{Equipment Data Entry}'!K14)</f>
        <v/>
      </c>
      <c r="L187" s="401" t="n"/>
      <c r="P187" s="217" t="n"/>
      <c r="Q187" s="211" t="inlineStr">
        <is>
          <t>VFD</t>
        </is>
      </c>
      <c r="R187" s="212" t="n"/>
      <c r="S187" s="211" t="n"/>
      <c r="T187" s="217" t="n"/>
      <c r="U187" s="211" t="inlineStr">
        <is>
          <t>Belt</t>
        </is>
      </c>
      <c r="V187" s="422" t="n"/>
      <c r="W187" s="212" t="n"/>
      <c r="X187" s="212" t="n"/>
      <c r="Y187" s="217" t="n"/>
    </row>
    <row r="188" ht="13.35" customHeight="1" s="162">
      <c r="B188" s="199" t="inlineStr">
        <is>
          <t>Corrected FLA</t>
        </is>
      </c>
      <c r="C188" s="401" t="n"/>
      <c r="D188" s="27">
        <f>IF(OR(E189="",E187="",B187=""),"",B187/AVERAGE(E189:G189)*E187)</f>
        <v/>
      </c>
      <c r="E188" s="199" t="inlineStr">
        <is>
          <t>Estimated BHP</t>
        </is>
      </c>
      <c r="F188" s="401" t="n"/>
      <c r="G188" s="27">
        <f>IF(OR(COUNT(E189:G189)=0,COUNT(E190:G190)=0),"",IF(C187="1-phase", ((0.8*0.9*E189*E190)/746), AVERAGE(E189,F189,G189)*AVERAGE(E190,F190,G190)*0.8*0.9*1.732/746))</f>
        <v/>
      </c>
      <c r="I188" s="199" t="inlineStr">
        <is>
          <t>Belt(s)</t>
        </is>
      </c>
      <c r="J188" s="208">
        <f>IF('{Equipment Data Entry}'!L14="","",'{Equipment Data Entry}'!L14)</f>
        <v/>
      </c>
      <c r="K188" s="199" t="inlineStr">
        <is>
          <t>C to C</t>
        </is>
      </c>
      <c r="L188" s="25">
        <f>IF('{Equipment Data Entry}'!M14="","",'{Equipment Data Entry}'!M14)</f>
        <v/>
      </c>
      <c r="P188" s="217" t="n"/>
      <c r="Q188" s="211" t="inlineStr">
        <is>
          <t>DCV</t>
        </is>
      </c>
      <c r="R188" s="212" t="n"/>
      <c r="S188" s="211" t="n"/>
      <c r="T188" s="217" t="n"/>
      <c r="U188" s="211" t="inlineStr">
        <is>
          <t>C to C</t>
        </is>
      </c>
      <c r="V188" s="422" t="n"/>
      <c r="W188" s="212" t="n"/>
      <c r="X188" s="212" t="n"/>
      <c r="Y188" s="217" t="n"/>
    </row>
    <row r="189" ht="13.35" customHeight="1" s="162">
      <c r="B189" s="199" t="inlineStr">
        <is>
          <t>Measured Voltage</t>
        </is>
      </c>
      <c r="C189" s="400" t="n"/>
      <c r="D189" s="401" t="n"/>
      <c r="E189" s="24" t="n"/>
      <c r="F189" s="24" t="n"/>
      <c r="G189" s="24" t="n"/>
      <c r="I189" s="199" t="inlineStr">
        <is>
          <t>Final Settings / Setpoints</t>
        </is>
      </c>
      <c r="J189" s="401" t="n"/>
      <c r="K189" s="24" t="n"/>
      <c r="L189" s="400" t="n"/>
      <c r="M189" s="401" t="n"/>
      <c r="P189" s="217" t="n"/>
      <c r="Q189" s="217" t="n"/>
      <c r="R189" s="217" t="n"/>
      <c r="S189" s="217" t="n"/>
      <c r="T189" s="217" t="n"/>
      <c r="U189" s="217" t="n"/>
      <c r="V189" s="217" t="n"/>
      <c r="W189" s="217" t="n"/>
      <c r="X189" s="217" t="n"/>
      <c r="Y189" s="217" t="n"/>
    </row>
    <row r="190" ht="13.35" customHeight="1" s="162">
      <c r="B190" s="199" t="inlineStr">
        <is>
          <t>Measured Amperage</t>
        </is>
      </c>
      <c r="C190" s="400" t="n"/>
      <c r="D190" s="401" t="n"/>
      <c r="E190" s="25" t="n"/>
      <c r="F190" s="25" t="n"/>
      <c r="G190" s="25" t="n"/>
      <c r="I190" s="205" t="inlineStr">
        <is>
          <t>RPM Data</t>
        </is>
      </c>
      <c r="J190" s="401" t="n"/>
      <c r="K190" s="205" t="inlineStr">
        <is>
          <t>Initial</t>
        </is>
      </c>
      <c r="L190" s="205" t="inlineStr">
        <is>
          <t>Final</t>
        </is>
      </c>
      <c r="P190" s="217" t="n"/>
      <c r="Q190" s="217" t="n"/>
      <c r="R190" s="216" t="inlineStr">
        <is>
          <t>Technician Notes</t>
        </is>
      </c>
      <c r="S190" s="217" t="n"/>
      <c r="T190" s="217" t="n"/>
      <c r="U190" s="217" t="n"/>
      <c r="V190" s="217" t="n"/>
      <c r="W190" s="217" t="n"/>
      <c r="X190" s="217" t="n"/>
      <c r="Y190" s="217" t="n"/>
    </row>
    <row r="191" ht="13.35" customHeight="1" s="162">
      <c r="I191" s="199" t="inlineStr">
        <is>
          <t>Motor RPM</t>
        </is>
      </c>
      <c r="J191" s="401" t="n"/>
      <c r="K191" s="24" t="n"/>
      <c r="L191" s="24" t="n"/>
      <c r="P191" s="217" t="n"/>
      <c r="Q191" s="217" t="n"/>
      <c r="R191" s="429" t="n"/>
      <c r="S191" s="430" t="n"/>
      <c r="T191" s="430" t="n"/>
      <c r="U191" s="430" t="n"/>
      <c r="V191" s="430" t="n"/>
      <c r="W191" s="430" t="n"/>
      <c r="X191" s="431" t="n"/>
      <c r="Y191" s="217" t="n"/>
    </row>
    <row r="192" ht="13.35" customHeight="1" s="162">
      <c r="B192" s="200" t="inlineStr">
        <is>
          <t xml:space="preserve">Static Pressures Profile </t>
        </is>
      </c>
      <c r="C192" s="400" t="n"/>
      <c r="D192" s="400" t="n"/>
      <c r="E192" s="400" t="n"/>
      <c r="F192" s="400" t="n"/>
      <c r="G192" s="401" t="n"/>
      <c r="I192" s="199" t="inlineStr">
        <is>
          <t>Fan RPM</t>
        </is>
      </c>
      <c r="J192" s="401" t="n"/>
      <c r="K192" s="24" t="n"/>
      <c r="L192" s="24" t="n"/>
      <c r="P192" s="217" t="n"/>
      <c r="Q192" s="217" t="n"/>
      <c r="R192" s="432" t="n"/>
      <c r="S192" s="404" t="n"/>
      <c r="T192" s="404" t="n"/>
      <c r="U192" s="404" t="n"/>
      <c r="V192" s="404" t="n"/>
      <c r="W192" s="404" t="n"/>
      <c r="X192" s="433" t="n"/>
      <c r="Y192" s="217" t="n"/>
    </row>
    <row r="193" ht="13.35" customHeight="1" s="162">
      <c r="B193" s="434" t="n"/>
      <c r="C193" s="401" t="n"/>
      <c r="D193" s="205" t="inlineStr">
        <is>
          <t>Flt/Coil</t>
        </is>
      </c>
      <c r="E193" s="205" t="inlineStr">
        <is>
          <t>Fan</t>
        </is>
      </c>
      <c r="F193" s="434" t="n"/>
      <c r="G193" s="401" t="n"/>
      <c r="I193" s="199" t="inlineStr">
        <is>
          <t>VSD Frequency</t>
        </is>
      </c>
      <c r="J193" s="401" t="n"/>
      <c r="K193" s="66" t="n"/>
      <c r="L193" s="66" t="n"/>
      <c r="P193" s="217" t="n"/>
      <c r="Q193" s="217" t="n"/>
      <c r="R193" s="432" t="n"/>
      <c r="S193" s="404" t="n"/>
      <c r="T193" s="404" t="n"/>
      <c r="U193" s="404" t="n"/>
      <c r="V193" s="404" t="n"/>
      <c r="W193" s="404" t="n"/>
      <c r="X193" s="433" t="n"/>
      <c r="Y193" s="217" t="n"/>
    </row>
    <row r="194" ht="13.35" customHeight="1" s="162">
      <c r="B194" s="198" t="inlineStr">
        <is>
          <t>Entering</t>
        </is>
      </c>
      <c r="C194" s="401" t="n"/>
      <c r="D194" s="19" t="n"/>
      <c r="E194" s="19" t="n"/>
      <c r="F194" s="19">
        <f>IF(E194="","",E195-N(E194))</f>
        <v/>
      </c>
      <c r="G194" s="186" t="inlineStr">
        <is>
          <t>TSP</t>
        </is>
      </c>
      <c r="H194" s="23" t="n"/>
      <c r="I194" s="199" t="inlineStr">
        <is>
          <t>OA Damper Position</t>
        </is>
      </c>
      <c r="J194" s="400" t="n"/>
      <c r="K194" s="401" t="n"/>
      <c r="L194" s="56" t="n"/>
      <c r="P194" s="217" t="n"/>
      <c r="Q194" s="217" t="n"/>
      <c r="R194" s="432" t="n"/>
      <c r="S194" s="404" t="n"/>
      <c r="T194" s="404" t="n"/>
      <c r="U194" s="404" t="n"/>
      <c r="V194" s="404" t="n"/>
      <c r="W194" s="404" t="n"/>
      <c r="X194" s="433" t="n"/>
      <c r="Y194" s="217" t="n"/>
    </row>
    <row r="195" ht="13.35" customHeight="1" s="162">
      <c r="B195" s="198" t="inlineStr">
        <is>
          <t>Exiting</t>
        </is>
      </c>
      <c r="C195" s="401" t="n"/>
      <c r="D195" s="55">
        <f>IF(E194="", "", E194)</f>
        <v/>
      </c>
      <c r="E195" s="19" t="n"/>
      <c r="F195" s="19">
        <f>IF(E195="","",E195-N(D194))</f>
        <v/>
      </c>
      <c r="G195" s="186" t="inlineStr">
        <is>
          <t>ESP</t>
        </is>
      </c>
      <c r="H195" s="23" t="n"/>
      <c r="P195" s="217" t="n"/>
      <c r="Q195" s="217" t="n"/>
      <c r="R195" s="432" t="n"/>
      <c r="S195" s="404" t="n"/>
      <c r="T195" s="404" t="n"/>
      <c r="U195" s="404" t="n"/>
      <c r="V195" s="404" t="n"/>
      <c r="W195" s="404" t="n"/>
      <c r="X195" s="433" t="n"/>
      <c r="Y195" s="217" t="n"/>
    </row>
    <row r="196" ht="13.35" customHeight="1" s="162">
      <c r="P196" s="217" t="n"/>
      <c r="Q196" s="217" t="n"/>
      <c r="R196" s="432" t="n"/>
      <c r="S196" s="404" t="n"/>
      <c r="T196" s="404" t="n"/>
      <c r="U196" s="404" t="n"/>
      <c r="V196" s="404" t="n"/>
      <c r="W196" s="404" t="n"/>
      <c r="X196" s="433" t="n"/>
      <c r="Y196" s="217" t="n"/>
    </row>
    <row r="197" ht="13.35" customHeight="1" s="162">
      <c r="B197" s="205" t="inlineStr">
        <is>
          <t>Notes</t>
        </is>
      </c>
      <c r="C197" s="186" t="n"/>
      <c r="D197" s="400" t="n"/>
      <c r="E197" s="400" t="n"/>
      <c r="F197" s="400" t="n"/>
      <c r="G197" s="400" t="n"/>
      <c r="H197" s="400" t="n"/>
      <c r="I197" s="400" t="n"/>
      <c r="J197" s="400" t="n"/>
      <c r="K197" s="400" t="n"/>
      <c r="L197" s="400" t="n"/>
      <c r="M197" s="401" t="n"/>
      <c r="P197" s="217" t="n"/>
      <c r="Q197" s="217" t="n"/>
      <c r="R197" s="432" t="n"/>
      <c r="S197" s="404" t="n"/>
      <c r="T197" s="404" t="n"/>
      <c r="U197" s="404" t="n"/>
      <c r="V197" s="404" t="n"/>
      <c r="W197" s="404" t="n"/>
      <c r="X197" s="433" t="n"/>
      <c r="Y197" s="217" t="n"/>
    </row>
    <row r="198" ht="13.35" customHeight="1" s="162">
      <c r="B198" s="186" t="n"/>
      <c r="C198" s="400" t="n"/>
      <c r="D198" s="400" t="n"/>
      <c r="E198" s="400" t="n"/>
      <c r="F198" s="400" t="n"/>
      <c r="G198" s="400" t="n"/>
      <c r="H198" s="400" t="n"/>
      <c r="I198" s="400" t="n"/>
      <c r="J198" s="400" t="n"/>
      <c r="K198" s="400" t="n"/>
      <c r="L198" s="400" t="n"/>
      <c r="M198" s="401" t="n"/>
      <c r="P198" s="217" t="n"/>
      <c r="Q198" s="217" t="n"/>
      <c r="R198" s="435" t="n"/>
      <c r="S198" s="404" t="n"/>
      <c r="T198" s="404" t="n"/>
      <c r="U198" s="404" t="n"/>
      <c r="V198" s="404" t="n"/>
      <c r="W198" s="404" t="n"/>
      <c r="X198" s="433" t="n"/>
      <c r="Y198" s="217" t="n"/>
    </row>
    <row r="199" ht="13.35" customHeight="1" s="162">
      <c r="B199" s="186" t="n"/>
      <c r="C199" s="400" t="n"/>
      <c r="D199" s="400" t="n"/>
      <c r="E199" s="400" t="n"/>
      <c r="F199" s="400" t="n"/>
      <c r="G199" s="400" t="n"/>
      <c r="H199" s="400" t="n"/>
      <c r="I199" s="400" t="n"/>
      <c r="J199" s="400" t="n"/>
      <c r="K199" s="400" t="n"/>
      <c r="L199" s="400" t="n"/>
      <c r="M199" s="401" t="n"/>
      <c r="P199" s="217" t="n"/>
      <c r="Q199" s="217" t="n"/>
      <c r="R199" s="432" t="n"/>
      <c r="S199" s="404" t="n"/>
      <c r="T199" s="404" t="n"/>
      <c r="U199" s="404" t="n"/>
      <c r="V199" s="404" t="n"/>
      <c r="W199" s="404" t="n"/>
      <c r="X199" s="433" t="n"/>
      <c r="Y199" s="217" t="n"/>
    </row>
    <row r="200" ht="13.35" customHeight="1" s="162">
      <c r="B200" s="200" t="inlineStr">
        <is>
          <t>System</t>
        </is>
      </c>
      <c r="C200" s="403" t="n"/>
      <c r="D200" s="209">
        <f>IF('{Equipment Data Entry}'!B15="","",'{Equipment Data Entry}'!B15)</f>
        <v/>
      </c>
      <c r="E200" s="420" t="n"/>
      <c r="F200" s="403" t="n"/>
      <c r="G200" s="200" t="inlineStr">
        <is>
          <t>Service</t>
        </is>
      </c>
      <c r="H200" s="403" t="n"/>
      <c r="I200" s="210">
        <f>IF('{Equipment Data Entry}'!C15="", "", '{Equipment Data Entry}'!C15)</f>
        <v/>
      </c>
      <c r="J200" s="420" t="n"/>
      <c r="K200" s="420" t="n"/>
      <c r="L200" s="420" t="n"/>
      <c r="M200" s="403" t="n"/>
      <c r="P200" s="217" t="n"/>
      <c r="Q200" s="217" t="n"/>
      <c r="R200" s="211" t="inlineStr">
        <is>
          <t>Design Fan Rotation</t>
        </is>
      </c>
      <c r="S200" s="437" t="n"/>
      <c r="T200" s="437" t="n"/>
      <c r="U200" s="437" t="n"/>
      <c r="V200" s="437" t="n"/>
      <c r="W200" s="437" t="n"/>
      <c r="X200" s="438" t="n"/>
      <c r="Y200" s="217" t="n"/>
    </row>
    <row r="201" ht="13.35" customHeight="1" s="162">
      <c r="B201" s="424" t="n"/>
      <c r="C201" s="425" t="n"/>
      <c r="D201" s="424" t="n"/>
      <c r="E201" s="426" t="n"/>
      <c r="F201" s="425" t="n"/>
      <c r="G201" s="424" t="n"/>
      <c r="H201" s="425" t="n"/>
      <c r="I201" s="424" t="n"/>
      <c r="J201" s="426" t="n"/>
      <c r="K201" s="426" t="n"/>
      <c r="L201" s="426" t="n"/>
      <c r="M201" s="425" t="n"/>
      <c r="P201" s="217" t="n"/>
      <c r="Q201" s="217" t="n"/>
      <c r="R201" s="216" t="inlineStr">
        <is>
          <t>Misc. Unit Info</t>
        </is>
      </c>
      <c r="U201" s="217" t="n"/>
      <c r="W201" s="217" t="n"/>
      <c r="X201" s="217" t="n"/>
      <c r="Y201" s="217" t="n"/>
    </row>
    <row r="202" ht="13.35" customHeight="1" s="162">
      <c r="B202" s="427" t="inlineStr">
        <is>
          <t>Drive Type:</t>
        </is>
      </c>
      <c r="D202" s="428" t="n"/>
      <c r="E202" s="427" t="inlineStr">
        <is>
          <t>Fan Rotation – Design:</t>
        </is>
      </c>
      <c r="G202" s="428" t="n"/>
      <c r="I202" s="427" t="inlineStr">
        <is>
          <t>Actual:</t>
        </is>
      </c>
      <c r="J202" s="428" t="n"/>
      <c r="K202" s="427" t="inlineStr">
        <is>
          <t>Sheave Bore (M/F):</t>
        </is>
      </c>
      <c r="M202" s="428" t="n"/>
      <c r="P202" s="217" t="n"/>
      <c r="Q202" s="217" t="n"/>
      <c r="R202" s="211" t="inlineStr">
        <is>
          <t>Design Fan Rotation</t>
        </is>
      </c>
      <c r="S202" s="421" t="n"/>
      <c r="T202" s="422" t="n"/>
      <c r="U202" s="212" t="n"/>
      <c r="V202" s="423" t="n"/>
      <c r="W202" s="217" t="n"/>
      <c r="X202" s="217" t="n"/>
      <c r="Y202" s="217" t="n"/>
    </row>
    <row r="203" ht="13.35" customHeight="1" s="162">
      <c r="B203" s="200" t="inlineStr">
        <is>
          <t>Unit Data</t>
        </is>
      </c>
      <c r="C203" s="400" t="n"/>
      <c r="D203" s="400" t="n"/>
      <c r="E203" s="400" t="n"/>
      <c r="F203" s="400" t="n"/>
      <c r="G203" s="401" t="n"/>
      <c r="I203" s="200" t="inlineStr">
        <is>
          <t>Design and Performance Data</t>
        </is>
      </c>
      <c r="J203" s="400" t="n"/>
      <c r="K203" s="400" t="n"/>
      <c r="L203" s="401" t="n"/>
      <c r="M203" s="283" t="n"/>
      <c r="P203" s="217" t="n"/>
      <c r="Q203" s="217" t="n"/>
      <c r="R203" s="211" t="inlineStr">
        <is>
          <t>Actual Fan Rotation</t>
        </is>
      </c>
      <c r="S203" s="421" t="n"/>
      <c r="T203" s="422" t="n"/>
      <c r="U203" s="212" t="n"/>
      <c r="V203" s="423" t="n"/>
      <c r="W203" s="217" t="n"/>
      <c r="X203" s="217" t="n"/>
      <c r="Y203" s="217" t="n"/>
    </row>
    <row r="204" ht="13.35" customHeight="1" s="162">
      <c r="B204" s="199" t="inlineStr">
        <is>
          <t>Manufacturer</t>
        </is>
      </c>
      <c r="C204" s="401" t="n"/>
      <c r="D204" s="204">
        <f>IF('{Equipment Data Entry}'!E15="","",'{Equipment Data Entry}'!E15)</f>
        <v/>
      </c>
      <c r="E204" s="400" t="n"/>
      <c r="F204" s="400" t="n"/>
      <c r="G204" s="401" t="n"/>
      <c r="I204" s="199" t="inlineStr">
        <is>
          <t>Design Criteria</t>
        </is>
      </c>
      <c r="J204" s="401" t="n"/>
      <c r="K204" s="199" t="inlineStr">
        <is>
          <t>Design</t>
        </is>
      </c>
      <c r="L204" s="199" t="inlineStr">
        <is>
          <t>Actual</t>
        </is>
      </c>
      <c r="P204" s="217" t="n"/>
      <c r="Q204" s="217" t="n"/>
      <c r="R204" s="211" t="inlineStr">
        <is>
          <t>Design Filter Type</t>
        </is>
      </c>
      <c r="S204" s="421" t="n"/>
      <c r="T204" s="422" t="n"/>
      <c r="U204" s="211" t="inlineStr">
        <is>
          <t>Qty.</t>
        </is>
      </c>
      <c r="V204" s="423" t="n"/>
      <c r="W204" s="217" t="n"/>
      <c r="X204" s="217" t="n"/>
      <c r="Y204" s="217" t="n"/>
    </row>
    <row r="205" ht="13.35" customHeight="1" s="162">
      <c r="B205" s="199" t="inlineStr">
        <is>
          <t>Model Number</t>
        </is>
      </c>
      <c r="C205" s="401" t="n"/>
      <c r="D205" s="204">
        <f>IF('{Equipment Data Entry}'!F15="","",'{Equipment Data Entry}'!F15)</f>
        <v/>
      </c>
      <c r="E205" s="400" t="n"/>
      <c r="F205" s="400" t="n"/>
      <c r="G205" s="401" t="n"/>
      <c r="I205" s="199" t="inlineStr">
        <is>
          <t>Total Airflow</t>
        </is>
      </c>
      <c r="J205" s="401" t="n"/>
      <c r="K205" s="24">
        <f>'RTU Airflow'!H429</f>
        <v/>
      </c>
      <c r="L205" s="24">
        <f>'RTU Airflow'!L429</f>
        <v/>
      </c>
      <c r="M205" s="22">
        <f>IF(OR(L205="",K205="",K205=0),"",L205/K205)</f>
        <v/>
      </c>
      <c r="P205" s="216" t="n"/>
      <c r="Q205" s="216" t="n"/>
      <c r="R205" s="211" t="inlineStr">
        <is>
          <t>Installed Filter Type</t>
        </is>
      </c>
      <c r="S205" s="421" t="n"/>
      <c r="T205" s="422" t="n"/>
      <c r="U205" s="212" t="n"/>
      <c r="V205" s="423" t="n"/>
      <c r="W205" s="217" t="n"/>
      <c r="X205" s="217" t="n"/>
      <c r="Y205" s="217" t="n"/>
    </row>
    <row r="206" ht="13.35" customHeight="1" s="162">
      <c r="B206" s="199" t="inlineStr">
        <is>
          <t>Serial Number</t>
        </is>
      </c>
      <c r="C206" s="401" t="n"/>
      <c r="D206" s="204" t="n"/>
      <c r="E206" s="400" t="n"/>
      <c r="F206" s="400" t="n"/>
      <c r="G206" s="401" t="n"/>
      <c r="I206" s="199" t="inlineStr">
        <is>
          <t>Outside Airflow</t>
        </is>
      </c>
      <c r="J206" s="401" t="n"/>
      <c r="K206" s="24">
        <f>IF('RTU Airflow'!H440=0,0,'RTU Airflow'!H440)</f>
        <v/>
      </c>
      <c r="L206" s="24">
        <f>'RTU Airflow'!L440</f>
        <v/>
      </c>
      <c r="M206" s="22">
        <f>IF(OR(L206="",K206="",K206=0),"",L206/K206)</f>
        <v/>
      </c>
      <c r="P206" s="217" t="n"/>
      <c r="Q206" s="217" t="n"/>
      <c r="R206" s="211" t="inlineStr">
        <is>
          <t>Size</t>
        </is>
      </c>
      <c r="S206" s="212" t="n"/>
      <c r="T206" s="423" t="n"/>
      <c r="U206" s="211" t="inlineStr">
        <is>
          <t>Qty.</t>
        </is>
      </c>
      <c r="V206" s="212" t="n"/>
      <c r="W206" s="61" t="inlineStr">
        <is>
          <t>Original</t>
        </is>
      </c>
      <c r="X206" s="61" t="inlineStr">
        <is>
          <t>New</t>
        </is>
      </c>
      <c r="Y206" s="217" t="n"/>
    </row>
    <row r="207" ht="13.35" customHeight="1" s="162">
      <c r="B207" s="199" t="inlineStr">
        <is>
          <t>Area Served</t>
        </is>
      </c>
      <c r="C207" s="401" t="n"/>
      <c r="D207" s="204">
        <f>I200</f>
        <v/>
      </c>
      <c r="E207" s="400" t="n"/>
      <c r="F207" s="400" t="n"/>
      <c r="G207" s="401" t="n"/>
      <c r="I207" s="199" t="inlineStr">
        <is>
          <t>Return Airflow</t>
        </is>
      </c>
      <c r="J207" s="401" t="n"/>
      <c r="K207" s="24">
        <f>IF(K205="","",K205-N(K206))</f>
        <v/>
      </c>
      <c r="L207" s="24">
        <f>IF(L205="","",L205-N(L206))</f>
        <v/>
      </c>
      <c r="P207" s="217" t="n"/>
      <c r="S207" s="211" t="inlineStr">
        <is>
          <t>Final</t>
        </is>
      </c>
      <c r="V207" s="217" t="n"/>
      <c r="W207" s="217" t="n"/>
      <c r="X207" s="217" t="n"/>
      <c r="Y207" s="217" t="n"/>
    </row>
    <row r="208" ht="13.35" customHeight="1" s="162">
      <c r="B208" s="199" t="inlineStr">
        <is>
          <t>Location</t>
        </is>
      </c>
      <c r="C208" s="401" t="n"/>
      <c r="D208" s="204">
        <f>IF('{Equipment Data Entry}'!D15="","",'{Equipment Data Entry}'!D15)</f>
        <v/>
      </c>
      <c r="E208" s="400" t="n"/>
      <c r="F208" s="400" t="n"/>
      <c r="G208" s="401" t="n"/>
      <c r="I208" s="199" t="inlineStr">
        <is>
          <t>Unit ESP</t>
        </is>
      </c>
      <c r="J208" s="401" t="n"/>
      <c r="K208" s="71">
        <f>IF('{Equipment Data Entry}'!H15="","",'{Equipment Data Entry}'!H15)</f>
        <v/>
      </c>
      <c r="L208" s="29">
        <f>F221</f>
        <v/>
      </c>
      <c r="P208" s="217" t="n"/>
      <c r="Q208" s="211" t="inlineStr">
        <is>
          <t>RPM</t>
        </is>
      </c>
      <c r="R208" s="216" t="inlineStr">
        <is>
          <t>Direct Drive Motors</t>
        </is>
      </c>
      <c r="U208" s="216" t="inlineStr">
        <is>
          <t>Drive Change Data</t>
        </is>
      </c>
      <c r="W208" s="61" t="inlineStr">
        <is>
          <t>Original</t>
        </is>
      </c>
      <c r="X208" s="61" t="inlineStr">
        <is>
          <t>New</t>
        </is>
      </c>
      <c r="Y208" s="217" t="n"/>
    </row>
    <row r="209" ht="13.35" customHeight="1" s="162">
      <c r="I209" s="199" t="inlineStr">
        <is>
          <t>Fan RPMs</t>
        </is>
      </c>
      <c r="J209" s="401" t="n"/>
      <c r="K209" s="24">
        <f>IF('{Equipment Data Entry}'!I15="","",'{Equipment Data Entry}'!I15)</f>
        <v/>
      </c>
      <c r="L209" s="24">
        <f>IF(L218="","",L218)</f>
        <v/>
      </c>
      <c r="P209" s="217" t="n"/>
      <c r="Q209" s="211" t="inlineStr">
        <is>
          <t>VFD</t>
        </is>
      </c>
      <c r="R209" s="211" t="inlineStr">
        <is>
          <t>Initial</t>
        </is>
      </c>
      <c r="S209" s="211" t="inlineStr">
        <is>
          <t>Final</t>
        </is>
      </c>
      <c r="T209" s="217" t="n"/>
      <c r="U209" s="211" t="inlineStr">
        <is>
          <t>Motor Sheave</t>
        </is>
      </c>
      <c r="V209" s="422" t="n"/>
      <c r="W209" s="212" t="n"/>
      <c r="X209" s="212" t="n"/>
      <c r="Y209" s="217" t="n"/>
    </row>
    <row r="210" ht="13.35" customHeight="1" s="162">
      <c r="B210" s="200" t="inlineStr">
        <is>
          <t>Motor Data</t>
        </is>
      </c>
      <c r="C210" s="400" t="n"/>
      <c r="D210" s="400" t="n"/>
      <c r="E210" s="400" t="n"/>
      <c r="F210" s="400" t="n"/>
      <c r="G210" s="401" t="n"/>
      <c r="I210" s="199" t="inlineStr">
        <is>
          <t>Filters: Type / Size / Qty</t>
        </is>
      </c>
      <c r="J210" s="401" t="n"/>
      <c r="K210" s="24" t="n"/>
      <c r="L210" s="400" t="n"/>
      <c r="M210" s="401" t="n"/>
      <c r="P210" s="217" t="n"/>
      <c r="Q210" s="211" t="inlineStr">
        <is>
          <t>RPM</t>
        </is>
      </c>
      <c r="R210" s="212" t="n"/>
      <c r="S210" s="211" t="n"/>
      <c r="T210" s="217" t="n"/>
      <c r="U210" s="211" t="inlineStr">
        <is>
          <t>Fan Sheave</t>
        </is>
      </c>
      <c r="V210" s="422" t="n"/>
      <c r="W210" s="212" t="n"/>
      <c r="X210" s="212" t="n"/>
      <c r="Y210" s="217" t="n"/>
    </row>
    <row r="211" ht="13.35" customHeight="1" s="162">
      <c r="B211" s="199" t="inlineStr">
        <is>
          <t>Manufacturer</t>
        </is>
      </c>
      <c r="C211" s="401" t="n"/>
      <c r="D211" s="203" t="n"/>
      <c r="E211" s="400" t="n"/>
      <c r="F211" s="400" t="n"/>
      <c r="G211" s="401" t="n"/>
      <c r="I211" s="200" t="inlineStr">
        <is>
          <t>Drive Data</t>
        </is>
      </c>
      <c r="J211" s="400" t="n"/>
      <c r="K211" s="400" t="n"/>
      <c r="L211" s="401" t="n"/>
      <c r="P211" s="217" t="n"/>
      <c r="Q211" s="211" t="inlineStr">
        <is>
          <t>VFD</t>
        </is>
      </c>
      <c r="R211" s="212" t="n"/>
      <c r="S211" s="211" t="n"/>
      <c r="T211" s="217" t="n"/>
      <c r="U211" s="211" t="inlineStr">
        <is>
          <t>Belt</t>
        </is>
      </c>
      <c r="V211" s="422" t="n"/>
      <c r="W211" s="212" t="n"/>
      <c r="X211" s="212" t="n"/>
      <c r="Y211" s="217" t="n"/>
    </row>
    <row r="212" ht="13.35" customHeight="1" s="162">
      <c r="B212" s="199" t="inlineStr">
        <is>
          <t>Horsepower</t>
        </is>
      </c>
      <c r="C212" s="401" t="n"/>
      <c r="D212" s="28">
        <f>IF('{Equipment Data Entry}'!G15="","",'{Equipment Data Entry}'!G15)</f>
        <v/>
      </c>
      <c r="E212" s="21" t="inlineStr">
        <is>
          <t>RPM</t>
        </is>
      </c>
      <c r="F212" s="24" t="n"/>
      <c r="G212" s="199" t="inlineStr">
        <is>
          <t>SF</t>
        </is>
      </c>
      <c r="I212" s="199" t="inlineStr">
        <is>
          <t>Motor Shv OD/Bore/PD</t>
        </is>
      </c>
      <c r="J212" s="401" t="n"/>
      <c r="K212" s="208">
        <f>IF('{Equipment Data Entry}'!J15="","",'{Equipment Data Entry}'!J15)</f>
        <v/>
      </c>
      <c r="L212" s="401" t="n"/>
      <c r="P212" s="217" t="n"/>
      <c r="Q212" s="211" t="inlineStr">
        <is>
          <t>DCV</t>
        </is>
      </c>
      <c r="R212" s="216" t="inlineStr">
        <is>
          <t>Technician Notes</t>
        </is>
      </c>
      <c r="S212" s="211" t="n"/>
      <c r="T212" s="217" t="n"/>
      <c r="U212" s="211" t="inlineStr">
        <is>
          <t>C to C</t>
        </is>
      </c>
      <c r="V212" s="422" t="n"/>
      <c r="W212" s="212" t="n"/>
      <c r="X212" s="212" t="n"/>
      <c r="Y212" s="217" t="n"/>
    </row>
    <row r="213" ht="13.35" customHeight="1" s="162">
      <c r="B213" s="198">
        <f>IF('{Equipment Data Entry}'!N15="","",'{Equipment Data Entry}'!N15)</f>
        <v/>
      </c>
      <c r="C213" s="198">
        <f>IF('{Equipment Data Entry}'!O15="","",'{Equipment Data Entry}'!O15)</f>
        <v/>
      </c>
      <c r="D213" s="21" t="inlineStr">
        <is>
          <t>FLA</t>
        </is>
      </c>
      <c r="E213" s="25" t="n"/>
      <c r="F213" s="21" t="inlineStr">
        <is>
          <t>Frame</t>
        </is>
      </c>
      <c r="G213" s="208" t="n"/>
      <c r="I213" s="199" t="inlineStr">
        <is>
          <t>Fan Shv OD/Bore</t>
        </is>
      </c>
      <c r="J213" s="401" t="n"/>
      <c r="K213" s="208">
        <f>IF('{Equipment Data Entry}'!K15="","",'{Equipment Data Entry}'!K15)</f>
        <v/>
      </c>
      <c r="L213" s="401" t="n"/>
      <c r="P213" s="217" t="n"/>
      <c r="Q213" s="217" t="n"/>
      <c r="R213" s="217" t="n"/>
      <c r="S213" s="217" t="n"/>
      <c r="T213" s="217" t="n"/>
      <c r="U213" s="217" t="n"/>
      <c r="V213" s="217" t="n"/>
      <c r="W213" s="217" t="n"/>
      <c r="X213" s="217" t="n"/>
      <c r="Y213" s="217" t="n"/>
    </row>
    <row r="214" ht="13.35" customHeight="1" s="162">
      <c r="B214" s="199" t="inlineStr">
        <is>
          <t>Corrected FLA</t>
        </is>
      </c>
      <c r="C214" s="401" t="n"/>
      <c r="D214" s="27">
        <f>IF(OR(E215="",E213="",B213=""),"",B213/AVERAGE(E215:G215)*E213)</f>
        <v/>
      </c>
      <c r="E214" s="199" t="inlineStr">
        <is>
          <t>Estimated BHP</t>
        </is>
      </c>
      <c r="F214" s="401" t="n"/>
      <c r="G214" s="27">
        <f>IF(OR(COUNT(E215:G215)=0,COUNT(E216:G216)=0),"",IF(C213="1-phase", ((0.8*0.9*E215*E216)/746), AVERAGE(E215,F215,G215)*AVERAGE(E216,F216,G216)*0.8*0.9*1.732/746))</f>
        <v/>
      </c>
      <c r="I214" s="199" t="inlineStr">
        <is>
          <t>Belt(s)</t>
        </is>
      </c>
      <c r="J214" s="208">
        <f>IF('{Equipment Data Entry}'!L15="","",'{Equipment Data Entry}'!L15)</f>
        <v/>
      </c>
      <c r="K214" s="199" t="inlineStr">
        <is>
          <t>C to C</t>
        </is>
      </c>
      <c r="L214" s="25">
        <f>IF('{Equipment Data Entry}'!M15="","",'{Equipment Data Entry}'!M15)</f>
        <v/>
      </c>
      <c r="P214" s="217" t="n"/>
      <c r="Q214" s="217" t="n"/>
      <c r="R214" s="216" t="inlineStr">
        <is>
          <t>Technician Notes</t>
        </is>
      </c>
      <c r="S214" s="217" t="n"/>
      <c r="T214" s="217" t="n"/>
      <c r="U214" s="217" t="n"/>
      <c r="V214" s="217" t="n"/>
      <c r="W214" s="217" t="n"/>
      <c r="X214" s="217" t="n"/>
      <c r="Y214" s="217" t="n"/>
    </row>
    <row r="215" ht="13.35" customHeight="1" s="162">
      <c r="B215" s="199" t="inlineStr">
        <is>
          <t>Measured Voltage</t>
        </is>
      </c>
      <c r="C215" s="400" t="n"/>
      <c r="D215" s="401" t="n"/>
      <c r="E215" s="24" t="n"/>
      <c r="F215" s="24" t="n"/>
      <c r="G215" s="24" t="n"/>
      <c r="I215" s="199" t="inlineStr">
        <is>
          <t>Final Settings / Setpoints</t>
        </is>
      </c>
      <c r="J215" s="401" t="n"/>
      <c r="K215" s="24" t="n"/>
      <c r="L215" s="400" t="n"/>
      <c r="M215" s="401" t="n"/>
      <c r="P215" s="217" t="n"/>
      <c r="Q215" s="217" t="n"/>
      <c r="R215" s="429" t="n"/>
      <c r="S215" s="430" t="n"/>
      <c r="T215" s="430" t="n"/>
      <c r="U215" s="430" t="n"/>
      <c r="V215" s="430" t="n"/>
      <c r="W215" s="430" t="n"/>
      <c r="X215" s="431" t="n"/>
      <c r="Y215" s="217" t="n"/>
    </row>
    <row r="216" ht="13.35" customHeight="1" s="162">
      <c r="B216" s="199" t="inlineStr">
        <is>
          <t>Measured Amperage</t>
        </is>
      </c>
      <c r="C216" s="400" t="n"/>
      <c r="D216" s="401" t="n"/>
      <c r="E216" s="25" t="n"/>
      <c r="F216" s="25" t="n"/>
      <c r="G216" s="25" t="n"/>
      <c r="I216" s="205" t="inlineStr">
        <is>
          <t>RPM Data</t>
        </is>
      </c>
      <c r="J216" s="401" t="n"/>
      <c r="K216" s="205" t="inlineStr">
        <is>
          <t>Initial</t>
        </is>
      </c>
      <c r="L216" s="205" t="inlineStr">
        <is>
          <t>Final</t>
        </is>
      </c>
      <c r="P216" s="217" t="n"/>
      <c r="Q216" s="217" t="n"/>
      <c r="R216" s="432" t="n"/>
      <c r="S216" s="404" t="n"/>
      <c r="T216" s="404" t="n"/>
      <c r="U216" s="404" t="n"/>
      <c r="V216" s="404" t="n"/>
      <c r="W216" s="404" t="n"/>
      <c r="X216" s="433" t="n"/>
      <c r="Y216" s="217" t="n"/>
    </row>
    <row r="217" ht="13.35" customHeight="1" s="162">
      <c r="I217" s="199" t="inlineStr">
        <is>
          <t>Motor RPM</t>
        </is>
      </c>
      <c r="J217" s="401" t="n"/>
      <c r="K217" s="24" t="n"/>
      <c r="L217" s="24" t="n"/>
      <c r="P217" s="217" t="n"/>
      <c r="Q217" s="217" t="n"/>
      <c r="R217" s="432" t="n"/>
      <c r="S217" s="404" t="n"/>
      <c r="T217" s="404" t="n"/>
      <c r="U217" s="404" t="n"/>
      <c r="V217" s="404" t="n"/>
      <c r="W217" s="404" t="n"/>
      <c r="X217" s="433" t="n"/>
      <c r="Y217" s="217" t="n"/>
    </row>
    <row r="218" ht="13.35" customHeight="1" s="162">
      <c r="B218" s="200" t="inlineStr">
        <is>
          <t xml:space="preserve">Static Pressures Profile </t>
        </is>
      </c>
      <c r="C218" s="400" t="n"/>
      <c r="D218" s="400" t="n"/>
      <c r="E218" s="400" t="n"/>
      <c r="F218" s="400" t="n"/>
      <c r="G218" s="401" t="n"/>
      <c r="I218" s="199" t="inlineStr">
        <is>
          <t>Fan RPM</t>
        </is>
      </c>
      <c r="J218" s="401" t="n"/>
      <c r="K218" s="24" t="n"/>
      <c r="L218" s="24" t="n"/>
      <c r="P218" s="217" t="n"/>
      <c r="Q218" s="217" t="n"/>
      <c r="R218" s="432" t="n"/>
      <c r="S218" s="404" t="n"/>
      <c r="T218" s="404" t="n"/>
      <c r="U218" s="404" t="n"/>
      <c r="V218" s="404" t="n"/>
      <c r="W218" s="404" t="n"/>
      <c r="X218" s="433" t="n"/>
      <c r="Y218" s="217" t="n"/>
    </row>
    <row r="219" ht="13.35" customHeight="1" s="162">
      <c r="B219" s="434" t="n"/>
      <c r="C219" s="401" t="n"/>
      <c r="D219" s="205" t="inlineStr">
        <is>
          <t>Flt/Coil</t>
        </is>
      </c>
      <c r="E219" s="205" t="inlineStr">
        <is>
          <t>Fan</t>
        </is>
      </c>
      <c r="F219" s="434" t="n"/>
      <c r="G219" s="401" t="n"/>
      <c r="I219" s="199" t="inlineStr">
        <is>
          <t>VSD Frequency</t>
        </is>
      </c>
      <c r="J219" s="401" t="n"/>
      <c r="K219" s="66" t="n"/>
      <c r="L219" s="66" t="n"/>
      <c r="P219" s="217" t="n"/>
      <c r="Q219" s="217" t="n"/>
      <c r="R219" s="432" t="n"/>
      <c r="S219" s="404" t="n"/>
      <c r="T219" s="404" t="n"/>
      <c r="U219" s="404" t="n"/>
      <c r="V219" s="404" t="n"/>
      <c r="W219" s="404" t="n"/>
      <c r="X219" s="433" t="n"/>
      <c r="Y219" s="217" t="n"/>
    </row>
    <row r="220" ht="13.35" customHeight="1" s="162">
      <c r="B220" s="198" t="inlineStr">
        <is>
          <t>Entering</t>
        </is>
      </c>
      <c r="C220" s="401" t="n"/>
      <c r="D220" s="19" t="n"/>
      <c r="E220" s="19" t="n"/>
      <c r="F220" s="19">
        <f>IF(E220="","",E221-N(E220))</f>
        <v/>
      </c>
      <c r="G220" s="186" t="inlineStr">
        <is>
          <t>TSP</t>
        </is>
      </c>
      <c r="H220" s="23" t="n"/>
      <c r="I220" s="199" t="inlineStr">
        <is>
          <t>OA Damper Position</t>
        </is>
      </c>
      <c r="J220" s="400" t="n"/>
      <c r="K220" s="401" t="n"/>
      <c r="L220" s="56" t="n"/>
      <c r="P220" s="217" t="n"/>
      <c r="Q220" s="217" t="n"/>
      <c r="R220" s="432" t="n"/>
      <c r="S220" s="404" t="n"/>
      <c r="T220" s="404" t="n"/>
      <c r="U220" s="404" t="n"/>
      <c r="V220" s="404" t="n"/>
      <c r="W220" s="404" t="n"/>
      <c r="X220" s="433" t="n"/>
      <c r="Y220" s="217" t="n"/>
    </row>
    <row r="221" ht="13.35" customHeight="1" s="162">
      <c r="B221" s="198" t="inlineStr">
        <is>
          <t>Exiting</t>
        </is>
      </c>
      <c r="C221" s="401" t="n"/>
      <c r="D221" s="55">
        <f>IF(E220="", "", E220)</f>
        <v/>
      </c>
      <c r="E221" s="19" t="n"/>
      <c r="F221" s="19">
        <f>IF(E221="","",E221-N(D220))</f>
        <v/>
      </c>
      <c r="G221" s="186" t="inlineStr">
        <is>
          <t>ESP</t>
        </is>
      </c>
      <c r="H221" s="23" t="n"/>
      <c r="P221" s="217" t="n"/>
      <c r="Q221" s="217" t="n"/>
      <c r="R221" s="432" t="n"/>
      <c r="S221" s="404" t="n"/>
      <c r="T221" s="404" t="n"/>
      <c r="U221" s="404" t="n"/>
      <c r="V221" s="404" t="n"/>
      <c r="W221" s="404" t="n"/>
      <c r="X221" s="433" t="n"/>
      <c r="Y221" s="217" t="n"/>
    </row>
    <row r="222" ht="13.35" customHeight="1" s="162">
      <c r="P222" s="217" t="n"/>
      <c r="Q222" s="217" t="n"/>
      <c r="R222" s="435" t="n"/>
      <c r="S222" s="404" t="n"/>
      <c r="T222" s="404" t="n"/>
      <c r="U222" s="404" t="n"/>
      <c r="V222" s="404" t="n"/>
      <c r="W222" s="404" t="n"/>
      <c r="X222" s="433" t="n"/>
      <c r="Y222" s="217" t="n"/>
    </row>
    <row r="223" ht="13.35" customHeight="1" s="162">
      <c r="B223" s="200" t="inlineStr">
        <is>
          <t>System</t>
        </is>
      </c>
      <c r="C223" s="403" t="n"/>
      <c r="D223" s="209">
        <f>IF('{Equipment Data Entry}'!B16="","",'{Equipment Data Entry}'!B16)</f>
        <v/>
      </c>
      <c r="E223" s="420" t="n"/>
      <c r="F223" s="403" t="n"/>
      <c r="G223" s="200" t="inlineStr">
        <is>
          <t>Service</t>
        </is>
      </c>
      <c r="H223" s="403" t="n"/>
      <c r="I223" s="210">
        <f>IF('{Equipment Data Entry}'!C16="", "", '{Equipment Data Entry}'!C16)</f>
        <v/>
      </c>
      <c r="J223" s="420" t="n"/>
      <c r="K223" s="420" t="n"/>
      <c r="L223" s="420" t="n"/>
      <c r="M223" s="403" t="n"/>
      <c r="P223" s="217" t="n"/>
      <c r="Q223" s="217" t="n"/>
      <c r="R223" s="211" t="inlineStr">
        <is>
          <t>Design Fan Rotation</t>
        </is>
      </c>
      <c r="S223" s="404" t="n"/>
      <c r="T223" s="404" t="n"/>
      <c r="U223" s="404" t="n"/>
      <c r="V223" s="404" t="n"/>
      <c r="W223" s="404" t="n"/>
      <c r="X223" s="433" t="n"/>
      <c r="Y223" s="217" t="n"/>
    </row>
    <row r="224" ht="13.35" customHeight="1" s="162">
      <c r="B224" s="424" t="n"/>
      <c r="C224" s="425" t="n"/>
      <c r="D224" s="424" t="n"/>
      <c r="E224" s="426" t="n"/>
      <c r="F224" s="425" t="n"/>
      <c r="G224" s="424" t="n"/>
      <c r="H224" s="425" t="n"/>
      <c r="I224" s="424" t="n"/>
      <c r="J224" s="426" t="n"/>
      <c r="K224" s="426" t="n"/>
      <c r="L224" s="426" t="n"/>
      <c r="M224" s="425" t="n"/>
      <c r="P224" s="217" t="n"/>
      <c r="Q224" s="217" t="n"/>
      <c r="R224" s="211" t="inlineStr">
        <is>
          <t>Actual Fan Rotation</t>
        </is>
      </c>
      <c r="S224" s="437" t="n"/>
      <c r="T224" s="437" t="n"/>
      <c r="U224" s="437" t="n"/>
      <c r="V224" s="437" t="n"/>
      <c r="W224" s="437" t="n"/>
      <c r="X224" s="438" t="n"/>
      <c r="Y224" s="217" t="n"/>
    </row>
    <row r="225">
      <c r="B225" s="427" t="inlineStr">
        <is>
          <t>Drive Type:</t>
        </is>
      </c>
      <c r="D225" s="428" t="n"/>
      <c r="E225" s="427" t="inlineStr">
        <is>
          <t>Fan Rotation – Design:</t>
        </is>
      </c>
      <c r="G225" s="428" t="n"/>
      <c r="I225" s="427" t="inlineStr">
        <is>
          <t>Actual:</t>
        </is>
      </c>
      <c r="J225" s="428" t="n"/>
      <c r="K225" s="427" t="inlineStr">
        <is>
          <t>Sheave Bore (M/F):</t>
        </is>
      </c>
      <c r="M225" s="428" t="n"/>
      <c r="R225" s="211" t="inlineStr">
        <is>
          <t>Design Filter Type</t>
        </is>
      </c>
    </row>
    <row r="226" ht="13.35" customHeight="1" s="162">
      <c r="B226" s="200" t="inlineStr">
        <is>
          <t>Unit Data</t>
        </is>
      </c>
      <c r="C226" s="400" t="n"/>
      <c r="D226" s="400" t="n"/>
      <c r="E226" s="400" t="n"/>
      <c r="F226" s="400" t="n"/>
      <c r="G226" s="401" t="n"/>
      <c r="I226" s="200" t="inlineStr">
        <is>
          <t>Design and Performance Data</t>
        </is>
      </c>
      <c r="J226" s="400" t="n"/>
      <c r="K226" s="400" t="n"/>
      <c r="L226" s="401" t="n"/>
      <c r="M226" s="283" t="n"/>
      <c r="P226" s="217" t="n"/>
      <c r="Q226" s="217" t="n"/>
      <c r="R226" s="216" t="inlineStr">
        <is>
          <t>Misc. Unit Info</t>
        </is>
      </c>
      <c r="U226" s="217" t="n"/>
      <c r="W226" s="217" t="n"/>
      <c r="X226" s="217" t="n"/>
      <c r="Y226" s="217" t="n"/>
    </row>
    <row r="227" ht="13.35" customHeight="1" s="162">
      <c r="B227" s="199" t="inlineStr">
        <is>
          <t>Manufacturer</t>
        </is>
      </c>
      <c r="C227" s="401" t="n"/>
      <c r="D227" s="204">
        <f>IF('{Equipment Data Entry}'!E16="","",'{Equipment Data Entry}'!E16)</f>
        <v/>
      </c>
      <c r="E227" s="400" t="n"/>
      <c r="F227" s="400" t="n"/>
      <c r="G227" s="401" t="n"/>
      <c r="I227" s="199" t="inlineStr">
        <is>
          <t>Design Criteria</t>
        </is>
      </c>
      <c r="J227" s="401" t="n"/>
      <c r="K227" s="199" t="inlineStr">
        <is>
          <t>Design</t>
        </is>
      </c>
      <c r="L227" s="199" t="inlineStr">
        <is>
          <t>Actual</t>
        </is>
      </c>
      <c r="P227" s="217" t="n"/>
      <c r="Q227" s="217" t="n"/>
      <c r="R227" s="211" t="inlineStr">
        <is>
          <t>Design Fan Rotation</t>
        </is>
      </c>
      <c r="S227" s="421" t="n"/>
      <c r="T227" s="422" t="n"/>
      <c r="U227" s="211" t="inlineStr">
        <is>
          <t>Qty.</t>
        </is>
      </c>
      <c r="V227" s="423" t="n"/>
      <c r="W227" s="217" t="n"/>
      <c r="X227" s="217" t="n"/>
      <c r="Y227" s="217" t="n"/>
    </row>
    <row r="228" ht="13.35" customHeight="1" s="162">
      <c r="B228" s="199" t="inlineStr">
        <is>
          <t>Model Number</t>
        </is>
      </c>
      <c r="C228" s="401" t="n"/>
      <c r="D228" s="204">
        <f>IF('{Equipment Data Entry}'!F16="","",'{Equipment Data Entry}'!F16)</f>
        <v/>
      </c>
      <c r="E228" s="400" t="n"/>
      <c r="F228" s="400" t="n"/>
      <c r="G228" s="401" t="n"/>
      <c r="I228" s="199" t="inlineStr">
        <is>
          <t>Total Airflow</t>
        </is>
      </c>
      <c r="J228" s="401" t="n"/>
      <c r="K228" s="24">
        <f>'RTU Airflow'!H478</f>
        <v/>
      </c>
      <c r="L228" s="24">
        <f>'RTU Airflow'!L478</f>
        <v/>
      </c>
      <c r="M228" s="22">
        <f>IF(OR(L228="",K228="",K228=0),"",L228/K228)</f>
        <v/>
      </c>
      <c r="P228" s="217" t="n"/>
      <c r="Q228" s="217" t="n"/>
      <c r="R228" s="211" t="inlineStr">
        <is>
          <t>Actual Fan Rotation</t>
        </is>
      </c>
      <c r="S228" s="421" t="n"/>
      <c r="T228" s="422" t="n"/>
      <c r="U228" s="212" t="n"/>
      <c r="V228" s="423" t="n"/>
      <c r="W228" s="217" t="n"/>
      <c r="X228" s="217" t="n"/>
      <c r="Y228" s="217" t="n"/>
    </row>
    <row r="229" ht="13.35" customHeight="1" s="162">
      <c r="B229" s="199" t="inlineStr">
        <is>
          <t>Serial Number</t>
        </is>
      </c>
      <c r="C229" s="401" t="n"/>
      <c r="D229" s="204" t="n"/>
      <c r="E229" s="400" t="n"/>
      <c r="F229" s="400" t="n"/>
      <c r="G229" s="401" t="n"/>
      <c r="I229" s="199" t="inlineStr">
        <is>
          <t>Outside Airflow</t>
        </is>
      </c>
      <c r="J229" s="401" t="n"/>
      <c r="K229" s="24">
        <f>IF('RTU Airflow'!H489=0,0,'RTU Airflow'!H489)</f>
        <v/>
      </c>
      <c r="L229" s="24">
        <f>'RTU Airflow'!L489</f>
        <v/>
      </c>
      <c r="M229" s="22">
        <f>IF(OR(L229="",K229="",K229=0),"",L229/K229)</f>
        <v/>
      </c>
      <c r="P229" s="217" t="n"/>
      <c r="Q229" s="217" t="n"/>
      <c r="R229" s="211" t="inlineStr">
        <is>
          <t>Design Filter Type</t>
        </is>
      </c>
      <c r="S229" s="421" t="n"/>
      <c r="T229" s="422" t="n"/>
      <c r="U229" s="216" t="inlineStr">
        <is>
          <t>Drive Change Data</t>
        </is>
      </c>
      <c r="V229" s="423" t="n"/>
      <c r="W229" s="61" t="inlineStr">
        <is>
          <t>Original</t>
        </is>
      </c>
      <c r="X229" s="61" t="inlineStr">
        <is>
          <t>New</t>
        </is>
      </c>
      <c r="Y229" s="217" t="n"/>
    </row>
    <row r="230" ht="13.35" customHeight="1" s="162">
      <c r="B230" s="199" t="inlineStr">
        <is>
          <t>Area Served</t>
        </is>
      </c>
      <c r="C230" s="401" t="n"/>
      <c r="D230" s="204">
        <f>I223</f>
        <v/>
      </c>
      <c r="E230" s="400" t="n"/>
      <c r="F230" s="400" t="n"/>
      <c r="G230" s="401" t="n"/>
      <c r="I230" s="199" t="inlineStr">
        <is>
          <t>Return Airflow</t>
        </is>
      </c>
      <c r="J230" s="401" t="n"/>
      <c r="K230" s="24">
        <f>IF(K228="","",K228-N(K229))</f>
        <v/>
      </c>
      <c r="L230" s="24">
        <f>IF(L228="","",L228-N(L229))</f>
        <v/>
      </c>
      <c r="P230" s="216" t="n"/>
      <c r="Q230" s="216" t="n"/>
      <c r="R230" s="211" t="inlineStr">
        <is>
          <t>Installed Filter Type</t>
        </is>
      </c>
      <c r="S230" s="421" t="n"/>
      <c r="T230" s="422" t="n"/>
      <c r="U230" s="211" t="inlineStr">
        <is>
          <t>Motor Sheave</t>
        </is>
      </c>
      <c r="V230" s="423" t="n"/>
      <c r="W230" s="217" t="n"/>
      <c r="X230" s="217" t="n"/>
      <c r="Y230" s="217" t="n"/>
    </row>
    <row r="231" ht="13.35" customHeight="1" s="162">
      <c r="B231" s="199" t="inlineStr">
        <is>
          <t>Location</t>
        </is>
      </c>
      <c r="C231" s="401" t="n"/>
      <c r="D231" s="204">
        <f>IF('{Equipment Data Entry}'!D16="","",'{Equipment Data Entry}'!D16)</f>
        <v/>
      </c>
      <c r="E231" s="400" t="n"/>
      <c r="F231" s="400" t="n"/>
      <c r="G231" s="401" t="n"/>
      <c r="I231" s="199" t="inlineStr">
        <is>
          <t>Unit ESP</t>
        </is>
      </c>
      <c r="J231" s="401" t="n"/>
      <c r="K231" s="71">
        <f>IF('{Equipment Data Entry}'!H16="","",'{Equipment Data Entry}'!H16)</f>
        <v/>
      </c>
      <c r="L231" s="29">
        <f>F244</f>
        <v/>
      </c>
      <c r="P231" s="217" t="n"/>
      <c r="Q231" s="211" t="inlineStr">
        <is>
          <t>RPM</t>
        </is>
      </c>
      <c r="R231" s="211" t="inlineStr">
        <is>
          <t>Size</t>
        </is>
      </c>
      <c r="S231" s="212" t="n"/>
      <c r="T231" s="423" t="n"/>
      <c r="U231" s="211" t="inlineStr">
        <is>
          <t>Qty.</t>
        </is>
      </c>
      <c r="V231" s="212" t="n"/>
      <c r="W231" s="217" t="n"/>
      <c r="X231" s="217" t="n"/>
      <c r="Y231" s="217" t="n"/>
    </row>
    <row r="232" ht="13.35" customHeight="1" s="162">
      <c r="I232" s="199" t="inlineStr">
        <is>
          <t>Fan RPMs</t>
        </is>
      </c>
      <c r="J232" s="401" t="n"/>
      <c r="K232" s="24">
        <f>IF('{Equipment Data Entry}'!I16="","",'{Equipment Data Entry}'!I16)</f>
        <v/>
      </c>
      <c r="L232" s="24">
        <f>IF(L241="","",L241)</f>
        <v/>
      </c>
      <c r="P232" s="217" t="n"/>
      <c r="S232" s="217" t="n"/>
      <c r="V232" s="217" t="n"/>
      <c r="W232" s="217" t="n"/>
      <c r="X232" s="217" t="n"/>
      <c r="Y232" s="217" t="n"/>
    </row>
    <row r="233" ht="13.35" customHeight="1" s="162">
      <c r="B233" s="200" t="inlineStr">
        <is>
          <t>Motor Data</t>
        </is>
      </c>
      <c r="C233" s="400" t="n"/>
      <c r="D233" s="400" t="n"/>
      <c r="E233" s="400" t="n"/>
      <c r="F233" s="400" t="n"/>
      <c r="G233" s="401" t="n"/>
      <c r="I233" s="199" t="inlineStr">
        <is>
          <t>Filters: Type / Size / Qty</t>
        </is>
      </c>
      <c r="J233" s="401" t="n"/>
      <c r="K233" s="24" t="n"/>
      <c r="L233" s="400" t="n"/>
      <c r="M233" s="401" t="n"/>
      <c r="P233" s="217" t="n"/>
      <c r="Q233" s="211" t="inlineStr">
        <is>
          <t>DCV</t>
        </is>
      </c>
      <c r="R233" s="216" t="inlineStr">
        <is>
          <t>Direct Drive Motors</t>
        </is>
      </c>
      <c r="U233" s="216" t="inlineStr">
        <is>
          <t>Drive Change Data</t>
        </is>
      </c>
      <c r="W233" s="61" t="inlineStr">
        <is>
          <t>Original</t>
        </is>
      </c>
      <c r="X233" s="61" t="inlineStr">
        <is>
          <t>New</t>
        </is>
      </c>
      <c r="Y233" s="217" t="n"/>
    </row>
    <row r="234" ht="13.35" customHeight="1" s="162">
      <c r="B234" s="199" t="inlineStr">
        <is>
          <t>Manufacturer</t>
        </is>
      </c>
      <c r="C234" s="401" t="n"/>
      <c r="D234" s="203" t="n"/>
      <c r="E234" s="400" t="n"/>
      <c r="F234" s="400" t="n"/>
      <c r="G234" s="401" t="n"/>
      <c r="I234" s="200" t="inlineStr">
        <is>
          <t>Drive Data</t>
        </is>
      </c>
      <c r="J234" s="400" t="n"/>
      <c r="K234" s="400" t="n"/>
      <c r="L234" s="401" t="n"/>
      <c r="P234" s="217" t="n"/>
      <c r="Q234" s="211" t="n"/>
      <c r="R234" s="211" t="inlineStr">
        <is>
          <t>Initial</t>
        </is>
      </c>
      <c r="S234" s="211" t="inlineStr">
        <is>
          <t>Final</t>
        </is>
      </c>
      <c r="T234" s="217" t="n"/>
      <c r="U234" s="211" t="inlineStr">
        <is>
          <t>Motor Sheave</t>
        </is>
      </c>
      <c r="V234" s="422" t="n"/>
      <c r="W234" s="212" t="n"/>
      <c r="X234" s="212" t="n"/>
      <c r="Y234" s="217" t="n"/>
    </row>
    <row r="235" ht="13.35" customHeight="1" s="162">
      <c r="B235" s="199" t="inlineStr">
        <is>
          <t>Horsepower</t>
        </is>
      </c>
      <c r="C235" s="401" t="n"/>
      <c r="D235" s="28">
        <f>IF('{Equipment Data Entry}'!G16="","",'{Equipment Data Entry}'!G16)</f>
        <v/>
      </c>
      <c r="E235" s="21" t="inlineStr">
        <is>
          <t>RPM</t>
        </is>
      </c>
      <c r="F235" s="24" t="n"/>
      <c r="G235" s="199" t="inlineStr">
        <is>
          <t>SF</t>
        </is>
      </c>
      <c r="I235" s="199" t="inlineStr">
        <is>
          <t>Motor Shv OD/Bore/PD</t>
        </is>
      </c>
      <c r="J235" s="401" t="n"/>
      <c r="K235" s="208">
        <f>IF('{Equipment Data Entry}'!J16="","",'{Equipment Data Entry}'!J16)</f>
        <v/>
      </c>
      <c r="L235" s="401" t="n"/>
      <c r="P235" s="217" t="n"/>
      <c r="Q235" s="211" t="inlineStr">
        <is>
          <t>RPM</t>
        </is>
      </c>
      <c r="R235" s="216" t="inlineStr">
        <is>
          <t>Technician Notes</t>
        </is>
      </c>
      <c r="S235" s="211" t="n"/>
      <c r="T235" s="217" t="n"/>
      <c r="U235" s="211" t="inlineStr">
        <is>
          <t>Fan Sheave</t>
        </is>
      </c>
      <c r="V235" s="422" t="n"/>
      <c r="W235" s="212" t="n"/>
      <c r="X235" s="212" t="n"/>
      <c r="Y235" s="217" t="n"/>
    </row>
    <row r="236" ht="13.35" customHeight="1" s="162">
      <c r="B236" s="198">
        <f>IF('{Equipment Data Entry}'!N16="","",'{Equipment Data Entry}'!N16)</f>
        <v/>
      </c>
      <c r="C236" s="198">
        <f>IF('{Equipment Data Entry}'!O16="","",'{Equipment Data Entry}'!O16)</f>
        <v/>
      </c>
      <c r="D236" s="21" t="inlineStr">
        <is>
          <t>FLA</t>
        </is>
      </c>
      <c r="E236" s="25" t="n"/>
      <c r="F236" s="21" t="inlineStr">
        <is>
          <t>Frame</t>
        </is>
      </c>
      <c r="G236" s="208" t="n"/>
      <c r="I236" s="199" t="inlineStr">
        <is>
          <t>Fan Shv OD/Bore</t>
        </is>
      </c>
      <c r="J236" s="401" t="n"/>
      <c r="K236" s="208">
        <f>IF('{Equipment Data Entry}'!K16="","",'{Equipment Data Entry}'!K16)</f>
        <v/>
      </c>
      <c r="L236" s="401" t="n"/>
      <c r="P236" s="217" t="n"/>
      <c r="Q236" s="211" t="inlineStr">
        <is>
          <t>VFD</t>
        </is>
      </c>
      <c r="R236" s="212" t="n"/>
      <c r="S236" s="211" t="n"/>
      <c r="T236" s="217" t="n"/>
      <c r="U236" s="211" t="inlineStr">
        <is>
          <t>Belt</t>
        </is>
      </c>
      <c r="V236" s="422" t="n"/>
      <c r="W236" s="212" t="n"/>
      <c r="X236" s="212" t="n"/>
      <c r="Y236" s="217" t="n"/>
    </row>
    <row r="237" ht="13.35" customHeight="1" s="162">
      <c r="B237" s="199" t="inlineStr">
        <is>
          <t>Corrected FLA</t>
        </is>
      </c>
      <c r="C237" s="401" t="n"/>
      <c r="D237" s="27">
        <f>IF(OR(E238="",E236="",B236=""),"",B236/AVERAGE(E238:G238)*E236)</f>
        <v/>
      </c>
      <c r="E237" s="199" t="inlineStr">
        <is>
          <t>Estimated BHP</t>
        </is>
      </c>
      <c r="F237" s="401" t="n"/>
      <c r="G237" s="27">
        <f>IF(OR(COUNT(E238:G238)=0,COUNT(E239:G239)=0),"",IF(C236="1-phase", ((0.8*0.9*E238*E239)/746), AVERAGE(E238,F238,G238)*AVERAGE(E239,F239,G239)*0.8*0.9*1.732/746))</f>
        <v/>
      </c>
      <c r="I237" s="199" t="inlineStr">
        <is>
          <t>Belt(s)</t>
        </is>
      </c>
      <c r="J237" s="208">
        <f>IF('{Equipment Data Entry}'!L16="","",'{Equipment Data Entry}'!L16)</f>
        <v/>
      </c>
      <c r="K237" s="199" t="inlineStr">
        <is>
          <t>C to C</t>
        </is>
      </c>
      <c r="L237" s="25">
        <f>IF('{Equipment Data Entry}'!M16="","",'{Equipment Data Entry}'!M16)</f>
        <v/>
      </c>
      <c r="P237" s="217" t="n"/>
      <c r="Q237" s="211" t="inlineStr">
        <is>
          <t>DCV</t>
        </is>
      </c>
      <c r="R237" s="212" t="n"/>
      <c r="S237" s="211" t="n"/>
      <c r="T237" s="217" t="n"/>
      <c r="U237" s="211" t="inlineStr">
        <is>
          <t>C to C</t>
        </is>
      </c>
      <c r="V237" s="422" t="n"/>
      <c r="W237" s="212" t="n"/>
      <c r="X237" s="212" t="n"/>
      <c r="Y237" s="217" t="n"/>
    </row>
    <row r="238" ht="13.35" customHeight="1" s="162">
      <c r="B238" s="199" t="inlineStr">
        <is>
          <t>Measured Voltage</t>
        </is>
      </c>
      <c r="C238" s="400" t="n"/>
      <c r="D238" s="401" t="n"/>
      <c r="E238" s="24" t="n"/>
      <c r="F238" s="24" t="n"/>
      <c r="G238" s="24" t="n"/>
      <c r="I238" s="199" t="inlineStr">
        <is>
          <t>Final Settings / Setpoints</t>
        </is>
      </c>
      <c r="J238" s="401" t="n"/>
      <c r="K238" s="24" t="n"/>
      <c r="L238" s="400" t="n"/>
      <c r="M238" s="401" t="n"/>
      <c r="P238" s="217" t="n"/>
      <c r="Q238" s="217" t="n"/>
      <c r="R238" s="217" t="n"/>
      <c r="S238" s="217" t="n"/>
      <c r="T238" s="217" t="n"/>
      <c r="U238" s="217" t="n"/>
      <c r="V238" s="217" t="n"/>
      <c r="W238" s="217" t="n"/>
      <c r="X238" s="217" t="n"/>
      <c r="Y238" s="217" t="n"/>
    </row>
    <row r="239" ht="13.35" customHeight="1" s="162">
      <c r="B239" s="199" t="inlineStr">
        <is>
          <t>Measured Amperage</t>
        </is>
      </c>
      <c r="C239" s="400" t="n"/>
      <c r="D239" s="401" t="n"/>
      <c r="E239" s="25" t="n"/>
      <c r="F239" s="25" t="n"/>
      <c r="G239" s="25" t="n"/>
      <c r="I239" s="205" t="inlineStr">
        <is>
          <t>RPM Data</t>
        </is>
      </c>
      <c r="J239" s="401" t="n"/>
      <c r="K239" s="205" t="inlineStr">
        <is>
          <t>Initial</t>
        </is>
      </c>
      <c r="L239" s="205" t="inlineStr">
        <is>
          <t>Final</t>
        </is>
      </c>
      <c r="P239" s="217" t="n"/>
      <c r="Q239" s="217" t="n"/>
      <c r="R239" s="216" t="inlineStr">
        <is>
          <t>Technician Notes</t>
        </is>
      </c>
      <c r="S239" s="217" t="n"/>
      <c r="T239" s="217" t="n"/>
      <c r="U239" s="217" t="n"/>
      <c r="V239" s="217" t="n"/>
      <c r="W239" s="217" t="n"/>
      <c r="X239" s="217" t="n"/>
      <c r="Y239" s="217" t="n"/>
    </row>
    <row r="240" ht="13.35" customHeight="1" s="162">
      <c r="I240" s="199" t="inlineStr">
        <is>
          <t>Motor RPM</t>
        </is>
      </c>
      <c r="J240" s="401" t="n"/>
      <c r="K240" s="24" t="n"/>
      <c r="L240" s="24" t="n"/>
      <c r="P240" s="217" t="n"/>
      <c r="Q240" s="217" t="n"/>
      <c r="R240" s="429" t="n"/>
      <c r="S240" s="430" t="n"/>
      <c r="T240" s="430" t="n"/>
      <c r="U240" s="430" t="n"/>
      <c r="V240" s="430" t="n"/>
      <c r="W240" s="430" t="n"/>
      <c r="X240" s="431" t="n"/>
      <c r="Y240" s="217" t="n"/>
    </row>
    <row r="241" ht="13.35" customHeight="1" s="162">
      <c r="B241" s="200" t="inlineStr">
        <is>
          <t xml:space="preserve">Static Pressures Profile </t>
        </is>
      </c>
      <c r="C241" s="400" t="n"/>
      <c r="D241" s="400" t="n"/>
      <c r="E241" s="400" t="n"/>
      <c r="F241" s="400" t="n"/>
      <c r="G241" s="401" t="n"/>
      <c r="I241" s="199" t="inlineStr">
        <is>
          <t>Fan RPM</t>
        </is>
      </c>
      <c r="J241" s="401" t="n"/>
      <c r="K241" s="24" t="n"/>
      <c r="L241" s="24" t="n"/>
      <c r="P241" s="217" t="n"/>
      <c r="Q241" s="217" t="n"/>
      <c r="R241" s="432" t="n"/>
      <c r="S241" s="404" t="n"/>
      <c r="T241" s="404" t="n"/>
      <c r="U241" s="404" t="n"/>
      <c r="V241" s="404" t="n"/>
      <c r="W241" s="404" t="n"/>
      <c r="X241" s="433" t="n"/>
      <c r="Y241" s="217" t="n"/>
    </row>
    <row r="242" ht="13.35" customHeight="1" s="162">
      <c r="B242" s="434" t="n"/>
      <c r="C242" s="401" t="n"/>
      <c r="D242" s="205" t="inlineStr">
        <is>
          <t>Flt/Coil</t>
        </is>
      </c>
      <c r="E242" s="205" t="inlineStr">
        <is>
          <t>Fan</t>
        </is>
      </c>
      <c r="F242" s="434" t="n"/>
      <c r="G242" s="401" t="n"/>
      <c r="I242" s="199" t="inlineStr">
        <is>
          <t>VSD Frequency</t>
        </is>
      </c>
      <c r="J242" s="401" t="n"/>
      <c r="K242" s="66" t="n"/>
      <c r="L242" s="66" t="n"/>
      <c r="P242" s="217" t="n"/>
      <c r="Q242" s="217" t="n"/>
      <c r="R242" s="432" t="n"/>
      <c r="S242" s="404" t="n"/>
      <c r="T242" s="404" t="n"/>
      <c r="U242" s="404" t="n"/>
      <c r="V242" s="404" t="n"/>
      <c r="W242" s="404" t="n"/>
      <c r="X242" s="433" t="n"/>
      <c r="Y242" s="217" t="n"/>
    </row>
    <row r="243" ht="13.35" customHeight="1" s="162">
      <c r="B243" s="198" t="inlineStr">
        <is>
          <t>Entering</t>
        </is>
      </c>
      <c r="C243" s="401" t="n"/>
      <c r="D243" s="19" t="n"/>
      <c r="E243" s="19" t="n"/>
      <c r="F243" s="19">
        <f>IF(E243="","",E244-N(E243))</f>
        <v/>
      </c>
      <c r="G243" s="186" t="inlineStr">
        <is>
          <t>TSP</t>
        </is>
      </c>
      <c r="H243" s="23" t="n"/>
      <c r="I243" s="199" t="inlineStr">
        <is>
          <t>OA Damper Position</t>
        </is>
      </c>
      <c r="J243" s="400" t="n"/>
      <c r="K243" s="401" t="n"/>
      <c r="L243" s="56" t="n"/>
      <c r="P243" s="217" t="n"/>
      <c r="Q243" s="217" t="n"/>
      <c r="R243" s="432" t="n"/>
      <c r="S243" s="404" t="n"/>
      <c r="T243" s="404" t="n"/>
      <c r="U243" s="404" t="n"/>
      <c r="V243" s="404" t="n"/>
      <c r="W243" s="404" t="n"/>
      <c r="X243" s="433" t="n"/>
      <c r="Y243" s="217" t="n"/>
    </row>
    <row r="244" ht="13.35" customHeight="1" s="162">
      <c r="B244" s="198" t="inlineStr">
        <is>
          <t>Exiting</t>
        </is>
      </c>
      <c r="C244" s="401" t="n"/>
      <c r="D244" s="55">
        <f>IF(E243="", "", E243)</f>
        <v/>
      </c>
      <c r="E244" s="19" t="n"/>
      <c r="F244" s="19">
        <f>IF(E244="","",E244-N(D243))</f>
        <v/>
      </c>
      <c r="G244" s="186" t="inlineStr">
        <is>
          <t>ESP</t>
        </is>
      </c>
      <c r="H244" s="23" t="n"/>
      <c r="P244" s="217" t="n"/>
      <c r="Q244" s="217" t="n"/>
      <c r="R244" s="432" t="n"/>
      <c r="S244" s="404" t="n"/>
      <c r="T244" s="404" t="n"/>
      <c r="U244" s="404" t="n"/>
      <c r="V244" s="404" t="n"/>
      <c r="W244" s="404" t="n"/>
      <c r="X244" s="433" t="n"/>
      <c r="Y244" s="217" t="n"/>
    </row>
    <row r="245" ht="13.35" customHeight="1" s="162">
      <c r="P245" s="217" t="n"/>
      <c r="Q245" s="217" t="n"/>
      <c r="R245" s="432" t="n"/>
      <c r="S245" s="404" t="n"/>
      <c r="T245" s="404" t="n"/>
      <c r="U245" s="404" t="n"/>
      <c r="V245" s="404" t="n"/>
      <c r="W245" s="404" t="n"/>
      <c r="X245" s="433" t="n"/>
      <c r="Y245" s="217" t="n"/>
    </row>
    <row r="246" ht="13.35" customHeight="1" s="162">
      <c r="B246" s="205" t="inlineStr">
        <is>
          <t>Notes</t>
        </is>
      </c>
      <c r="C246" s="186" t="n"/>
      <c r="D246" s="400" t="n"/>
      <c r="E246" s="400" t="n"/>
      <c r="F246" s="400" t="n"/>
      <c r="G246" s="400" t="n"/>
      <c r="H246" s="400" t="n"/>
      <c r="I246" s="400" t="n"/>
      <c r="J246" s="400" t="n"/>
      <c r="K246" s="400" t="n"/>
      <c r="L246" s="400" t="n"/>
      <c r="M246" s="401" t="n"/>
      <c r="P246" s="217" t="n"/>
      <c r="Q246" s="217" t="n"/>
      <c r="R246" s="432" t="n"/>
      <c r="S246" s="404" t="n"/>
      <c r="T246" s="404" t="n"/>
      <c r="U246" s="404" t="n"/>
      <c r="V246" s="404" t="n"/>
      <c r="W246" s="404" t="n"/>
      <c r="X246" s="433" t="n"/>
      <c r="Y246" s="217" t="n"/>
    </row>
    <row r="247" ht="13.35" customHeight="1" s="162">
      <c r="B247" s="186" t="n"/>
      <c r="C247" s="400" t="n"/>
      <c r="D247" s="400" t="n"/>
      <c r="E247" s="400" t="n"/>
      <c r="F247" s="400" t="n"/>
      <c r="G247" s="400" t="n"/>
      <c r="H247" s="400" t="n"/>
      <c r="I247" s="400" t="n"/>
      <c r="J247" s="400" t="n"/>
      <c r="K247" s="400" t="n"/>
      <c r="L247" s="400" t="n"/>
      <c r="M247" s="401" t="n"/>
      <c r="P247" s="217" t="n"/>
      <c r="Q247" s="217" t="n"/>
      <c r="R247" s="435" t="n"/>
      <c r="S247" s="404" t="n"/>
      <c r="T247" s="404" t="n"/>
      <c r="U247" s="404" t="n"/>
      <c r="V247" s="404" t="n"/>
      <c r="W247" s="404" t="n"/>
      <c r="X247" s="433" t="n"/>
      <c r="Y247" s="217" t="n"/>
    </row>
    <row r="248" ht="13.35" customHeight="1" s="162">
      <c r="B248" s="186" t="n"/>
      <c r="C248" s="400" t="n"/>
      <c r="D248" s="400" t="n"/>
      <c r="E248" s="400" t="n"/>
      <c r="F248" s="400" t="n"/>
      <c r="G248" s="400" t="n"/>
      <c r="H248" s="400" t="n"/>
      <c r="I248" s="400" t="n"/>
      <c r="J248" s="400" t="n"/>
      <c r="K248" s="400" t="n"/>
      <c r="L248" s="400" t="n"/>
      <c r="M248" s="401" t="n"/>
      <c r="P248" s="217" t="n"/>
      <c r="Q248" s="217" t="n"/>
      <c r="R248" s="432" t="n"/>
      <c r="S248" s="404" t="n"/>
      <c r="T248" s="404" t="n"/>
      <c r="U248" s="404" t="n"/>
      <c r="V248" s="404" t="n"/>
      <c r="W248" s="404" t="n"/>
      <c r="X248" s="433" t="n"/>
      <c r="Y248" s="217" t="n"/>
    </row>
    <row r="249" ht="13.35" customHeight="1" s="162">
      <c r="B249" s="200" t="inlineStr">
        <is>
          <t>System</t>
        </is>
      </c>
      <c r="C249" s="403" t="n"/>
      <c r="D249" s="209">
        <f>IF('{Equipment Data Entry}'!B17="","",'{Equipment Data Entry}'!B17)</f>
        <v/>
      </c>
      <c r="E249" s="420" t="n"/>
      <c r="F249" s="403" t="n"/>
      <c r="G249" s="200" t="inlineStr">
        <is>
          <t>Service</t>
        </is>
      </c>
      <c r="H249" s="403" t="n"/>
      <c r="I249" s="210">
        <f>IF('{Equipment Data Entry}'!C17="", "", '{Equipment Data Entry}'!C17)</f>
        <v/>
      </c>
      <c r="J249" s="420" t="n"/>
      <c r="K249" s="420" t="n"/>
      <c r="L249" s="420" t="n"/>
      <c r="M249" s="403" t="n"/>
      <c r="P249" s="217" t="n"/>
      <c r="Q249" s="217" t="n"/>
      <c r="R249" s="211" t="inlineStr">
        <is>
          <t>Design Fan Rotation</t>
        </is>
      </c>
      <c r="S249" s="437" t="n"/>
      <c r="T249" s="437" t="n"/>
      <c r="U249" s="437" t="n"/>
      <c r="V249" s="437" t="n"/>
      <c r="W249" s="437" t="n"/>
      <c r="X249" s="438" t="n"/>
      <c r="Y249" s="217" t="n"/>
    </row>
    <row r="250" ht="13.35" customHeight="1" s="162">
      <c r="B250" s="424" t="n"/>
      <c r="C250" s="425" t="n"/>
      <c r="D250" s="424" t="n"/>
      <c r="E250" s="426" t="n"/>
      <c r="F250" s="425" t="n"/>
      <c r="G250" s="424" t="n"/>
      <c r="H250" s="425" t="n"/>
      <c r="I250" s="424" t="n"/>
      <c r="J250" s="426" t="n"/>
      <c r="K250" s="426" t="n"/>
      <c r="L250" s="426" t="n"/>
      <c r="M250" s="425" t="n"/>
      <c r="R250" s="211" t="inlineStr">
        <is>
          <t>Actual Fan Rotation</t>
        </is>
      </c>
    </row>
    <row r="251" ht="13.35" customHeight="1" s="162">
      <c r="B251" s="427" t="inlineStr">
        <is>
          <t>Drive Type:</t>
        </is>
      </c>
      <c r="D251" s="428" t="n"/>
      <c r="E251" s="427" t="inlineStr">
        <is>
          <t>Fan Rotation – Design:</t>
        </is>
      </c>
      <c r="G251" s="428" t="n"/>
      <c r="I251" s="427" t="inlineStr">
        <is>
          <t>Actual:</t>
        </is>
      </c>
      <c r="J251" s="428" t="n"/>
      <c r="K251" s="427" t="inlineStr">
        <is>
          <t>Sheave Bore (M/F):</t>
        </is>
      </c>
      <c r="M251" s="428" t="n"/>
      <c r="P251" s="217" t="n"/>
      <c r="Q251" s="217" t="n"/>
      <c r="R251" s="216" t="inlineStr">
        <is>
          <t>Misc. Unit Info</t>
        </is>
      </c>
      <c r="U251" s="217" t="n"/>
      <c r="W251" s="217" t="n"/>
      <c r="X251" s="217" t="n"/>
      <c r="Y251" s="217" t="n"/>
    </row>
    <row r="252" ht="13.35" customHeight="1" s="162">
      <c r="B252" s="200" t="inlineStr">
        <is>
          <t>Unit Data</t>
        </is>
      </c>
      <c r="C252" s="400" t="n"/>
      <c r="D252" s="400" t="n"/>
      <c r="E252" s="400" t="n"/>
      <c r="F252" s="400" t="n"/>
      <c r="G252" s="401" t="n"/>
      <c r="I252" s="200" t="inlineStr">
        <is>
          <t>Design and Performance Data</t>
        </is>
      </c>
      <c r="J252" s="400" t="n"/>
      <c r="K252" s="400" t="n"/>
      <c r="L252" s="401" t="n"/>
      <c r="M252" s="283" t="n"/>
      <c r="P252" s="217" t="n"/>
      <c r="Q252" s="217" t="n"/>
      <c r="R252" s="211" t="inlineStr">
        <is>
          <t>Design Fan Rotation</t>
        </is>
      </c>
      <c r="S252" s="421" t="n"/>
      <c r="T252" s="422" t="n"/>
      <c r="U252" s="212" t="n"/>
      <c r="V252" s="423" t="n"/>
      <c r="W252" s="217" t="n"/>
      <c r="X252" s="217" t="n"/>
      <c r="Y252" s="217" t="n"/>
    </row>
    <row r="253" ht="13.35" customHeight="1" s="162">
      <c r="B253" s="199" t="inlineStr">
        <is>
          <t>Manufacturer</t>
        </is>
      </c>
      <c r="C253" s="401" t="n"/>
      <c r="D253" s="204">
        <f>IF('{Equipment Data Entry}'!E17="","",'{Equipment Data Entry}'!E17)</f>
        <v/>
      </c>
      <c r="E253" s="400" t="n"/>
      <c r="F253" s="400" t="n"/>
      <c r="G253" s="401" t="n"/>
      <c r="I253" s="199" t="inlineStr">
        <is>
          <t>Design Criteria</t>
        </is>
      </c>
      <c r="J253" s="401" t="n"/>
      <c r="K253" s="199" t="inlineStr">
        <is>
          <t>Design</t>
        </is>
      </c>
      <c r="L253" s="199" t="inlineStr">
        <is>
          <t>Actual</t>
        </is>
      </c>
      <c r="P253" s="217" t="n"/>
      <c r="Q253" s="217" t="n"/>
      <c r="R253" s="211" t="inlineStr">
        <is>
          <t>Actual Fan Rotation</t>
        </is>
      </c>
      <c r="S253" s="421" t="n"/>
      <c r="T253" s="422" t="n"/>
      <c r="U253" s="211" t="inlineStr">
        <is>
          <t>Qty.</t>
        </is>
      </c>
      <c r="V253" s="423" t="n"/>
      <c r="W253" s="217" t="n"/>
      <c r="X253" s="217" t="n"/>
      <c r="Y253" s="217" t="n"/>
    </row>
    <row r="254" ht="13.35" customHeight="1" s="162">
      <c r="B254" s="199" t="inlineStr">
        <is>
          <t>Model Number</t>
        </is>
      </c>
      <c r="C254" s="401" t="n"/>
      <c r="D254" s="204">
        <f>IF('{Equipment Data Entry}'!F17="","",'{Equipment Data Entry}'!F17)</f>
        <v/>
      </c>
      <c r="E254" s="400" t="n"/>
      <c r="F254" s="400" t="n"/>
      <c r="G254" s="401" t="n"/>
      <c r="I254" s="199" t="inlineStr">
        <is>
          <t>Total Airflow</t>
        </is>
      </c>
      <c r="J254" s="401" t="n"/>
      <c r="K254" s="24">
        <f>'RTU Airflow'!H527</f>
        <v/>
      </c>
      <c r="L254" s="24">
        <f>'RTU Airflow'!L527</f>
        <v/>
      </c>
      <c r="M254" s="22">
        <f>IF(OR(L254="",K254="",K254=0),"",L254/K254)</f>
        <v/>
      </c>
      <c r="P254" s="217" t="n"/>
      <c r="Q254" s="217" t="n"/>
      <c r="R254" s="211" t="inlineStr">
        <is>
          <t>Design Filter Type</t>
        </is>
      </c>
      <c r="S254" s="421" t="n"/>
      <c r="T254" s="422" t="n"/>
      <c r="U254" s="212" t="n"/>
      <c r="V254" s="423" t="n"/>
      <c r="W254" s="217" t="n"/>
      <c r="X254" s="217" t="n"/>
      <c r="Y254" s="217" t="n"/>
    </row>
    <row r="255" ht="13.35" customHeight="1" s="162">
      <c r="B255" s="199" t="inlineStr">
        <is>
          <t>Serial Number</t>
        </is>
      </c>
      <c r="C255" s="401" t="n"/>
      <c r="D255" s="204" t="n"/>
      <c r="E255" s="400" t="n"/>
      <c r="F255" s="400" t="n"/>
      <c r="G255" s="401" t="n"/>
      <c r="I255" s="199" t="inlineStr">
        <is>
          <t>Outside Airflow</t>
        </is>
      </c>
      <c r="J255" s="401" t="n"/>
      <c r="K255" s="24">
        <f>IF('RTU Airflow'!H538=0,0,'RTU Airflow'!H538)</f>
        <v/>
      </c>
      <c r="L255" s="24">
        <f>'RTU Airflow'!L538</f>
        <v/>
      </c>
      <c r="M255" s="22">
        <f>IF(OR(L255="",K255="",K255=0),"",L255/K255)</f>
        <v/>
      </c>
      <c r="P255" s="216" t="n"/>
      <c r="Q255" s="216" t="n"/>
      <c r="R255" s="211" t="inlineStr">
        <is>
          <t>Installed Filter Type</t>
        </is>
      </c>
      <c r="S255" s="421" t="n"/>
      <c r="T255" s="422" t="n"/>
      <c r="U255" s="216" t="inlineStr">
        <is>
          <t>Drive Change Data</t>
        </is>
      </c>
      <c r="V255" s="423" t="n"/>
      <c r="W255" s="61" t="inlineStr">
        <is>
          <t>Original</t>
        </is>
      </c>
      <c r="X255" s="61" t="inlineStr">
        <is>
          <t>New</t>
        </is>
      </c>
      <c r="Y255" s="217" t="n"/>
    </row>
    <row r="256" ht="13.35" customHeight="1" s="162">
      <c r="B256" s="199" t="inlineStr">
        <is>
          <t>Area Served</t>
        </is>
      </c>
      <c r="C256" s="401" t="n"/>
      <c r="D256" s="204">
        <f>I249</f>
        <v/>
      </c>
      <c r="E256" s="400" t="n"/>
      <c r="F256" s="400" t="n"/>
      <c r="G256" s="401" t="n"/>
      <c r="I256" s="199" t="inlineStr">
        <is>
          <t>Return Airflow</t>
        </is>
      </c>
      <c r="J256" s="401" t="n"/>
      <c r="K256" s="24">
        <f>IF(K254="","",K254-N(K255))</f>
        <v/>
      </c>
      <c r="L256" s="24">
        <f>IF(L254="","",L254-N(L255))</f>
        <v/>
      </c>
      <c r="P256" s="217" t="n"/>
      <c r="Q256" s="217" t="n"/>
      <c r="R256" s="211" t="inlineStr">
        <is>
          <t>Size</t>
        </is>
      </c>
      <c r="S256" s="211" t="inlineStr">
        <is>
          <t>Final</t>
        </is>
      </c>
      <c r="T256" s="423" t="n"/>
      <c r="U256" s="211" t="inlineStr">
        <is>
          <t>Qty.</t>
        </is>
      </c>
      <c r="V256" s="212" t="n"/>
      <c r="W256" s="217" t="n"/>
      <c r="X256" s="217" t="n"/>
      <c r="Y256" s="217" t="n"/>
    </row>
    <row r="257" ht="13.35" customHeight="1" s="162">
      <c r="B257" s="199" t="inlineStr">
        <is>
          <t>Location</t>
        </is>
      </c>
      <c r="C257" s="401" t="n"/>
      <c r="D257" s="204">
        <f>IF('{Equipment Data Entry}'!D17="","",'{Equipment Data Entry}'!D17)</f>
        <v/>
      </c>
      <c r="E257" s="400" t="n"/>
      <c r="F257" s="400" t="n"/>
      <c r="G257" s="401" t="n"/>
      <c r="I257" s="199" t="inlineStr">
        <is>
          <t>Unit ESP</t>
        </is>
      </c>
      <c r="J257" s="401" t="n"/>
      <c r="K257" s="71">
        <f>IF('{Equipment Data Entry}'!H17="","",'{Equipment Data Entry}'!H17)</f>
        <v/>
      </c>
      <c r="L257" s="29">
        <f>F270</f>
        <v/>
      </c>
      <c r="P257" s="217" t="n"/>
      <c r="S257" s="217" t="n"/>
      <c r="V257" s="217" t="n"/>
      <c r="W257" s="217" t="n"/>
      <c r="X257" s="217" t="n"/>
      <c r="Y257" s="217" t="n"/>
    </row>
    <row r="258" ht="13.35" customHeight="1" s="162">
      <c r="I258" s="199" t="inlineStr">
        <is>
          <t>Fan RPMs</t>
        </is>
      </c>
      <c r="J258" s="401" t="n"/>
      <c r="K258" s="24">
        <f>IF('{Equipment Data Entry}'!I17="","",'{Equipment Data Entry}'!I17)</f>
        <v/>
      </c>
      <c r="L258" s="24">
        <f>IF(L267="","",L267)</f>
        <v/>
      </c>
      <c r="P258" s="217" t="n"/>
      <c r="Q258" s="211" t="inlineStr">
        <is>
          <t>VFD</t>
        </is>
      </c>
      <c r="R258" s="216" t="inlineStr">
        <is>
          <t>Direct Drive Motors</t>
        </is>
      </c>
      <c r="U258" s="216" t="inlineStr">
        <is>
          <t>Drive Change Data</t>
        </is>
      </c>
      <c r="W258" s="61" t="inlineStr">
        <is>
          <t>Original</t>
        </is>
      </c>
      <c r="X258" s="61" t="inlineStr">
        <is>
          <t>New</t>
        </is>
      </c>
      <c r="Y258" s="217" t="n"/>
    </row>
    <row r="259" ht="13.35" customHeight="1" s="162">
      <c r="B259" s="200" t="inlineStr">
        <is>
          <t>Motor Data</t>
        </is>
      </c>
      <c r="C259" s="400" t="n"/>
      <c r="D259" s="400" t="n"/>
      <c r="E259" s="400" t="n"/>
      <c r="F259" s="400" t="n"/>
      <c r="G259" s="401" t="n"/>
      <c r="I259" s="199" t="inlineStr">
        <is>
          <t>Filters: Type / Size / Qty</t>
        </is>
      </c>
      <c r="J259" s="401" t="n"/>
      <c r="K259" s="24" t="n"/>
      <c r="L259" s="400" t="n"/>
      <c r="M259" s="401" t="n"/>
      <c r="P259" s="217" t="n"/>
      <c r="Q259" s="211" t="inlineStr">
        <is>
          <t>DCV</t>
        </is>
      </c>
      <c r="R259" s="211" t="inlineStr">
        <is>
          <t>Initial</t>
        </is>
      </c>
      <c r="S259" s="211" t="inlineStr">
        <is>
          <t>Final</t>
        </is>
      </c>
      <c r="T259" s="217" t="n"/>
      <c r="U259" s="211" t="inlineStr">
        <is>
          <t>Motor Sheave</t>
        </is>
      </c>
      <c r="V259" s="422" t="n"/>
      <c r="W259" s="212" t="n"/>
      <c r="X259" s="212" t="n"/>
      <c r="Y259" s="217" t="n"/>
    </row>
    <row r="260" ht="13.35" customHeight="1" s="162">
      <c r="B260" s="199" t="inlineStr">
        <is>
          <t>Manufacturer</t>
        </is>
      </c>
      <c r="C260" s="401" t="n"/>
      <c r="D260" s="203" t="n"/>
      <c r="E260" s="400" t="n"/>
      <c r="F260" s="400" t="n"/>
      <c r="G260" s="401" t="n"/>
      <c r="I260" s="200" t="inlineStr">
        <is>
          <t>Drive Data</t>
        </is>
      </c>
      <c r="J260" s="400" t="n"/>
      <c r="K260" s="400" t="n"/>
      <c r="L260" s="401" t="n"/>
      <c r="P260" s="217" t="n"/>
      <c r="Q260" s="211" t="inlineStr">
        <is>
          <t>RPM</t>
        </is>
      </c>
      <c r="R260" s="212" t="n"/>
      <c r="S260" s="211" t="n"/>
      <c r="T260" s="217" t="n"/>
      <c r="U260" s="211" t="inlineStr">
        <is>
          <t>Fan Sheave</t>
        </is>
      </c>
      <c r="V260" s="422" t="n"/>
      <c r="W260" s="212" t="n"/>
      <c r="X260" s="212" t="n"/>
      <c r="Y260" s="217" t="n"/>
    </row>
    <row r="261" ht="13.35" customHeight="1" s="162">
      <c r="B261" s="199" t="inlineStr">
        <is>
          <t>Horsepower</t>
        </is>
      </c>
      <c r="C261" s="401" t="n"/>
      <c r="D261" s="28">
        <f>IF('{Equipment Data Entry}'!G17="","",'{Equipment Data Entry}'!G17)</f>
        <v/>
      </c>
      <c r="E261" s="21" t="inlineStr">
        <is>
          <t>RPM</t>
        </is>
      </c>
      <c r="F261" s="24" t="n"/>
      <c r="G261" s="199" t="inlineStr">
        <is>
          <t>SF</t>
        </is>
      </c>
      <c r="I261" s="199" t="inlineStr">
        <is>
          <t>Motor Shv OD/Bore/PD</t>
        </is>
      </c>
      <c r="J261" s="401" t="n"/>
      <c r="K261" s="208">
        <f>IF('{Equipment Data Entry}'!J17="","",'{Equipment Data Entry}'!J17)</f>
        <v/>
      </c>
      <c r="L261" s="401" t="n"/>
      <c r="P261" s="217" t="n"/>
      <c r="Q261" s="211" t="inlineStr">
        <is>
          <t>VFD</t>
        </is>
      </c>
      <c r="R261" s="216" t="inlineStr">
        <is>
          <t>Technician Notes</t>
        </is>
      </c>
      <c r="S261" s="211" t="n"/>
      <c r="T261" s="217" t="n"/>
      <c r="U261" s="211" t="inlineStr">
        <is>
          <t>Belt</t>
        </is>
      </c>
      <c r="V261" s="422" t="n"/>
      <c r="W261" s="212" t="n"/>
      <c r="X261" s="212" t="n"/>
      <c r="Y261" s="217" t="n"/>
    </row>
    <row r="262" ht="13.35" customHeight="1" s="162">
      <c r="B262" s="198">
        <f>IF('{Equipment Data Entry}'!N17="","",'{Equipment Data Entry}'!N17)</f>
        <v/>
      </c>
      <c r="C262" s="198">
        <f>IF('{Equipment Data Entry}'!O17="","",'{Equipment Data Entry}'!O17)</f>
        <v/>
      </c>
      <c r="D262" s="21" t="inlineStr">
        <is>
          <t>FLA</t>
        </is>
      </c>
      <c r="E262" s="25" t="n"/>
      <c r="F262" s="21" t="inlineStr">
        <is>
          <t>Frame</t>
        </is>
      </c>
      <c r="G262" s="208" t="n"/>
      <c r="I262" s="199" t="inlineStr">
        <is>
          <t>Fan Shv OD/Bore</t>
        </is>
      </c>
      <c r="J262" s="401" t="n"/>
      <c r="K262" s="208">
        <f>IF('{Equipment Data Entry}'!K17="","",'{Equipment Data Entry}'!K17)</f>
        <v/>
      </c>
      <c r="L262" s="401" t="n"/>
      <c r="P262" s="217" t="n"/>
      <c r="Q262" s="211" t="inlineStr">
        <is>
          <t>DCV</t>
        </is>
      </c>
      <c r="R262" s="212" t="n"/>
      <c r="S262" s="211" t="n"/>
      <c r="T262" s="217" t="n"/>
      <c r="U262" s="211" t="inlineStr">
        <is>
          <t>C to C</t>
        </is>
      </c>
      <c r="V262" s="422" t="n"/>
      <c r="W262" s="212" t="n"/>
      <c r="X262" s="212" t="n"/>
      <c r="Y262" s="217" t="n"/>
    </row>
    <row r="263" ht="13.35" customHeight="1" s="162">
      <c r="B263" s="199" t="inlineStr">
        <is>
          <t>Corrected FLA</t>
        </is>
      </c>
      <c r="C263" s="401" t="n"/>
      <c r="D263" s="27">
        <f>IF(OR(E264="",E262="",B262=""),"",B262/AVERAGE(E264:G264)*E262)</f>
        <v/>
      </c>
      <c r="E263" s="199" t="inlineStr">
        <is>
          <t>Estimated BHP</t>
        </is>
      </c>
      <c r="F263" s="401" t="n"/>
      <c r="G263" s="27">
        <f>IF(OR(COUNT(E264:G264)=0,COUNT(E265:G265)=0),"",IF(C262="1-phase", ((0.8*0.9*E264*E265)/746), AVERAGE(E264,F264,G264)*AVERAGE(E265,F265,G265)*0.8*0.9*1.732/746))</f>
        <v/>
      </c>
      <c r="I263" s="199" t="inlineStr">
        <is>
          <t>Belt(s)</t>
        </is>
      </c>
      <c r="J263" s="208">
        <f>IF('{Equipment Data Entry}'!L17="","",'{Equipment Data Entry}'!L17)</f>
        <v/>
      </c>
      <c r="K263" s="199" t="inlineStr">
        <is>
          <t>C to C</t>
        </is>
      </c>
      <c r="L263" s="25">
        <f>IF('{Equipment Data Entry}'!M17="","",'{Equipment Data Entry}'!M17)</f>
        <v/>
      </c>
      <c r="P263" s="217" t="n"/>
      <c r="Q263" s="217" t="n"/>
      <c r="R263" s="217" t="n"/>
      <c r="S263" s="217" t="n"/>
      <c r="T263" s="217" t="n"/>
      <c r="U263" s="217" t="n"/>
      <c r="V263" s="217" t="n"/>
      <c r="W263" s="217" t="n"/>
      <c r="X263" s="217" t="n"/>
      <c r="Y263" s="217" t="n"/>
    </row>
    <row r="264" ht="13.35" customHeight="1" s="162">
      <c r="B264" s="199" t="inlineStr">
        <is>
          <t>Measured Voltage</t>
        </is>
      </c>
      <c r="C264" s="400" t="n"/>
      <c r="D264" s="401" t="n"/>
      <c r="E264" s="24" t="n"/>
      <c r="F264" s="24" t="n"/>
      <c r="G264" s="24" t="n"/>
      <c r="I264" s="199" t="inlineStr">
        <is>
          <t>Final Settings / Setpoints</t>
        </is>
      </c>
      <c r="J264" s="401" t="n"/>
      <c r="K264" s="24" t="n"/>
      <c r="L264" s="400" t="n"/>
      <c r="M264" s="401" t="n"/>
      <c r="P264" s="217" t="n"/>
      <c r="Q264" s="217" t="n"/>
      <c r="R264" s="216" t="inlineStr">
        <is>
          <t>Technician Notes</t>
        </is>
      </c>
      <c r="S264" s="217" t="n"/>
      <c r="T264" s="217" t="n"/>
      <c r="U264" s="217" t="n"/>
      <c r="V264" s="217" t="n"/>
      <c r="W264" s="217" t="n"/>
      <c r="X264" s="217" t="n"/>
      <c r="Y264" s="217" t="n"/>
    </row>
    <row r="265" ht="13.35" customHeight="1" s="162">
      <c r="B265" s="199" t="inlineStr">
        <is>
          <t>Measured Amperage</t>
        </is>
      </c>
      <c r="C265" s="400" t="n"/>
      <c r="D265" s="401" t="n"/>
      <c r="E265" s="25" t="n"/>
      <c r="F265" s="25" t="n"/>
      <c r="G265" s="25" t="n"/>
      <c r="I265" s="205" t="inlineStr">
        <is>
          <t>RPM Data</t>
        </is>
      </c>
      <c r="J265" s="401" t="n"/>
      <c r="K265" s="205" t="inlineStr">
        <is>
          <t>Initial</t>
        </is>
      </c>
      <c r="L265" s="205" t="inlineStr">
        <is>
          <t>Final</t>
        </is>
      </c>
      <c r="P265" s="217" t="n"/>
      <c r="Q265" s="217" t="n"/>
      <c r="R265" s="429" t="n"/>
      <c r="S265" s="430" t="n"/>
      <c r="T265" s="430" t="n"/>
      <c r="U265" s="430" t="n"/>
      <c r="V265" s="430" t="n"/>
      <c r="W265" s="430" t="n"/>
      <c r="X265" s="431" t="n"/>
      <c r="Y265" s="217" t="n"/>
    </row>
    <row r="266" ht="13.35" customHeight="1" s="162">
      <c r="I266" s="199" t="inlineStr">
        <is>
          <t>Motor RPM</t>
        </is>
      </c>
      <c r="J266" s="401" t="n"/>
      <c r="K266" s="24" t="n"/>
      <c r="L266" s="24" t="n"/>
      <c r="P266" s="217" t="n"/>
      <c r="Q266" s="217" t="n"/>
      <c r="R266" s="432" t="n"/>
      <c r="S266" s="404" t="n"/>
      <c r="T266" s="404" t="n"/>
      <c r="U266" s="404" t="n"/>
      <c r="V266" s="404" t="n"/>
      <c r="W266" s="404" t="n"/>
      <c r="X266" s="433" t="n"/>
      <c r="Y266" s="217" t="n"/>
    </row>
    <row r="267" ht="13.35" customHeight="1" s="162">
      <c r="B267" s="200" t="inlineStr">
        <is>
          <t xml:space="preserve">Static Pressures Profile </t>
        </is>
      </c>
      <c r="C267" s="400" t="n"/>
      <c r="D267" s="400" t="n"/>
      <c r="E267" s="400" t="n"/>
      <c r="F267" s="400" t="n"/>
      <c r="G267" s="401" t="n"/>
      <c r="I267" s="199" t="inlineStr">
        <is>
          <t>Fan RPM</t>
        </is>
      </c>
      <c r="J267" s="401" t="n"/>
      <c r="K267" s="24" t="n"/>
      <c r="L267" s="24" t="n"/>
      <c r="P267" s="217" t="n"/>
      <c r="Q267" s="217" t="n"/>
      <c r="R267" s="432" t="n"/>
      <c r="S267" s="404" t="n"/>
      <c r="T267" s="404" t="n"/>
      <c r="U267" s="404" t="n"/>
      <c r="V267" s="404" t="n"/>
      <c r="W267" s="404" t="n"/>
      <c r="X267" s="433" t="n"/>
      <c r="Y267" s="217" t="n"/>
    </row>
    <row r="268" ht="13.35" customHeight="1" s="162">
      <c r="B268" s="434" t="n"/>
      <c r="C268" s="401" t="n"/>
      <c r="D268" s="205" t="inlineStr">
        <is>
          <t>Flt/Coil</t>
        </is>
      </c>
      <c r="E268" s="205" t="inlineStr">
        <is>
          <t>Fan</t>
        </is>
      </c>
      <c r="F268" s="434" t="n"/>
      <c r="G268" s="401" t="n"/>
      <c r="I268" s="199" t="inlineStr">
        <is>
          <t>VSD Frequency</t>
        </is>
      </c>
      <c r="J268" s="401" t="n"/>
      <c r="K268" s="66" t="n"/>
      <c r="L268" s="66" t="n"/>
      <c r="P268" s="217" t="n"/>
      <c r="Q268" s="217" t="n"/>
      <c r="R268" s="432" t="n"/>
      <c r="S268" s="404" t="n"/>
      <c r="T268" s="404" t="n"/>
      <c r="U268" s="404" t="n"/>
      <c r="V268" s="404" t="n"/>
      <c r="W268" s="404" t="n"/>
      <c r="X268" s="433" t="n"/>
      <c r="Y268" s="217" t="n"/>
    </row>
    <row r="269" ht="13.35" customHeight="1" s="162">
      <c r="B269" s="198" t="inlineStr">
        <is>
          <t>Entering</t>
        </is>
      </c>
      <c r="C269" s="401" t="n"/>
      <c r="D269" s="19" t="n"/>
      <c r="E269" s="19" t="n"/>
      <c r="F269" s="19">
        <f>IF(E269="","",E270-N(E269))</f>
        <v/>
      </c>
      <c r="G269" s="186" t="inlineStr">
        <is>
          <t>TSP</t>
        </is>
      </c>
      <c r="H269" s="23" t="n"/>
      <c r="I269" s="199" t="inlineStr">
        <is>
          <t>OA Damper Position</t>
        </is>
      </c>
      <c r="J269" s="400" t="n"/>
      <c r="K269" s="401" t="n"/>
      <c r="L269" s="56" t="n"/>
      <c r="P269" s="217" t="n"/>
      <c r="Q269" s="217" t="n"/>
      <c r="R269" s="432" t="n"/>
      <c r="S269" s="404" t="n"/>
      <c r="T269" s="404" t="n"/>
      <c r="U269" s="404" t="n"/>
      <c r="V269" s="404" t="n"/>
      <c r="W269" s="404" t="n"/>
      <c r="X269" s="433" t="n"/>
      <c r="Y269" s="217" t="n"/>
    </row>
    <row r="270" ht="13.35" customHeight="1" s="162">
      <c r="B270" s="198" t="inlineStr">
        <is>
          <t>Exiting</t>
        </is>
      </c>
      <c r="C270" s="401" t="n"/>
      <c r="D270" s="55">
        <f>IF(E269="", "", E269)</f>
        <v/>
      </c>
      <c r="E270" s="19" t="n"/>
      <c r="F270" s="19">
        <f>IF(E270="","",E270-N(D269))</f>
        <v/>
      </c>
      <c r="G270" s="186" t="inlineStr">
        <is>
          <t>ESP</t>
        </is>
      </c>
      <c r="H270" s="23" t="n"/>
      <c r="P270" s="217" t="n"/>
      <c r="Q270" s="217" t="n"/>
      <c r="R270" s="432" t="n"/>
      <c r="S270" s="404" t="n"/>
      <c r="T270" s="404" t="n"/>
      <c r="U270" s="404" t="n"/>
      <c r="V270" s="404" t="n"/>
      <c r="W270" s="404" t="n"/>
      <c r="X270" s="433" t="n"/>
      <c r="Y270" s="217" t="n"/>
    </row>
    <row r="271" ht="13.35" customHeight="1" s="162">
      <c r="P271" s="217" t="n"/>
      <c r="Q271" s="217" t="n"/>
      <c r="R271" s="432" t="n"/>
      <c r="S271" s="404" t="n"/>
      <c r="T271" s="404" t="n"/>
      <c r="U271" s="404" t="n"/>
      <c r="V271" s="404" t="n"/>
      <c r="W271" s="404" t="n"/>
      <c r="X271" s="433" t="n"/>
      <c r="Y271" s="217" t="n"/>
    </row>
    <row r="272" ht="13.35" customHeight="1" s="162">
      <c r="B272" s="200" t="inlineStr">
        <is>
          <t>System</t>
        </is>
      </c>
      <c r="C272" s="403" t="n"/>
      <c r="D272" s="209">
        <f>IF('{Equipment Data Entry}'!B18="","",'{Equipment Data Entry}'!B18)</f>
        <v/>
      </c>
      <c r="E272" s="420" t="n"/>
      <c r="F272" s="403" t="n"/>
      <c r="G272" s="200" t="inlineStr">
        <is>
          <t>Service</t>
        </is>
      </c>
      <c r="H272" s="403" t="n"/>
      <c r="I272" s="210">
        <f>IF('{Equipment Data Entry}'!C18="", "", '{Equipment Data Entry}'!C18)</f>
        <v/>
      </c>
      <c r="J272" s="420" t="n"/>
      <c r="K272" s="420" t="n"/>
      <c r="L272" s="420" t="n"/>
      <c r="M272" s="403" t="n"/>
      <c r="P272" s="217" t="n"/>
      <c r="Q272" s="217" t="n"/>
      <c r="R272" s="211" t="inlineStr">
        <is>
          <t>Design Fan Rotation</t>
        </is>
      </c>
      <c r="S272" s="404" t="n"/>
      <c r="T272" s="404" t="n"/>
      <c r="U272" s="404" t="n"/>
      <c r="V272" s="404" t="n"/>
      <c r="W272" s="404" t="n"/>
      <c r="X272" s="433" t="n"/>
      <c r="Y272" s="217" t="n"/>
    </row>
    <row r="273" ht="13.35" customHeight="1" s="162">
      <c r="B273" s="424" t="n"/>
      <c r="C273" s="425" t="n"/>
      <c r="D273" s="424" t="n"/>
      <c r="E273" s="426" t="n"/>
      <c r="F273" s="425" t="n"/>
      <c r="G273" s="424" t="n"/>
      <c r="H273" s="425" t="n"/>
      <c r="I273" s="424" t="n"/>
      <c r="J273" s="426" t="n"/>
      <c r="K273" s="426" t="n"/>
      <c r="L273" s="426" t="n"/>
      <c r="M273" s="425" t="n"/>
      <c r="P273" s="217" t="n"/>
      <c r="Q273" s="217" t="n"/>
      <c r="R273" s="211" t="inlineStr">
        <is>
          <t>Actual Fan Rotation</t>
        </is>
      </c>
      <c r="S273" s="404" t="n"/>
      <c r="T273" s="404" t="n"/>
      <c r="U273" s="404" t="n"/>
      <c r="V273" s="404" t="n"/>
      <c r="W273" s="404" t="n"/>
      <c r="X273" s="433" t="n"/>
      <c r="Y273" s="217" t="n"/>
    </row>
    <row r="274" ht="13.35" customHeight="1" s="162">
      <c r="B274" s="427" t="inlineStr">
        <is>
          <t>Drive Type:</t>
        </is>
      </c>
      <c r="D274" s="428" t="n"/>
      <c r="E274" s="427" t="inlineStr">
        <is>
          <t>Fan Rotation – Design:</t>
        </is>
      </c>
      <c r="G274" s="428" t="n"/>
      <c r="I274" s="427" t="inlineStr">
        <is>
          <t>Actual:</t>
        </is>
      </c>
      <c r="J274" s="428" t="n"/>
      <c r="K274" s="427" t="inlineStr">
        <is>
          <t>Sheave Bore (M/F):</t>
        </is>
      </c>
      <c r="M274" s="428" t="n"/>
      <c r="P274" s="217" t="n"/>
      <c r="Q274" s="217" t="n"/>
      <c r="R274" s="211" t="inlineStr">
        <is>
          <t>Design Filter Type</t>
        </is>
      </c>
      <c r="S274" s="437" t="n"/>
      <c r="T274" s="437" t="n"/>
      <c r="U274" s="437" t="n"/>
      <c r="V274" s="437" t="n"/>
      <c r="W274" s="437" t="n"/>
      <c r="X274" s="438" t="n"/>
      <c r="Y274" s="217" t="n"/>
    </row>
    <row r="275" ht="13.35" customHeight="1" s="162">
      <c r="B275" s="200" t="inlineStr">
        <is>
          <t>Unit Data</t>
        </is>
      </c>
      <c r="C275" s="400" t="n"/>
      <c r="D275" s="400" t="n"/>
      <c r="E275" s="400" t="n"/>
      <c r="F275" s="400" t="n"/>
      <c r="G275" s="401" t="n"/>
      <c r="I275" s="200" t="inlineStr">
        <is>
          <t>Design and Performance Data</t>
        </is>
      </c>
      <c r="J275" s="400" t="n"/>
      <c r="K275" s="400" t="n"/>
      <c r="L275" s="401" t="n"/>
      <c r="M275" s="283" t="n"/>
      <c r="P275" s="217" t="n"/>
      <c r="Q275" s="217" t="n"/>
      <c r="R275" s="216" t="inlineStr">
        <is>
          <t>Misc. Unit Info</t>
        </is>
      </c>
      <c r="U275" s="217" t="n"/>
      <c r="W275" s="217" t="n"/>
      <c r="X275" s="217" t="n"/>
      <c r="Y275" s="217" t="n"/>
    </row>
    <row r="276" ht="13.35" customHeight="1" s="162">
      <c r="B276" s="199" t="inlineStr">
        <is>
          <t>Manufacturer</t>
        </is>
      </c>
      <c r="C276" s="401" t="n"/>
      <c r="D276" s="204">
        <f>IF('{Equipment Data Entry}'!E18="","",'{Equipment Data Entry}'!E18)</f>
        <v/>
      </c>
      <c r="E276" s="400" t="n"/>
      <c r="F276" s="400" t="n"/>
      <c r="G276" s="401" t="n"/>
      <c r="I276" s="199" t="inlineStr">
        <is>
          <t>Design Criteria</t>
        </is>
      </c>
      <c r="J276" s="401" t="n"/>
      <c r="K276" s="199" t="inlineStr">
        <is>
          <t>Design</t>
        </is>
      </c>
      <c r="L276" s="199" t="inlineStr">
        <is>
          <t>Actual</t>
        </is>
      </c>
      <c r="P276" s="217" t="n"/>
      <c r="Q276" s="217" t="n"/>
      <c r="R276" s="211" t="inlineStr">
        <is>
          <t>Design Fan Rotation</t>
        </is>
      </c>
      <c r="S276" s="421" t="n"/>
      <c r="T276" s="422" t="n"/>
      <c r="U276" s="211" t="inlineStr">
        <is>
          <t>Qty.</t>
        </is>
      </c>
      <c r="V276" s="423" t="n"/>
      <c r="W276" s="217" t="n"/>
      <c r="X276" s="217" t="n"/>
      <c r="Y276" s="217" t="n"/>
    </row>
    <row r="277" ht="13.35" customHeight="1" s="162">
      <c r="B277" s="199" t="inlineStr">
        <is>
          <t>Model Number</t>
        </is>
      </c>
      <c r="C277" s="401" t="n"/>
      <c r="D277" s="204">
        <f>IF('{Equipment Data Entry}'!F18="","",'{Equipment Data Entry}'!F18)</f>
        <v/>
      </c>
      <c r="E277" s="400" t="n"/>
      <c r="F277" s="400" t="n"/>
      <c r="G277" s="401" t="n"/>
      <c r="I277" s="199" t="inlineStr">
        <is>
          <t>Total Airflow</t>
        </is>
      </c>
      <c r="J277" s="401" t="n"/>
      <c r="K277" s="24">
        <f>'RTU Airflow'!H576</f>
        <v/>
      </c>
      <c r="L277" s="24">
        <f>'RTU Airflow'!L576</f>
        <v/>
      </c>
      <c r="M277" s="22">
        <f>IF(OR(L277="",K277="",K277=0),"",L277/K277)</f>
        <v/>
      </c>
      <c r="P277" s="217" t="n"/>
      <c r="Q277" s="217" t="n"/>
      <c r="R277" s="211" t="inlineStr">
        <is>
          <t>Actual Fan Rotation</t>
        </is>
      </c>
      <c r="S277" s="421" t="n"/>
      <c r="T277" s="422" t="n"/>
      <c r="U277" s="212" t="n"/>
      <c r="V277" s="423" t="n"/>
      <c r="W277" s="217" t="n"/>
      <c r="X277" s="217" t="n"/>
      <c r="Y277" s="217" t="n"/>
    </row>
    <row r="278" ht="13.35" customHeight="1" s="162">
      <c r="B278" s="199" t="inlineStr">
        <is>
          <t>Serial Number</t>
        </is>
      </c>
      <c r="C278" s="401" t="n"/>
      <c r="D278" s="204" t="n"/>
      <c r="E278" s="400" t="n"/>
      <c r="F278" s="400" t="n"/>
      <c r="G278" s="401" t="n"/>
      <c r="I278" s="199" t="inlineStr">
        <is>
          <t>Outside Airflow</t>
        </is>
      </c>
      <c r="J278" s="401" t="n"/>
      <c r="K278" s="24">
        <f>IF('RTU Airflow'!H587=0,0,'RTU Airflow'!H587)</f>
        <v/>
      </c>
      <c r="L278" s="24">
        <f>'RTU Airflow'!L587</f>
        <v/>
      </c>
      <c r="M278" s="22">
        <f>IF(OR(L278="",K278="",K278=0),"",L278/K278)</f>
        <v/>
      </c>
      <c r="P278" s="217" t="n"/>
      <c r="Q278" s="217" t="n"/>
      <c r="R278" s="211" t="inlineStr">
        <is>
          <t>Design Filter Type</t>
        </is>
      </c>
      <c r="S278" s="421" t="n"/>
      <c r="T278" s="422" t="n"/>
      <c r="U278" s="216" t="inlineStr">
        <is>
          <t>Drive Change Data</t>
        </is>
      </c>
      <c r="V278" s="423" t="n"/>
      <c r="W278" s="61" t="inlineStr">
        <is>
          <t>Original</t>
        </is>
      </c>
      <c r="X278" s="61" t="inlineStr">
        <is>
          <t>New</t>
        </is>
      </c>
      <c r="Y278" s="217" t="n"/>
    </row>
    <row r="279" ht="13.35" customHeight="1" s="162">
      <c r="B279" s="199" t="inlineStr">
        <is>
          <t>Area Served</t>
        </is>
      </c>
      <c r="C279" s="401" t="n"/>
      <c r="D279" s="204">
        <f>I272</f>
        <v/>
      </c>
      <c r="E279" s="400" t="n"/>
      <c r="F279" s="400" t="n"/>
      <c r="G279" s="401" t="n"/>
      <c r="I279" s="199" t="inlineStr">
        <is>
          <t>Return Airflow</t>
        </is>
      </c>
      <c r="J279" s="401" t="n"/>
      <c r="K279" s="24">
        <f>IF(K277="","",K277-N(K278))</f>
        <v/>
      </c>
      <c r="L279" s="24">
        <f>IF(L277="","",L277-N(L278))</f>
        <v/>
      </c>
      <c r="P279" s="216" t="n"/>
      <c r="Q279" s="216" t="n"/>
      <c r="R279" s="211" t="inlineStr">
        <is>
          <t>Installed Filter Type</t>
        </is>
      </c>
      <c r="S279" s="421" t="n"/>
      <c r="T279" s="422" t="n"/>
      <c r="U279" s="211" t="inlineStr">
        <is>
          <t>Motor Sheave</t>
        </is>
      </c>
      <c r="V279" s="423" t="n"/>
      <c r="W279" s="217" t="n"/>
      <c r="X279" s="217" t="n"/>
      <c r="Y279" s="217" t="n"/>
    </row>
    <row r="280" ht="13.35" customHeight="1" s="162">
      <c r="B280" s="199" t="inlineStr">
        <is>
          <t>Location</t>
        </is>
      </c>
      <c r="C280" s="401" t="n"/>
      <c r="D280" s="204">
        <f>IF('{Equipment Data Entry}'!D18="","",'{Equipment Data Entry}'!D18)</f>
        <v/>
      </c>
      <c r="E280" s="400" t="n"/>
      <c r="F280" s="400" t="n"/>
      <c r="G280" s="401" t="n"/>
      <c r="I280" s="199" t="inlineStr">
        <is>
          <t>Unit ESP</t>
        </is>
      </c>
      <c r="J280" s="401" t="n"/>
      <c r="K280" s="71">
        <f>IF('{Equipment Data Entry}'!H18="","",'{Equipment Data Entry}'!H18)</f>
        <v/>
      </c>
      <c r="L280" s="29">
        <f>F293</f>
        <v/>
      </c>
      <c r="P280" s="217" t="n"/>
      <c r="Q280" s="211" t="inlineStr">
        <is>
          <t>RPM</t>
        </is>
      </c>
      <c r="R280" s="211" t="inlineStr">
        <is>
          <t>Size</t>
        </is>
      </c>
      <c r="S280" s="212" t="n"/>
      <c r="T280" s="423" t="n"/>
      <c r="U280" s="211" t="inlineStr">
        <is>
          <t>Qty.</t>
        </is>
      </c>
      <c r="V280" s="212" t="n"/>
      <c r="W280" s="217" t="n"/>
      <c r="X280" s="217" t="n"/>
      <c r="Y280" s="217" t="n"/>
    </row>
    <row r="281" ht="13.35" customHeight="1" s="162">
      <c r="I281" s="199" t="inlineStr">
        <is>
          <t>Fan RPMs</t>
        </is>
      </c>
      <c r="J281" s="401" t="n"/>
      <c r="K281" s="24">
        <f>IF('{Equipment Data Entry}'!I18="","",'{Equipment Data Entry}'!I18)</f>
        <v/>
      </c>
      <c r="L281" s="24">
        <f>IF(L290="","",L290)</f>
        <v/>
      </c>
      <c r="P281" s="217" t="n"/>
      <c r="S281" s="217" t="n"/>
      <c r="V281" s="217" t="n"/>
      <c r="W281" s="217" t="n"/>
      <c r="X281" s="217" t="n"/>
      <c r="Y281" s="217" t="n"/>
    </row>
    <row r="282" ht="13.35" customHeight="1" s="162">
      <c r="B282" s="200" t="inlineStr">
        <is>
          <t>Motor Data</t>
        </is>
      </c>
      <c r="C282" s="400" t="n"/>
      <c r="D282" s="400" t="n"/>
      <c r="E282" s="400" t="n"/>
      <c r="F282" s="400" t="n"/>
      <c r="G282" s="401" t="n"/>
      <c r="I282" s="199" t="inlineStr">
        <is>
          <t>Filters: Type / Size / Qty</t>
        </is>
      </c>
      <c r="J282" s="401" t="n"/>
      <c r="K282" s="24" t="n"/>
      <c r="L282" s="400" t="n"/>
      <c r="M282" s="401" t="n"/>
      <c r="P282" s="217" t="n"/>
      <c r="Q282" s="211" t="inlineStr">
        <is>
          <t>DCV</t>
        </is>
      </c>
      <c r="R282" s="216" t="inlineStr">
        <is>
          <t>Direct Drive Motors</t>
        </is>
      </c>
      <c r="U282" s="216" t="inlineStr">
        <is>
          <t>Drive Change Data</t>
        </is>
      </c>
      <c r="W282" s="61" t="inlineStr">
        <is>
          <t>Original</t>
        </is>
      </c>
      <c r="X282" s="61" t="inlineStr">
        <is>
          <t>New</t>
        </is>
      </c>
      <c r="Y282" s="217" t="n"/>
    </row>
    <row r="283" ht="13.35" customHeight="1" s="162">
      <c r="B283" s="199" t="inlineStr">
        <is>
          <t>Manufacturer</t>
        </is>
      </c>
      <c r="C283" s="401" t="n"/>
      <c r="D283" s="203" t="n"/>
      <c r="E283" s="400" t="n"/>
      <c r="F283" s="400" t="n"/>
      <c r="G283" s="401" t="n"/>
      <c r="I283" s="200" t="inlineStr">
        <is>
          <t>Drive Data</t>
        </is>
      </c>
      <c r="J283" s="400" t="n"/>
      <c r="K283" s="400" t="n"/>
      <c r="L283" s="401" t="n"/>
      <c r="P283" s="217" t="n"/>
      <c r="Q283" s="211" t="n"/>
      <c r="R283" s="211" t="inlineStr">
        <is>
          <t>Initial</t>
        </is>
      </c>
      <c r="S283" s="211" t="inlineStr">
        <is>
          <t>Final</t>
        </is>
      </c>
      <c r="T283" s="217" t="n"/>
      <c r="U283" s="211" t="inlineStr">
        <is>
          <t>Motor Sheave</t>
        </is>
      </c>
      <c r="V283" s="422" t="n"/>
      <c r="W283" s="212" t="n"/>
      <c r="X283" s="212" t="n"/>
      <c r="Y283" s="217" t="n"/>
    </row>
    <row r="284" ht="13.35" customHeight="1" s="162">
      <c r="B284" s="199" t="inlineStr">
        <is>
          <t>Horsepower</t>
        </is>
      </c>
      <c r="C284" s="401" t="n"/>
      <c r="D284" s="28">
        <f>IF('{Equipment Data Entry}'!G18="","",'{Equipment Data Entry}'!G18)</f>
        <v/>
      </c>
      <c r="E284" s="21" t="inlineStr">
        <is>
          <t>RPM</t>
        </is>
      </c>
      <c r="F284" s="24" t="n"/>
      <c r="G284" s="199" t="inlineStr">
        <is>
          <t>SF</t>
        </is>
      </c>
      <c r="I284" s="199" t="inlineStr">
        <is>
          <t>Motor Shv OD/Bore/PD</t>
        </is>
      </c>
      <c r="J284" s="401" t="n"/>
      <c r="K284" s="208">
        <f>IF('{Equipment Data Entry}'!J18="","",'{Equipment Data Entry}'!J18)</f>
        <v/>
      </c>
      <c r="L284" s="401" t="n"/>
      <c r="P284" s="217" t="n"/>
      <c r="Q284" s="211" t="inlineStr">
        <is>
          <t>RPM</t>
        </is>
      </c>
      <c r="R284" s="216" t="inlineStr">
        <is>
          <t>Technician Notes</t>
        </is>
      </c>
      <c r="S284" s="211" t="n"/>
      <c r="T284" s="217" t="n"/>
      <c r="U284" s="211" t="inlineStr">
        <is>
          <t>Fan Sheave</t>
        </is>
      </c>
      <c r="V284" s="422" t="n"/>
      <c r="W284" s="212" t="n"/>
      <c r="X284" s="212" t="n"/>
      <c r="Y284" s="217" t="n"/>
    </row>
    <row r="285" ht="13.35" customHeight="1" s="162">
      <c r="B285" s="198">
        <f>IF('{Equipment Data Entry}'!N18="","",'{Equipment Data Entry}'!N18)</f>
        <v/>
      </c>
      <c r="C285" s="198">
        <f>IF('{Equipment Data Entry}'!O18="","",'{Equipment Data Entry}'!O18)</f>
        <v/>
      </c>
      <c r="D285" s="21" t="inlineStr">
        <is>
          <t>FLA</t>
        </is>
      </c>
      <c r="E285" s="25" t="n"/>
      <c r="F285" s="21" t="inlineStr">
        <is>
          <t>Frame</t>
        </is>
      </c>
      <c r="G285" s="208" t="n"/>
      <c r="I285" s="199" t="inlineStr">
        <is>
          <t>Fan Shv OD/Bore</t>
        </is>
      </c>
      <c r="J285" s="401" t="n"/>
      <c r="K285" s="208">
        <f>IF('{Equipment Data Entry}'!K18="","",'{Equipment Data Entry}'!K18)</f>
        <v/>
      </c>
      <c r="L285" s="401" t="n"/>
      <c r="P285" s="217" t="n"/>
      <c r="Q285" s="211" t="inlineStr">
        <is>
          <t>VFD</t>
        </is>
      </c>
      <c r="R285" s="212" t="n"/>
      <c r="S285" s="211" t="n"/>
      <c r="T285" s="217" t="n"/>
      <c r="U285" s="211" t="inlineStr">
        <is>
          <t>Belt</t>
        </is>
      </c>
      <c r="V285" s="422" t="n"/>
      <c r="W285" s="212" t="n"/>
      <c r="X285" s="212" t="n"/>
      <c r="Y285" s="217" t="n"/>
    </row>
    <row r="286" ht="13.35" customHeight="1" s="162">
      <c r="B286" s="199" t="inlineStr">
        <is>
          <t>Corrected FLA</t>
        </is>
      </c>
      <c r="C286" s="401" t="n"/>
      <c r="D286" s="27">
        <f>IF(OR(E287="",E285="",B285=""),"",B285/AVERAGE(E287:G287)*E285)</f>
        <v/>
      </c>
      <c r="E286" s="199" t="inlineStr">
        <is>
          <t>Estimated BHP</t>
        </is>
      </c>
      <c r="F286" s="401" t="n"/>
      <c r="G286" s="27">
        <f>IF(OR(COUNT(E287:G287)=0,COUNT(E288:G288)=0),"",IF(C285="1-phase", ((0.8*0.9*E287*E288)/746), AVERAGE(E287,F287,G287)*AVERAGE(E288,F288,G288)*0.8*0.9*1.732/746))</f>
        <v/>
      </c>
      <c r="I286" s="199" t="inlineStr">
        <is>
          <t>Belt(s)</t>
        </is>
      </c>
      <c r="J286" s="208">
        <f>IF('{Equipment Data Entry}'!L18="","",'{Equipment Data Entry}'!L18)</f>
        <v/>
      </c>
      <c r="K286" s="199" t="inlineStr">
        <is>
          <t>C to C</t>
        </is>
      </c>
      <c r="L286" s="25">
        <f>IF('{Equipment Data Entry}'!M18="","",'{Equipment Data Entry}'!M18)</f>
        <v/>
      </c>
      <c r="P286" s="217" t="n"/>
      <c r="Q286" s="211" t="inlineStr">
        <is>
          <t>DCV</t>
        </is>
      </c>
      <c r="R286" s="212" t="n"/>
      <c r="S286" s="211" t="n"/>
      <c r="T286" s="217" t="n"/>
      <c r="U286" s="211" t="inlineStr">
        <is>
          <t>C to C</t>
        </is>
      </c>
      <c r="V286" s="422" t="n"/>
      <c r="W286" s="212" t="n"/>
      <c r="X286" s="212" t="n"/>
      <c r="Y286" s="217" t="n"/>
    </row>
    <row r="287" ht="13.35" customHeight="1" s="162">
      <c r="B287" s="199" t="inlineStr">
        <is>
          <t>Measured Voltage</t>
        </is>
      </c>
      <c r="C287" s="400" t="n"/>
      <c r="D287" s="401" t="n"/>
      <c r="E287" s="24" t="n"/>
      <c r="F287" s="24" t="n"/>
      <c r="G287" s="24" t="n"/>
      <c r="I287" s="199" t="inlineStr">
        <is>
          <t>Final Settings / Setpoints</t>
        </is>
      </c>
      <c r="J287" s="401" t="n"/>
      <c r="K287" s="24" t="n"/>
      <c r="L287" s="400" t="n"/>
      <c r="M287" s="401" t="n"/>
      <c r="P287" s="217" t="n"/>
      <c r="Q287" s="217" t="n"/>
      <c r="R287" s="217" t="n"/>
      <c r="S287" s="217" t="n"/>
      <c r="T287" s="217" t="n"/>
      <c r="U287" s="217" t="n"/>
      <c r="V287" s="217" t="n"/>
      <c r="W287" s="217" t="n"/>
      <c r="X287" s="217" t="n"/>
      <c r="Y287" s="217" t="n"/>
    </row>
    <row r="288" ht="13.35" customHeight="1" s="162">
      <c r="B288" s="199" t="inlineStr">
        <is>
          <t>Measured Amperage</t>
        </is>
      </c>
      <c r="C288" s="400" t="n"/>
      <c r="D288" s="401" t="n"/>
      <c r="E288" s="25" t="n"/>
      <c r="F288" s="25" t="n"/>
      <c r="G288" s="25" t="n"/>
      <c r="I288" s="205" t="inlineStr">
        <is>
          <t>RPM Data</t>
        </is>
      </c>
      <c r="J288" s="401" t="n"/>
      <c r="K288" s="205" t="inlineStr">
        <is>
          <t>Initial</t>
        </is>
      </c>
      <c r="L288" s="205" t="inlineStr">
        <is>
          <t>Final</t>
        </is>
      </c>
      <c r="P288" s="217" t="n"/>
      <c r="Q288" s="217" t="n"/>
      <c r="R288" s="216" t="inlineStr">
        <is>
          <t>Technician Notes</t>
        </is>
      </c>
      <c r="S288" s="217" t="n"/>
      <c r="T288" s="217" t="n"/>
      <c r="U288" s="217" t="n"/>
      <c r="V288" s="217" t="n"/>
      <c r="W288" s="217" t="n"/>
      <c r="X288" s="217" t="n"/>
      <c r="Y288" s="217" t="n"/>
    </row>
    <row r="289" ht="13.35" customHeight="1" s="162">
      <c r="I289" s="199" t="inlineStr">
        <is>
          <t>Motor RPM</t>
        </is>
      </c>
      <c r="J289" s="401" t="n"/>
      <c r="K289" s="24" t="n"/>
      <c r="L289" s="24" t="n"/>
      <c r="P289" s="217" t="n"/>
      <c r="Q289" s="217" t="n"/>
      <c r="R289" s="429" t="n"/>
      <c r="S289" s="430" t="n"/>
      <c r="T289" s="430" t="n"/>
      <c r="U289" s="430" t="n"/>
      <c r="V289" s="430" t="n"/>
      <c r="W289" s="430" t="n"/>
      <c r="X289" s="431" t="n"/>
      <c r="Y289" s="217" t="n"/>
    </row>
    <row r="290" ht="13.35" customHeight="1" s="162">
      <c r="B290" s="200" t="inlineStr">
        <is>
          <t xml:space="preserve">Static Pressures Profile </t>
        </is>
      </c>
      <c r="C290" s="400" t="n"/>
      <c r="D290" s="400" t="n"/>
      <c r="E290" s="400" t="n"/>
      <c r="F290" s="400" t="n"/>
      <c r="G290" s="401" t="n"/>
      <c r="I290" s="199" t="inlineStr">
        <is>
          <t>Fan RPM</t>
        </is>
      </c>
      <c r="J290" s="401" t="n"/>
      <c r="K290" s="24" t="n"/>
      <c r="L290" s="24" t="n"/>
      <c r="P290" s="217" t="n"/>
      <c r="Q290" s="217" t="n"/>
      <c r="R290" s="432" t="n"/>
      <c r="S290" s="404" t="n"/>
      <c r="T290" s="404" t="n"/>
      <c r="U290" s="404" t="n"/>
      <c r="V290" s="404" t="n"/>
      <c r="W290" s="404" t="n"/>
      <c r="X290" s="433" t="n"/>
      <c r="Y290" s="217" t="n"/>
    </row>
    <row r="291" ht="13.35" customHeight="1" s="162">
      <c r="B291" s="434" t="n"/>
      <c r="C291" s="401" t="n"/>
      <c r="D291" s="205" t="inlineStr">
        <is>
          <t>Flt/Coil</t>
        </is>
      </c>
      <c r="E291" s="205" t="inlineStr">
        <is>
          <t>Fan</t>
        </is>
      </c>
      <c r="F291" s="434" t="n"/>
      <c r="G291" s="401" t="n"/>
      <c r="I291" s="199" t="inlineStr">
        <is>
          <t>VSD Frequency</t>
        </is>
      </c>
      <c r="J291" s="401" t="n"/>
      <c r="K291" s="66" t="n"/>
      <c r="L291" s="66" t="n"/>
      <c r="P291" s="217" t="n"/>
      <c r="Q291" s="217" t="n"/>
      <c r="R291" s="432" t="n"/>
      <c r="S291" s="404" t="n"/>
      <c r="T291" s="404" t="n"/>
      <c r="U291" s="404" t="n"/>
      <c r="V291" s="404" t="n"/>
      <c r="W291" s="404" t="n"/>
      <c r="X291" s="433" t="n"/>
      <c r="Y291" s="217" t="n"/>
    </row>
    <row r="292" ht="13.35" customHeight="1" s="162">
      <c r="B292" s="198" t="inlineStr">
        <is>
          <t>Entering</t>
        </is>
      </c>
      <c r="C292" s="401" t="n"/>
      <c r="D292" s="19" t="n"/>
      <c r="E292" s="19" t="n"/>
      <c r="F292" s="19">
        <f>IF(E292="","",E293-N(E292))</f>
        <v/>
      </c>
      <c r="G292" s="186" t="inlineStr">
        <is>
          <t>TSP</t>
        </is>
      </c>
      <c r="H292" s="23" t="n"/>
      <c r="I292" s="199" t="inlineStr">
        <is>
          <t>OA Damper Position</t>
        </is>
      </c>
      <c r="J292" s="400" t="n"/>
      <c r="K292" s="401" t="n"/>
      <c r="L292" s="56" t="n"/>
      <c r="P292" s="217" t="n"/>
      <c r="Q292" s="217" t="n"/>
      <c r="R292" s="432" t="n"/>
      <c r="S292" s="404" t="n"/>
      <c r="T292" s="404" t="n"/>
      <c r="U292" s="404" t="n"/>
      <c r="V292" s="404" t="n"/>
      <c r="W292" s="404" t="n"/>
      <c r="X292" s="433" t="n"/>
      <c r="Y292" s="217" t="n"/>
    </row>
    <row r="293" ht="13.35" customHeight="1" s="162">
      <c r="B293" s="198" t="inlineStr">
        <is>
          <t>Exiting</t>
        </is>
      </c>
      <c r="C293" s="401" t="n"/>
      <c r="D293" s="55">
        <f>IF(E292="", "", E292)</f>
        <v/>
      </c>
      <c r="E293" s="19" t="n"/>
      <c r="F293" s="19">
        <f>IF(E293="","",E293-N(D292))</f>
        <v/>
      </c>
      <c r="G293" s="186" t="inlineStr">
        <is>
          <t>ESP</t>
        </is>
      </c>
      <c r="H293" s="23" t="n"/>
      <c r="P293" s="217" t="n"/>
      <c r="Q293" s="217" t="n"/>
      <c r="R293" s="432" t="n"/>
      <c r="S293" s="404" t="n"/>
      <c r="T293" s="404" t="n"/>
      <c r="U293" s="404" t="n"/>
      <c r="V293" s="404" t="n"/>
      <c r="W293" s="404" t="n"/>
      <c r="X293" s="433" t="n"/>
      <c r="Y293" s="217" t="n"/>
    </row>
    <row r="294" ht="13.35" customHeight="1" s="162">
      <c r="P294" s="217" t="n"/>
      <c r="Q294" s="217" t="n"/>
      <c r="R294" s="432" t="n"/>
      <c r="S294" s="404" t="n"/>
      <c r="T294" s="404" t="n"/>
      <c r="U294" s="404" t="n"/>
      <c r="V294" s="404" t="n"/>
      <c r="W294" s="404" t="n"/>
      <c r="X294" s="433" t="n"/>
      <c r="Y294" s="217" t="n"/>
    </row>
    <row r="295" ht="13.35" customHeight="1" s="162">
      <c r="B295" s="205" t="inlineStr">
        <is>
          <t>Notes</t>
        </is>
      </c>
      <c r="C295" s="186" t="n"/>
      <c r="D295" s="400" t="n"/>
      <c r="E295" s="400" t="n"/>
      <c r="F295" s="400" t="n"/>
      <c r="G295" s="400" t="n"/>
      <c r="H295" s="400" t="n"/>
      <c r="I295" s="400" t="n"/>
      <c r="J295" s="400" t="n"/>
      <c r="K295" s="400" t="n"/>
      <c r="L295" s="400" t="n"/>
      <c r="M295" s="401" t="n"/>
      <c r="P295" s="217" t="n"/>
      <c r="Q295" s="217" t="n"/>
      <c r="R295" s="432" t="n"/>
      <c r="S295" s="404" t="n"/>
      <c r="T295" s="404" t="n"/>
      <c r="U295" s="404" t="n"/>
      <c r="V295" s="404" t="n"/>
      <c r="W295" s="404" t="n"/>
      <c r="X295" s="433" t="n"/>
      <c r="Y295" s="217" t="n"/>
    </row>
    <row r="296" ht="13.35" customHeight="1" s="162">
      <c r="B296" s="186" t="n"/>
      <c r="C296" s="400" t="n"/>
      <c r="D296" s="400" t="n"/>
      <c r="E296" s="400" t="n"/>
      <c r="F296" s="400" t="n"/>
      <c r="G296" s="400" t="n"/>
      <c r="H296" s="400" t="n"/>
      <c r="I296" s="400" t="n"/>
      <c r="J296" s="400" t="n"/>
      <c r="K296" s="400" t="n"/>
      <c r="L296" s="400" t="n"/>
      <c r="M296" s="401" t="n"/>
      <c r="P296" s="217" t="n"/>
      <c r="Q296" s="217" t="n"/>
      <c r="R296" s="435" t="n"/>
      <c r="S296" s="404" t="n"/>
      <c r="T296" s="404" t="n"/>
      <c r="U296" s="404" t="n"/>
      <c r="V296" s="404" t="n"/>
      <c r="W296" s="404" t="n"/>
      <c r="X296" s="433" t="n"/>
      <c r="Y296" s="217" t="n"/>
    </row>
    <row r="297" ht="13.35" customHeight="1" s="162">
      <c r="B297" s="186" t="n"/>
      <c r="C297" s="400" t="n"/>
      <c r="D297" s="400" t="n"/>
      <c r="E297" s="400" t="n"/>
      <c r="F297" s="400" t="n"/>
      <c r="G297" s="400" t="n"/>
      <c r="H297" s="400" t="n"/>
      <c r="I297" s="400" t="n"/>
      <c r="J297" s="400" t="n"/>
      <c r="K297" s="400" t="n"/>
      <c r="L297" s="400" t="n"/>
      <c r="M297" s="401" t="n"/>
      <c r="P297" s="217" t="n"/>
      <c r="Q297" s="217" t="n"/>
      <c r="R297" s="432" t="n"/>
      <c r="S297" s="404" t="n"/>
      <c r="T297" s="404" t="n"/>
      <c r="U297" s="404" t="n"/>
      <c r="V297" s="404" t="n"/>
      <c r="W297" s="404" t="n"/>
      <c r="X297" s="433" t="n"/>
      <c r="Y297" s="217" t="n"/>
    </row>
    <row r="298" ht="13.35" customHeight="1" s="162">
      <c r="B298" s="200" t="inlineStr">
        <is>
          <t>System</t>
        </is>
      </c>
      <c r="C298" s="403" t="n"/>
      <c r="D298" s="209">
        <f>IF('{Equipment Data Entry}'!B19="","",'{Equipment Data Entry}'!B19)</f>
        <v/>
      </c>
      <c r="E298" s="420" t="n"/>
      <c r="F298" s="403" t="n"/>
      <c r="G298" s="200" t="inlineStr">
        <is>
          <t>Service</t>
        </is>
      </c>
      <c r="H298" s="403" t="n"/>
      <c r="I298" s="210">
        <f>IF('{Equipment Data Entry}'!C19="", "", '{Equipment Data Entry}'!C19)</f>
        <v/>
      </c>
      <c r="J298" s="420" t="n"/>
      <c r="K298" s="420" t="n"/>
      <c r="L298" s="420" t="n"/>
      <c r="M298" s="403" t="n"/>
      <c r="P298" s="217" t="n"/>
      <c r="Q298" s="217" t="n"/>
      <c r="R298" s="211" t="inlineStr">
        <is>
          <t>Design Fan Rotation</t>
        </is>
      </c>
      <c r="S298" s="437" t="n"/>
      <c r="T298" s="437" t="n"/>
      <c r="U298" s="437" t="n"/>
      <c r="V298" s="437" t="n"/>
      <c r="W298" s="437" t="n"/>
      <c r="X298" s="438" t="n"/>
      <c r="Y298" s="217" t="n"/>
    </row>
    <row r="299" ht="13.35" customHeight="1" s="162">
      <c r="B299" s="424" t="n"/>
      <c r="C299" s="425" t="n"/>
      <c r="D299" s="424" t="n"/>
      <c r="E299" s="426" t="n"/>
      <c r="F299" s="425" t="n"/>
      <c r="G299" s="424" t="n"/>
      <c r="H299" s="425" t="n"/>
      <c r="I299" s="424" t="n"/>
      <c r="J299" s="426" t="n"/>
      <c r="K299" s="426" t="n"/>
      <c r="L299" s="426" t="n"/>
      <c r="M299" s="425" t="n"/>
      <c r="R299" s="211" t="inlineStr">
        <is>
          <t>Actual Fan Rotation</t>
        </is>
      </c>
    </row>
    <row r="300" ht="13.35" customHeight="1" s="162">
      <c r="B300" s="427" t="inlineStr">
        <is>
          <t>Drive Type:</t>
        </is>
      </c>
      <c r="D300" s="428" t="n"/>
      <c r="E300" s="427" t="inlineStr">
        <is>
          <t>Fan Rotation – Design:</t>
        </is>
      </c>
      <c r="G300" s="428" t="n"/>
      <c r="I300" s="427" t="inlineStr">
        <is>
          <t>Actual:</t>
        </is>
      </c>
      <c r="J300" s="428" t="n"/>
      <c r="K300" s="427" t="inlineStr">
        <is>
          <t>Sheave Bore (M/F):</t>
        </is>
      </c>
      <c r="M300" s="428" t="n"/>
      <c r="P300" s="217" t="n"/>
      <c r="Q300" s="217" t="n"/>
      <c r="R300" s="216" t="inlineStr">
        <is>
          <t>Misc. Unit Info</t>
        </is>
      </c>
      <c r="U300" s="217" t="n"/>
      <c r="W300" s="217" t="n"/>
      <c r="X300" s="217" t="n"/>
      <c r="Y300" s="217" t="n"/>
    </row>
    <row r="301" ht="13.35" customHeight="1" s="162">
      <c r="B301" s="200" t="inlineStr">
        <is>
          <t>Unit Data</t>
        </is>
      </c>
      <c r="C301" s="400" t="n"/>
      <c r="D301" s="400" t="n"/>
      <c r="E301" s="400" t="n"/>
      <c r="F301" s="400" t="n"/>
      <c r="G301" s="401" t="n"/>
      <c r="I301" s="200" t="inlineStr">
        <is>
          <t>Design and Performance Data</t>
        </is>
      </c>
      <c r="J301" s="400" t="n"/>
      <c r="K301" s="400" t="n"/>
      <c r="L301" s="401" t="n"/>
      <c r="M301" s="283" t="n"/>
      <c r="P301" s="217" t="n"/>
      <c r="Q301" s="217" t="n"/>
      <c r="R301" s="211" t="inlineStr">
        <is>
          <t>Design Fan Rotation</t>
        </is>
      </c>
      <c r="S301" s="421" t="n"/>
      <c r="T301" s="422" t="n"/>
      <c r="U301" s="212" t="n"/>
      <c r="V301" s="423" t="n"/>
      <c r="W301" s="217" t="n"/>
      <c r="X301" s="217" t="n"/>
      <c r="Y301" s="217" t="n"/>
    </row>
    <row r="302" ht="13.35" customHeight="1" s="162">
      <c r="B302" s="199" t="inlineStr">
        <is>
          <t>Manufacturer</t>
        </is>
      </c>
      <c r="C302" s="401" t="n"/>
      <c r="D302" s="204">
        <f>IF('{Equipment Data Entry}'!E19="","",'{Equipment Data Entry}'!E19)</f>
        <v/>
      </c>
      <c r="E302" s="400" t="n"/>
      <c r="F302" s="400" t="n"/>
      <c r="G302" s="401" t="n"/>
      <c r="I302" s="199" t="inlineStr">
        <is>
          <t>Design Criteria</t>
        </is>
      </c>
      <c r="J302" s="401" t="n"/>
      <c r="K302" s="199" t="inlineStr">
        <is>
          <t>Design</t>
        </is>
      </c>
      <c r="L302" s="199" t="inlineStr">
        <is>
          <t>Actual</t>
        </is>
      </c>
      <c r="P302" s="217" t="n"/>
      <c r="Q302" s="217" t="n"/>
      <c r="R302" s="211" t="inlineStr">
        <is>
          <t>Actual Fan Rotation</t>
        </is>
      </c>
      <c r="S302" s="421" t="n"/>
      <c r="T302" s="422" t="n"/>
      <c r="U302" s="211" t="inlineStr">
        <is>
          <t>Qty.</t>
        </is>
      </c>
      <c r="V302" s="423" t="n"/>
      <c r="W302" s="217" t="n"/>
      <c r="X302" s="217" t="n"/>
      <c r="Y302" s="217" t="n"/>
    </row>
    <row r="303" ht="13.35" customHeight="1" s="162">
      <c r="B303" s="199" t="inlineStr">
        <is>
          <t>Model Number</t>
        </is>
      </c>
      <c r="C303" s="401" t="n"/>
      <c r="D303" s="204">
        <f>IF('{Equipment Data Entry}'!F19="","",'{Equipment Data Entry}'!F19)</f>
        <v/>
      </c>
      <c r="E303" s="400" t="n"/>
      <c r="F303" s="400" t="n"/>
      <c r="G303" s="401" t="n"/>
      <c r="I303" s="199" t="inlineStr">
        <is>
          <t>Total Airflow</t>
        </is>
      </c>
      <c r="J303" s="401" t="n"/>
      <c r="K303" s="24">
        <f>'RTU Airflow'!H625</f>
        <v/>
      </c>
      <c r="L303" s="24">
        <f>'RTU Airflow'!L625</f>
        <v/>
      </c>
      <c r="M303" s="22">
        <f>IF(OR(L303="",K303="",K303=0),"",L303/K303)</f>
        <v/>
      </c>
      <c r="P303" s="217" t="n"/>
      <c r="Q303" s="217" t="n"/>
      <c r="R303" s="211" t="inlineStr">
        <is>
          <t>Design Filter Type</t>
        </is>
      </c>
      <c r="S303" s="421" t="n"/>
      <c r="T303" s="422" t="n"/>
      <c r="U303" s="212" t="n"/>
      <c r="V303" s="423" t="n"/>
      <c r="W303" s="217" t="n"/>
      <c r="X303" s="217" t="n"/>
      <c r="Y303" s="217" t="n"/>
    </row>
    <row r="304" ht="13.35" customHeight="1" s="162">
      <c r="B304" s="199" t="inlineStr">
        <is>
          <t>Serial Number</t>
        </is>
      </c>
      <c r="C304" s="401" t="n"/>
      <c r="D304" s="204" t="n"/>
      <c r="E304" s="400" t="n"/>
      <c r="F304" s="400" t="n"/>
      <c r="G304" s="401" t="n"/>
      <c r="I304" s="199" t="inlineStr">
        <is>
          <t>Outside Airflow</t>
        </is>
      </c>
      <c r="J304" s="401" t="n"/>
      <c r="K304" s="24">
        <f>IF('RTU Airflow'!H636=0,0,'RTU Airflow'!H636)</f>
        <v/>
      </c>
      <c r="L304" s="24">
        <f>'RTU Airflow'!L636</f>
        <v/>
      </c>
      <c r="M304" s="22">
        <f>IF(OR(L304="",K304="",K304=0),"",L304/K304)</f>
        <v/>
      </c>
      <c r="P304" s="216" t="n"/>
      <c r="Q304" s="216" t="n"/>
      <c r="R304" s="211" t="inlineStr">
        <is>
          <t>Installed Filter Type</t>
        </is>
      </c>
      <c r="S304" s="421" t="n"/>
      <c r="T304" s="422" t="n"/>
      <c r="U304" s="216" t="inlineStr">
        <is>
          <t>Drive Change Data</t>
        </is>
      </c>
      <c r="V304" s="423" t="n"/>
      <c r="W304" s="61" t="inlineStr">
        <is>
          <t>Original</t>
        </is>
      </c>
      <c r="X304" s="61" t="inlineStr">
        <is>
          <t>New</t>
        </is>
      </c>
      <c r="Y304" s="217" t="n"/>
    </row>
    <row r="305" ht="13.35" customHeight="1" s="162">
      <c r="B305" s="199" t="inlineStr">
        <is>
          <t>Area Served</t>
        </is>
      </c>
      <c r="C305" s="401" t="n"/>
      <c r="D305" s="204">
        <f>I298</f>
        <v/>
      </c>
      <c r="E305" s="400" t="n"/>
      <c r="F305" s="400" t="n"/>
      <c r="G305" s="401" t="n"/>
      <c r="I305" s="199" t="inlineStr">
        <is>
          <t>Return Airflow</t>
        </is>
      </c>
      <c r="J305" s="401" t="n"/>
      <c r="K305" s="24">
        <f>IF(K303="","",K303-N(K304))</f>
        <v/>
      </c>
      <c r="L305" s="24">
        <f>IF(L303="","",L303-N(L304))</f>
        <v/>
      </c>
      <c r="P305" s="217" t="n"/>
      <c r="Q305" s="217" t="n"/>
      <c r="R305" s="211" t="inlineStr">
        <is>
          <t>Size</t>
        </is>
      </c>
      <c r="S305" s="211" t="inlineStr">
        <is>
          <t>Final</t>
        </is>
      </c>
      <c r="T305" s="423" t="n"/>
      <c r="U305" s="211" t="inlineStr">
        <is>
          <t>Qty.</t>
        </is>
      </c>
      <c r="V305" s="212" t="n"/>
      <c r="W305" s="217" t="n"/>
      <c r="X305" s="217" t="n"/>
      <c r="Y305" s="217" t="n"/>
    </row>
    <row r="306" ht="13.35" customHeight="1" s="162">
      <c r="B306" s="199" t="inlineStr">
        <is>
          <t>Location</t>
        </is>
      </c>
      <c r="C306" s="401" t="n"/>
      <c r="D306" s="204">
        <f>IF('{Equipment Data Entry}'!D19="","",'{Equipment Data Entry}'!D19)</f>
        <v/>
      </c>
      <c r="E306" s="400" t="n"/>
      <c r="F306" s="400" t="n"/>
      <c r="G306" s="401" t="n"/>
      <c r="I306" s="199" t="inlineStr">
        <is>
          <t>Unit ESP</t>
        </is>
      </c>
      <c r="J306" s="401" t="n"/>
      <c r="K306" s="71">
        <f>IF('{Equipment Data Entry}'!H19="","",'{Equipment Data Entry}'!H19)</f>
        <v/>
      </c>
      <c r="L306" s="29">
        <f>F319</f>
        <v/>
      </c>
      <c r="P306" s="217" t="n"/>
      <c r="S306" s="217" t="n"/>
      <c r="V306" s="217" t="n"/>
      <c r="W306" s="217" t="n"/>
      <c r="X306" s="217" t="n"/>
      <c r="Y306" s="217" t="n"/>
    </row>
    <row r="307" ht="13.35" customHeight="1" s="162">
      <c r="I307" s="199" t="inlineStr">
        <is>
          <t>Fan RPMs</t>
        </is>
      </c>
      <c r="J307" s="401" t="n"/>
      <c r="K307" s="24">
        <f>IF('{Equipment Data Entry}'!I19="","",'{Equipment Data Entry}'!I19)</f>
        <v/>
      </c>
      <c r="L307" s="24">
        <f>IF(L316="","",L316)</f>
        <v/>
      </c>
      <c r="P307" s="217" t="n"/>
      <c r="Q307" s="211" t="inlineStr">
        <is>
          <t>VFD</t>
        </is>
      </c>
      <c r="R307" s="216" t="inlineStr">
        <is>
          <t>Direct Drive Motors</t>
        </is>
      </c>
      <c r="U307" s="216" t="inlineStr">
        <is>
          <t>Drive Change Data</t>
        </is>
      </c>
      <c r="W307" s="61" t="inlineStr">
        <is>
          <t>Original</t>
        </is>
      </c>
      <c r="X307" s="61" t="inlineStr">
        <is>
          <t>New</t>
        </is>
      </c>
      <c r="Y307" s="217" t="n"/>
    </row>
    <row r="308" ht="13.35" customHeight="1" s="162">
      <c r="B308" s="200" t="inlineStr">
        <is>
          <t>Motor Data</t>
        </is>
      </c>
      <c r="C308" s="400" t="n"/>
      <c r="D308" s="400" t="n"/>
      <c r="E308" s="400" t="n"/>
      <c r="F308" s="400" t="n"/>
      <c r="G308" s="401" t="n"/>
      <c r="I308" s="199" t="inlineStr">
        <is>
          <t>Filters: Type / Size / Qty</t>
        </is>
      </c>
      <c r="J308" s="401" t="n"/>
      <c r="K308" s="24" t="n"/>
      <c r="L308" s="400" t="n"/>
      <c r="M308" s="401" t="n"/>
      <c r="P308" s="217" t="n"/>
      <c r="Q308" s="211" t="inlineStr">
        <is>
          <t>DCV</t>
        </is>
      </c>
      <c r="R308" s="211" t="inlineStr">
        <is>
          <t>Initial</t>
        </is>
      </c>
      <c r="S308" s="211" t="inlineStr">
        <is>
          <t>Final</t>
        </is>
      </c>
      <c r="T308" s="217" t="n"/>
      <c r="U308" s="211" t="inlineStr">
        <is>
          <t>Motor Sheave</t>
        </is>
      </c>
      <c r="V308" s="422" t="n"/>
      <c r="W308" s="212" t="n"/>
      <c r="X308" s="212" t="n"/>
      <c r="Y308" s="217" t="n"/>
    </row>
    <row r="309" ht="13.35" customHeight="1" s="162">
      <c r="B309" s="199" t="inlineStr">
        <is>
          <t>Manufacturer</t>
        </is>
      </c>
      <c r="C309" s="401" t="n"/>
      <c r="D309" s="203" t="n"/>
      <c r="E309" s="400" t="n"/>
      <c r="F309" s="400" t="n"/>
      <c r="G309" s="401" t="n"/>
      <c r="I309" s="200" t="inlineStr">
        <is>
          <t>Drive Data</t>
        </is>
      </c>
      <c r="J309" s="400" t="n"/>
      <c r="K309" s="400" t="n"/>
      <c r="L309" s="401" t="n"/>
      <c r="P309" s="217" t="n"/>
      <c r="Q309" s="211" t="inlineStr">
        <is>
          <t>RPM</t>
        </is>
      </c>
      <c r="R309" s="212" t="n"/>
      <c r="S309" s="211" t="n"/>
      <c r="T309" s="217" t="n"/>
      <c r="U309" s="211" t="inlineStr">
        <is>
          <t>Fan Sheave</t>
        </is>
      </c>
      <c r="V309" s="422" t="n"/>
      <c r="W309" s="212" t="n"/>
      <c r="X309" s="212" t="n"/>
      <c r="Y309" s="217" t="n"/>
    </row>
    <row r="310" ht="13.35" customHeight="1" s="162">
      <c r="B310" s="199" t="inlineStr">
        <is>
          <t>Horsepower</t>
        </is>
      </c>
      <c r="C310" s="401" t="n"/>
      <c r="D310" s="28">
        <f>IF('{Equipment Data Entry}'!G19="","",'{Equipment Data Entry}'!G19)</f>
        <v/>
      </c>
      <c r="E310" s="21" t="inlineStr">
        <is>
          <t>RPM</t>
        </is>
      </c>
      <c r="F310" s="24" t="n"/>
      <c r="G310" s="199" t="inlineStr">
        <is>
          <t>SF</t>
        </is>
      </c>
      <c r="I310" s="199" t="inlineStr">
        <is>
          <t>Motor Shv OD/Bore/PD</t>
        </is>
      </c>
      <c r="J310" s="401" t="n"/>
      <c r="K310" s="208">
        <f>IF('{Equipment Data Entry}'!J19="","",'{Equipment Data Entry}'!J19)</f>
        <v/>
      </c>
      <c r="L310" s="401" t="n"/>
      <c r="P310" s="217" t="n"/>
      <c r="Q310" s="211" t="inlineStr">
        <is>
          <t>VFD</t>
        </is>
      </c>
      <c r="R310" s="216" t="inlineStr">
        <is>
          <t>Technician Notes</t>
        </is>
      </c>
      <c r="S310" s="211" t="n"/>
      <c r="T310" s="217" t="n"/>
      <c r="U310" s="211" t="inlineStr">
        <is>
          <t>Belt</t>
        </is>
      </c>
      <c r="V310" s="422" t="n"/>
      <c r="W310" s="212" t="n"/>
      <c r="X310" s="212" t="n"/>
      <c r="Y310" s="217" t="n"/>
    </row>
    <row r="311" ht="13.35" customHeight="1" s="162">
      <c r="B311" s="198">
        <f>IF('{Equipment Data Entry}'!N19="","",'{Equipment Data Entry}'!N19)</f>
        <v/>
      </c>
      <c r="C311" s="198">
        <f>IF('{Equipment Data Entry}'!O19="","",'{Equipment Data Entry}'!O19)</f>
        <v/>
      </c>
      <c r="D311" s="21" t="inlineStr">
        <is>
          <t>FLA</t>
        </is>
      </c>
      <c r="E311" s="25" t="n"/>
      <c r="F311" s="21" t="inlineStr">
        <is>
          <t>Frame</t>
        </is>
      </c>
      <c r="G311" s="208" t="n"/>
      <c r="I311" s="199" t="inlineStr">
        <is>
          <t>Fan Shv OD/Bore</t>
        </is>
      </c>
      <c r="J311" s="401" t="n"/>
      <c r="K311" s="208">
        <f>IF('{Equipment Data Entry}'!K19="","",'{Equipment Data Entry}'!K19)</f>
        <v/>
      </c>
      <c r="L311" s="401" t="n"/>
      <c r="P311" s="217" t="n"/>
      <c r="Q311" s="211" t="inlineStr">
        <is>
          <t>DCV</t>
        </is>
      </c>
      <c r="R311" s="212" t="n"/>
      <c r="S311" s="211" t="n"/>
      <c r="T311" s="217" t="n"/>
      <c r="U311" s="211" t="inlineStr">
        <is>
          <t>C to C</t>
        </is>
      </c>
      <c r="V311" s="422" t="n"/>
      <c r="W311" s="212" t="n"/>
      <c r="X311" s="212" t="n"/>
      <c r="Y311" s="217" t="n"/>
    </row>
    <row r="312" ht="13.35" customHeight="1" s="162">
      <c r="B312" s="199" t="inlineStr">
        <is>
          <t>Corrected FLA</t>
        </is>
      </c>
      <c r="C312" s="401" t="n"/>
      <c r="D312" s="27">
        <f>IF(OR(E313="",E311="",B311=""),"",B311/AVERAGE(E313:G313)*E311)</f>
        <v/>
      </c>
      <c r="E312" s="199" t="inlineStr">
        <is>
          <t>Estimated BHP</t>
        </is>
      </c>
      <c r="F312" s="401" t="n"/>
      <c r="G312" s="27">
        <f>IF(OR(COUNT(E313:G313)=0,COUNT(E314:G314)=0),"",IF(C311="1-phase", ((0.8*0.9*E313*E314)/746), AVERAGE(E313,F313,G313)*AVERAGE(E314,F314,G314)*0.8*0.9*1.732/746))</f>
        <v/>
      </c>
      <c r="I312" s="199" t="inlineStr">
        <is>
          <t>Belt(s)</t>
        </is>
      </c>
      <c r="J312" s="208">
        <f>IF('{Equipment Data Entry}'!L19="","",'{Equipment Data Entry}'!L19)</f>
        <v/>
      </c>
      <c r="K312" s="199" t="inlineStr">
        <is>
          <t>C to C</t>
        </is>
      </c>
      <c r="L312" s="25">
        <f>IF('{Equipment Data Entry}'!M19="","",'{Equipment Data Entry}'!M19)</f>
        <v/>
      </c>
      <c r="P312" s="217" t="n"/>
      <c r="Q312" s="217" t="n"/>
      <c r="R312" s="217" t="n"/>
      <c r="S312" s="217" t="n"/>
      <c r="T312" s="217" t="n"/>
      <c r="U312" s="217" t="n"/>
      <c r="V312" s="217" t="n"/>
      <c r="W312" s="217" t="n"/>
      <c r="X312" s="217" t="n"/>
      <c r="Y312" s="217" t="n"/>
    </row>
    <row r="313" ht="13.35" customHeight="1" s="162">
      <c r="B313" s="199" t="inlineStr">
        <is>
          <t>Measured Voltage</t>
        </is>
      </c>
      <c r="C313" s="400" t="n"/>
      <c r="D313" s="401" t="n"/>
      <c r="E313" s="24" t="n"/>
      <c r="F313" s="24" t="n"/>
      <c r="G313" s="24" t="n"/>
      <c r="I313" s="199" t="inlineStr">
        <is>
          <t>Final Settings / Setpoints</t>
        </is>
      </c>
      <c r="J313" s="401" t="n"/>
      <c r="K313" s="24" t="n"/>
      <c r="L313" s="400" t="n"/>
      <c r="M313" s="401" t="n"/>
      <c r="P313" s="217" t="n"/>
      <c r="Q313" s="217" t="n"/>
      <c r="R313" s="216" t="inlineStr">
        <is>
          <t>Technician Notes</t>
        </is>
      </c>
      <c r="S313" s="217" t="n"/>
      <c r="T313" s="217" t="n"/>
      <c r="U313" s="217" t="n"/>
      <c r="V313" s="217" t="n"/>
      <c r="W313" s="217" t="n"/>
      <c r="X313" s="217" t="n"/>
      <c r="Y313" s="217" t="n"/>
    </row>
    <row r="314" ht="13.35" customHeight="1" s="162">
      <c r="B314" s="199" t="inlineStr">
        <is>
          <t>Measured Amperage</t>
        </is>
      </c>
      <c r="C314" s="400" t="n"/>
      <c r="D314" s="401" t="n"/>
      <c r="E314" s="25" t="n"/>
      <c r="F314" s="25" t="n"/>
      <c r="G314" s="25" t="n"/>
      <c r="I314" s="205" t="inlineStr">
        <is>
          <t>RPM Data</t>
        </is>
      </c>
      <c r="J314" s="401" t="n"/>
      <c r="K314" s="205" t="inlineStr">
        <is>
          <t>Initial</t>
        </is>
      </c>
      <c r="L314" s="205" t="inlineStr">
        <is>
          <t>Final</t>
        </is>
      </c>
      <c r="P314" s="217" t="n"/>
      <c r="Q314" s="217" t="n"/>
      <c r="R314" s="429" t="n"/>
      <c r="S314" s="430" t="n"/>
      <c r="T314" s="430" t="n"/>
      <c r="U314" s="430" t="n"/>
      <c r="V314" s="430" t="n"/>
      <c r="W314" s="430" t="n"/>
      <c r="X314" s="431" t="n"/>
      <c r="Y314" s="217" t="n"/>
    </row>
    <row r="315" ht="13.35" customHeight="1" s="162">
      <c r="I315" s="199" t="inlineStr">
        <is>
          <t>Motor RPM</t>
        </is>
      </c>
      <c r="J315" s="401" t="n"/>
      <c r="K315" s="24" t="n"/>
      <c r="L315" s="24" t="n"/>
      <c r="P315" s="217" t="n"/>
      <c r="Q315" s="217" t="n"/>
      <c r="R315" s="432" t="n"/>
      <c r="S315" s="404" t="n"/>
      <c r="T315" s="404" t="n"/>
      <c r="U315" s="404" t="n"/>
      <c r="V315" s="404" t="n"/>
      <c r="W315" s="404" t="n"/>
      <c r="X315" s="433" t="n"/>
      <c r="Y315" s="217" t="n"/>
    </row>
    <row r="316" ht="13.35" customHeight="1" s="162">
      <c r="B316" s="200" t="inlineStr">
        <is>
          <t xml:space="preserve">Static Pressures Profile </t>
        </is>
      </c>
      <c r="C316" s="400" t="n"/>
      <c r="D316" s="400" t="n"/>
      <c r="E316" s="400" t="n"/>
      <c r="F316" s="400" t="n"/>
      <c r="G316" s="401" t="n"/>
      <c r="I316" s="199" t="inlineStr">
        <is>
          <t>Fan RPM</t>
        </is>
      </c>
      <c r="J316" s="401" t="n"/>
      <c r="K316" s="24" t="n"/>
      <c r="L316" s="24" t="n"/>
      <c r="P316" s="217" t="n"/>
      <c r="Q316" s="217" t="n"/>
      <c r="R316" s="432" t="n"/>
      <c r="S316" s="404" t="n"/>
      <c r="T316" s="404" t="n"/>
      <c r="U316" s="404" t="n"/>
      <c r="V316" s="404" t="n"/>
      <c r="W316" s="404" t="n"/>
      <c r="X316" s="433" t="n"/>
      <c r="Y316" s="217" t="n"/>
    </row>
    <row r="317" ht="13.35" customHeight="1" s="162">
      <c r="B317" s="434" t="n"/>
      <c r="C317" s="401" t="n"/>
      <c r="D317" s="205" t="inlineStr">
        <is>
          <t>Flt/Coil</t>
        </is>
      </c>
      <c r="E317" s="205" t="inlineStr">
        <is>
          <t>Fan</t>
        </is>
      </c>
      <c r="F317" s="434" t="n"/>
      <c r="G317" s="401" t="n"/>
      <c r="I317" s="199" t="inlineStr">
        <is>
          <t>VSD Frequency</t>
        </is>
      </c>
      <c r="J317" s="401" t="n"/>
      <c r="K317" s="66" t="n"/>
      <c r="L317" s="66" t="n"/>
      <c r="P317" s="217" t="n"/>
      <c r="Q317" s="217" t="n"/>
      <c r="R317" s="432" t="n"/>
      <c r="S317" s="404" t="n"/>
      <c r="T317" s="404" t="n"/>
      <c r="U317" s="404" t="n"/>
      <c r="V317" s="404" t="n"/>
      <c r="W317" s="404" t="n"/>
      <c r="X317" s="433" t="n"/>
      <c r="Y317" s="217" t="n"/>
    </row>
    <row r="318" ht="13.35" customHeight="1" s="162">
      <c r="B318" s="198" t="inlineStr">
        <is>
          <t>Entering</t>
        </is>
      </c>
      <c r="C318" s="401" t="n"/>
      <c r="D318" s="19" t="n"/>
      <c r="E318" s="19" t="n"/>
      <c r="F318" s="19">
        <f>IF(E318="","",E319-N(E318))</f>
        <v/>
      </c>
      <c r="G318" s="186" t="inlineStr">
        <is>
          <t>TSP</t>
        </is>
      </c>
      <c r="H318" s="23" t="n"/>
      <c r="I318" s="199" t="inlineStr">
        <is>
          <t>OA Damper Position</t>
        </is>
      </c>
      <c r="J318" s="400" t="n"/>
      <c r="K318" s="401" t="n"/>
      <c r="L318" s="56" t="n"/>
      <c r="P318" s="217" t="n"/>
      <c r="Q318" s="217" t="n"/>
      <c r="R318" s="432" t="n"/>
      <c r="S318" s="404" t="n"/>
      <c r="T318" s="404" t="n"/>
      <c r="U318" s="404" t="n"/>
      <c r="V318" s="404" t="n"/>
      <c r="W318" s="404" t="n"/>
      <c r="X318" s="433" t="n"/>
      <c r="Y318" s="217" t="n"/>
    </row>
    <row r="319" ht="13.35" customHeight="1" s="162">
      <c r="B319" s="198" t="inlineStr">
        <is>
          <t>Exiting</t>
        </is>
      </c>
      <c r="C319" s="401" t="n"/>
      <c r="D319" s="55">
        <f>IF(E318="", "", E318)</f>
        <v/>
      </c>
      <c r="E319" s="19" t="n"/>
      <c r="F319" s="19">
        <f>IF(E319="","",E319-N(D318))</f>
        <v/>
      </c>
      <c r="G319" s="186" t="inlineStr">
        <is>
          <t>ESP</t>
        </is>
      </c>
      <c r="H319" s="23" t="n"/>
      <c r="P319" s="217" t="n"/>
      <c r="Q319" s="217" t="n"/>
      <c r="R319" s="432" t="n"/>
      <c r="S319" s="404" t="n"/>
      <c r="T319" s="404" t="n"/>
      <c r="U319" s="404" t="n"/>
      <c r="V319" s="404" t="n"/>
      <c r="W319" s="404" t="n"/>
      <c r="X319" s="433" t="n"/>
      <c r="Y319" s="217" t="n"/>
    </row>
    <row r="320" ht="13.35" customHeight="1" s="162">
      <c r="P320" s="217" t="n"/>
      <c r="Q320" s="217" t="n"/>
      <c r="R320" s="432" t="n"/>
      <c r="S320" s="404" t="n"/>
      <c r="T320" s="404" t="n"/>
      <c r="U320" s="404" t="n"/>
      <c r="V320" s="404" t="n"/>
      <c r="W320" s="404" t="n"/>
      <c r="X320" s="433" t="n"/>
      <c r="Y320" s="217" t="n"/>
    </row>
    <row r="321" ht="13.35" customHeight="1" s="162">
      <c r="B321" s="200" t="inlineStr">
        <is>
          <t>System</t>
        </is>
      </c>
      <c r="C321" s="403" t="n"/>
      <c r="D321" s="209">
        <f>IF('{Equipment Data Entry}'!B20="","",'{Equipment Data Entry}'!B20)</f>
        <v/>
      </c>
      <c r="E321" s="420" t="n"/>
      <c r="F321" s="403" t="n"/>
      <c r="G321" s="200" t="inlineStr">
        <is>
          <t>Service</t>
        </is>
      </c>
      <c r="H321" s="403" t="n"/>
      <c r="I321" s="210">
        <f>IF('{Equipment Data Entry}'!C20="", "", '{Equipment Data Entry}'!C20)</f>
        <v/>
      </c>
      <c r="J321" s="420" t="n"/>
      <c r="K321" s="420" t="n"/>
      <c r="L321" s="420" t="n"/>
      <c r="M321" s="403" t="n"/>
      <c r="P321" s="217" t="n"/>
      <c r="Q321" s="217" t="n"/>
      <c r="R321" s="211" t="inlineStr">
        <is>
          <t>Design Fan Rotation</t>
        </is>
      </c>
      <c r="S321" s="404" t="n"/>
      <c r="T321" s="404" t="n"/>
      <c r="U321" s="404" t="n"/>
      <c r="V321" s="404" t="n"/>
      <c r="W321" s="404" t="n"/>
      <c r="X321" s="433" t="n"/>
      <c r="Y321" s="217" t="n"/>
    </row>
    <row r="322" ht="13.35" customHeight="1" s="162">
      <c r="B322" s="424" t="n"/>
      <c r="C322" s="425" t="n"/>
      <c r="D322" s="424" t="n"/>
      <c r="E322" s="426" t="n"/>
      <c r="F322" s="425" t="n"/>
      <c r="G322" s="424" t="n"/>
      <c r="H322" s="425" t="n"/>
      <c r="I322" s="424" t="n"/>
      <c r="J322" s="426" t="n"/>
      <c r="K322" s="426" t="n"/>
      <c r="L322" s="426" t="n"/>
      <c r="M322" s="425" t="n"/>
      <c r="P322" s="217" t="n"/>
      <c r="Q322" s="217" t="n"/>
      <c r="R322" s="211" t="inlineStr">
        <is>
          <t>Actual Fan Rotation</t>
        </is>
      </c>
      <c r="S322" s="404" t="n"/>
      <c r="T322" s="404" t="n"/>
      <c r="U322" s="404" t="n"/>
      <c r="V322" s="404" t="n"/>
      <c r="W322" s="404" t="n"/>
      <c r="X322" s="433" t="n"/>
      <c r="Y322" s="217" t="n"/>
    </row>
    <row r="323" ht="13.35" customHeight="1" s="162">
      <c r="B323" s="427" t="inlineStr">
        <is>
          <t>Drive Type:</t>
        </is>
      </c>
      <c r="D323" s="428" t="n"/>
      <c r="E323" s="427" t="inlineStr">
        <is>
          <t>Fan Rotation – Design:</t>
        </is>
      </c>
      <c r="G323" s="428" t="n"/>
      <c r="I323" s="427" t="inlineStr">
        <is>
          <t>Actual:</t>
        </is>
      </c>
      <c r="J323" s="428" t="n"/>
      <c r="K323" s="427" t="inlineStr">
        <is>
          <t>Sheave Bore (M/F):</t>
        </is>
      </c>
      <c r="M323" s="428" t="n"/>
      <c r="P323" s="217" t="n"/>
      <c r="Q323" s="217" t="n"/>
      <c r="R323" s="211" t="inlineStr">
        <is>
          <t>Design Filter Type</t>
        </is>
      </c>
      <c r="S323" s="437" t="n"/>
      <c r="T323" s="437" t="n"/>
      <c r="U323" s="437" t="n"/>
      <c r="V323" s="437" t="n"/>
      <c r="W323" s="437" t="n"/>
      <c r="X323" s="438" t="n"/>
      <c r="Y323" s="217" t="n"/>
    </row>
    <row r="324" ht="13.35" customHeight="1" s="162">
      <c r="B324" s="200" t="inlineStr">
        <is>
          <t>Unit Data</t>
        </is>
      </c>
      <c r="C324" s="400" t="n"/>
      <c r="D324" s="400" t="n"/>
      <c r="E324" s="400" t="n"/>
      <c r="F324" s="400" t="n"/>
      <c r="G324" s="401" t="n"/>
      <c r="I324" s="200" t="inlineStr">
        <is>
          <t>Design and Performance Data</t>
        </is>
      </c>
      <c r="J324" s="400" t="n"/>
      <c r="K324" s="400" t="n"/>
      <c r="L324" s="401" t="n"/>
      <c r="M324" s="283" t="n"/>
      <c r="P324" s="217" t="n"/>
      <c r="Q324" s="217" t="n"/>
      <c r="R324" s="216" t="inlineStr">
        <is>
          <t>Misc. Unit Info</t>
        </is>
      </c>
      <c r="U324" s="217" t="n"/>
      <c r="W324" s="217" t="n"/>
      <c r="X324" s="217" t="n"/>
      <c r="Y324" s="217" t="n"/>
    </row>
    <row r="325" ht="13.35" customHeight="1" s="162">
      <c r="B325" s="199" t="inlineStr">
        <is>
          <t>Manufacturer</t>
        </is>
      </c>
      <c r="C325" s="401" t="n"/>
      <c r="D325" s="204">
        <f>IF('{Equipment Data Entry}'!E20="","",'{Equipment Data Entry}'!E20)</f>
        <v/>
      </c>
      <c r="E325" s="400" t="n"/>
      <c r="F325" s="400" t="n"/>
      <c r="G325" s="401" t="n"/>
      <c r="I325" s="199" t="inlineStr">
        <is>
          <t>Design Criteria</t>
        </is>
      </c>
      <c r="J325" s="401" t="n"/>
      <c r="K325" s="199" t="inlineStr">
        <is>
          <t>Design</t>
        </is>
      </c>
      <c r="L325" s="199" t="inlineStr">
        <is>
          <t>Actual</t>
        </is>
      </c>
      <c r="P325" s="217" t="n"/>
      <c r="Q325" s="217" t="n"/>
      <c r="R325" s="211" t="inlineStr">
        <is>
          <t>Design Fan Rotation</t>
        </is>
      </c>
      <c r="S325" s="421" t="n"/>
      <c r="T325" s="422" t="n"/>
      <c r="U325" s="211" t="inlineStr">
        <is>
          <t>Qty.</t>
        </is>
      </c>
      <c r="V325" s="423" t="n"/>
      <c r="W325" s="217" t="n"/>
      <c r="X325" s="217" t="n"/>
      <c r="Y325" s="217" t="n"/>
    </row>
    <row r="326" ht="13.35" customHeight="1" s="162">
      <c r="B326" s="199" t="inlineStr">
        <is>
          <t>Model Number</t>
        </is>
      </c>
      <c r="C326" s="401" t="n"/>
      <c r="D326" s="204">
        <f>IF('{Equipment Data Entry}'!F20="","",'{Equipment Data Entry}'!F20)</f>
        <v/>
      </c>
      <c r="E326" s="400" t="n"/>
      <c r="F326" s="400" t="n"/>
      <c r="G326" s="401" t="n"/>
      <c r="I326" s="199" t="inlineStr">
        <is>
          <t>Total Airflow</t>
        </is>
      </c>
      <c r="J326" s="401" t="n"/>
      <c r="K326" s="24">
        <f>'RTU Airflow'!H674</f>
        <v/>
      </c>
      <c r="L326" s="24">
        <f>'RTU Airflow'!L674</f>
        <v/>
      </c>
      <c r="M326" s="22">
        <f>IF(OR(L326="",K326="",K326=0),"",L326/K326)</f>
        <v/>
      </c>
      <c r="P326" s="217" t="n"/>
      <c r="Q326" s="217" t="n"/>
      <c r="R326" s="211" t="inlineStr">
        <is>
          <t>Actual Fan Rotation</t>
        </is>
      </c>
      <c r="S326" s="421" t="n"/>
      <c r="T326" s="422" t="n"/>
      <c r="U326" s="212" t="n"/>
      <c r="V326" s="423" t="n"/>
      <c r="W326" s="217" t="n"/>
      <c r="X326" s="217" t="n"/>
      <c r="Y326" s="217" t="n"/>
    </row>
    <row r="327" ht="13.35" customHeight="1" s="162">
      <c r="B327" s="199" t="inlineStr">
        <is>
          <t>Serial Number</t>
        </is>
      </c>
      <c r="C327" s="401" t="n"/>
      <c r="D327" s="204" t="n"/>
      <c r="E327" s="400" t="n"/>
      <c r="F327" s="400" t="n"/>
      <c r="G327" s="401" t="n"/>
      <c r="I327" s="199" t="inlineStr">
        <is>
          <t>Outside Airflow</t>
        </is>
      </c>
      <c r="J327" s="401" t="n"/>
      <c r="K327" s="24">
        <f>IF('RTU Airflow'!H685=0,0,'RTU Airflow'!H685)</f>
        <v/>
      </c>
      <c r="L327" s="24">
        <f>'RTU Airflow'!L685</f>
        <v/>
      </c>
      <c r="M327" s="22">
        <f>IF(OR(L327="",K327="",K327=0),"",L327/K327)</f>
        <v/>
      </c>
      <c r="P327" s="217" t="n"/>
      <c r="Q327" s="217" t="n"/>
      <c r="R327" s="211" t="inlineStr">
        <is>
          <t>Design Filter Type</t>
        </is>
      </c>
      <c r="S327" s="421" t="n"/>
      <c r="T327" s="422" t="n"/>
      <c r="U327" s="216" t="inlineStr">
        <is>
          <t>Drive Change Data</t>
        </is>
      </c>
      <c r="V327" s="423" t="n"/>
      <c r="W327" s="61" t="inlineStr">
        <is>
          <t>Original</t>
        </is>
      </c>
      <c r="X327" s="61" t="inlineStr">
        <is>
          <t>New</t>
        </is>
      </c>
      <c r="Y327" s="217" t="n"/>
    </row>
    <row r="328" ht="13.35" customHeight="1" s="162">
      <c r="B328" s="199" t="inlineStr">
        <is>
          <t>Area Served</t>
        </is>
      </c>
      <c r="C328" s="401" t="n"/>
      <c r="D328" s="204">
        <f>I321</f>
        <v/>
      </c>
      <c r="E328" s="400" t="n"/>
      <c r="F328" s="400" t="n"/>
      <c r="G328" s="401" t="n"/>
      <c r="I328" s="199" t="inlineStr">
        <is>
          <t>Return Airflow</t>
        </is>
      </c>
      <c r="J328" s="401" t="n"/>
      <c r="K328" s="24">
        <f>IF(K326="","",K326-N(K327))</f>
        <v/>
      </c>
      <c r="L328" s="24">
        <f>IF(L326="","",L326-N(L327))</f>
        <v/>
      </c>
      <c r="P328" s="216" t="n"/>
      <c r="Q328" s="216" t="n"/>
      <c r="R328" s="211" t="inlineStr">
        <is>
          <t>Installed Filter Type</t>
        </is>
      </c>
      <c r="S328" s="421" t="n"/>
      <c r="T328" s="422" t="n"/>
      <c r="U328" s="211" t="inlineStr">
        <is>
          <t>Motor Sheave</t>
        </is>
      </c>
      <c r="V328" s="423" t="n"/>
      <c r="W328" s="217" t="n"/>
      <c r="X328" s="217" t="n"/>
      <c r="Y328" s="217" t="n"/>
    </row>
    <row r="329" ht="13.35" customHeight="1" s="162">
      <c r="B329" s="199" t="inlineStr">
        <is>
          <t>Location</t>
        </is>
      </c>
      <c r="C329" s="401" t="n"/>
      <c r="D329" s="204">
        <f>IF('{Equipment Data Entry}'!D20="","",'{Equipment Data Entry}'!D20)</f>
        <v/>
      </c>
      <c r="E329" s="400" t="n"/>
      <c r="F329" s="400" t="n"/>
      <c r="G329" s="401" t="n"/>
      <c r="I329" s="199" t="inlineStr">
        <is>
          <t>Unit ESP</t>
        </is>
      </c>
      <c r="J329" s="401" t="n"/>
      <c r="K329" s="71">
        <f>IF('{Equipment Data Entry}'!H20="","",'{Equipment Data Entry}'!H20)</f>
        <v/>
      </c>
      <c r="L329" s="29">
        <f>F342</f>
        <v/>
      </c>
      <c r="P329" s="217" t="n"/>
      <c r="Q329" s="211" t="inlineStr">
        <is>
          <t>RPM</t>
        </is>
      </c>
      <c r="R329" s="211" t="inlineStr">
        <is>
          <t>Size</t>
        </is>
      </c>
      <c r="S329" s="212" t="n"/>
      <c r="T329" s="423" t="n"/>
      <c r="U329" s="211" t="inlineStr">
        <is>
          <t>Qty.</t>
        </is>
      </c>
      <c r="V329" s="212" t="n"/>
      <c r="W329" s="217" t="n"/>
      <c r="X329" s="217" t="n"/>
      <c r="Y329" s="217" t="n"/>
    </row>
    <row r="330" ht="13.35" customHeight="1" s="162">
      <c r="I330" s="199" t="inlineStr">
        <is>
          <t>Fan RPMs</t>
        </is>
      </c>
      <c r="J330" s="401" t="n"/>
      <c r="K330" s="24">
        <f>IF('{Equipment Data Entry}'!I20="","",'{Equipment Data Entry}'!I20)</f>
        <v/>
      </c>
      <c r="L330" s="24">
        <f>IF(L339="","",L339)</f>
        <v/>
      </c>
      <c r="P330" s="217" t="n"/>
      <c r="S330" s="217" t="n"/>
      <c r="V330" s="217" t="n"/>
      <c r="W330" s="217" t="n"/>
      <c r="X330" s="217" t="n"/>
      <c r="Y330" s="217" t="n"/>
    </row>
    <row r="331" ht="13.35" customHeight="1" s="162">
      <c r="B331" s="200" t="inlineStr">
        <is>
          <t>Motor Data</t>
        </is>
      </c>
      <c r="C331" s="400" t="n"/>
      <c r="D331" s="400" t="n"/>
      <c r="E331" s="400" t="n"/>
      <c r="F331" s="400" t="n"/>
      <c r="G331" s="401" t="n"/>
      <c r="I331" s="199" t="inlineStr">
        <is>
          <t>Filters: Type / Size / Qty</t>
        </is>
      </c>
      <c r="J331" s="401" t="n"/>
      <c r="K331" s="24" t="n"/>
      <c r="L331" s="400" t="n"/>
      <c r="M331" s="401" t="n"/>
      <c r="P331" s="217" t="n"/>
      <c r="Q331" s="211" t="inlineStr">
        <is>
          <t>DCV</t>
        </is>
      </c>
      <c r="R331" s="216" t="inlineStr">
        <is>
          <t>Direct Drive Motors</t>
        </is>
      </c>
      <c r="U331" s="216" t="inlineStr">
        <is>
          <t>Drive Change Data</t>
        </is>
      </c>
      <c r="W331" s="61" t="inlineStr">
        <is>
          <t>Original</t>
        </is>
      </c>
      <c r="X331" s="61" t="inlineStr">
        <is>
          <t>New</t>
        </is>
      </c>
      <c r="Y331" s="217" t="n"/>
    </row>
    <row r="332" ht="13.35" customHeight="1" s="162">
      <c r="B332" s="199" t="inlineStr">
        <is>
          <t>Manufacturer</t>
        </is>
      </c>
      <c r="C332" s="401" t="n"/>
      <c r="D332" s="203" t="n"/>
      <c r="E332" s="400" t="n"/>
      <c r="F332" s="400" t="n"/>
      <c r="G332" s="401" t="n"/>
      <c r="I332" s="200" t="inlineStr">
        <is>
          <t>Drive Data</t>
        </is>
      </c>
      <c r="J332" s="400" t="n"/>
      <c r="K332" s="400" t="n"/>
      <c r="L332" s="401" t="n"/>
      <c r="P332" s="217" t="n"/>
      <c r="Q332" s="211" t="n"/>
      <c r="R332" s="211" t="inlineStr">
        <is>
          <t>Initial</t>
        </is>
      </c>
      <c r="S332" s="211" t="inlineStr">
        <is>
          <t>Final</t>
        </is>
      </c>
      <c r="T332" s="217" t="n"/>
      <c r="U332" s="211" t="inlineStr">
        <is>
          <t>Motor Sheave</t>
        </is>
      </c>
      <c r="V332" s="422" t="n"/>
      <c r="W332" s="212" t="n"/>
      <c r="X332" s="212" t="n"/>
      <c r="Y332" s="217" t="n"/>
    </row>
    <row r="333" ht="13.35" customHeight="1" s="162">
      <c r="B333" s="199" t="inlineStr">
        <is>
          <t>Horsepower</t>
        </is>
      </c>
      <c r="C333" s="401" t="n"/>
      <c r="D333" s="28">
        <f>IF('{Equipment Data Entry}'!G20="","",'{Equipment Data Entry}'!G20)</f>
        <v/>
      </c>
      <c r="E333" s="21" t="inlineStr">
        <is>
          <t>RPM</t>
        </is>
      </c>
      <c r="F333" s="24" t="n"/>
      <c r="G333" s="199" t="inlineStr">
        <is>
          <t>SF</t>
        </is>
      </c>
      <c r="I333" s="199" t="inlineStr">
        <is>
          <t>Motor Shv OD/Bore/PD</t>
        </is>
      </c>
      <c r="J333" s="401" t="n"/>
      <c r="K333" s="208">
        <f>IF('{Equipment Data Entry}'!J20="","",'{Equipment Data Entry}'!J20)</f>
        <v/>
      </c>
      <c r="L333" s="401" t="n"/>
      <c r="P333" s="217" t="n"/>
      <c r="Q333" s="211" t="inlineStr">
        <is>
          <t>RPM</t>
        </is>
      </c>
      <c r="R333" s="216" t="inlineStr">
        <is>
          <t>Technician Notes</t>
        </is>
      </c>
      <c r="S333" s="211" t="n"/>
      <c r="T333" s="217" t="n"/>
      <c r="U333" s="211" t="inlineStr">
        <is>
          <t>Fan Sheave</t>
        </is>
      </c>
      <c r="V333" s="422" t="n"/>
      <c r="W333" s="212" t="n"/>
      <c r="X333" s="212" t="n"/>
      <c r="Y333" s="217" t="n"/>
    </row>
    <row r="334" ht="13.35" customHeight="1" s="162">
      <c r="B334" s="198">
        <f>IF('{Equipment Data Entry}'!N20="","",'{Equipment Data Entry}'!N20)</f>
        <v/>
      </c>
      <c r="C334" s="198">
        <f>IF('{Equipment Data Entry}'!O20="","",'{Equipment Data Entry}'!O20)</f>
        <v/>
      </c>
      <c r="D334" s="21" t="inlineStr">
        <is>
          <t>FLA</t>
        </is>
      </c>
      <c r="E334" s="25" t="n"/>
      <c r="F334" s="21" t="inlineStr">
        <is>
          <t>Frame</t>
        </is>
      </c>
      <c r="G334" s="208" t="n"/>
      <c r="I334" s="199" t="inlineStr">
        <is>
          <t>Fan Shv OD/Bore</t>
        </is>
      </c>
      <c r="J334" s="401" t="n"/>
      <c r="K334" s="208">
        <f>IF('{Equipment Data Entry}'!K20="","",'{Equipment Data Entry}'!K20)</f>
        <v/>
      </c>
      <c r="L334" s="401" t="n"/>
      <c r="P334" s="217" t="n"/>
      <c r="Q334" s="211" t="inlineStr">
        <is>
          <t>VFD</t>
        </is>
      </c>
      <c r="R334" s="212" t="n"/>
      <c r="S334" s="211" t="n"/>
      <c r="T334" s="217" t="n"/>
      <c r="U334" s="211" t="inlineStr">
        <is>
          <t>Belt</t>
        </is>
      </c>
      <c r="V334" s="422" t="n"/>
      <c r="W334" s="212" t="n"/>
      <c r="X334" s="212" t="n"/>
      <c r="Y334" s="217" t="n"/>
    </row>
    <row r="335" ht="13.35" customHeight="1" s="162">
      <c r="B335" s="199" t="inlineStr">
        <is>
          <t>Corrected FLA</t>
        </is>
      </c>
      <c r="C335" s="401" t="n"/>
      <c r="D335" s="27">
        <f>IF(OR(E336="",E334="",B334=""),"",B334/AVERAGE(E336:G336)*E334)</f>
        <v/>
      </c>
      <c r="E335" s="199" t="inlineStr">
        <is>
          <t>Estimated BHP</t>
        </is>
      </c>
      <c r="F335" s="401" t="n"/>
      <c r="G335" s="27">
        <f>IF(OR(COUNT(E336:G336)=0,COUNT(E337:G337)=0),"",IF(C334="1-phase", ((0.8*0.9*E336*E337)/746), AVERAGE(E336,F336,G336)*AVERAGE(E337,F337,G337)*0.8*0.9*1.732/746))</f>
        <v/>
      </c>
      <c r="I335" s="199" t="inlineStr">
        <is>
          <t>Belt(s)</t>
        </is>
      </c>
      <c r="J335" s="208">
        <f>IF('{Equipment Data Entry}'!L20="","",'{Equipment Data Entry}'!L20)</f>
        <v/>
      </c>
      <c r="K335" s="199" t="inlineStr">
        <is>
          <t>C to C</t>
        </is>
      </c>
      <c r="L335" s="25">
        <f>IF('{Equipment Data Entry}'!M20="","",'{Equipment Data Entry}'!M20)</f>
        <v/>
      </c>
      <c r="P335" s="217" t="n"/>
      <c r="Q335" s="211" t="inlineStr">
        <is>
          <t>DCV</t>
        </is>
      </c>
      <c r="R335" s="212" t="n"/>
      <c r="S335" s="211" t="n"/>
      <c r="T335" s="217" t="n"/>
      <c r="U335" s="211" t="inlineStr">
        <is>
          <t>C to C</t>
        </is>
      </c>
      <c r="V335" s="422" t="n"/>
      <c r="W335" s="212" t="n"/>
      <c r="X335" s="212" t="n"/>
      <c r="Y335" s="217" t="n"/>
    </row>
    <row r="336" ht="13.35" customHeight="1" s="162">
      <c r="B336" s="199" t="inlineStr">
        <is>
          <t>Measured Voltage</t>
        </is>
      </c>
      <c r="C336" s="400" t="n"/>
      <c r="D336" s="401" t="n"/>
      <c r="E336" s="24" t="n"/>
      <c r="F336" s="24" t="n"/>
      <c r="G336" s="24" t="n"/>
      <c r="I336" s="199" t="inlineStr">
        <is>
          <t>Final Settings / Setpoints</t>
        </is>
      </c>
      <c r="J336" s="401" t="n"/>
      <c r="K336" s="24" t="n"/>
      <c r="L336" s="400" t="n"/>
      <c r="M336" s="401" t="n"/>
      <c r="P336" s="217" t="n"/>
      <c r="Q336" s="217" t="n"/>
      <c r="R336" s="217" t="n"/>
      <c r="S336" s="217" t="n"/>
      <c r="T336" s="217" t="n"/>
      <c r="U336" s="217" t="n"/>
      <c r="V336" s="217" t="n"/>
      <c r="W336" s="217" t="n"/>
      <c r="X336" s="217" t="n"/>
      <c r="Y336" s="217" t="n"/>
    </row>
    <row r="337" ht="13.35" customHeight="1" s="162">
      <c r="B337" s="199" t="inlineStr">
        <is>
          <t>Measured Amperage</t>
        </is>
      </c>
      <c r="C337" s="400" t="n"/>
      <c r="D337" s="401" t="n"/>
      <c r="E337" s="25" t="n"/>
      <c r="F337" s="25" t="n"/>
      <c r="G337" s="25" t="n"/>
      <c r="I337" s="205" t="inlineStr">
        <is>
          <t>RPM Data</t>
        </is>
      </c>
      <c r="J337" s="401" t="n"/>
      <c r="K337" s="205" t="inlineStr">
        <is>
          <t>Initial</t>
        </is>
      </c>
      <c r="L337" s="205" t="inlineStr">
        <is>
          <t>Final</t>
        </is>
      </c>
      <c r="P337" s="217" t="n"/>
      <c r="Q337" s="217" t="n"/>
      <c r="R337" s="216" t="inlineStr">
        <is>
          <t>Technician Notes</t>
        </is>
      </c>
      <c r="S337" s="217" t="n"/>
      <c r="T337" s="217" t="n"/>
      <c r="U337" s="217" t="n"/>
      <c r="V337" s="217" t="n"/>
      <c r="W337" s="217" t="n"/>
      <c r="X337" s="217" t="n"/>
      <c r="Y337" s="217" t="n"/>
    </row>
    <row r="338" ht="13.35" customHeight="1" s="162">
      <c r="I338" s="199" t="inlineStr">
        <is>
          <t>Motor RPM</t>
        </is>
      </c>
      <c r="J338" s="401" t="n"/>
      <c r="K338" s="24" t="n"/>
      <c r="L338" s="24" t="n"/>
      <c r="P338" s="217" t="n"/>
      <c r="Q338" s="217" t="n"/>
      <c r="R338" s="429" t="n"/>
      <c r="S338" s="430" t="n"/>
      <c r="T338" s="430" t="n"/>
      <c r="U338" s="430" t="n"/>
      <c r="V338" s="430" t="n"/>
      <c r="W338" s="430" t="n"/>
      <c r="X338" s="431" t="n"/>
      <c r="Y338" s="217" t="n"/>
    </row>
    <row r="339" ht="13.35" customHeight="1" s="162">
      <c r="B339" s="200" t="inlineStr">
        <is>
          <t xml:space="preserve">Static Pressures Profile </t>
        </is>
      </c>
      <c r="C339" s="400" t="n"/>
      <c r="D339" s="400" t="n"/>
      <c r="E339" s="400" t="n"/>
      <c r="F339" s="400" t="n"/>
      <c r="G339" s="401" t="n"/>
      <c r="I339" s="199" t="inlineStr">
        <is>
          <t>Fan RPM</t>
        </is>
      </c>
      <c r="J339" s="401" t="n"/>
      <c r="K339" s="24" t="n"/>
      <c r="L339" s="24" t="n"/>
      <c r="P339" s="217" t="n"/>
      <c r="Q339" s="217" t="n"/>
      <c r="R339" s="432" t="n"/>
      <c r="S339" s="404" t="n"/>
      <c r="T339" s="404" t="n"/>
      <c r="U339" s="404" t="n"/>
      <c r="V339" s="404" t="n"/>
      <c r="W339" s="404" t="n"/>
      <c r="X339" s="433" t="n"/>
      <c r="Y339" s="217" t="n"/>
    </row>
    <row r="340" ht="13.35" customHeight="1" s="162">
      <c r="B340" s="434" t="n"/>
      <c r="C340" s="401" t="n"/>
      <c r="D340" s="205" t="inlineStr">
        <is>
          <t>Flt/Coil</t>
        </is>
      </c>
      <c r="E340" s="205" t="inlineStr">
        <is>
          <t>Fan</t>
        </is>
      </c>
      <c r="F340" s="434" t="n"/>
      <c r="G340" s="401" t="n"/>
      <c r="I340" s="199" t="inlineStr">
        <is>
          <t>VSD Frequency</t>
        </is>
      </c>
      <c r="J340" s="401" t="n"/>
      <c r="K340" s="66" t="n"/>
      <c r="L340" s="66" t="n"/>
      <c r="P340" s="217" t="n"/>
      <c r="Q340" s="217" t="n"/>
      <c r="R340" s="432" t="n"/>
      <c r="S340" s="404" t="n"/>
      <c r="T340" s="404" t="n"/>
      <c r="U340" s="404" t="n"/>
      <c r="V340" s="404" t="n"/>
      <c r="W340" s="404" t="n"/>
      <c r="X340" s="433" t="n"/>
      <c r="Y340" s="217" t="n"/>
    </row>
    <row r="341" ht="13.35" customHeight="1" s="162">
      <c r="B341" s="198" t="inlineStr">
        <is>
          <t>Entering</t>
        </is>
      </c>
      <c r="C341" s="401" t="n"/>
      <c r="D341" s="19" t="n"/>
      <c r="E341" s="19" t="n"/>
      <c r="F341" s="19">
        <f>IF(E341="","",E342-N(E341))</f>
        <v/>
      </c>
      <c r="G341" s="186" t="inlineStr">
        <is>
          <t>TSP</t>
        </is>
      </c>
      <c r="H341" s="23" t="n"/>
      <c r="I341" s="199" t="inlineStr">
        <is>
          <t>OA Damper Position</t>
        </is>
      </c>
      <c r="J341" s="400" t="n"/>
      <c r="K341" s="401" t="n"/>
      <c r="L341" s="56" t="n"/>
      <c r="P341" s="217" t="n"/>
      <c r="Q341" s="217" t="n"/>
      <c r="R341" s="432" t="n"/>
      <c r="S341" s="404" t="n"/>
      <c r="T341" s="404" t="n"/>
      <c r="U341" s="404" t="n"/>
      <c r="V341" s="404" t="n"/>
      <c r="W341" s="404" t="n"/>
      <c r="X341" s="433" t="n"/>
      <c r="Y341" s="217" t="n"/>
    </row>
    <row r="342" ht="13.35" customHeight="1" s="162">
      <c r="B342" s="198" t="inlineStr">
        <is>
          <t>Exiting</t>
        </is>
      </c>
      <c r="C342" s="401" t="n"/>
      <c r="D342" s="55">
        <f>IF(E341="", "", E341)</f>
        <v/>
      </c>
      <c r="E342" s="19" t="n"/>
      <c r="F342" s="19">
        <f>IF(E342="","",E342-N(D341))</f>
        <v/>
      </c>
      <c r="G342" s="186" t="inlineStr">
        <is>
          <t>ESP</t>
        </is>
      </c>
      <c r="H342" s="23" t="n"/>
      <c r="P342" s="217" t="n"/>
      <c r="Q342" s="217" t="n"/>
      <c r="R342" s="432" t="n"/>
      <c r="S342" s="404" t="n"/>
      <c r="T342" s="404" t="n"/>
      <c r="U342" s="404" t="n"/>
      <c r="V342" s="404" t="n"/>
      <c r="W342" s="404" t="n"/>
      <c r="X342" s="433" t="n"/>
      <c r="Y342" s="217" t="n"/>
    </row>
    <row r="343" ht="13.35" customHeight="1" s="162">
      <c r="P343" s="217" t="n"/>
      <c r="Q343" s="217" t="n"/>
      <c r="R343" s="432" t="n"/>
      <c r="S343" s="404" t="n"/>
      <c r="T343" s="404" t="n"/>
      <c r="U343" s="404" t="n"/>
      <c r="V343" s="404" t="n"/>
      <c r="W343" s="404" t="n"/>
      <c r="X343" s="433" t="n"/>
      <c r="Y343" s="217" t="n"/>
    </row>
    <row r="344" ht="13.35" customHeight="1" s="162">
      <c r="B344" s="205" t="inlineStr">
        <is>
          <t>Notes</t>
        </is>
      </c>
      <c r="C344" s="186" t="n"/>
      <c r="D344" s="400" t="n"/>
      <c r="E344" s="400" t="n"/>
      <c r="F344" s="400" t="n"/>
      <c r="G344" s="400" t="n"/>
      <c r="H344" s="400" t="n"/>
      <c r="I344" s="400" t="n"/>
      <c r="J344" s="400" t="n"/>
      <c r="K344" s="400" t="n"/>
      <c r="L344" s="400" t="n"/>
      <c r="M344" s="401" t="n"/>
      <c r="P344" s="217" t="n"/>
      <c r="Q344" s="217" t="n"/>
      <c r="R344" s="432" t="n"/>
      <c r="S344" s="404" t="n"/>
      <c r="T344" s="404" t="n"/>
      <c r="U344" s="404" t="n"/>
      <c r="V344" s="404" t="n"/>
      <c r="W344" s="404" t="n"/>
      <c r="X344" s="433" t="n"/>
      <c r="Y344" s="217" t="n"/>
    </row>
    <row r="345" ht="13.35" customHeight="1" s="162">
      <c r="B345" s="186" t="n"/>
      <c r="C345" s="400" t="n"/>
      <c r="D345" s="400" t="n"/>
      <c r="E345" s="400" t="n"/>
      <c r="F345" s="400" t="n"/>
      <c r="G345" s="400" t="n"/>
      <c r="H345" s="400" t="n"/>
      <c r="I345" s="400" t="n"/>
      <c r="J345" s="400" t="n"/>
      <c r="K345" s="400" t="n"/>
      <c r="L345" s="400" t="n"/>
      <c r="M345" s="401" t="n"/>
      <c r="P345" s="217" t="n"/>
      <c r="Q345" s="217" t="n"/>
      <c r="R345" s="435" t="n"/>
      <c r="S345" s="404" t="n"/>
      <c r="T345" s="404" t="n"/>
      <c r="U345" s="404" t="n"/>
      <c r="V345" s="404" t="n"/>
      <c r="W345" s="404" t="n"/>
      <c r="X345" s="433" t="n"/>
      <c r="Y345" s="217" t="n"/>
    </row>
    <row r="346" ht="13.35" customHeight="1" s="162">
      <c r="B346" s="186" t="n"/>
      <c r="C346" s="400" t="n"/>
      <c r="D346" s="400" t="n"/>
      <c r="E346" s="400" t="n"/>
      <c r="F346" s="400" t="n"/>
      <c r="G346" s="400" t="n"/>
      <c r="H346" s="400" t="n"/>
      <c r="I346" s="400" t="n"/>
      <c r="J346" s="400" t="n"/>
      <c r="K346" s="400" t="n"/>
      <c r="L346" s="400" t="n"/>
      <c r="M346" s="401" t="n"/>
      <c r="P346" s="217" t="n"/>
      <c r="Q346" s="217" t="n"/>
      <c r="R346" s="432" t="n"/>
      <c r="S346" s="404" t="n"/>
      <c r="T346" s="404" t="n"/>
      <c r="U346" s="404" t="n"/>
      <c r="V346" s="404" t="n"/>
      <c r="W346" s="404" t="n"/>
      <c r="X346" s="433" t="n"/>
      <c r="Y346" s="217" t="n"/>
    </row>
    <row r="347" ht="13.35" customHeight="1" s="162">
      <c r="B347" s="200" t="inlineStr">
        <is>
          <t>System</t>
        </is>
      </c>
      <c r="C347" s="403" t="n"/>
      <c r="D347" s="209">
        <f>IF('{Equipment Data Entry}'!B21="","",'{Equipment Data Entry}'!B21)</f>
        <v/>
      </c>
      <c r="E347" s="420" t="n"/>
      <c r="F347" s="403" t="n"/>
      <c r="G347" s="200" t="inlineStr">
        <is>
          <t>Service</t>
        </is>
      </c>
      <c r="H347" s="403" t="n"/>
      <c r="I347" s="210">
        <f>IF('{Equipment Data Entry}'!C21="", "", '{Equipment Data Entry}'!C21)</f>
        <v/>
      </c>
      <c r="J347" s="420" t="n"/>
      <c r="K347" s="420" t="n"/>
      <c r="L347" s="420" t="n"/>
      <c r="M347" s="403" t="n"/>
      <c r="P347" s="217" t="n"/>
      <c r="Q347" s="217" t="n"/>
      <c r="R347" s="211" t="inlineStr">
        <is>
          <t>Design Fan Rotation</t>
        </is>
      </c>
      <c r="S347" s="437" t="n"/>
      <c r="T347" s="437" t="n"/>
      <c r="U347" s="437" t="n"/>
      <c r="V347" s="437" t="n"/>
      <c r="W347" s="437" t="n"/>
      <c r="X347" s="438" t="n"/>
      <c r="Y347" s="217" t="n"/>
    </row>
    <row r="348" ht="13.35" customHeight="1" s="162">
      <c r="B348" s="424" t="n"/>
      <c r="C348" s="425" t="n"/>
      <c r="D348" s="424" t="n"/>
      <c r="E348" s="426" t="n"/>
      <c r="F348" s="425" t="n"/>
      <c r="G348" s="424" t="n"/>
      <c r="H348" s="425" t="n"/>
      <c r="I348" s="424" t="n"/>
      <c r="J348" s="426" t="n"/>
      <c r="K348" s="426" t="n"/>
      <c r="L348" s="426" t="n"/>
      <c r="M348" s="425" t="n"/>
      <c r="R348" s="211" t="inlineStr">
        <is>
          <t>Actual Fan Rotation</t>
        </is>
      </c>
    </row>
    <row r="349" ht="13.35" customHeight="1" s="162">
      <c r="B349" s="427" t="inlineStr">
        <is>
          <t>Drive Type:</t>
        </is>
      </c>
      <c r="D349" s="428" t="n"/>
      <c r="E349" s="427" t="inlineStr">
        <is>
          <t>Fan Rotation – Design:</t>
        </is>
      </c>
      <c r="G349" s="428" t="n"/>
      <c r="I349" s="427" t="inlineStr">
        <is>
          <t>Actual:</t>
        </is>
      </c>
      <c r="J349" s="428" t="n"/>
      <c r="K349" s="427" t="inlineStr">
        <is>
          <t>Sheave Bore (M/F):</t>
        </is>
      </c>
      <c r="M349" s="428" t="n"/>
      <c r="P349" s="217" t="n"/>
      <c r="Q349" s="217" t="n"/>
      <c r="R349" s="216" t="inlineStr">
        <is>
          <t>Misc. Unit Info</t>
        </is>
      </c>
      <c r="U349" s="217" t="n"/>
      <c r="W349" s="217" t="n"/>
      <c r="X349" s="217" t="n"/>
      <c r="Y349" s="217" t="n"/>
    </row>
    <row r="350" ht="13.35" customHeight="1" s="162">
      <c r="B350" s="200" t="inlineStr">
        <is>
          <t>Unit Data</t>
        </is>
      </c>
      <c r="C350" s="400" t="n"/>
      <c r="D350" s="400" t="n"/>
      <c r="E350" s="400" t="n"/>
      <c r="F350" s="400" t="n"/>
      <c r="G350" s="401" t="n"/>
      <c r="I350" s="200" t="inlineStr">
        <is>
          <t>Design and Performance Data</t>
        </is>
      </c>
      <c r="J350" s="400" t="n"/>
      <c r="K350" s="400" t="n"/>
      <c r="L350" s="401" t="n"/>
      <c r="M350" s="283" t="n"/>
      <c r="P350" s="217" t="n"/>
      <c r="Q350" s="217" t="n"/>
      <c r="R350" s="211" t="inlineStr">
        <is>
          <t>Design Fan Rotation</t>
        </is>
      </c>
      <c r="S350" s="421" t="n"/>
      <c r="T350" s="422" t="n"/>
      <c r="U350" s="212" t="n"/>
      <c r="V350" s="423" t="n"/>
      <c r="W350" s="217" t="n"/>
      <c r="X350" s="217" t="n"/>
      <c r="Y350" s="217" t="n"/>
    </row>
    <row r="351" ht="13.35" customHeight="1" s="162">
      <c r="B351" s="199" t="inlineStr">
        <is>
          <t>Manufacturer</t>
        </is>
      </c>
      <c r="C351" s="401" t="n"/>
      <c r="D351" s="204">
        <f>IF('{Equipment Data Entry}'!E21="","",'{Equipment Data Entry}'!E21)</f>
        <v/>
      </c>
      <c r="E351" s="400" t="n"/>
      <c r="F351" s="400" t="n"/>
      <c r="G351" s="401" t="n"/>
      <c r="I351" s="199" t="inlineStr">
        <is>
          <t>Design Criteria</t>
        </is>
      </c>
      <c r="J351" s="401" t="n"/>
      <c r="K351" s="199" t="inlineStr">
        <is>
          <t>Design</t>
        </is>
      </c>
      <c r="L351" s="199" t="inlineStr">
        <is>
          <t>Actual</t>
        </is>
      </c>
      <c r="P351" s="217" t="n"/>
      <c r="Q351" s="217" t="n"/>
      <c r="R351" s="211" t="inlineStr">
        <is>
          <t>Actual Fan Rotation</t>
        </is>
      </c>
      <c r="S351" s="421" t="n"/>
      <c r="T351" s="422" t="n"/>
      <c r="U351" s="211" t="inlineStr">
        <is>
          <t>Qty.</t>
        </is>
      </c>
      <c r="V351" s="423" t="n"/>
      <c r="W351" s="217" t="n"/>
      <c r="X351" s="217" t="n"/>
      <c r="Y351" s="217" t="n"/>
    </row>
    <row r="352" ht="13.35" customHeight="1" s="162">
      <c r="B352" s="199" t="inlineStr">
        <is>
          <t>Model Number</t>
        </is>
      </c>
      <c r="C352" s="401" t="n"/>
      <c r="D352" s="204">
        <f>IF('{Equipment Data Entry}'!F21="","",'{Equipment Data Entry}'!F21)</f>
        <v/>
      </c>
      <c r="E352" s="400" t="n"/>
      <c r="F352" s="400" t="n"/>
      <c r="G352" s="401" t="n"/>
      <c r="I352" s="199" t="inlineStr">
        <is>
          <t>Total Airflow</t>
        </is>
      </c>
      <c r="J352" s="401" t="n"/>
      <c r="K352" s="24">
        <f>'RTU Airflow'!H723</f>
        <v/>
      </c>
      <c r="L352" s="24">
        <f>'RTU Airflow'!L723</f>
        <v/>
      </c>
      <c r="M352" s="22">
        <f>IF(OR(L352="",K352="",K352=0),"",L352/K352)</f>
        <v/>
      </c>
      <c r="P352" s="217" t="n"/>
      <c r="Q352" s="217" t="n"/>
      <c r="R352" s="211" t="inlineStr">
        <is>
          <t>Design Filter Type</t>
        </is>
      </c>
      <c r="S352" s="421" t="n"/>
      <c r="T352" s="422" t="n"/>
      <c r="U352" s="212" t="n"/>
      <c r="V352" s="423" t="n"/>
      <c r="W352" s="217" t="n"/>
      <c r="X352" s="217" t="n"/>
      <c r="Y352" s="217" t="n"/>
    </row>
    <row r="353" ht="13.35" customHeight="1" s="162">
      <c r="B353" s="199" t="inlineStr">
        <is>
          <t>Serial Number</t>
        </is>
      </c>
      <c r="C353" s="401" t="n"/>
      <c r="D353" s="204" t="n"/>
      <c r="E353" s="400" t="n"/>
      <c r="F353" s="400" t="n"/>
      <c r="G353" s="401" t="n"/>
      <c r="I353" s="199" t="inlineStr">
        <is>
          <t>Outside Airflow</t>
        </is>
      </c>
      <c r="J353" s="401" t="n"/>
      <c r="K353" s="24">
        <f>IF('RTU Airflow'!H734=0,0,'RTU Airflow'!H734)</f>
        <v/>
      </c>
      <c r="L353" s="24">
        <f>'RTU Airflow'!L734</f>
        <v/>
      </c>
      <c r="M353" s="22">
        <f>IF(OR(L353="",K353="",K353=0),"",L353/K353)</f>
        <v/>
      </c>
      <c r="P353" s="216" t="n"/>
      <c r="Q353" s="216" t="n"/>
      <c r="R353" s="211" t="inlineStr">
        <is>
          <t>Installed Filter Type</t>
        </is>
      </c>
      <c r="S353" s="421" t="n"/>
      <c r="T353" s="422" t="n"/>
      <c r="U353" s="216" t="inlineStr">
        <is>
          <t>Drive Change Data</t>
        </is>
      </c>
      <c r="V353" s="423" t="n"/>
      <c r="W353" s="61" t="inlineStr">
        <is>
          <t>Original</t>
        </is>
      </c>
      <c r="X353" s="61" t="inlineStr">
        <is>
          <t>New</t>
        </is>
      </c>
      <c r="Y353" s="217" t="n"/>
    </row>
    <row r="354" ht="13.35" customHeight="1" s="162">
      <c r="B354" s="199" t="inlineStr">
        <is>
          <t>Area Served</t>
        </is>
      </c>
      <c r="C354" s="401" t="n"/>
      <c r="D354" s="204">
        <f>I347</f>
        <v/>
      </c>
      <c r="E354" s="400" t="n"/>
      <c r="F354" s="400" t="n"/>
      <c r="G354" s="401" t="n"/>
      <c r="I354" s="199" t="inlineStr">
        <is>
          <t>Return Airflow</t>
        </is>
      </c>
      <c r="J354" s="401" t="n"/>
      <c r="K354" s="24">
        <f>IF(K352="","",K352-N(K353))</f>
        <v/>
      </c>
      <c r="L354" s="24">
        <f>IF(L352="","",L352-N(L353))</f>
        <v/>
      </c>
      <c r="P354" s="217" t="n"/>
      <c r="Q354" s="217" t="n"/>
      <c r="R354" s="211" t="inlineStr">
        <is>
          <t>Size</t>
        </is>
      </c>
      <c r="S354" s="211" t="inlineStr">
        <is>
          <t>Final</t>
        </is>
      </c>
      <c r="T354" s="423" t="n"/>
      <c r="U354" s="211" t="inlineStr">
        <is>
          <t>Qty.</t>
        </is>
      </c>
      <c r="V354" s="212" t="n"/>
      <c r="W354" s="217" t="n"/>
      <c r="X354" s="217" t="n"/>
      <c r="Y354" s="217" t="n"/>
    </row>
    <row r="355" ht="13.35" customHeight="1" s="162">
      <c r="B355" s="199" t="inlineStr">
        <is>
          <t>Location</t>
        </is>
      </c>
      <c r="C355" s="401" t="n"/>
      <c r="D355" s="204">
        <f>IF('{Equipment Data Entry}'!D21="","",'{Equipment Data Entry}'!D21)</f>
        <v/>
      </c>
      <c r="E355" s="400" t="n"/>
      <c r="F355" s="400" t="n"/>
      <c r="G355" s="401" t="n"/>
      <c r="I355" s="199" t="inlineStr">
        <is>
          <t>Unit ESP</t>
        </is>
      </c>
      <c r="J355" s="401" t="n"/>
      <c r="K355" s="71">
        <f>IF('{Equipment Data Entry}'!H21="","",'{Equipment Data Entry}'!H21)</f>
        <v/>
      </c>
      <c r="L355" s="29">
        <f>F368</f>
        <v/>
      </c>
      <c r="P355" s="217" t="n"/>
      <c r="S355" s="217" t="n"/>
      <c r="V355" s="217" t="n"/>
      <c r="W355" s="217" t="n"/>
      <c r="X355" s="217" t="n"/>
      <c r="Y355" s="217" t="n"/>
    </row>
    <row r="356" ht="13.35" customHeight="1" s="162">
      <c r="I356" s="199" t="inlineStr">
        <is>
          <t>Fan RPMs</t>
        </is>
      </c>
      <c r="J356" s="401" t="n"/>
      <c r="K356" s="24">
        <f>IF('{Equipment Data Entry}'!I21="","",'{Equipment Data Entry}'!I21)</f>
        <v/>
      </c>
      <c r="L356" s="24">
        <f>IF(L365="","",L365)</f>
        <v/>
      </c>
      <c r="P356" s="217" t="n"/>
      <c r="Q356" s="211" t="inlineStr">
        <is>
          <t>VFD</t>
        </is>
      </c>
      <c r="R356" s="216" t="inlineStr">
        <is>
          <t>Direct Drive Motors</t>
        </is>
      </c>
      <c r="U356" s="216" t="inlineStr">
        <is>
          <t>Drive Change Data</t>
        </is>
      </c>
      <c r="W356" s="61" t="inlineStr">
        <is>
          <t>Original</t>
        </is>
      </c>
      <c r="X356" s="61" t="inlineStr">
        <is>
          <t>New</t>
        </is>
      </c>
      <c r="Y356" s="217" t="n"/>
    </row>
    <row r="357" ht="13.35" customHeight="1" s="162">
      <c r="B357" s="200" t="inlineStr">
        <is>
          <t>Motor Data</t>
        </is>
      </c>
      <c r="C357" s="400" t="n"/>
      <c r="D357" s="400" t="n"/>
      <c r="E357" s="400" t="n"/>
      <c r="F357" s="400" t="n"/>
      <c r="G357" s="401" t="n"/>
      <c r="I357" s="199" t="inlineStr">
        <is>
          <t>Filters: Type / Size / Qty</t>
        </is>
      </c>
      <c r="J357" s="401" t="n"/>
      <c r="K357" s="24" t="n"/>
      <c r="L357" s="400" t="n"/>
      <c r="M357" s="401" t="n"/>
      <c r="P357" s="217" t="n"/>
      <c r="Q357" s="211" t="inlineStr">
        <is>
          <t>DCV</t>
        </is>
      </c>
      <c r="R357" s="211" t="inlineStr">
        <is>
          <t>Initial</t>
        </is>
      </c>
      <c r="S357" s="211" t="inlineStr">
        <is>
          <t>Final</t>
        </is>
      </c>
      <c r="T357" s="217" t="n"/>
      <c r="U357" s="211" t="inlineStr">
        <is>
          <t>Motor Sheave</t>
        </is>
      </c>
      <c r="V357" s="422" t="n"/>
      <c r="W357" s="212" t="n"/>
      <c r="X357" s="212" t="n"/>
      <c r="Y357" s="217" t="n"/>
    </row>
    <row r="358" ht="13.35" customHeight="1" s="162">
      <c r="B358" s="199" t="inlineStr">
        <is>
          <t>Manufacturer</t>
        </is>
      </c>
      <c r="C358" s="401" t="n"/>
      <c r="D358" s="203" t="n"/>
      <c r="E358" s="400" t="n"/>
      <c r="F358" s="400" t="n"/>
      <c r="G358" s="401" t="n"/>
      <c r="I358" s="200" t="inlineStr">
        <is>
          <t>Drive Data</t>
        </is>
      </c>
      <c r="J358" s="400" t="n"/>
      <c r="K358" s="400" t="n"/>
      <c r="L358" s="401" t="n"/>
      <c r="P358" s="217" t="n"/>
      <c r="Q358" s="211" t="inlineStr">
        <is>
          <t>RPM</t>
        </is>
      </c>
      <c r="R358" s="212" t="n"/>
      <c r="S358" s="211" t="n"/>
      <c r="T358" s="217" t="n"/>
      <c r="U358" s="211" t="inlineStr">
        <is>
          <t>Fan Sheave</t>
        </is>
      </c>
      <c r="V358" s="422" t="n"/>
      <c r="W358" s="212" t="n"/>
      <c r="X358" s="212" t="n"/>
      <c r="Y358" s="217" t="n"/>
    </row>
    <row r="359" ht="13.35" customHeight="1" s="162">
      <c r="B359" s="199" t="inlineStr">
        <is>
          <t>Horsepower</t>
        </is>
      </c>
      <c r="C359" s="401" t="n"/>
      <c r="D359" s="28">
        <f>IF('{Equipment Data Entry}'!G21="","",'{Equipment Data Entry}'!G21)</f>
        <v/>
      </c>
      <c r="E359" s="21" t="inlineStr">
        <is>
          <t>RPM</t>
        </is>
      </c>
      <c r="F359" s="24" t="n"/>
      <c r="G359" s="199" t="inlineStr">
        <is>
          <t>SF</t>
        </is>
      </c>
      <c r="I359" s="199" t="inlineStr">
        <is>
          <t>Motor Shv OD/Bore/PD</t>
        </is>
      </c>
      <c r="J359" s="401" t="n"/>
      <c r="K359" s="208">
        <f>IF('{Equipment Data Entry}'!J21="","",'{Equipment Data Entry}'!J21)</f>
        <v/>
      </c>
      <c r="L359" s="401" t="n"/>
      <c r="P359" s="217" t="n"/>
      <c r="Q359" s="211" t="inlineStr">
        <is>
          <t>VFD</t>
        </is>
      </c>
      <c r="R359" s="216" t="inlineStr">
        <is>
          <t>Technician Notes</t>
        </is>
      </c>
      <c r="S359" s="211" t="n"/>
      <c r="T359" s="217" t="n"/>
      <c r="U359" s="211" t="inlineStr">
        <is>
          <t>Belt</t>
        </is>
      </c>
      <c r="V359" s="422" t="n"/>
      <c r="W359" s="212" t="n"/>
      <c r="X359" s="212" t="n"/>
      <c r="Y359" s="217" t="n"/>
    </row>
    <row r="360" ht="13.35" customHeight="1" s="162">
      <c r="B360" s="198">
        <f>IF('{Equipment Data Entry}'!N21="","",'{Equipment Data Entry}'!N21)</f>
        <v/>
      </c>
      <c r="C360" s="198">
        <f>IF('{Equipment Data Entry}'!O21="","",'{Equipment Data Entry}'!O21)</f>
        <v/>
      </c>
      <c r="D360" s="21" t="inlineStr">
        <is>
          <t>FLA</t>
        </is>
      </c>
      <c r="E360" s="25" t="n"/>
      <c r="F360" s="21" t="inlineStr">
        <is>
          <t>Frame</t>
        </is>
      </c>
      <c r="G360" s="208" t="n"/>
      <c r="I360" s="199" t="inlineStr">
        <is>
          <t>Fan Shv OD/Bore</t>
        </is>
      </c>
      <c r="J360" s="401" t="n"/>
      <c r="K360" s="208">
        <f>IF('{Equipment Data Entry}'!K21="","",'{Equipment Data Entry}'!K21)</f>
        <v/>
      </c>
      <c r="L360" s="401" t="n"/>
      <c r="P360" s="217" t="n"/>
      <c r="Q360" s="211" t="inlineStr">
        <is>
          <t>DCV</t>
        </is>
      </c>
      <c r="R360" s="212" t="n"/>
      <c r="S360" s="211" t="n"/>
      <c r="T360" s="217" t="n"/>
      <c r="U360" s="211" t="inlineStr">
        <is>
          <t>C to C</t>
        </is>
      </c>
      <c r="V360" s="422" t="n"/>
      <c r="W360" s="212" t="n"/>
      <c r="X360" s="212" t="n"/>
      <c r="Y360" s="217" t="n"/>
    </row>
    <row r="361" ht="13.35" customHeight="1" s="162">
      <c r="B361" s="199" t="inlineStr">
        <is>
          <t>Corrected FLA</t>
        </is>
      </c>
      <c r="C361" s="401" t="n"/>
      <c r="D361" s="27">
        <f>IF(OR(E362="",E360="",B360=""),"",B360/AVERAGE(E362:G362)*E360)</f>
        <v/>
      </c>
      <c r="E361" s="199" t="inlineStr">
        <is>
          <t>Estimated BHP</t>
        </is>
      </c>
      <c r="F361" s="401" t="n"/>
      <c r="G361" s="27">
        <f>IF(OR(COUNT(E362:G362)=0,COUNT(E363:G363)=0),"",IF(C360="1-phase", ((0.8*0.9*E362*E363)/746), AVERAGE(E362,F362,G362)*AVERAGE(E363,F363,G363)*0.8*0.9*1.732/746))</f>
        <v/>
      </c>
      <c r="I361" s="199" t="inlineStr">
        <is>
          <t>Belt(s)</t>
        </is>
      </c>
      <c r="J361" s="208">
        <f>IF('{Equipment Data Entry}'!L21="","",'{Equipment Data Entry}'!L21)</f>
        <v/>
      </c>
      <c r="K361" s="199" t="inlineStr">
        <is>
          <t>C to C</t>
        </is>
      </c>
      <c r="L361" s="25">
        <f>IF('{Equipment Data Entry}'!M21="","",'{Equipment Data Entry}'!M21)</f>
        <v/>
      </c>
      <c r="P361" s="217" t="n"/>
      <c r="Q361" s="217" t="n"/>
      <c r="R361" s="217" t="n"/>
      <c r="S361" s="217" t="n"/>
      <c r="T361" s="217" t="n"/>
      <c r="U361" s="217" t="n"/>
      <c r="V361" s="217" t="n"/>
      <c r="W361" s="217" t="n"/>
      <c r="X361" s="217" t="n"/>
      <c r="Y361" s="217" t="n"/>
    </row>
    <row r="362" ht="13.35" customHeight="1" s="162">
      <c r="B362" s="199" t="inlineStr">
        <is>
          <t>Measured Voltage</t>
        </is>
      </c>
      <c r="C362" s="400" t="n"/>
      <c r="D362" s="401" t="n"/>
      <c r="E362" s="24" t="n"/>
      <c r="F362" s="24" t="n"/>
      <c r="G362" s="24" t="n"/>
      <c r="I362" s="199" t="inlineStr">
        <is>
          <t>Final Settings / Setpoints</t>
        </is>
      </c>
      <c r="J362" s="401" t="n"/>
      <c r="K362" s="24" t="n"/>
      <c r="L362" s="400" t="n"/>
      <c r="M362" s="401" t="n"/>
      <c r="P362" s="217" t="n"/>
      <c r="Q362" s="217" t="n"/>
      <c r="R362" s="216" t="inlineStr">
        <is>
          <t>Technician Notes</t>
        </is>
      </c>
      <c r="S362" s="217" t="n"/>
      <c r="T362" s="217" t="n"/>
      <c r="U362" s="217" t="n"/>
      <c r="V362" s="217" t="n"/>
      <c r="W362" s="217" t="n"/>
      <c r="X362" s="217" t="n"/>
      <c r="Y362" s="217" t="n"/>
    </row>
    <row r="363" ht="13.35" customHeight="1" s="162">
      <c r="B363" s="199" t="inlineStr">
        <is>
          <t>Measured Amperage</t>
        </is>
      </c>
      <c r="C363" s="400" t="n"/>
      <c r="D363" s="401" t="n"/>
      <c r="E363" s="25" t="n"/>
      <c r="F363" s="25" t="n"/>
      <c r="G363" s="25" t="n"/>
      <c r="I363" s="205" t="inlineStr">
        <is>
          <t>RPM Data</t>
        </is>
      </c>
      <c r="J363" s="401" t="n"/>
      <c r="K363" s="205" t="inlineStr">
        <is>
          <t>Initial</t>
        </is>
      </c>
      <c r="L363" s="205" t="inlineStr">
        <is>
          <t>Final</t>
        </is>
      </c>
      <c r="P363" s="217" t="n"/>
      <c r="Q363" s="217" t="n"/>
      <c r="R363" s="429" t="n"/>
      <c r="S363" s="430" t="n"/>
      <c r="T363" s="430" t="n"/>
      <c r="U363" s="430" t="n"/>
      <c r="V363" s="430" t="n"/>
      <c r="W363" s="430" t="n"/>
      <c r="X363" s="431" t="n"/>
      <c r="Y363" s="217" t="n"/>
    </row>
    <row r="364" ht="13.35" customHeight="1" s="162">
      <c r="I364" s="199" t="inlineStr">
        <is>
          <t>Motor RPM</t>
        </is>
      </c>
      <c r="J364" s="401" t="n"/>
      <c r="K364" s="24" t="n"/>
      <c r="L364" s="24" t="n"/>
      <c r="P364" s="217" t="n"/>
      <c r="Q364" s="217" t="n"/>
      <c r="R364" s="432" t="n"/>
      <c r="S364" s="404" t="n"/>
      <c r="T364" s="404" t="n"/>
      <c r="U364" s="404" t="n"/>
      <c r="V364" s="404" t="n"/>
      <c r="W364" s="404" t="n"/>
      <c r="X364" s="433" t="n"/>
      <c r="Y364" s="217" t="n"/>
    </row>
    <row r="365" ht="13.35" customHeight="1" s="162">
      <c r="B365" s="200" t="inlineStr">
        <is>
          <t xml:space="preserve">Static Pressures Profile </t>
        </is>
      </c>
      <c r="C365" s="400" t="n"/>
      <c r="D365" s="400" t="n"/>
      <c r="E365" s="400" t="n"/>
      <c r="F365" s="400" t="n"/>
      <c r="G365" s="401" t="n"/>
      <c r="I365" s="199" t="inlineStr">
        <is>
          <t>Fan RPM</t>
        </is>
      </c>
      <c r="J365" s="401" t="n"/>
      <c r="K365" s="24" t="n"/>
      <c r="L365" s="24" t="n"/>
      <c r="P365" s="217" t="n"/>
      <c r="Q365" s="217" t="n"/>
      <c r="R365" s="432" t="n"/>
      <c r="S365" s="404" t="n"/>
      <c r="T365" s="404" t="n"/>
      <c r="U365" s="404" t="n"/>
      <c r="V365" s="404" t="n"/>
      <c r="W365" s="404" t="n"/>
      <c r="X365" s="433" t="n"/>
      <c r="Y365" s="217" t="n"/>
    </row>
    <row r="366" ht="13.35" customHeight="1" s="162">
      <c r="B366" s="434" t="n"/>
      <c r="C366" s="401" t="n"/>
      <c r="D366" s="205" t="inlineStr">
        <is>
          <t>Flt/Coil</t>
        </is>
      </c>
      <c r="E366" s="205" t="inlineStr">
        <is>
          <t>Fan</t>
        </is>
      </c>
      <c r="F366" s="434" t="n"/>
      <c r="G366" s="401" t="n"/>
      <c r="I366" s="199" t="inlineStr">
        <is>
          <t>VSD Frequency</t>
        </is>
      </c>
      <c r="J366" s="401" t="n"/>
      <c r="K366" s="66" t="n"/>
      <c r="L366" s="66" t="n"/>
      <c r="P366" s="217" t="n"/>
      <c r="Q366" s="217" t="n"/>
      <c r="R366" s="432" t="n"/>
      <c r="S366" s="404" t="n"/>
      <c r="T366" s="404" t="n"/>
      <c r="U366" s="404" t="n"/>
      <c r="V366" s="404" t="n"/>
      <c r="W366" s="404" t="n"/>
      <c r="X366" s="433" t="n"/>
      <c r="Y366" s="217" t="n"/>
    </row>
    <row r="367" ht="13.35" customHeight="1" s="162">
      <c r="B367" s="198" t="inlineStr">
        <is>
          <t>Entering</t>
        </is>
      </c>
      <c r="C367" s="401" t="n"/>
      <c r="D367" s="19" t="n"/>
      <c r="E367" s="19" t="n"/>
      <c r="F367" s="19">
        <f>IF(E367="","",E368-N(E367))</f>
        <v/>
      </c>
      <c r="G367" s="186" t="inlineStr">
        <is>
          <t>TSP</t>
        </is>
      </c>
      <c r="H367" s="23" t="n"/>
      <c r="I367" s="199" t="inlineStr">
        <is>
          <t>OA Damper Position</t>
        </is>
      </c>
      <c r="J367" s="400" t="n"/>
      <c r="K367" s="401" t="n"/>
      <c r="L367" s="56" t="n"/>
      <c r="P367" s="217" t="n"/>
      <c r="Q367" s="217" t="n"/>
      <c r="R367" s="432" t="n"/>
      <c r="S367" s="404" t="n"/>
      <c r="T367" s="404" t="n"/>
      <c r="U367" s="404" t="n"/>
      <c r="V367" s="404" t="n"/>
      <c r="W367" s="404" t="n"/>
      <c r="X367" s="433" t="n"/>
      <c r="Y367" s="217" t="n"/>
    </row>
    <row r="368" ht="13.35" customHeight="1" s="162">
      <c r="B368" s="198" t="inlineStr">
        <is>
          <t>Exiting</t>
        </is>
      </c>
      <c r="C368" s="401" t="n"/>
      <c r="D368" s="55">
        <f>IF(E367="", "", E367)</f>
        <v/>
      </c>
      <c r="E368" s="19" t="n"/>
      <c r="F368" s="19">
        <f>IF(E368="","",E368-N(D367))</f>
        <v/>
      </c>
      <c r="G368" s="186" t="inlineStr">
        <is>
          <t>ESP</t>
        </is>
      </c>
      <c r="H368" s="23" t="n"/>
      <c r="P368" s="217" t="n"/>
      <c r="Q368" s="217" t="n"/>
      <c r="R368" s="432" t="n"/>
      <c r="S368" s="404" t="n"/>
      <c r="T368" s="404" t="n"/>
      <c r="U368" s="404" t="n"/>
      <c r="V368" s="404" t="n"/>
      <c r="W368" s="404" t="n"/>
      <c r="X368" s="433" t="n"/>
      <c r="Y368" s="217" t="n"/>
    </row>
    <row r="369" ht="13.35" customHeight="1" s="162">
      <c r="P369" s="217" t="n"/>
      <c r="Q369" s="217" t="n"/>
      <c r="R369" s="432" t="n"/>
      <c r="S369" s="404" t="n"/>
      <c r="T369" s="404" t="n"/>
      <c r="U369" s="404" t="n"/>
      <c r="V369" s="404" t="n"/>
      <c r="W369" s="404" t="n"/>
      <c r="X369" s="433" t="n"/>
      <c r="Y369" s="217" t="n"/>
    </row>
    <row r="370" ht="13.35" customHeight="1" s="162">
      <c r="B370" s="200" t="inlineStr">
        <is>
          <t>System</t>
        </is>
      </c>
      <c r="C370" s="403" t="n"/>
      <c r="D370" s="209">
        <f>IF('{Equipment Data Entry}'!B22="","",'{Equipment Data Entry}'!B22)</f>
        <v/>
      </c>
      <c r="E370" s="420" t="n"/>
      <c r="F370" s="403" t="n"/>
      <c r="G370" s="200" t="inlineStr">
        <is>
          <t>Service</t>
        </is>
      </c>
      <c r="H370" s="403" t="n"/>
      <c r="I370" s="210">
        <f>IF('{Equipment Data Entry}'!C22="", "", '{Equipment Data Entry}'!C22)</f>
        <v/>
      </c>
      <c r="J370" s="420" t="n"/>
      <c r="K370" s="420" t="n"/>
      <c r="L370" s="420" t="n"/>
      <c r="M370" s="403" t="n"/>
      <c r="P370" s="217" t="n"/>
      <c r="Q370" s="217" t="n"/>
      <c r="R370" s="211" t="inlineStr">
        <is>
          <t>Design Fan Rotation</t>
        </is>
      </c>
      <c r="S370" s="404" t="n"/>
      <c r="T370" s="404" t="n"/>
      <c r="U370" s="404" t="n"/>
      <c r="V370" s="404" t="n"/>
      <c r="W370" s="404" t="n"/>
      <c r="X370" s="433" t="n"/>
      <c r="Y370" s="217" t="n"/>
    </row>
    <row r="371" ht="13.35" customHeight="1" s="162">
      <c r="B371" s="424" t="n"/>
      <c r="C371" s="425" t="n"/>
      <c r="D371" s="424" t="n"/>
      <c r="E371" s="426" t="n"/>
      <c r="F371" s="425" t="n"/>
      <c r="G371" s="424" t="n"/>
      <c r="H371" s="425" t="n"/>
      <c r="I371" s="424" t="n"/>
      <c r="J371" s="426" t="n"/>
      <c r="K371" s="426" t="n"/>
      <c r="L371" s="426" t="n"/>
      <c r="M371" s="425" t="n"/>
      <c r="P371" s="217" t="n"/>
      <c r="Q371" s="217" t="n"/>
      <c r="R371" s="211" t="inlineStr">
        <is>
          <t>Actual Fan Rotation</t>
        </is>
      </c>
      <c r="S371" s="404" t="n"/>
      <c r="T371" s="404" t="n"/>
      <c r="U371" s="404" t="n"/>
      <c r="V371" s="404" t="n"/>
      <c r="W371" s="404" t="n"/>
      <c r="X371" s="433" t="n"/>
      <c r="Y371" s="217" t="n"/>
    </row>
    <row r="372" ht="13.35" customHeight="1" s="162">
      <c r="B372" s="427" t="inlineStr">
        <is>
          <t>Drive Type:</t>
        </is>
      </c>
      <c r="D372" s="428" t="n"/>
      <c r="E372" s="427" t="inlineStr">
        <is>
          <t>Fan Rotation – Design:</t>
        </is>
      </c>
      <c r="G372" s="428" t="n"/>
      <c r="I372" s="427" t="inlineStr">
        <is>
          <t>Actual:</t>
        </is>
      </c>
      <c r="J372" s="428" t="n"/>
      <c r="K372" s="427" t="inlineStr">
        <is>
          <t>Sheave Bore (M/F):</t>
        </is>
      </c>
      <c r="M372" s="428" t="n"/>
      <c r="P372" s="217" t="n"/>
      <c r="Q372" s="217" t="n"/>
      <c r="R372" s="211" t="inlineStr">
        <is>
          <t>Design Filter Type</t>
        </is>
      </c>
      <c r="S372" s="437" t="n"/>
      <c r="T372" s="437" t="n"/>
      <c r="U372" s="437" t="n"/>
      <c r="V372" s="437" t="n"/>
      <c r="W372" s="437" t="n"/>
      <c r="X372" s="438" t="n"/>
      <c r="Y372" s="217" t="n"/>
    </row>
    <row r="373" ht="13.35" customHeight="1" s="162">
      <c r="B373" s="200" t="inlineStr">
        <is>
          <t>Unit Data</t>
        </is>
      </c>
      <c r="C373" s="400" t="n"/>
      <c r="D373" s="400" t="n"/>
      <c r="E373" s="400" t="n"/>
      <c r="F373" s="400" t="n"/>
      <c r="G373" s="401" t="n"/>
      <c r="I373" s="200" t="inlineStr">
        <is>
          <t>Design and Performance Data</t>
        </is>
      </c>
      <c r="J373" s="400" t="n"/>
      <c r="K373" s="400" t="n"/>
      <c r="L373" s="401" t="n"/>
      <c r="M373" s="283" t="n"/>
      <c r="P373" s="217" t="n"/>
      <c r="Q373" s="217" t="n"/>
      <c r="R373" s="216" t="inlineStr">
        <is>
          <t>Misc. Unit Info</t>
        </is>
      </c>
      <c r="U373" s="217" t="n"/>
      <c r="W373" s="217" t="n"/>
      <c r="X373" s="217" t="n"/>
      <c r="Y373" s="217" t="n"/>
    </row>
    <row r="374" ht="13.35" customHeight="1" s="162">
      <c r="B374" s="199" t="inlineStr">
        <is>
          <t>Manufacturer</t>
        </is>
      </c>
      <c r="C374" s="401" t="n"/>
      <c r="D374" s="204">
        <f>IF('{Equipment Data Entry}'!E22="","",'{Equipment Data Entry}'!E22)</f>
        <v/>
      </c>
      <c r="E374" s="400" t="n"/>
      <c r="F374" s="400" t="n"/>
      <c r="G374" s="401" t="n"/>
      <c r="I374" s="199" t="inlineStr">
        <is>
          <t>Design Criteria</t>
        </is>
      </c>
      <c r="J374" s="401" t="n"/>
      <c r="K374" s="199" t="inlineStr">
        <is>
          <t>Design</t>
        </is>
      </c>
      <c r="L374" s="199" t="inlineStr">
        <is>
          <t>Actual</t>
        </is>
      </c>
      <c r="P374" s="217" t="n"/>
      <c r="Q374" s="217" t="n"/>
      <c r="R374" s="211" t="inlineStr">
        <is>
          <t>Design Fan Rotation</t>
        </is>
      </c>
      <c r="S374" s="421" t="n"/>
      <c r="T374" s="422" t="n"/>
      <c r="U374" s="211" t="inlineStr">
        <is>
          <t>Qty.</t>
        </is>
      </c>
      <c r="V374" s="423" t="n"/>
      <c r="W374" s="217" t="n"/>
      <c r="X374" s="217" t="n"/>
      <c r="Y374" s="217" t="n"/>
    </row>
    <row r="375" ht="13.35" customHeight="1" s="162">
      <c r="B375" s="199" t="inlineStr">
        <is>
          <t>Model Number</t>
        </is>
      </c>
      <c r="C375" s="401" t="n"/>
      <c r="D375" s="204">
        <f>IF('{Equipment Data Entry}'!F22="","",'{Equipment Data Entry}'!F22)</f>
        <v/>
      </c>
      <c r="E375" s="400" t="n"/>
      <c r="F375" s="400" t="n"/>
      <c r="G375" s="401" t="n"/>
      <c r="I375" s="199" t="inlineStr">
        <is>
          <t>Total Airflow</t>
        </is>
      </c>
      <c r="J375" s="401" t="n"/>
      <c r="K375" s="24">
        <f>'RTU Airflow'!H772</f>
        <v/>
      </c>
      <c r="L375" s="24">
        <f>'RTU Airflow'!L772</f>
        <v/>
      </c>
      <c r="M375" s="22">
        <f>IF(OR(L375="",K375="",K375=0),"",L375/K375)</f>
        <v/>
      </c>
      <c r="P375" s="217" t="n"/>
      <c r="Q375" s="217" t="n"/>
      <c r="R375" s="211" t="inlineStr">
        <is>
          <t>Actual Fan Rotation</t>
        </is>
      </c>
      <c r="S375" s="421" t="n"/>
      <c r="T375" s="422" t="n"/>
      <c r="U375" s="212" t="n"/>
      <c r="V375" s="423" t="n"/>
      <c r="W375" s="217" t="n"/>
      <c r="X375" s="217" t="n"/>
      <c r="Y375" s="217" t="n"/>
    </row>
    <row r="376" ht="13.35" customHeight="1" s="162">
      <c r="B376" s="199" t="inlineStr">
        <is>
          <t>Serial Number</t>
        </is>
      </c>
      <c r="C376" s="401" t="n"/>
      <c r="D376" s="204" t="n"/>
      <c r="E376" s="400" t="n"/>
      <c r="F376" s="400" t="n"/>
      <c r="G376" s="401" t="n"/>
      <c r="I376" s="199" t="inlineStr">
        <is>
          <t>Outside Airflow</t>
        </is>
      </c>
      <c r="J376" s="401" t="n"/>
      <c r="K376" s="24">
        <f>IF('RTU Airflow'!H783=0,0,'RTU Airflow'!H783)</f>
        <v/>
      </c>
      <c r="L376" s="24">
        <f>'RTU Airflow'!L783</f>
        <v/>
      </c>
      <c r="M376" s="22">
        <f>IF(OR(L376="",K376="",K376=0),"",L376/K376)</f>
        <v/>
      </c>
      <c r="P376" s="217" t="n"/>
      <c r="Q376" s="217" t="n"/>
      <c r="R376" s="211" t="inlineStr">
        <is>
          <t>Design Filter Type</t>
        </is>
      </c>
      <c r="S376" s="421" t="n"/>
      <c r="T376" s="422" t="n"/>
      <c r="U376" s="216" t="inlineStr">
        <is>
          <t>Drive Change Data</t>
        </is>
      </c>
      <c r="V376" s="423" t="n"/>
      <c r="W376" s="61" t="inlineStr">
        <is>
          <t>Original</t>
        </is>
      </c>
      <c r="X376" s="61" t="inlineStr">
        <is>
          <t>New</t>
        </is>
      </c>
      <c r="Y376" s="217" t="n"/>
    </row>
    <row r="377" ht="13.35" customHeight="1" s="162">
      <c r="B377" s="199" t="inlineStr">
        <is>
          <t>Area Served</t>
        </is>
      </c>
      <c r="C377" s="401" t="n"/>
      <c r="D377" s="204">
        <f>I370</f>
        <v/>
      </c>
      <c r="E377" s="400" t="n"/>
      <c r="F377" s="400" t="n"/>
      <c r="G377" s="401" t="n"/>
      <c r="I377" s="199" t="inlineStr">
        <is>
          <t>Return Airflow</t>
        </is>
      </c>
      <c r="J377" s="401" t="n"/>
      <c r="K377" s="24">
        <f>IF(K375="","",K375-N(K376))</f>
        <v/>
      </c>
      <c r="L377" s="24">
        <f>IF(L375="","",L375-N(L376))</f>
        <v/>
      </c>
      <c r="P377" s="216" t="n"/>
      <c r="Q377" s="216" t="n"/>
      <c r="R377" s="211" t="inlineStr">
        <is>
          <t>Installed Filter Type</t>
        </is>
      </c>
      <c r="S377" s="421" t="n"/>
      <c r="T377" s="422" t="n"/>
      <c r="U377" s="211" t="inlineStr">
        <is>
          <t>Motor Sheave</t>
        </is>
      </c>
      <c r="V377" s="423" t="n"/>
      <c r="W377" s="217" t="n"/>
      <c r="X377" s="217" t="n"/>
      <c r="Y377" s="217" t="n"/>
    </row>
    <row r="378" ht="13.35" customHeight="1" s="162">
      <c r="B378" s="199" t="inlineStr">
        <is>
          <t>Location</t>
        </is>
      </c>
      <c r="C378" s="401" t="n"/>
      <c r="D378" s="204">
        <f>IF('{Equipment Data Entry}'!D22="","",'{Equipment Data Entry}'!D22)</f>
        <v/>
      </c>
      <c r="E378" s="400" t="n"/>
      <c r="F378" s="400" t="n"/>
      <c r="G378" s="401" t="n"/>
      <c r="I378" s="199" t="inlineStr">
        <is>
          <t>Unit ESP</t>
        </is>
      </c>
      <c r="J378" s="401" t="n"/>
      <c r="K378" s="71">
        <f>IF('{Equipment Data Entry}'!H22="","",'{Equipment Data Entry}'!H22)</f>
        <v/>
      </c>
      <c r="L378" s="29">
        <f>F391</f>
        <v/>
      </c>
      <c r="P378" s="217" t="n"/>
      <c r="Q378" s="211" t="inlineStr">
        <is>
          <t>RPM</t>
        </is>
      </c>
      <c r="R378" s="211" t="inlineStr">
        <is>
          <t>Size</t>
        </is>
      </c>
      <c r="S378" s="212" t="n"/>
      <c r="T378" s="423" t="n"/>
      <c r="U378" s="211" t="inlineStr">
        <is>
          <t>Qty.</t>
        </is>
      </c>
      <c r="V378" s="212" t="n"/>
      <c r="W378" s="217" t="n"/>
      <c r="X378" s="217" t="n"/>
      <c r="Y378" s="217" t="n"/>
    </row>
    <row r="379" ht="13.35" customHeight="1" s="162">
      <c r="I379" s="199" t="inlineStr">
        <is>
          <t>Fan RPMs</t>
        </is>
      </c>
      <c r="J379" s="401" t="n"/>
      <c r="K379" s="24">
        <f>IF('{Equipment Data Entry}'!I22="","",'{Equipment Data Entry}'!I22)</f>
        <v/>
      </c>
      <c r="L379" s="24">
        <f>IF(L388="","",L388)</f>
        <v/>
      </c>
      <c r="P379" s="217" t="n"/>
      <c r="S379" s="217" t="n"/>
      <c r="V379" s="217" t="n"/>
      <c r="W379" s="217" t="n"/>
      <c r="X379" s="217" t="n"/>
      <c r="Y379" s="217" t="n"/>
    </row>
    <row r="380" ht="13.35" customHeight="1" s="162">
      <c r="B380" s="200" t="inlineStr">
        <is>
          <t>Motor Data</t>
        </is>
      </c>
      <c r="C380" s="400" t="n"/>
      <c r="D380" s="400" t="n"/>
      <c r="E380" s="400" t="n"/>
      <c r="F380" s="400" t="n"/>
      <c r="G380" s="401" t="n"/>
      <c r="I380" s="199" t="inlineStr">
        <is>
          <t>Filters: Type / Size / Qty</t>
        </is>
      </c>
      <c r="J380" s="401" t="n"/>
      <c r="K380" s="24" t="n"/>
      <c r="L380" s="400" t="n"/>
      <c r="M380" s="401" t="n"/>
      <c r="P380" s="217" t="n"/>
      <c r="Q380" s="211" t="inlineStr">
        <is>
          <t>DCV</t>
        </is>
      </c>
      <c r="R380" s="216" t="inlineStr">
        <is>
          <t>Direct Drive Motors</t>
        </is>
      </c>
      <c r="U380" s="216" t="inlineStr">
        <is>
          <t>Drive Change Data</t>
        </is>
      </c>
      <c r="W380" s="61" t="inlineStr">
        <is>
          <t>Original</t>
        </is>
      </c>
      <c r="X380" s="61" t="inlineStr">
        <is>
          <t>New</t>
        </is>
      </c>
      <c r="Y380" s="217" t="n"/>
    </row>
    <row r="381" ht="13.35" customHeight="1" s="162">
      <c r="B381" s="199" t="inlineStr">
        <is>
          <t>Manufacturer</t>
        </is>
      </c>
      <c r="C381" s="401" t="n"/>
      <c r="D381" s="203" t="n"/>
      <c r="E381" s="400" t="n"/>
      <c r="F381" s="400" t="n"/>
      <c r="G381" s="401" t="n"/>
      <c r="I381" s="200" t="inlineStr">
        <is>
          <t>Drive Data</t>
        </is>
      </c>
      <c r="J381" s="400" t="n"/>
      <c r="K381" s="400" t="n"/>
      <c r="L381" s="401" t="n"/>
      <c r="P381" s="217" t="n"/>
      <c r="Q381" s="211" t="n"/>
      <c r="R381" s="211" t="inlineStr">
        <is>
          <t>Initial</t>
        </is>
      </c>
      <c r="S381" s="211" t="inlineStr">
        <is>
          <t>Final</t>
        </is>
      </c>
      <c r="T381" s="217" t="n"/>
      <c r="U381" s="211" t="inlineStr">
        <is>
          <t>Motor Sheave</t>
        </is>
      </c>
      <c r="V381" s="422" t="n"/>
      <c r="W381" s="212" t="n"/>
      <c r="X381" s="212" t="n"/>
      <c r="Y381" s="217" t="n"/>
    </row>
    <row r="382" ht="13.35" customHeight="1" s="162">
      <c r="B382" s="199" t="inlineStr">
        <is>
          <t>Horsepower</t>
        </is>
      </c>
      <c r="C382" s="401" t="n"/>
      <c r="D382" s="28">
        <f>IF('{Equipment Data Entry}'!G22="","",'{Equipment Data Entry}'!G22)</f>
        <v/>
      </c>
      <c r="E382" s="21" t="inlineStr">
        <is>
          <t>RPM</t>
        </is>
      </c>
      <c r="F382" s="24" t="n"/>
      <c r="G382" s="199" t="inlineStr">
        <is>
          <t>SF</t>
        </is>
      </c>
      <c r="I382" s="199" t="inlineStr">
        <is>
          <t>Motor Shv OD/Bore/PD</t>
        </is>
      </c>
      <c r="J382" s="401" t="n"/>
      <c r="K382" s="208">
        <f>IF('{Equipment Data Entry}'!J22="","",'{Equipment Data Entry}'!J22)</f>
        <v/>
      </c>
      <c r="L382" s="401" t="n"/>
      <c r="P382" s="217" t="n"/>
      <c r="Q382" s="211" t="inlineStr">
        <is>
          <t>RPM</t>
        </is>
      </c>
      <c r="R382" s="216" t="inlineStr">
        <is>
          <t>Technician Notes</t>
        </is>
      </c>
      <c r="S382" s="211" t="n"/>
      <c r="T382" s="217" t="n"/>
      <c r="U382" s="211" t="inlineStr">
        <is>
          <t>Fan Sheave</t>
        </is>
      </c>
      <c r="V382" s="422" t="n"/>
      <c r="W382" s="212" t="n"/>
      <c r="X382" s="212" t="n"/>
      <c r="Y382" s="217" t="n"/>
    </row>
    <row r="383" ht="13.35" customHeight="1" s="162">
      <c r="B383" s="198">
        <f>IF('{Equipment Data Entry}'!N22="","",'{Equipment Data Entry}'!N22)</f>
        <v/>
      </c>
      <c r="C383" s="198">
        <f>IF('{Equipment Data Entry}'!O22="","",'{Equipment Data Entry}'!O22)</f>
        <v/>
      </c>
      <c r="D383" s="21" t="inlineStr">
        <is>
          <t>FLA</t>
        </is>
      </c>
      <c r="E383" s="25" t="n"/>
      <c r="F383" s="21" t="inlineStr">
        <is>
          <t>Frame</t>
        </is>
      </c>
      <c r="G383" s="208" t="n"/>
      <c r="I383" s="199" t="inlineStr">
        <is>
          <t>Fan Shv OD/Bore</t>
        </is>
      </c>
      <c r="J383" s="401" t="n"/>
      <c r="K383" s="208">
        <f>IF('{Equipment Data Entry}'!K22="","",'{Equipment Data Entry}'!K22)</f>
        <v/>
      </c>
      <c r="L383" s="401" t="n"/>
      <c r="P383" s="217" t="n"/>
      <c r="Q383" s="211" t="inlineStr">
        <is>
          <t>VFD</t>
        </is>
      </c>
      <c r="R383" s="212" t="n"/>
      <c r="S383" s="211" t="n"/>
      <c r="T383" s="217" t="n"/>
      <c r="U383" s="211" t="inlineStr">
        <is>
          <t>Belt</t>
        </is>
      </c>
      <c r="V383" s="422" t="n"/>
      <c r="W383" s="212" t="n"/>
      <c r="X383" s="212" t="n"/>
      <c r="Y383" s="217" t="n"/>
    </row>
    <row r="384" ht="13.35" customHeight="1" s="162">
      <c r="B384" s="199" t="inlineStr">
        <is>
          <t>Corrected FLA</t>
        </is>
      </c>
      <c r="C384" s="401" t="n"/>
      <c r="D384" s="27">
        <f>IF(OR(E385="",E383="",B383=""),"",B383/AVERAGE(E385:G385)*E383)</f>
        <v/>
      </c>
      <c r="E384" s="199" t="inlineStr">
        <is>
          <t>Estimated BHP</t>
        </is>
      </c>
      <c r="F384" s="401" t="n"/>
      <c r="G384" s="27">
        <f>IF(OR(COUNT(E385:G385)=0,COUNT(E386:G386)=0),"",IF(C383="1-phase", ((0.8*0.9*E385*E386)/746), AVERAGE(E385,F385,G385)*AVERAGE(E386,F386,G386)*0.8*0.9*1.732/746))</f>
        <v/>
      </c>
      <c r="I384" s="199" t="inlineStr">
        <is>
          <t>Belt(s)</t>
        </is>
      </c>
      <c r="J384" s="208">
        <f>IF('{Equipment Data Entry}'!L22="","",'{Equipment Data Entry}'!L22)</f>
        <v/>
      </c>
      <c r="K384" s="199" t="inlineStr">
        <is>
          <t>C to C</t>
        </is>
      </c>
      <c r="L384" s="25">
        <f>IF('{Equipment Data Entry}'!M22="","",'{Equipment Data Entry}'!M22)</f>
        <v/>
      </c>
      <c r="P384" s="217" t="n"/>
      <c r="Q384" s="211" t="inlineStr">
        <is>
          <t>DCV</t>
        </is>
      </c>
      <c r="R384" s="212" t="n"/>
      <c r="S384" s="211" t="n"/>
      <c r="T384" s="217" t="n"/>
      <c r="U384" s="211" t="inlineStr">
        <is>
          <t>C to C</t>
        </is>
      </c>
      <c r="V384" s="422" t="n"/>
      <c r="W384" s="212" t="n"/>
      <c r="X384" s="212" t="n"/>
      <c r="Y384" s="217" t="n"/>
    </row>
    <row r="385" ht="13.35" customHeight="1" s="162">
      <c r="B385" s="199" t="inlineStr">
        <is>
          <t>Measured Voltage</t>
        </is>
      </c>
      <c r="C385" s="400" t="n"/>
      <c r="D385" s="401" t="n"/>
      <c r="E385" s="24" t="n"/>
      <c r="F385" s="24" t="n"/>
      <c r="G385" s="24" t="n"/>
      <c r="I385" s="199" t="inlineStr">
        <is>
          <t>Final Settings / Setpoints</t>
        </is>
      </c>
      <c r="J385" s="401" t="n"/>
      <c r="K385" s="24" t="n"/>
      <c r="L385" s="400" t="n"/>
      <c r="M385" s="401" t="n"/>
      <c r="P385" s="217" t="n"/>
      <c r="Q385" s="217" t="n"/>
      <c r="R385" s="217" t="n"/>
      <c r="S385" s="217" t="n"/>
      <c r="T385" s="217" t="n"/>
      <c r="U385" s="217" t="n"/>
      <c r="V385" s="217" t="n"/>
      <c r="W385" s="217" t="n"/>
      <c r="X385" s="217" t="n"/>
      <c r="Y385" s="217" t="n"/>
    </row>
    <row r="386" ht="13.35" customHeight="1" s="162">
      <c r="B386" s="199" t="inlineStr">
        <is>
          <t>Measured Amperage</t>
        </is>
      </c>
      <c r="C386" s="400" t="n"/>
      <c r="D386" s="401" t="n"/>
      <c r="E386" s="25" t="n"/>
      <c r="F386" s="25" t="n"/>
      <c r="G386" s="25" t="n"/>
      <c r="I386" s="205" t="inlineStr">
        <is>
          <t>RPM Data</t>
        </is>
      </c>
      <c r="J386" s="401" t="n"/>
      <c r="K386" s="205" t="inlineStr">
        <is>
          <t>Initial</t>
        </is>
      </c>
      <c r="L386" s="205" t="inlineStr">
        <is>
          <t>Final</t>
        </is>
      </c>
      <c r="P386" s="217" t="n"/>
      <c r="Q386" s="217" t="n"/>
      <c r="R386" s="216" t="inlineStr">
        <is>
          <t>Technician Notes</t>
        </is>
      </c>
      <c r="S386" s="217" t="n"/>
      <c r="T386" s="217" t="n"/>
      <c r="U386" s="217" t="n"/>
      <c r="V386" s="217" t="n"/>
      <c r="W386" s="217" t="n"/>
      <c r="X386" s="217" t="n"/>
      <c r="Y386" s="217" t="n"/>
    </row>
    <row r="387" ht="13.35" customHeight="1" s="162">
      <c r="I387" s="199" t="inlineStr">
        <is>
          <t>Motor RPM</t>
        </is>
      </c>
      <c r="J387" s="401" t="n"/>
      <c r="K387" s="24" t="n"/>
      <c r="L387" s="24" t="n"/>
      <c r="P387" s="217" t="n"/>
      <c r="Q387" s="217" t="n"/>
      <c r="R387" s="429" t="n"/>
      <c r="S387" s="430" t="n"/>
      <c r="T387" s="430" t="n"/>
      <c r="U387" s="430" t="n"/>
      <c r="V387" s="430" t="n"/>
      <c r="W387" s="430" t="n"/>
      <c r="X387" s="431" t="n"/>
      <c r="Y387" s="217" t="n"/>
    </row>
    <row r="388" ht="13.35" customHeight="1" s="162">
      <c r="B388" s="200" t="inlineStr">
        <is>
          <t xml:space="preserve">Static Pressures Profile </t>
        </is>
      </c>
      <c r="C388" s="400" t="n"/>
      <c r="D388" s="400" t="n"/>
      <c r="E388" s="400" t="n"/>
      <c r="F388" s="400" t="n"/>
      <c r="G388" s="401" t="n"/>
      <c r="I388" s="199" t="inlineStr">
        <is>
          <t>Fan RPM</t>
        </is>
      </c>
      <c r="J388" s="401" t="n"/>
      <c r="K388" s="24" t="n"/>
      <c r="L388" s="24" t="n"/>
      <c r="P388" s="217" t="n"/>
      <c r="Q388" s="217" t="n"/>
      <c r="R388" s="432" t="n"/>
      <c r="S388" s="404" t="n"/>
      <c r="T388" s="404" t="n"/>
      <c r="U388" s="404" t="n"/>
      <c r="V388" s="404" t="n"/>
      <c r="W388" s="404" t="n"/>
      <c r="X388" s="433" t="n"/>
      <c r="Y388" s="217" t="n"/>
    </row>
    <row r="389" ht="13.35" customHeight="1" s="162">
      <c r="B389" s="434" t="n"/>
      <c r="C389" s="401" t="n"/>
      <c r="D389" s="205" t="inlineStr">
        <is>
          <t>Flt/Coil</t>
        </is>
      </c>
      <c r="E389" s="205" t="inlineStr">
        <is>
          <t>Fan</t>
        </is>
      </c>
      <c r="F389" s="434" t="n"/>
      <c r="G389" s="401" t="n"/>
      <c r="I389" s="199" t="inlineStr">
        <is>
          <t>VSD Frequency</t>
        </is>
      </c>
      <c r="J389" s="401" t="n"/>
      <c r="K389" s="66" t="n"/>
      <c r="L389" s="66" t="n"/>
      <c r="P389" s="217" t="n"/>
      <c r="Q389" s="217" t="n"/>
      <c r="R389" s="432" t="n"/>
      <c r="S389" s="404" t="n"/>
      <c r="T389" s="404" t="n"/>
      <c r="U389" s="404" t="n"/>
      <c r="V389" s="404" t="n"/>
      <c r="W389" s="404" t="n"/>
      <c r="X389" s="433" t="n"/>
      <c r="Y389" s="217" t="n"/>
    </row>
    <row r="390" ht="13.35" customHeight="1" s="162">
      <c r="B390" s="198" t="inlineStr">
        <is>
          <t>Entering</t>
        </is>
      </c>
      <c r="C390" s="401" t="n"/>
      <c r="D390" s="19" t="n"/>
      <c r="E390" s="19" t="n"/>
      <c r="F390" s="19">
        <f>IF(E390="","",E391-N(E390))</f>
        <v/>
      </c>
      <c r="G390" s="186" t="inlineStr">
        <is>
          <t>TSP</t>
        </is>
      </c>
      <c r="H390" s="23" t="n"/>
      <c r="I390" s="199" t="inlineStr">
        <is>
          <t>OA Damper Position</t>
        </is>
      </c>
      <c r="J390" s="400" t="n"/>
      <c r="K390" s="401" t="n"/>
      <c r="L390" s="56" t="n"/>
      <c r="P390" s="217" t="n"/>
      <c r="Q390" s="217" t="n"/>
      <c r="R390" s="432" t="n"/>
      <c r="S390" s="404" t="n"/>
      <c r="T390" s="404" t="n"/>
      <c r="U390" s="404" t="n"/>
      <c r="V390" s="404" t="n"/>
      <c r="W390" s="404" t="n"/>
      <c r="X390" s="433" t="n"/>
      <c r="Y390" s="217" t="n"/>
    </row>
    <row r="391" ht="13.35" customHeight="1" s="162">
      <c r="B391" s="198" t="inlineStr">
        <is>
          <t>Exiting</t>
        </is>
      </c>
      <c r="C391" s="401" t="n"/>
      <c r="D391" s="55">
        <f>IF(E390="", "", E390)</f>
        <v/>
      </c>
      <c r="E391" s="19" t="n"/>
      <c r="F391" s="19">
        <f>IF(E391="","",E391-N(D390))</f>
        <v/>
      </c>
      <c r="G391" s="186" t="inlineStr">
        <is>
          <t>ESP</t>
        </is>
      </c>
      <c r="H391" s="23" t="n"/>
      <c r="P391" s="217" t="n"/>
      <c r="Q391" s="217" t="n"/>
      <c r="R391" s="432" t="n"/>
      <c r="S391" s="404" t="n"/>
      <c r="T391" s="404" t="n"/>
      <c r="U391" s="404" t="n"/>
      <c r="V391" s="404" t="n"/>
      <c r="W391" s="404" t="n"/>
      <c r="X391" s="433" t="n"/>
      <c r="Y391" s="217" t="n"/>
    </row>
    <row r="392" ht="13.35" customHeight="1" s="162">
      <c r="P392" s="217" t="n"/>
      <c r="Q392" s="217" t="n"/>
      <c r="R392" s="432" t="n"/>
      <c r="S392" s="404" t="n"/>
      <c r="T392" s="404" t="n"/>
      <c r="U392" s="404" t="n"/>
      <c r="V392" s="404" t="n"/>
      <c r="W392" s="404" t="n"/>
      <c r="X392" s="433" t="n"/>
      <c r="Y392" s="217" t="n"/>
    </row>
    <row r="393" ht="13.35" customHeight="1" s="162">
      <c r="B393" s="205" t="inlineStr">
        <is>
          <t>Notes</t>
        </is>
      </c>
      <c r="C393" s="186" t="n"/>
      <c r="D393" s="400" t="n"/>
      <c r="E393" s="400" t="n"/>
      <c r="F393" s="400" t="n"/>
      <c r="G393" s="400" t="n"/>
      <c r="H393" s="400" t="n"/>
      <c r="I393" s="400" t="n"/>
      <c r="J393" s="400" t="n"/>
      <c r="K393" s="400" t="n"/>
      <c r="L393" s="400" t="n"/>
      <c r="M393" s="401" t="n"/>
      <c r="P393" s="217" t="n"/>
      <c r="Q393" s="217" t="n"/>
      <c r="R393" s="432" t="n"/>
      <c r="S393" s="404" t="n"/>
      <c r="T393" s="404" t="n"/>
      <c r="U393" s="404" t="n"/>
      <c r="V393" s="404" t="n"/>
      <c r="W393" s="404" t="n"/>
      <c r="X393" s="433" t="n"/>
      <c r="Y393" s="217" t="n"/>
    </row>
    <row r="394" ht="13.35" customHeight="1" s="162">
      <c r="B394" s="186" t="n"/>
      <c r="C394" s="400" t="n"/>
      <c r="D394" s="400" t="n"/>
      <c r="E394" s="400" t="n"/>
      <c r="F394" s="400" t="n"/>
      <c r="G394" s="400" t="n"/>
      <c r="H394" s="400" t="n"/>
      <c r="I394" s="400" t="n"/>
      <c r="J394" s="400" t="n"/>
      <c r="K394" s="400" t="n"/>
      <c r="L394" s="400" t="n"/>
      <c r="M394" s="401" t="n"/>
      <c r="P394" s="217" t="n"/>
      <c r="Q394" s="217" t="n"/>
      <c r="R394" s="435" t="n"/>
      <c r="S394" s="404" t="n"/>
      <c r="T394" s="404" t="n"/>
      <c r="U394" s="404" t="n"/>
      <c r="V394" s="404" t="n"/>
      <c r="W394" s="404" t="n"/>
      <c r="X394" s="433" t="n"/>
      <c r="Y394" s="217" t="n"/>
    </row>
    <row r="395" ht="13.35" customHeight="1" s="162">
      <c r="B395" s="186" t="n"/>
      <c r="C395" s="400" t="n"/>
      <c r="D395" s="400" t="n"/>
      <c r="E395" s="400" t="n"/>
      <c r="F395" s="400" t="n"/>
      <c r="G395" s="400" t="n"/>
      <c r="H395" s="400" t="n"/>
      <c r="I395" s="400" t="n"/>
      <c r="J395" s="400" t="n"/>
      <c r="K395" s="400" t="n"/>
      <c r="L395" s="400" t="n"/>
      <c r="M395" s="401" t="n"/>
      <c r="P395" s="217" t="n"/>
      <c r="Q395" s="217" t="n"/>
      <c r="R395" s="432" t="n"/>
      <c r="S395" s="404" t="n"/>
      <c r="T395" s="404" t="n"/>
      <c r="U395" s="404" t="n"/>
      <c r="V395" s="404" t="n"/>
      <c r="W395" s="404" t="n"/>
      <c r="X395" s="433" t="n"/>
      <c r="Y395" s="217" t="n"/>
    </row>
    <row r="396" ht="13.35" customHeight="1" s="162">
      <c r="B396" s="200" t="inlineStr">
        <is>
          <t>System</t>
        </is>
      </c>
      <c r="C396" s="403" t="n"/>
      <c r="D396" s="209">
        <f>IF('{Equipment Data Entry}'!B23="","",'{Equipment Data Entry}'!B23)</f>
        <v/>
      </c>
      <c r="E396" s="420" t="n"/>
      <c r="F396" s="403" t="n"/>
      <c r="G396" s="200" t="inlineStr">
        <is>
          <t>Service</t>
        </is>
      </c>
      <c r="H396" s="403" t="n"/>
      <c r="I396" s="210">
        <f>IF('{Equipment Data Entry}'!C23="", "", '{Equipment Data Entry}'!C23)</f>
        <v/>
      </c>
      <c r="J396" s="420" t="n"/>
      <c r="K396" s="420" t="n"/>
      <c r="L396" s="420" t="n"/>
      <c r="M396" s="403" t="n"/>
      <c r="P396" s="217" t="n"/>
      <c r="Q396" s="217" t="n"/>
      <c r="R396" s="211" t="inlineStr">
        <is>
          <t>Design Fan Rotation</t>
        </is>
      </c>
      <c r="S396" s="437" t="n"/>
      <c r="T396" s="437" t="n"/>
      <c r="U396" s="437" t="n"/>
      <c r="V396" s="437" t="n"/>
      <c r="W396" s="437" t="n"/>
      <c r="X396" s="438" t="n"/>
      <c r="Y396" s="217" t="n"/>
    </row>
    <row r="397" ht="13.35" customHeight="1" s="162">
      <c r="B397" s="424" t="n"/>
      <c r="C397" s="425" t="n"/>
      <c r="D397" s="424" t="n"/>
      <c r="E397" s="426" t="n"/>
      <c r="F397" s="425" t="n"/>
      <c r="G397" s="424" t="n"/>
      <c r="H397" s="425" t="n"/>
      <c r="I397" s="424" t="n"/>
      <c r="J397" s="426" t="n"/>
      <c r="K397" s="426" t="n"/>
      <c r="L397" s="426" t="n"/>
      <c r="M397" s="425" t="n"/>
      <c r="R397" s="211" t="inlineStr">
        <is>
          <t>Actual Fan Rotation</t>
        </is>
      </c>
    </row>
    <row r="398" ht="13.35" customHeight="1" s="162">
      <c r="B398" s="427" t="inlineStr">
        <is>
          <t>Drive Type:</t>
        </is>
      </c>
      <c r="D398" s="428" t="n"/>
      <c r="E398" s="427" t="inlineStr">
        <is>
          <t>Fan Rotation – Design:</t>
        </is>
      </c>
      <c r="G398" s="428" t="n"/>
      <c r="I398" s="427" t="inlineStr">
        <is>
          <t>Actual:</t>
        </is>
      </c>
      <c r="J398" s="428" t="n"/>
      <c r="K398" s="427" t="inlineStr">
        <is>
          <t>Sheave Bore (M/F):</t>
        </is>
      </c>
      <c r="M398" s="428" t="n"/>
      <c r="P398" s="217" t="n"/>
      <c r="Q398" s="217" t="n"/>
      <c r="R398" s="216" t="inlineStr">
        <is>
          <t>Misc. Unit Info</t>
        </is>
      </c>
      <c r="U398" s="217" t="n"/>
      <c r="W398" s="217" t="n"/>
      <c r="X398" s="217" t="n"/>
      <c r="Y398" s="217" t="n"/>
    </row>
    <row r="399" ht="13.35" customHeight="1" s="162">
      <c r="B399" s="200" t="inlineStr">
        <is>
          <t>Unit Data</t>
        </is>
      </c>
      <c r="C399" s="400" t="n"/>
      <c r="D399" s="400" t="n"/>
      <c r="E399" s="400" t="n"/>
      <c r="F399" s="400" t="n"/>
      <c r="G399" s="401" t="n"/>
      <c r="I399" s="200" t="inlineStr">
        <is>
          <t>Design and Performance Data</t>
        </is>
      </c>
      <c r="J399" s="400" t="n"/>
      <c r="K399" s="400" t="n"/>
      <c r="L399" s="401" t="n"/>
      <c r="M399" s="283" t="n"/>
      <c r="P399" s="217" t="n"/>
      <c r="Q399" s="217" t="n"/>
      <c r="R399" s="211" t="inlineStr">
        <is>
          <t>Design Fan Rotation</t>
        </is>
      </c>
      <c r="S399" s="421" t="n"/>
      <c r="T399" s="422" t="n"/>
      <c r="U399" s="212" t="n"/>
      <c r="V399" s="423" t="n"/>
      <c r="W399" s="217" t="n"/>
      <c r="X399" s="217" t="n"/>
      <c r="Y399" s="217" t="n"/>
    </row>
    <row r="400" ht="13.35" customHeight="1" s="162">
      <c r="B400" s="199" t="inlineStr">
        <is>
          <t>Manufacturer</t>
        </is>
      </c>
      <c r="C400" s="401" t="n"/>
      <c r="D400" s="204">
        <f>IF('{Equipment Data Entry}'!E23="","",'{Equipment Data Entry}'!E23)</f>
        <v/>
      </c>
      <c r="E400" s="400" t="n"/>
      <c r="F400" s="400" t="n"/>
      <c r="G400" s="401" t="n"/>
      <c r="I400" s="199" t="inlineStr">
        <is>
          <t>Design Criteria</t>
        </is>
      </c>
      <c r="J400" s="401" t="n"/>
      <c r="K400" s="199" t="inlineStr">
        <is>
          <t>Design</t>
        </is>
      </c>
      <c r="L400" s="199" t="inlineStr">
        <is>
          <t>Actual</t>
        </is>
      </c>
      <c r="P400" s="217" t="n"/>
      <c r="Q400" s="217" t="n"/>
      <c r="R400" s="211" t="inlineStr">
        <is>
          <t>Actual Fan Rotation</t>
        </is>
      </c>
      <c r="S400" s="421" t="n"/>
      <c r="T400" s="422" t="n"/>
      <c r="U400" s="211" t="inlineStr">
        <is>
          <t>Qty.</t>
        </is>
      </c>
      <c r="V400" s="423" t="n"/>
      <c r="W400" s="217" t="n"/>
      <c r="X400" s="217" t="n"/>
      <c r="Y400" s="217" t="n"/>
    </row>
    <row r="401" ht="13.35" customHeight="1" s="162">
      <c r="B401" s="199" t="inlineStr">
        <is>
          <t>Model Number</t>
        </is>
      </c>
      <c r="C401" s="401" t="n"/>
      <c r="D401" s="204">
        <f>IF('{Equipment Data Entry}'!F23="","",'{Equipment Data Entry}'!F23)</f>
        <v/>
      </c>
      <c r="E401" s="400" t="n"/>
      <c r="F401" s="400" t="n"/>
      <c r="G401" s="401" t="n"/>
      <c r="I401" s="199" t="inlineStr">
        <is>
          <t>Total Airflow</t>
        </is>
      </c>
      <c r="J401" s="401" t="n"/>
      <c r="K401" s="24">
        <f>'RTU Airflow'!H821</f>
        <v/>
      </c>
      <c r="L401" s="24">
        <f>'RTU Airflow'!L821</f>
        <v/>
      </c>
      <c r="M401" s="22">
        <f>IF(OR(L401="",K401="",K401=0),"",L401/K401)</f>
        <v/>
      </c>
      <c r="P401" s="217" t="n"/>
      <c r="Q401" s="217" t="n"/>
      <c r="R401" s="211" t="inlineStr">
        <is>
          <t>Design Filter Type</t>
        </is>
      </c>
      <c r="S401" s="421" t="n"/>
      <c r="T401" s="422" t="n"/>
      <c r="U401" s="212" t="n"/>
      <c r="V401" s="423" t="n"/>
      <c r="W401" s="217" t="n"/>
      <c r="X401" s="217" t="n"/>
      <c r="Y401" s="217" t="n"/>
    </row>
    <row r="402" ht="13.35" customHeight="1" s="162">
      <c r="B402" s="199" t="inlineStr">
        <is>
          <t>Serial Number</t>
        </is>
      </c>
      <c r="C402" s="401" t="n"/>
      <c r="D402" s="204" t="n"/>
      <c r="E402" s="400" t="n"/>
      <c r="F402" s="400" t="n"/>
      <c r="G402" s="401" t="n"/>
      <c r="I402" s="199" t="inlineStr">
        <is>
          <t>Outside Airflow</t>
        </is>
      </c>
      <c r="J402" s="401" t="n"/>
      <c r="K402" s="24">
        <f>IF('RTU Airflow'!H832=0,0,'RTU Airflow'!H832)</f>
        <v/>
      </c>
      <c r="L402" s="24">
        <f>'RTU Airflow'!L832</f>
        <v/>
      </c>
      <c r="M402" s="22">
        <f>IF(OR(L402="",K402="",K402=0),"",L402/K402)</f>
        <v/>
      </c>
      <c r="P402" s="216" t="n"/>
      <c r="Q402" s="216" t="n"/>
      <c r="R402" s="211" t="inlineStr">
        <is>
          <t>Installed Filter Type</t>
        </is>
      </c>
      <c r="S402" s="421" t="n"/>
      <c r="T402" s="422" t="n"/>
      <c r="U402" s="216" t="inlineStr">
        <is>
          <t>Drive Change Data</t>
        </is>
      </c>
      <c r="V402" s="423" t="n"/>
      <c r="W402" s="61" t="inlineStr">
        <is>
          <t>Original</t>
        </is>
      </c>
      <c r="X402" s="61" t="inlineStr">
        <is>
          <t>New</t>
        </is>
      </c>
      <c r="Y402" s="217" t="n"/>
    </row>
    <row r="403" ht="13.35" customHeight="1" s="162">
      <c r="B403" s="199" t="inlineStr">
        <is>
          <t>Area Served</t>
        </is>
      </c>
      <c r="C403" s="401" t="n"/>
      <c r="D403" s="204">
        <f>I396</f>
        <v/>
      </c>
      <c r="E403" s="400" t="n"/>
      <c r="F403" s="400" t="n"/>
      <c r="G403" s="401" t="n"/>
      <c r="I403" s="199" t="inlineStr">
        <is>
          <t>Return Airflow</t>
        </is>
      </c>
      <c r="J403" s="401" t="n"/>
      <c r="K403" s="24">
        <f>IF(K401="","",K401-N(K402))</f>
        <v/>
      </c>
      <c r="L403" s="24">
        <f>IF(L401="","",L401-N(L402))</f>
        <v/>
      </c>
      <c r="P403" s="217" t="n"/>
      <c r="Q403" s="217" t="n"/>
      <c r="R403" s="211" t="inlineStr">
        <is>
          <t>Size</t>
        </is>
      </c>
      <c r="S403" s="211" t="inlineStr">
        <is>
          <t>Final</t>
        </is>
      </c>
      <c r="T403" s="423" t="n"/>
      <c r="U403" s="211" t="inlineStr">
        <is>
          <t>Qty.</t>
        </is>
      </c>
      <c r="V403" s="212" t="n"/>
      <c r="W403" s="217" t="n"/>
      <c r="X403" s="217" t="n"/>
      <c r="Y403" s="217" t="n"/>
    </row>
    <row r="404" ht="13.35" customHeight="1" s="162">
      <c r="B404" s="199" t="inlineStr">
        <is>
          <t>Location</t>
        </is>
      </c>
      <c r="C404" s="401" t="n"/>
      <c r="D404" s="204">
        <f>IF('{Equipment Data Entry}'!D23="","",'{Equipment Data Entry}'!D23)</f>
        <v/>
      </c>
      <c r="E404" s="400" t="n"/>
      <c r="F404" s="400" t="n"/>
      <c r="G404" s="401" t="n"/>
      <c r="I404" s="199" t="inlineStr">
        <is>
          <t>Unit ESP</t>
        </is>
      </c>
      <c r="J404" s="401" t="n"/>
      <c r="K404" s="71">
        <f>IF('{Equipment Data Entry}'!H23="","",'{Equipment Data Entry}'!H23)</f>
        <v/>
      </c>
      <c r="L404" s="29">
        <f>F417</f>
        <v/>
      </c>
      <c r="P404" s="217" t="n"/>
      <c r="S404" s="217" t="n"/>
      <c r="V404" s="217" t="n"/>
      <c r="W404" s="217" t="n"/>
      <c r="X404" s="217" t="n"/>
      <c r="Y404" s="217" t="n"/>
    </row>
    <row r="405" ht="13.35" customHeight="1" s="162">
      <c r="I405" s="199" t="inlineStr">
        <is>
          <t>Fan RPMs</t>
        </is>
      </c>
      <c r="J405" s="401" t="n"/>
      <c r="K405" s="24">
        <f>IF('{Equipment Data Entry}'!I23="","",'{Equipment Data Entry}'!I23)</f>
        <v/>
      </c>
      <c r="L405" s="24">
        <f>IF(L414="","",L414)</f>
        <v/>
      </c>
      <c r="P405" s="217" t="n"/>
      <c r="Q405" s="211" t="inlineStr">
        <is>
          <t>VFD</t>
        </is>
      </c>
      <c r="R405" s="216" t="inlineStr">
        <is>
          <t>Direct Drive Motors</t>
        </is>
      </c>
      <c r="U405" s="216" t="inlineStr">
        <is>
          <t>Drive Change Data</t>
        </is>
      </c>
      <c r="W405" s="61" t="inlineStr">
        <is>
          <t>Original</t>
        </is>
      </c>
      <c r="X405" s="61" t="inlineStr">
        <is>
          <t>New</t>
        </is>
      </c>
      <c r="Y405" s="217" t="n"/>
    </row>
    <row r="406" ht="13.35" customHeight="1" s="162">
      <c r="B406" s="200" t="inlineStr">
        <is>
          <t>Motor Data</t>
        </is>
      </c>
      <c r="C406" s="400" t="n"/>
      <c r="D406" s="400" t="n"/>
      <c r="E406" s="400" t="n"/>
      <c r="F406" s="400" t="n"/>
      <c r="G406" s="401" t="n"/>
      <c r="I406" s="199" t="inlineStr">
        <is>
          <t>Filters: Type / Size / Qty</t>
        </is>
      </c>
      <c r="J406" s="401" t="n"/>
      <c r="K406" s="24" t="n"/>
      <c r="L406" s="400" t="n"/>
      <c r="M406" s="401" t="n"/>
      <c r="P406" s="217" t="n"/>
      <c r="Q406" s="211" t="inlineStr">
        <is>
          <t>DCV</t>
        </is>
      </c>
      <c r="R406" s="211" t="inlineStr">
        <is>
          <t>Initial</t>
        </is>
      </c>
      <c r="S406" s="211" t="inlineStr">
        <is>
          <t>Final</t>
        </is>
      </c>
      <c r="T406" s="217" t="n"/>
      <c r="U406" s="211" t="inlineStr">
        <is>
          <t>Motor Sheave</t>
        </is>
      </c>
      <c r="V406" s="422" t="n"/>
      <c r="W406" s="212" t="n"/>
      <c r="X406" s="212" t="n"/>
      <c r="Y406" s="217" t="n"/>
    </row>
    <row r="407" ht="13.35" customHeight="1" s="162">
      <c r="B407" s="199" t="inlineStr">
        <is>
          <t>Manufacturer</t>
        </is>
      </c>
      <c r="C407" s="401" t="n"/>
      <c r="D407" s="203" t="n"/>
      <c r="E407" s="400" t="n"/>
      <c r="F407" s="400" t="n"/>
      <c r="G407" s="401" t="n"/>
      <c r="I407" s="200" t="inlineStr">
        <is>
          <t>Drive Data</t>
        </is>
      </c>
      <c r="J407" s="400" t="n"/>
      <c r="K407" s="400" t="n"/>
      <c r="L407" s="401" t="n"/>
      <c r="P407" s="217" t="n"/>
      <c r="Q407" s="211" t="inlineStr">
        <is>
          <t>RPM</t>
        </is>
      </c>
      <c r="R407" s="212" t="n"/>
      <c r="S407" s="211" t="n"/>
      <c r="T407" s="217" t="n"/>
      <c r="U407" s="211" t="inlineStr">
        <is>
          <t>Fan Sheave</t>
        </is>
      </c>
      <c r="V407" s="422" t="n"/>
      <c r="W407" s="212" t="n"/>
      <c r="X407" s="212" t="n"/>
      <c r="Y407" s="217" t="n"/>
    </row>
    <row r="408" ht="13.35" customHeight="1" s="162">
      <c r="B408" s="199" t="inlineStr">
        <is>
          <t>Horsepower</t>
        </is>
      </c>
      <c r="C408" s="401" t="n"/>
      <c r="D408" s="28">
        <f>IF('{Equipment Data Entry}'!G23="","",'{Equipment Data Entry}'!G23)</f>
        <v/>
      </c>
      <c r="E408" s="21" t="inlineStr">
        <is>
          <t>RPM</t>
        </is>
      </c>
      <c r="F408" s="24" t="n"/>
      <c r="G408" s="199" t="inlineStr">
        <is>
          <t>SF</t>
        </is>
      </c>
      <c r="I408" s="199" t="inlineStr">
        <is>
          <t>Motor Shv OD/Bore/PD</t>
        </is>
      </c>
      <c r="J408" s="401" t="n"/>
      <c r="K408" s="208">
        <f>IF('{Equipment Data Entry}'!J23="","",'{Equipment Data Entry}'!J23)</f>
        <v/>
      </c>
      <c r="L408" s="401" t="n"/>
      <c r="P408" s="217" t="n"/>
      <c r="Q408" s="211" t="inlineStr">
        <is>
          <t>VFD</t>
        </is>
      </c>
      <c r="R408" s="216" t="inlineStr">
        <is>
          <t>Technician Notes</t>
        </is>
      </c>
      <c r="S408" s="211" t="n"/>
      <c r="T408" s="217" t="n"/>
      <c r="U408" s="211" t="inlineStr">
        <is>
          <t>Belt</t>
        </is>
      </c>
      <c r="V408" s="422" t="n"/>
      <c r="W408" s="212" t="n"/>
      <c r="X408" s="212" t="n"/>
      <c r="Y408" s="217" t="n"/>
    </row>
    <row r="409" ht="13.35" customHeight="1" s="162">
      <c r="B409" s="198">
        <f>IF('{Equipment Data Entry}'!N23="","",'{Equipment Data Entry}'!N23)</f>
        <v/>
      </c>
      <c r="C409" s="198">
        <f>IF('{Equipment Data Entry}'!O23="","",'{Equipment Data Entry}'!O23)</f>
        <v/>
      </c>
      <c r="D409" s="21" t="inlineStr">
        <is>
          <t>FLA</t>
        </is>
      </c>
      <c r="E409" s="25" t="n"/>
      <c r="F409" s="21" t="inlineStr">
        <is>
          <t>Frame</t>
        </is>
      </c>
      <c r="G409" s="208" t="n"/>
      <c r="I409" s="199" t="inlineStr">
        <is>
          <t>Fan Shv OD/Bore</t>
        </is>
      </c>
      <c r="J409" s="401" t="n"/>
      <c r="K409" s="208">
        <f>IF('{Equipment Data Entry}'!K23="","",'{Equipment Data Entry}'!K23)</f>
        <v/>
      </c>
      <c r="L409" s="401" t="n"/>
      <c r="P409" s="217" t="n"/>
      <c r="Q409" s="211" t="inlineStr">
        <is>
          <t>DCV</t>
        </is>
      </c>
      <c r="R409" s="212" t="n"/>
      <c r="S409" s="211" t="n"/>
      <c r="T409" s="217" t="n"/>
      <c r="U409" s="211" t="inlineStr">
        <is>
          <t>C to C</t>
        </is>
      </c>
      <c r="V409" s="422" t="n"/>
      <c r="W409" s="212" t="n"/>
      <c r="X409" s="212" t="n"/>
      <c r="Y409" s="217" t="n"/>
    </row>
    <row r="410" ht="13.35" customHeight="1" s="162">
      <c r="B410" s="199" t="inlineStr">
        <is>
          <t>Corrected FLA</t>
        </is>
      </c>
      <c r="C410" s="401" t="n"/>
      <c r="D410" s="27">
        <f>IF(OR(E411="",E409="",B409=""),"",B409/AVERAGE(E411:G411)*E409)</f>
        <v/>
      </c>
      <c r="E410" s="199" t="inlineStr">
        <is>
          <t>Estimated BHP</t>
        </is>
      </c>
      <c r="F410" s="401" t="n"/>
      <c r="G410" s="27">
        <f>IF(OR(COUNT(E411:G411)=0,COUNT(E412:G412)=0),"",IF(C409="1-phase", ((0.8*0.9*E411*E412)/746), AVERAGE(E411,F411,G411)*AVERAGE(E412,F412,G412)*0.8*0.9*1.732/746))</f>
        <v/>
      </c>
      <c r="I410" s="199" t="inlineStr">
        <is>
          <t>Belt(s)</t>
        </is>
      </c>
      <c r="J410" s="208">
        <f>IF('{Equipment Data Entry}'!L23="","",'{Equipment Data Entry}'!L23)</f>
        <v/>
      </c>
      <c r="K410" s="199" t="inlineStr">
        <is>
          <t>C to C</t>
        </is>
      </c>
      <c r="L410" s="25">
        <f>IF('{Equipment Data Entry}'!M23="","",'{Equipment Data Entry}'!M23)</f>
        <v/>
      </c>
      <c r="P410" s="217" t="n"/>
      <c r="Q410" s="217" t="n"/>
      <c r="R410" s="217" t="n"/>
      <c r="S410" s="217" t="n"/>
      <c r="T410" s="217" t="n"/>
      <c r="U410" s="217" t="n"/>
      <c r="V410" s="217" t="n"/>
      <c r="W410" s="217" t="n"/>
      <c r="X410" s="217" t="n"/>
      <c r="Y410" s="217" t="n"/>
    </row>
    <row r="411" ht="13.35" customHeight="1" s="162">
      <c r="B411" s="199" t="inlineStr">
        <is>
          <t>Measured Voltage</t>
        </is>
      </c>
      <c r="C411" s="400" t="n"/>
      <c r="D411" s="401" t="n"/>
      <c r="E411" s="24" t="n"/>
      <c r="F411" s="24" t="n"/>
      <c r="G411" s="24" t="n"/>
      <c r="I411" s="199" t="inlineStr">
        <is>
          <t>Final Settings / Setpoints</t>
        </is>
      </c>
      <c r="J411" s="401" t="n"/>
      <c r="K411" s="24" t="n"/>
      <c r="L411" s="400" t="n"/>
      <c r="M411" s="401" t="n"/>
      <c r="P411" s="217" t="n"/>
      <c r="Q411" s="217" t="n"/>
      <c r="R411" s="216" t="inlineStr">
        <is>
          <t>Technician Notes</t>
        </is>
      </c>
      <c r="S411" s="217" t="n"/>
      <c r="T411" s="217" t="n"/>
      <c r="U411" s="217" t="n"/>
      <c r="V411" s="217" t="n"/>
      <c r="W411" s="217" t="n"/>
      <c r="X411" s="217" t="n"/>
      <c r="Y411" s="217" t="n"/>
    </row>
    <row r="412" ht="13.35" customHeight="1" s="162">
      <c r="B412" s="199" t="inlineStr">
        <is>
          <t>Measured Amperage</t>
        </is>
      </c>
      <c r="C412" s="400" t="n"/>
      <c r="D412" s="401" t="n"/>
      <c r="E412" s="25" t="n"/>
      <c r="F412" s="25" t="n"/>
      <c r="G412" s="25" t="n"/>
      <c r="I412" s="205" t="inlineStr">
        <is>
          <t>RPM Data</t>
        </is>
      </c>
      <c r="J412" s="401" t="n"/>
      <c r="K412" s="205" t="inlineStr">
        <is>
          <t>Initial</t>
        </is>
      </c>
      <c r="L412" s="205" t="inlineStr">
        <is>
          <t>Final</t>
        </is>
      </c>
      <c r="P412" s="217" t="n"/>
      <c r="Q412" s="217" t="n"/>
      <c r="R412" s="429" t="n"/>
      <c r="S412" s="430" t="n"/>
      <c r="T412" s="430" t="n"/>
      <c r="U412" s="430" t="n"/>
      <c r="V412" s="430" t="n"/>
      <c r="W412" s="430" t="n"/>
      <c r="X412" s="431" t="n"/>
      <c r="Y412" s="217" t="n"/>
    </row>
    <row r="413" ht="13.35" customHeight="1" s="162">
      <c r="I413" s="199" t="inlineStr">
        <is>
          <t>Motor RPM</t>
        </is>
      </c>
      <c r="J413" s="401" t="n"/>
      <c r="K413" s="24" t="n"/>
      <c r="L413" s="24" t="n"/>
      <c r="P413" s="217" t="n"/>
      <c r="Q413" s="217" t="n"/>
      <c r="R413" s="432" t="n"/>
      <c r="S413" s="404" t="n"/>
      <c r="T413" s="404" t="n"/>
      <c r="U413" s="404" t="n"/>
      <c r="V413" s="404" t="n"/>
      <c r="W413" s="404" t="n"/>
      <c r="X413" s="433" t="n"/>
      <c r="Y413" s="217" t="n"/>
    </row>
    <row r="414" ht="13.35" customHeight="1" s="162">
      <c r="B414" s="200" t="inlineStr">
        <is>
          <t xml:space="preserve">Static Pressures Profile </t>
        </is>
      </c>
      <c r="C414" s="400" t="n"/>
      <c r="D414" s="400" t="n"/>
      <c r="E414" s="400" t="n"/>
      <c r="F414" s="400" t="n"/>
      <c r="G414" s="401" t="n"/>
      <c r="I414" s="199" t="inlineStr">
        <is>
          <t>Fan RPM</t>
        </is>
      </c>
      <c r="J414" s="401" t="n"/>
      <c r="K414" s="24" t="n"/>
      <c r="L414" s="24" t="n"/>
      <c r="P414" s="217" t="n"/>
      <c r="Q414" s="217" t="n"/>
      <c r="R414" s="432" t="n"/>
      <c r="S414" s="404" t="n"/>
      <c r="T414" s="404" t="n"/>
      <c r="U414" s="404" t="n"/>
      <c r="V414" s="404" t="n"/>
      <c r="W414" s="404" t="n"/>
      <c r="X414" s="433" t="n"/>
      <c r="Y414" s="217" t="n"/>
    </row>
    <row r="415" ht="13.35" customHeight="1" s="162">
      <c r="B415" s="434" t="n"/>
      <c r="C415" s="401" t="n"/>
      <c r="D415" s="205" t="inlineStr">
        <is>
          <t>Flt/Coil</t>
        </is>
      </c>
      <c r="E415" s="205" t="inlineStr">
        <is>
          <t>Fan</t>
        </is>
      </c>
      <c r="F415" s="434" t="n"/>
      <c r="G415" s="401" t="n"/>
      <c r="I415" s="199" t="inlineStr">
        <is>
          <t>VSD Frequency</t>
        </is>
      </c>
      <c r="J415" s="401" t="n"/>
      <c r="K415" s="66" t="n"/>
      <c r="L415" s="66" t="n"/>
      <c r="P415" s="217" t="n"/>
      <c r="Q415" s="217" t="n"/>
      <c r="R415" s="432" t="n"/>
      <c r="S415" s="404" t="n"/>
      <c r="T415" s="404" t="n"/>
      <c r="U415" s="404" t="n"/>
      <c r="V415" s="404" t="n"/>
      <c r="W415" s="404" t="n"/>
      <c r="X415" s="433" t="n"/>
      <c r="Y415" s="217" t="n"/>
    </row>
    <row r="416" ht="13.35" customHeight="1" s="162">
      <c r="B416" s="198" t="inlineStr">
        <is>
          <t>Entering</t>
        </is>
      </c>
      <c r="C416" s="401" t="n"/>
      <c r="D416" s="19" t="n"/>
      <c r="E416" s="19" t="n"/>
      <c r="F416" s="19">
        <f>IF(E416="","",E417-N(E416))</f>
        <v/>
      </c>
      <c r="G416" s="186" t="inlineStr">
        <is>
          <t>TSP</t>
        </is>
      </c>
      <c r="H416" s="23" t="n"/>
      <c r="I416" s="199" t="inlineStr">
        <is>
          <t>OA Damper Position</t>
        </is>
      </c>
      <c r="J416" s="400" t="n"/>
      <c r="K416" s="401" t="n"/>
      <c r="L416" s="56" t="n"/>
      <c r="P416" s="217" t="n"/>
      <c r="Q416" s="217" t="n"/>
      <c r="R416" s="432" t="n"/>
      <c r="S416" s="404" t="n"/>
      <c r="T416" s="404" t="n"/>
      <c r="U416" s="404" t="n"/>
      <c r="V416" s="404" t="n"/>
      <c r="W416" s="404" t="n"/>
      <c r="X416" s="433" t="n"/>
      <c r="Y416" s="217" t="n"/>
    </row>
    <row r="417" ht="13.35" customHeight="1" s="162">
      <c r="B417" s="198" t="inlineStr">
        <is>
          <t>Exiting</t>
        </is>
      </c>
      <c r="C417" s="401" t="n"/>
      <c r="D417" s="55">
        <f>IF(E416="", "", E416)</f>
        <v/>
      </c>
      <c r="E417" s="19" t="n"/>
      <c r="F417" s="19">
        <f>IF(E417="","",E417-N(D416))</f>
        <v/>
      </c>
      <c r="G417" s="186" t="inlineStr">
        <is>
          <t>ESP</t>
        </is>
      </c>
      <c r="H417" s="23" t="n"/>
      <c r="P417" s="217" t="n"/>
      <c r="Q417" s="217" t="n"/>
      <c r="R417" s="432" t="n"/>
      <c r="S417" s="404" t="n"/>
      <c r="T417" s="404" t="n"/>
      <c r="U417" s="404" t="n"/>
      <c r="V417" s="404" t="n"/>
      <c r="W417" s="404" t="n"/>
      <c r="X417" s="433" t="n"/>
      <c r="Y417" s="217" t="n"/>
    </row>
    <row r="418" ht="13.35" customHeight="1" s="162">
      <c r="P418" s="217" t="n"/>
      <c r="Q418" s="217" t="n"/>
      <c r="R418" s="432" t="n"/>
      <c r="S418" s="404" t="n"/>
      <c r="T418" s="404" t="n"/>
      <c r="U418" s="404" t="n"/>
      <c r="V418" s="404" t="n"/>
      <c r="W418" s="404" t="n"/>
      <c r="X418" s="433" t="n"/>
      <c r="Y418" s="217" t="n"/>
    </row>
    <row r="419" ht="13.35" customHeight="1" s="162">
      <c r="B419" s="200" t="inlineStr">
        <is>
          <t>System</t>
        </is>
      </c>
      <c r="C419" s="403" t="n"/>
      <c r="D419" s="209">
        <f>IF('{Equipment Data Entry}'!B24="","",'{Equipment Data Entry}'!B24)</f>
        <v/>
      </c>
      <c r="E419" s="420" t="n"/>
      <c r="F419" s="403" t="n"/>
      <c r="G419" s="200" t="inlineStr">
        <is>
          <t>Service</t>
        </is>
      </c>
      <c r="H419" s="403" t="n"/>
      <c r="I419" s="210">
        <f>IF('{Equipment Data Entry}'!C24="", "", '{Equipment Data Entry}'!C24)</f>
        <v/>
      </c>
      <c r="J419" s="420" t="n"/>
      <c r="K419" s="420" t="n"/>
      <c r="L419" s="420" t="n"/>
      <c r="M419" s="403" t="n"/>
      <c r="P419" s="217" t="n"/>
      <c r="Q419" s="217" t="n"/>
      <c r="R419" s="211" t="inlineStr">
        <is>
          <t>Design Fan Rotation</t>
        </is>
      </c>
      <c r="S419" s="404" t="n"/>
      <c r="T419" s="404" t="n"/>
      <c r="U419" s="404" t="n"/>
      <c r="V419" s="404" t="n"/>
      <c r="W419" s="404" t="n"/>
      <c r="X419" s="433" t="n"/>
      <c r="Y419" s="217" t="n"/>
    </row>
    <row r="420" ht="13.35" customHeight="1" s="162">
      <c r="B420" s="424" t="n"/>
      <c r="C420" s="425" t="n"/>
      <c r="D420" s="424" t="n"/>
      <c r="E420" s="426" t="n"/>
      <c r="F420" s="425" t="n"/>
      <c r="G420" s="424" t="n"/>
      <c r="H420" s="425" t="n"/>
      <c r="I420" s="424" t="n"/>
      <c r="J420" s="426" t="n"/>
      <c r="K420" s="426" t="n"/>
      <c r="L420" s="426" t="n"/>
      <c r="M420" s="425" t="n"/>
      <c r="P420" s="217" t="n"/>
      <c r="Q420" s="217" t="n"/>
      <c r="R420" s="211" t="inlineStr">
        <is>
          <t>Actual Fan Rotation</t>
        </is>
      </c>
      <c r="S420" s="404" t="n"/>
      <c r="T420" s="404" t="n"/>
      <c r="U420" s="404" t="n"/>
      <c r="V420" s="404" t="n"/>
      <c r="W420" s="404" t="n"/>
      <c r="X420" s="433" t="n"/>
      <c r="Y420" s="217" t="n"/>
    </row>
    <row r="421" ht="13.35" customHeight="1" s="162">
      <c r="B421" s="427" t="inlineStr">
        <is>
          <t>Drive Type:</t>
        </is>
      </c>
      <c r="D421" s="428" t="n"/>
      <c r="E421" s="427" t="inlineStr">
        <is>
          <t>Fan Rotation – Design:</t>
        </is>
      </c>
      <c r="G421" s="428" t="n"/>
      <c r="I421" s="427" t="inlineStr">
        <is>
          <t>Actual:</t>
        </is>
      </c>
      <c r="J421" s="428" t="n"/>
      <c r="K421" s="427" t="inlineStr">
        <is>
          <t>Sheave Bore (M/F):</t>
        </is>
      </c>
      <c r="M421" s="428" t="n"/>
      <c r="P421" s="217" t="n"/>
      <c r="Q421" s="217" t="n"/>
      <c r="R421" s="211" t="inlineStr">
        <is>
          <t>Design Filter Type</t>
        </is>
      </c>
      <c r="S421" s="437" t="n"/>
      <c r="T421" s="437" t="n"/>
      <c r="U421" s="437" t="n"/>
      <c r="V421" s="437" t="n"/>
      <c r="W421" s="437" t="n"/>
      <c r="X421" s="438" t="n"/>
      <c r="Y421" s="217" t="n"/>
    </row>
    <row r="422" ht="13.35" customHeight="1" s="162">
      <c r="B422" s="200" t="inlineStr">
        <is>
          <t>Unit Data</t>
        </is>
      </c>
      <c r="C422" s="400" t="n"/>
      <c r="D422" s="400" t="n"/>
      <c r="E422" s="400" t="n"/>
      <c r="F422" s="400" t="n"/>
      <c r="G422" s="401" t="n"/>
      <c r="I422" s="200" t="inlineStr">
        <is>
          <t>Design and Performance Data</t>
        </is>
      </c>
      <c r="J422" s="400" t="n"/>
      <c r="K422" s="400" t="n"/>
      <c r="L422" s="401" t="n"/>
      <c r="M422" s="283" t="n"/>
      <c r="P422" s="217" t="n"/>
      <c r="Q422" s="217" t="n"/>
      <c r="R422" s="216" t="inlineStr">
        <is>
          <t>Misc. Unit Info</t>
        </is>
      </c>
      <c r="U422" s="217" t="n"/>
      <c r="W422" s="217" t="n"/>
      <c r="X422" s="217" t="n"/>
      <c r="Y422" s="217" t="n"/>
    </row>
    <row r="423" ht="13.35" customHeight="1" s="162">
      <c r="B423" s="199" t="inlineStr">
        <is>
          <t>Manufacturer</t>
        </is>
      </c>
      <c r="C423" s="401" t="n"/>
      <c r="D423" s="204">
        <f>IF('{Equipment Data Entry}'!E24="","",'{Equipment Data Entry}'!E24)</f>
        <v/>
      </c>
      <c r="E423" s="400" t="n"/>
      <c r="F423" s="400" t="n"/>
      <c r="G423" s="401" t="n"/>
      <c r="I423" s="199" t="inlineStr">
        <is>
          <t>Design Criteria</t>
        </is>
      </c>
      <c r="J423" s="401" t="n"/>
      <c r="K423" s="199" t="inlineStr">
        <is>
          <t>Design</t>
        </is>
      </c>
      <c r="L423" s="199" t="inlineStr">
        <is>
          <t>Actual</t>
        </is>
      </c>
      <c r="P423" s="217" t="n"/>
      <c r="Q423" s="217" t="n"/>
      <c r="R423" s="211" t="inlineStr">
        <is>
          <t>Design Fan Rotation</t>
        </is>
      </c>
      <c r="S423" s="421" t="n"/>
      <c r="T423" s="422" t="n"/>
      <c r="U423" s="211" t="inlineStr">
        <is>
          <t>Qty.</t>
        </is>
      </c>
      <c r="V423" s="423" t="n"/>
      <c r="W423" s="217" t="n"/>
      <c r="X423" s="217" t="n"/>
      <c r="Y423" s="217" t="n"/>
    </row>
    <row r="424" ht="13.35" customHeight="1" s="162">
      <c r="B424" s="199" t="inlineStr">
        <is>
          <t>Model Number</t>
        </is>
      </c>
      <c r="C424" s="401" t="n"/>
      <c r="D424" s="204">
        <f>IF('{Equipment Data Entry}'!F24="","",'{Equipment Data Entry}'!F24)</f>
        <v/>
      </c>
      <c r="E424" s="400" t="n"/>
      <c r="F424" s="400" t="n"/>
      <c r="G424" s="401" t="n"/>
      <c r="I424" s="199" t="inlineStr">
        <is>
          <t>Total Airflow</t>
        </is>
      </c>
      <c r="J424" s="401" t="n"/>
      <c r="K424" s="24">
        <f>'RTU Airflow'!H870</f>
        <v/>
      </c>
      <c r="L424" s="24">
        <f>'RTU Airflow'!L870</f>
        <v/>
      </c>
      <c r="M424" s="22">
        <f>IF(OR(L424="",K424="",K424=0),"",L424/K424)</f>
        <v/>
      </c>
      <c r="P424" s="217" t="n"/>
      <c r="Q424" s="217" t="n"/>
      <c r="R424" s="211" t="inlineStr">
        <is>
          <t>Actual Fan Rotation</t>
        </is>
      </c>
      <c r="S424" s="421" t="n"/>
      <c r="T424" s="422" t="n"/>
      <c r="U424" s="212" t="n"/>
      <c r="V424" s="423" t="n"/>
      <c r="W424" s="217" t="n"/>
      <c r="X424" s="217" t="n"/>
      <c r="Y424" s="217" t="n"/>
    </row>
    <row r="425" ht="13.35" customHeight="1" s="162">
      <c r="B425" s="199" t="inlineStr">
        <is>
          <t>Serial Number</t>
        </is>
      </c>
      <c r="C425" s="401" t="n"/>
      <c r="D425" s="204" t="n"/>
      <c r="E425" s="400" t="n"/>
      <c r="F425" s="400" t="n"/>
      <c r="G425" s="401" t="n"/>
      <c r="I425" s="199" t="inlineStr">
        <is>
          <t>Outside Airflow</t>
        </is>
      </c>
      <c r="J425" s="401" t="n"/>
      <c r="K425" s="24">
        <f>IF('RTU Airflow'!H881=0,0,'RTU Airflow'!H881)</f>
        <v/>
      </c>
      <c r="L425" s="24">
        <f>'RTU Airflow'!L881</f>
        <v/>
      </c>
      <c r="M425" s="22">
        <f>IF(OR(L425="",K425="",K425=0),"",L425/K425)</f>
        <v/>
      </c>
      <c r="P425" s="217" t="n"/>
      <c r="Q425" s="217" t="n"/>
      <c r="R425" s="211" t="inlineStr">
        <is>
          <t>Design Filter Type</t>
        </is>
      </c>
      <c r="S425" s="421" t="n"/>
      <c r="T425" s="422" t="n"/>
      <c r="U425" s="216" t="inlineStr">
        <is>
          <t>Drive Change Data</t>
        </is>
      </c>
      <c r="V425" s="423" t="n"/>
      <c r="W425" s="61" t="inlineStr">
        <is>
          <t>Original</t>
        </is>
      </c>
      <c r="X425" s="61" t="inlineStr">
        <is>
          <t>New</t>
        </is>
      </c>
      <c r="Y425" s="217" t="n"/>
    </row>
    <row r="426" ht="13.35" customHeight="1" s="162">
      <c r="B426" s="199" t="inlineStr">
        <is>
          <t>Area Served</t>
        </is>
      </c>
      <c r="C426" s="401" t="n"/>
      <c r="D426" s="204">
        <f>I419</f>
        <v/>
      </c>
      <c r="E426" s="400" t="n"/>
      <c r="F426" s="400" t="n"/>
      <c r="G426" s="401" t="n"/>
      <c r="I426" s="199" t="inlineStr">
        <is>
          <t>Return Airflow</t>
        </is>
      </c>
      <c r="J426" s="401" t="n"/>
      <c r="K426" s="24">
        <f>IF(K424="","",K424-N(K425))</f>
        <v/>
      </c>
      <c r="L426" s="24">
        <f>IF(L424="","",L424-N(L425))</f>
        <v/>
      </c>
      <c r="P426" s="216" t="n"/>
      <c r="Q426" s="216" t="n"/>
      <c r="R426" s="211" t="inlineStr">
        <is>
          <t>Installed Filter Type</t>
        </is>
      </c>
      <c r="S426" s="421" t="n"/>
      <c r="T426" s="422" t="n"/>
      <c r="U426" s="211" t="inlineStr">
        <is>
          <t>Motor Sheave</t>
        </is>
      </c>
      <c r="V426" s="423" t="n"/>
      <c r="W426" s="217" t="n"/>
      <c r="X426" s="217" t="n"/>
      <c r="Y426" s="217" t="n"/>
    </row>
    <row r="427" ht="13.35" customHeight="1" s="162">
      <c r="B427" s="199" t="inlineStr">
        <is>
          <t>Location</t>
        </is>
      </c>
      <c r="C427" s="401" t="n"/>
      <c r="D427" s="204">
        <f>IF('{Equipment Data Entry}'!D24="","",'{Equipment Data Entry}'!D24)</f>
        <v/>
      </c>
      <c r="E427" s="400" t="n"/>
      <c r="F427" s="400" t="n"/>
      <c r="G427" s="401" t="n"/>
      <c r="I427" s="199" t="inlineStr">
        <is>
          <t>Unit ESP</t>
        </is>
      </c>
      <c r="J427" s="401" t="n"/>
      <c r="K427" s="71">
        <f>IF('{Equipment Data Entry}'!H24="","",'{Equipment Data Entry}'!H24)</f>
        <v/>
      </c>
      <c r="L427" s="29">
        <f>F440</f>
        <v/>
      </c>
      <c r="P427" s="217" t="n"/>
      <c r="Q427" s="211" t="inlineStr">
        <is>
          <t>RPM</t>
        </is>
      </c>
      <c r="R427" s="211" t="inlineStr">
        <is>
          <t>Size</t>
        </is>
      </c>
      <c r="S427" s="212" t="n"/>
      <c r="T427" s="423" t="n"/>
      <c r="U427" s="211" t="inlineStr">
        <is>
          <t>Qty.</t>
        </is>
      </c>
      <c r="V427" s="212" t="n"/>
      <c r="W427" s="217" t="n"/>
      <c r="X427" s="217" t="n"/>
      <c r="Y427" s="217" t="n"/>
    </row>
    <row r="428" ht="13.35" customHeight="1" s="162">
      <c r="I428" s="199" t="inlineStr">
        <is>
          <t>Fan RPMs</t>
        </is>
      </c>
      <c r="J428" s="401" t="n"/>
      <c r="K428" s="24">
        <f>IF('{Equipment Data Entry}'!I24="","",'{Equipment Data Entry}'!I24)</f>
        <v/>
      </c>
      <c r="L428" s="24">
        <f>IF(L437="","",L437)</f>
        <v/>
      </c>
      <c r="P428" s="217" t="n"/>
      <c r="S428" s="217" t="n"/>
      <c r="V428" s="217" t="n"/>
      <c r="W428" s="217" t="n"/>
      <c r="X428" s="217" t="n"/>
      <c r="Y428" s="217" t="n"/>
    </row>
    <row r="429" ht="13.35" customHeight="1" s="162">
      <c r="B429" s="200" t="inlineStr">
        <is>
          <t>Motor Data</t>
        </is>
      </c>
      <c r="C429" s="400" t="n"/>
      <c r="D429" s="400" t="n"/>
      <c r="E429" s="400" t="n"/>
      <c r="F429" s="400" t="n"/>
      <c r="G429" s="401" t="n"/>
      <c r="I429" s="199" t="inlineStr">
        <is>
          <t>Filters: Type / Size / Qty</t>
        </is>
      </c>
      <c r="J429" s="401" t="n"/>
      <c r="K429" s="24" t="n"/>
      <c r="L429" s="400" t="n"/>
      <c r="M429" s="401" t="n"/>
      <c r="P429" s="217" t="n"/>
      <c r="Q429" s="211" t="inlineStr">
        <is>
          <t>DCV</t>
        </is>
      </c>
      <c r="R429" s="216" t="inlineStr">
        <is>
          <t>Direct Drive Motors</t>
        </is>
      </c>
      <c r="U429" s="216" t="inlineStr">
        <is>
          <t>Drive Change Data</t>
        </is>
      </c>
      <c r="W429" s="61" t="inlineStr">
        <is>
          <t>Original</t>
        </is>
      </c>
      <c r="X429" s="61" t="inlineStr">
        <is>
          <t>New</t>
        </is>
      </c>
      <c r="Y429" s="217" t="n"/>
    </row>
    <row r="430" ht="13.35" customHeight="1" s="162">
      <c r="B430" s="199" t="inlineStr">
        <is>
          <t>Manufacturer</t>
        </is>
      </c>
      <c r="C430" s="401" t="n"/>
      <c r="D430" s="203" t="n"/>
      <c r="E430" s="400" t="n"/>
      <c r="F430" s="400" t="n"/>
      <c r="G430" s="401" t="n"/>
      <c r="I430" s="200" t="inlineStr">
        <is>
          <t>Drive Data</t>
        </is>
      </c>
      <c r="J430" s="400" t="n"/>
      <c r="K430" s="400" t="n"/>
      <c r="L430" s="401" t="n"/>
      <c r="P430" s="217" t="n"/>
      <c r="Q430" s="211" t="n"/>
      <c r="R430" s="211" t="inlineStr">
        <is>
          <t>Initial</t>
        </is>
      </c>
      <c r="S430" s="211" t="inlineStr">
        <is>
          <t>Final</t>
        </is>
      </c>
      <c r="T430" s="217" t="n"/>
      <c r="U430" s="211" t="inlineStr">
        <is>
          <t>Motor Sheave</t>
        </is>
      </c>
      <c r="V430" s="422" t="n"/>
      <c r="W430" s="212" t="n"/>
      <c r="X430" s="212" t="n"/>
      <c r="Y430" s="217" t="n"/>
    </row>
    <row r="431" ht="13.35" customHeight="1" s="162">
      <c r="B431" s="199" t="inlineStr">
        <is>
          <t>Horsepower</t>
        </is>
      </c>
      <c r="C431" s="401" t="n"/>
      <c r="D431" s="28">
        <f>IF('{Equipment Data Entry}'!G24="","",'{Equipment Data Entry}'!G24)</f>
        <v/>
      </c>
      <c r="E431" s="21" t="inlineStr">
        <is>
          <t>RPM</t>
        </is>
      </c>
      <c r="F431" s="24" t="n"/>
      <c r="G431" s="199" t="inlineStr">
        <is>
          <t>SF</t>
        </is>
      </c>
      <c r="I431" s="199" t="inlineStr">
        <is>
          <t>Motor Shv OD/Bore/PD</t>
        </is>
      </c>
      <c r="J431" s="401" t="n"/>
      <c r="K431" s="208">
        <f>IF('{Equipment Data Entry}'!J24="","",'{Equipment Data Entry}'!J24)</f>
        <v/>
      </c>
      <c r="L431" s="401" t="n"/>
      <c r="P431" s="217" t="n"/>
      <c r="Q431" s="211" t="inlineStr">
        <is>
          <t>RPM</t>
        </is>
      </c>
      <c r="R431" s="216" t="inlineStr">
        <is>
          <t>Technician Notes</t>
        </is>
      </c>
      <c r="S431" s="211" t="n"/>
      <c r="T431" s="217" t="n"/>
      <c r="U431" s="211" t="inlineStr">
        <is>
          <t>Fan Sheave</t>
        </is>
      </c>
      <c r="V431" s="422" t="n"/>
      <c r="W431" s="212" t="n"/>
      <c r="X431" s="212" t="n"/>
      <c r="Y431" s="217" t="n"/>
    </row>
    <row r="432" ht="13.35" customHeight="1" s="162">
      <c r="B432" s="198">
        <f>IF('{Equipment Data Entry}'!N24="","",'{Equipment Data Entry}'!N24)</f>
        <v/>
      </c>
      <c r="C432" s="198">
        <f>IF('{Equipment Data Entry}'!O24="","",'{Equipment Data Entry}'!O24)</f>
        <v/>
      </c>
      <c r="D432" s="21" t="inlineStr">
        <is>
          <t>FLA</t>
        </is>
      </c>
      <c r="E432" s="25" t="n"/>
      <c r="F432" s="21" t="inlineStr">
        <is>
          <t>Frame</t>
        </is>
      </c>
      <c r="G432" s="208" t="n"/>
      <c r="I432" s="199" t="inlineStr">
        <is>
          <t>Fan Shv OD/Bore</t>
        </is>
      </c>
      <c r="J432" s="401" t="n"/>
      <c r="K432" s="208">
        <f>IF('{Equipment Data Entry}'!K24="","",'{Equipment Data Entry}'!K24)</f>
        <v/>
      </c>
      <c r="L432" s="401" t="n"/>
      <c r="P432" s="217" t="n"/>
      <c r="Q432" s="211" t="inlineStr">
        <is>
          <t>VFD</t>
        </is>
      </c>
      <c r="R432" s="212" t="n"/>
      <c r="S432" s="211" t="n"/>
      <c r="T432" s="217" t="n"/>
      <c r="U432" s="211" t="inlineStr">
        <is>
          <t>Belt</t>
        </is>
      </c>
      <c r="V432" s="422" t="n"/>
      <c r="W432" s="212" t="n"/>
      <c r="X432" s="212" t="n"/>
      <c r="Y432" s="217" t="n"/>
    </row>
    <row r="433" ht="13.35" customHeight="1" s="162">
      <c r="B433" s="199" t="inlineStr">
        <is>
          <t>Corrected FLA</t>
        </is>
      </c>
      <c r="C433" s="401" t="n"/>
      <c r="D433" s="27">
        <f>IF(OR(E434="",E432="",B432=""),"",B432/AVERAGE(E434:G434)*E432)</f>
        <v/>
      </c>
      <c r="E433" s="199" t="inlineStr">
        <is>
          <t>Estimated BHP</t>
        </is>
      </c>
      <c r="F433" s="401" t="n"/>
      <c r="G433" s="27">
        <f>IF(OR(COUNT(E434:G434)=0,COUNT(E435:G435)=0),"",IF(C432="1-phase", ((0.8*0.9*E434*E435)/746), AVERAGE(E434,F434,G434)*AVERAGE(E435,F435,G435)*0.8*0.9*1.732/746))</f>
        <v/>
      </c>
      <c r="I433" s="199" t="inlineStr">
        <is>
          <t>Belt(s)</t>
        </is>
      </c>
      <c r="J433" s="208">
        <f>IF('{Equipment Data Entry}'!L24="","",'{Equipment Data Entry}'!L24)</f>
        <v/>
      </c>
      <c r="K433" s="199" t="inlineStr">
        <is>
          <t>C to C</t>
        </is>
      </c>
      <c r="L433" s="25">
        <f>IF('{Equipment Data Entry}'!M24="","",'{Equipment Data Entry}'!M24)</f>
        <v/>
      </c>
      <c r="P433" s="217" t="n"/>
      <c r="Q433" s="211" t="inlineStr">
        <is>
          <t>DCV</t>
        </is>
      </c>
      <c r="R433" s="212" t="n"/>
      <c r="S433" s="211" t="n"/>
      <c r="T433" s="217" t="n"/>
      <c r="U433" s="211" t="inlineStr">
        <is>
          <t>C to C</t>
        </is>
      </c>
      <c r="V433" s="422" t="n"/>
      <c r="W433" s="212" t="n"/>
      <c r="X433" s="212" t="n"/>
      <c r="Y433" s="217" t="n"/>
    </row>
    <row r="434" ht="13.35" customHeight="1" s="162">
      <c r="B434" s="199" t="inlineStr">
        <is>
          <t>Measured Voltage</t>
        </is>
      </c>
      <c r="C434" s="400" t="n"/>
      <c r="D434" s="401" t="n"/>
      <c r="E434" s="24" t="n"/>
      <c r="F434" s="24" t="n"/>
      <c r="G434" s="24" t="n"/>
      <c r="I434" s="199" t="inlineStr">
        <is>
          <t>Final Settings / Setpoints</t>
        </is>
      </c>
      <c r="J434" s="401" t="n"/>
      <c r="K434" s="24" t="n"/>
      <c r="L434" s="400" t="n"/>
      <c r="M434" s="401" t="n"/>
      <c r="P434" s="217" t="n"/>
      <c r="Q434" s="217" t="n"/>
      <c r="R434" s="217" t="n"/>
      <c r="S434" s="217" t="n"/>
      <c r="T434" s="217" t="n"/>
      <c r="U434" s="217" t="n"/>
      <c r="V434" s="217" t="n"/>
      <c r="W434" s="217" t="n"/>
      <c r="X434" s="217" t="n"/>
      <c r="Y434" s="217" t="n"/>
    </row>
    <row r="435" ht="13.35" customHeight="1" s="162">
      <c r="B435" s="199" t="inlineStr">
        <is>
          <t>Measured Amperage</t>
        </is>
      </c>
      <c r="C435" s="400" t="n"/>
      <c r="D435" s="401" t="n"/>
      <c r="E435" s="25" t="n"/>
      <c r="F435" s="25" t="n"/>
      <c r="G435" s="25" t="n"/>
      <c r="I435" s="205" t="inlineStr">
        <is>
          <t>RPM Data</t>
        </is>
      </c>
      <c r="J435" s="401" t="n"/>
      <c r="K435" s="205" t="inlineStr">
        <is>
          <t>Initial</t>
        </is>
      </c>
      <c r="L435" s="205" t="inlineStr">
        <is>
          <t>Final</t>
        </is>
      </c>
      <c r="P435" s="217" t="n"/>
      <c r="Q435" s="217" t="n"/>
      <c r="R435" s="216" t="inlineStr">
        <is>
          <t>Technician Notes</t>
        </is>
      </c>
      <c r="S435" s="217" t="n"/>
      <c r="T435" s="217" t="n"/>
      <c r="U435" s="217" t="n"/>
      <c r="V435" s="217" t="n"/>
      <c r="W435" s="217" t="n"/>
      <c r="X435" s="217" t="n"/>
      <c r="Y435" s="217" t="n"/>
    </row>
    <row r="436" ht="13.35" customHeight="1" s="162">
      <c r="I436" s="199" t="inlineStr">
        <is>
          <t>Motor RPM</t>
        </is>
      </c>
      <c r="J436" s="401" t="n"/>
      <c r="K436" s="24" t="n"/>
      <c r="L436" s="24" t="n"/>
      <c r="P436" s="217" t="n"/>
      <c r="Q436" s="217" t="n"/>
      <c r="R436" s="429" t="n"/>
      <c r="S436" s="430" t="n"/>
      <c r="T436" s="430" t="n"/>
      <c r="U436" s="430" t="n"/>
      <c r="V436" s="430" t="n"/>
      <c r="W436" s="430" t="n"/>
      <c r="X436" s="431" t="n"/>
      <c r="Y436" s="217" t="n"/>
    </row>
    <row r="437" ht="13.35" customHeight="1" s="162">
      <c r="B437" s="200" t="inlineStr">
        <is>
          <t xml:space="preserve">Static Pressures Profile </t>
        </is>
      </c>
      <c r="C437" s="400" t="n"/>
      <c r="D437" s="400" t="n"/>
      <c r="E437" s="400" t="n"/>
      <c r="F437" s="400" t="n"/>
      <c r="G437" s="401" t="n"/>
      <c r="I437" s="199" t="inlineStr">
        <is>
          <t>Fan RPM</t>
        </is>
      </c>
      <c r="J437" s="401" t="n"/>
      <c r="K437" s="24" t="n"/>
      <c r="L437" s="24" t="n"/>
      <c r="P437" s="217" t="n"/>
      <c r="Q437" s="217" t="n"/>
      <c r="R437" s="432" t="n"/>
      <c r="S437" s="404" t="n"/>
      <c r="T437" s="404" t="n"/>
      <c r="U437" s="404" t="n"/>
      <c r="V437" s="404" t="n"/>
      <c r="W437" s="404" t="n"/>
      <c r="X437" s="433" t="n"/>
      <c r="Y437" s="217" t="n"/>
    </row>
    <row r="438" ht="13.35" customHeight="1" s="162">
      <c r="B438" s="434" t="n"/>
      <c r="C438" s="401" t="n"/>
      <c r="D438" s="205" t="inlineStr">
        <is>
          <t>Flt/Coil</t>
        </is>
      </c>
      <c r="E438" s="205" t="inlineStr">
        <is>
          <t>Fan</t>
        </is>
      </c>
      <c r="F438" s="434" t="n"/>
      <c r="G438" s="401" t="n"/>
      <c r="I438" s="199" t="inlineStr">
        <is>
          <t>VSD Frequency</t>
        </is>
      </c>
      <c r="J438" s="401" t="n"/>
      <c r="K438" s="66" t="n"/>
      <c r="L438" s="66" t="n"/>
      <c r="P438" s="217" t="n"/>
      <c r="Q438" s="217" t="n"/>
      <c r="R438" s="432" t="n"/>
      <c r="S438" s="404" t="n"/>
      <c r="T438" s="404" t="n"/>
      <c r="U438" s="404" t="n"/>
      <c r="V438" s="404" t="n"/>
      <c r="W438" s="404" t="n"/>
      <c r="X438" s="433" t="n"/>
      <c r="Y438" s="217" t="n"/>
    </row>
    <row r="439" ht="13.35" customHeight="1" s="162">
      <c r="B439" s="198" t="inlineStr">
        <is>
          <t>Entering</t>
        </is>
      </c>
      <c r="C439" s="401" t="n"/>
      <c r="D439" s="19" t="n"/>
      <c r="E439" s="19" t="n"/>
      <c r="F439" s="19">
        <f>IF(E439="","",E440-N(E439))</f>
        <v/>
      </c>
      <c r="G439" s="186" t="inlineStr">
        <is>
          <t>TSP</t>
        </is>
      </c>
      <c r="H439" s="23" t="n"/>
      <c r="I439" s="199" t="inlineStr">
        <is>
          <t>OA Damper Position</t>
        </is>
      </c>
      <c r="J439" s="400" t="n"/>
      <c r="K439" s="401" t="n"/>
      <c r="L439" s="56" t="n"/>
      <c r="P439" s="217" t="n"/>
      <c r="Q439" s="217" t="n"/>
      <c r="R439" s="432" t="n"/>
      <c r="S439" s="404" t="n"/>
      <c r="T439" s="404" t="n"/>
      <c r="U439" s="404" t="n"/>
      <c r="V439" s="404" t="n"/>
      <c r="W439" s="404" t="n"/>
      <c r="X439" s="433" t="n"/>
      <c r="Y439" s="217" t="n"/>
    </row>
    <row r="440" ht="13.35" customHeight="1" s="162">
      <c r="B440" s="198" t="inlineStr">
        <is>
          <t>Exiting</t>
        </is>
      </c>
      <c r="C440" s="401" t="n"/>
      <c r="D440" s="55">
        <f>IF(E439="", "", E439)</f>
        <v/>
      </c>
      <c r="E440" s="19" t="n"/>
      <c r="F440" s="19">
        <f>IF(E440="","",E440-N(D439))</f>
        <v/>
      </c>
      <c r="G440" s="186" t="inlineStr">
        <is>
          <t>ESP</t>
        </is>
      </c>
      <c r="H440" s="23" t="n"/>
      <c r="P440" s="217" t="n"/>
      <c r="Q440" s="217" t="n"/>
      <c r="R440" s="432" t="n"/>
      <c r="S440" s="404" t="n"/>
      <c r="T440" s="404" t="n"/>
      <c r="U440" s="404" t="n"/>
      <c r="V440" s="404" t="n"/>
      <c r="W440" s="404" t="n"/>
      <c r="X440" s="433" t="n"/>
      <c r="Y440" s="217" t="n"/>
    </row>
    <row r="441" ht="13.35" customHeight="1" s="162">
      <c r="P441" s="217" t="n"/>
      <c r="Q441" s="217" t="n"/>
      <c r="R441" s="432" t="n"/>
      <c r="S441" s="404" t="n"/>
      <c r="T441" s="404" t="n"/>
      <c r="U441" s="404" t="n"/>
      <c r="V441" s="404" t="n"/>
      <c r="W441" s="404" t="n"/>
      <c r="X441" s="433" t="n"/>
      <c r="Y441" s="217" t="n"/>
    </row>
    <row r="442" ht="13.35" customHeight="1" s="162">
      <c r="B442" s="205" t="inlineStr">
        <is>
          <t>Notes</t>
        </is>
      </c>
      <c r="C442" s="186" t="n"/>
      <c r="D442" s="400" t="n"/>
      <c r="E442" s="400" t="n"/>
      <c r="F442" s="400" t="n"/>
      <c r="G442" s="400" t="n"/>
      <c r="H442" s="400" t="n"/>
      <c r="I442" s="400" t="n"/>
      <c r="J442" s="400" t="n"/>
      <c r="K442" s="400" t="n"/>
      <c r="L442" s="400" t="n"/>
      <c r="M442" s="401" t="n"/>
      <c r="P442" s="217" t="n"/>
      <c r="Q442" s="217" t="n"/>
      <c r="R442" s="432" t="n"/>
      <c r="S442" s="404" t="n"/>
      <c r="T442" s="404" t="n"/>
      <c r="U442" s="404" t="n"/>
      <c r="V442" s="404" t="n"/>
      <c r="W442" s="404" t="n"/>
      <c r="X442" s="433" t="n"/>
      <c r="Y442" s="217" t="n"/>
    </row>
    <row r="443" ht="13.35" customHeight="1" s="162">
      <c r="B443" s="186" t="n"/>
      <c r="C443" s="400" t="n"/>
      <c r="D443" s="400" t="n"/>
      <c r="E443" s="400" t="n"/>
      <c r="F443" s="400" t="n"/>
      <c r="G443" s="400" t="n"/>
      <c r="H443" s="400" t="n"/>
      <c r="I443" s="400" t="n"/>
      <c r="J443" s="400" t="n"/>
      <c r="K443" s="400" t="n"/>
      <c r="L443" s="400" t="n"/>
      <c r="M443" s="401" t="n"/>
      <c r="P443" s="217" t="n"/>
      <c r="Q443" s="217" t="n"/>
      <c r="R443" s="435" t="n"/>
      <c r="S443" s="404" t="n"/>
      <c r="T443" s="404" t="n"/>
      <c r="U443" s="404" t="n"/>
      <c r="V443" s="404" t="n"/>
      <c r="W443" s="404" t="n"/>
      <c r="X443" s="433" t="n"/>
      <c r="Y443" s="217" t="n"/>
    </row>
    <row r="444" ht="13.35" customHeight="1" s="162">
      <c r="B444" s="186" t="n"/>
      <c r="C444" s="400" t="n"/>
      <c r="D444" s="400" t="n"/>
      <c r="E444" s="400" t="n"/>
      <c r="F444" s="400" t="n"/>
      <c r="G444" s="400" t="n"/>
      <c r="H444" s="400" t="n"/>
      <c r="I444" s="400" t="n"/>
      <c r="J444" s="400" t="n"/>
      <c r="K444" s="400" t="n"/>
      <c r="L444" s="400" t="n"/>
      <c r="M444" s="401" t="n"/>
      <c r="P444" s="217" t="n"/>
      <c r="Q444" s="217" t="n"/>
      <c r="R444" s="432" t="n"/>
      <c r="S444" s="404" t="n"/>
      <c r="T444" s="404" t="n"/>
      <c r="U444" s="404" t="n"/>
      <c r="V444" s="404" t="n"/>
      <c r="W444" s="404" t="n"/>
      <c r="X444" s="433" t="n"/>
      <c r="Y444" s="217" t="n"/>
    </row>
    <row r="445" ht="13.35" customHeight="1" s="162">
      <c r="B445" s="200" t="inlineStr">
        <is>
          <t>System</t>
        </is>
      </c>
      <c r="C445" s="403" t="n"/>
      <c r="D445" s="209">
        <f>IF('{Equipment Data Entry}'!B25="","",'{Equipment Data Entry}'!B25)</f>
        <v/>
      </c>
      <c r="E445" s="420" t="n"/>
      <c r="F445" s="403" t="n"/>
      <c r="G445" s="200" t="inlineStr">
        <is>
          <t>Service</t>
        </is>
      </c>
      <c r="H445" s="403" t="n"/>
      <c r="I445" s="210">
        <f>IF('{Equipment Data Entry}'!C25="", "", '{Equipment Data Entry}'!C25)</f>
        <v/>
      </c>
      <c r="J445" s="420" t="n"/>
      <c r="K445" s="420" t="n"/>
      <c r="L445" s="420" t="n"/>
      <c r="M445" s="403" t="n"/>
      <c r="P445" s="217" t="n"/>
      <c r="Q445" s="217" t="n"/>
      <c r="R445" s="211" t="inlineStr">
        <is>
          <t>Design Fan Rotation</t>
        </is>
      </c>
      <c r="S445" s="437" t="n"/>
      <c r="T445" s="437" t="n"/>
      <c r="U445" s="437" t="n"/>
      <c r="V445" s="437" t="n"/>
      <c r="W445" s="437" t="n"/>
      <c r="X445" s="438" t="n"/>
      <c r="Y445" s="217" t="n"/>
    </row>
    <row r="446" ht="13.35" customHeight="1" s="162">
      <c r="B446" s="424" t="n"/>
      <c r="C446" s="425" t="n"/>
      <c r="D446" s="424" t="n"/>
      <c r="E446" s="426" t="n"/>
      <c r="F446" s="425" t="n"/>
      <c r="G446" s="424" t="n"/>
      <c r="H446" s="425" t="n"/>
      <c r="I446" s="424" t="n"/>
      <c r="J446" s="426" t="n"/>
      <c r="K446" s="426" t="n"/>
      <c r="L446" s="426" t="n"/>
      <c r="M446" s="425" t="n"/>
      <c r="R446" s="211" t="inlineStr">
        <is>
          <t>Actual Fan Rotation</t>
        </is>
      </c>
    </row>
    <row r="447" ht="13.35" customHeight="1" s="162">
      <c r="B447" s="427" t="inlineStr">
        <is>
          <t>Drive Type:</t>
        </is>
      </c>
      <c r="D447" s="428" t="n"/>
      <c r="E447" s="427" t="inlineStr">
        <is>
          <t>Fan Rotation – Design:</t>
        </is>
      </c>
      <c r="G447" s="428" t="n"/>
      <c r="I447" s="427" t="inlineStr">
        <is>
          <t>Actual:</t>
        </is>
      </c>
      <c r="J447" s="428" t="n"/>
      <c r="K447" s="427" t="inlineStr">
        <is>
          <t>Sheave Bore (M/F):</t>
        </is>
      </c>
      <c r="L447" s="102" t="n"/>
      <c r="M447" s="428" t="n"/>
      <c r="P447" s="217" t="n"/>
      <c r="Q447" s="217" t="n"/>
      <c r="R447" s="216" t="inlineStr">
        <is>
          <t>Misc. Unit Info</t>
        </is>
      </c>
      <c r="U447" s="217" t="n"/>
      <c r="W447" s="217" t="n"/>
      <c r="X447" s="217" t="n"/>
      <c r="Y447" s="217" t="n"/>
    </row>
    <row r="448" ht="13.35" customHeight="1" s="162">
      <c r="B448" s="200" t="inlineStr">
        <is>
          <t>Unit Data</t>
        </is>
      </c>
      <c r="C448" s="400" t="n"/>
      <c r="D448" s="400" t="n"/>
      <c r="E448" s="400" t="n"/>
      <c r="F448" s="400" t="n"/>
      <c r="G448" s="401" t="n"/>
      <c r="I448" s="200" t="inlineStr">
        <is>
          <t>Design and Performance Data</t>
        </is>
      </c>
      <c r="J448" s="400" t="n"/>
      <c r="K448" s="400" t="n"/>
      <c r="L448" s="401" t="n"/>
      <c r="M448" s="283" t="n"/>
      <c r="P448" s="217" t="n"/>
      <c r="Q448" s="217" t="n"/>
      <c r="R448" s="211" t="inlineStr">
        <is>
          <t>Design Fan Rotation</t>
        </is>
      </c>
      <c r="S448" s="421" t="n"/>
      <c r="T448" s="422" t="n"/>
      <c r="U448" s="212" t="n"/>
      <c r="V448" s="423" t="n"/>
      <c r="W448" s="217" t="n"/>
      <c r="X448" s="217" t="n"/>
      <c r="Y448" s="217" t="n"/>
    </row>
    <row r="449" ht="13.35" customHeight="1" s="162">
      <c r="B449" s="199" t="inlineStr">
        <is>
          <t>Manufacturer</t>
        </is>
      </c>
      <c r="C449" s="401" t="n"/>
      <c r="D449" s="204">
        <f>IF('{Equipment Data Entry}'!E25="","",'{Equipment Data Entry}'!E25)</f>
        <v/>
      </c>
      <c r="E449" s="400" t="n"/>
      <c r="F449" s="400" t="n"/>
      <c r="G449" s="401" t="n"/>
      <c r="I449" s="199" t="inlineStr">
        <is>
          <t>Design Criteria</t>
        </is>
      </c>
      <c r="J449" s="401" t="n"/>
      <c r="K449" s="199" t="inlineStr">
        <is>
          <t>Design</t>
        </is>
      </c>
      <c r="L449" s="199" t="inlineStr">
        <is>
          <t>Actual</t>
        </is>
      </c>
      <c r="P449" s="217" t="n"/>
      <c r="Q449" s="217" t="n"/>
      <c r="R449" s="211" t="inlineStr">
        <is>
          <t>Actual Fan Rotation</t>
        </is>
      </c>
      <c r="S449" s="421" t="n"/>
      <c r="T449" s="422" t="n"/>
      <c r="U449" s="211" t="inlineStr">
        <is>
          <t>Qty.</t>
        </is>
      </c>
      <c r="V449" s="423" t="n"/>
      <c r="W449" s="217" t="n"/>
      <c r="X449" s="217" t="n"/>
      <c r="Y449" s="217" t="n"/>
    </row>
    <row r="450" ht="13.35" customHeight="1" s="162">
      <c r="B450" s="199" t="inlineStr">
        <is>
          <t>Model Number</t>
        </is>
      </c>
      <c r="C450" s="401" t="n"/>
      <c r="D450" s="204">
        <f>IF('{Equipment Data Entry}'!F25="","",'{Equipment Data Entry}'!F25)</f>
        <v/>
      </c>
      <c r="E450" s="400" t="n"/>
      <c r="F450" s="400" t="n"/>
      <c r="G450" s="401" t="n"/>
      <c r="I450" s="199" t="inlineStr">
        <is>
          <t>Total Airflow</t>
        </is>
      </c>
      <c r="J450" s="401" t="n"/>
      <c r="K450" s="24">
        <f>'RTU Airflow'!H919</f>
        <v/>
      </c>
      <c r="L450" s="24">
        <f>'RTU Airflow'!L919</f>
        <v/>
      </c>
      <c r="M450" s="22">
        <f>IF(OR(L450="",K450="",K450=0),"",L450/K450)</f>
        <v/>
      </c>
      <c r="P450" s="217" t="n"/>
      <c r="Q450" s="217" t="n"/>
      <c r="R450" s="211" t="inlineStr">
        <is>
          <t>Design Filter Type</t>
        </is>
      </c>
      <c r="S450" s="421" t="n"/>
      <c r="T450" s="422" t="n"/>
      <c r="U450" s="212" t="n"/>
      <c r="V450" s="423" t="n"/>
      <c r="W450" s="217" t="n"/>
      <c r="X450" s="217" t="n"/>
      <c r="Y450" s="217" t="n"/>
    </row>
    <row r="451" ht="13.35" customHeight="1" s="162">
      <c r="B451" s="199" t="inlineStr">
        <is>
          <t>Serial Number</t>
        </is>
      </c>
      <c r="C451" s="401" t="n"/>
      <c r="D451" s="204" t="n"/>
      <c r="E451" s="400" t="n"/>
      <c r="F451" s="400" t="n"/>
      <c r="G451" s="401" t="n"/>
      <c r="I451" s="199" t="inlineStr">
        <is>
          <t>Outside Airflow</t>
        </is>
      </c>
      <c r="J451" s="401" t="n"/>
      <c r="K451" s="24">
        <f>IF('RTU Airflow'!H930=0,0,'RTU Airflow'!H930)</f>
        <v/>
      </c>
      <c r="L451" s="24">
        <f>'RTU Airflow'!L930</f>
        <v/>
      </c>
      <c r="M451" s="22">
        <f>IF(OR(L451="",K451="",K451=0),"",L451/K451)</f>
        <v/>
      </c>
      <c r="P451" s="216" t="n"/>
      <c r="Q451" s="216" t="n"/>
      <c r="R451" s="211" t="inlineStr">
        <is>
          <t>Installed Filter Type</t>
        </is>
      </c>
      <c r="S451" s="421" t="n"/>
      <c r="T451" s="422" t="n"/>
      <c r="U451" s="216" t="inlineStr">
        <is>
          <t>Drive Change Data</t>
        </is>
      </c>
      <c r="V451" s="423" t="n"/>
      <c r="W451" s="61" t="inlineStr">
        <is>
          <t>Original</t>
        </is>
      </c>
      <c r="X451" s="61" t="inlineStr">
        <is>
          <t>New</t>
        </is>
      </c>
      <c r="Y451" s="217" t="n"/>
    </row>
    <row r="452" ht="13.35" customHeight="1" s="162">
      <c r="B452" s="199" t="inlineStr">
        <is>
          <t>Area Served</t>
        </is>
      </c>
      <c r="C452" s="401" t="n"/>
      <c r="D452" s="204">
        <f>I445</f>
        <v/>
      </c>
      <c r="E452" s="400" t="n"/>
      <c r="F452" s="400" t="n"/>
      <c r="G452" s="401" t="n"/>
      <c r="I452" s="199" t="inlineStr">
        <is>
          <t>Return Airflow</t>
        </is>
      </c>
      <c r="J452" s="401" t="n"/>
      <c r="K452" s="24">
        <f>IF(K450="","",K450-N(K451))</f>
        <v/>
      </c>
      <c r="L452" s="24">
        <f>IF(L450="","",L450-N(L451))</f>
        <v/>
      </c>
      <c r="P452" s="217" t="n"/>
      <c r="Q452" s="217" t="n"/>
      <c r="R452" s="211" t="inlineStr">
        <is>
          <t>Size</t>
        </is>
      </c>
      <c r="S452" s="211" t="inlineStr">
        <is>
          <t>Final</t>
        </is>
      </c>
      <c r="T452" s="423" t="n"/>
      <c r="U452" s="211" t="inlineStr">
        <is>
          <t>Qty.</t>
        </is>
      </c>
      <c r="V452" s="212" t="n"/>
      <c r="W452" s="217" t="n"/>
      <c r="X452" s="217" t="n"/>
      <c r="Y452" s="217" t="n"/>
    </row>
    <row r="453" ht="13.35" customHeight="1" s="162">
      <c r="B453" s="199" t="inlineStr">
        <is>
          <t>Location</t>
        </is>
      </c>
      <c r="C453" s="401" t="n"/>
      <c r="D453" s="204">
        <f>IF('{Equipment Data Entry}'!D25="","",'{Equipment Data Entry}'!D25)</f>
        <v/>
      </c>
      <c r="E453" s="400" t="n"/>
      <c r="F453" s="400" t="n"/>
      <c r="G453" s="401" t="n"/>
      <c r="I453" s="199" t="inlineStr">
        <is>
          <t>Unit ESP</t>
        </is>
      </c>
      <c r="J453" s="401" t="n"/>
      <c r="K453" s="71">
        <f>IF('{Equipment Data Entry}'!H25="","",'{Equipment Data Entry}'!H25)</f>
        <v/>
      </c>
      <c r="L453" s="29">
        <f>F466</f>
        <v/>
      </c>
      <c r="P453" s="217" t="n"/>
      <c r="S453" s="217" t="n"/>
      <c r="V453" s="217" t="n"/>
      <c r="W453" s="217" t="n"/>
      <c r="X453" s="217" t="n"/>
      <c r="Y453" s="217" t="n"/>
    </row>
    <row r="454" ht="13.35" customHeight="1" s="162">
      <c r="I454" s="199" t="inlineStr">
        <is>
          <t>Fan RPMs</t>
        </is>
      </c>
      <c r="J454" s="401" t="n"/>
      <c r="K454" s="24">
        <f>IF('{Equipment Data Entry}'!I25="","",'{Equipment Data Entry}'!I25)</f>
        <v/>
      </c>
      <c r="L454" s="24">
        <f>IF(L463="","",L463)</f>
        <v/>
      </c>
      <c r="P454" s="217" t="n"/>
      <c r="Q454" s="211" t="inlineStr">
        <is>
          <t>VFD</t>
        </is>
      </c>
      <c r="R454" s="216" t="inlineStr">
        <is>
          <t>Direct Drive Motors</t>
        </is>
      </c>
      <c r="U454" s="216" t="inlineStr">
        <is>
          <t>Drive Change Data</t>
        </is>
      </c>
      <c r="W454" s="61" t="inlineStr">
        <is>
          <t>Original</t>
        </is>
      </c>
      <c r="X454" s="61" t="inlineStr">
        <is>
          <t>New</t>
        </is>
      </c>
      <c r="Y454" s="217" t="n"/>
    </row>
    <row r="455" ht="13.35" customHeight="1" s="162">
      <c r="B455" s="200" t="inlineStr">
        <is>
          <t>Motor Data</t>
        </is>
      </c>
      <c r="C455" s="400" t="n"/>
      <c r="D455" s="400" t="n"/>
      <c r="E455" s="400" t="n"/>
      <c r="F455" s="400" t="n"/>
      <c r="G455" s="401" t="n"/>
      <c r="I455" s="199" t="inlineStr">
        <is>
          <t>Filters: Type / Size / Qty</t>
        </is>
      </c>
      <c r="J455" s="401" t="n"/>
      <c r="K455" s="24" t="n"/>
      <c r="L455" s="400" t="n"/>
      <c r="M455" s="401" t="n"/>
      <c r="P455" s="217" t="n"/>
      <c r="Q455" s="211" t="inlineStr">
        <is>
          <t>DCV</t>
        </is>
      </c>
      <c r="R455" s="211" t="inlineStr">
        <is>
          <t>Initial</t>
        </is>
      </c>
      <c r="S455" s="211" t="inlineStr">
        <is>
          <t>Final</t>
        </is>
      </c>
      <c r="T455" s="217" t="n"/>
      <c r="U455" s="211" t="inlineStr">
        <is>
          <t>Motor Sheave</t>
        </is>
      </c>
      <c r="V455" s="422" t="n"/>
      <c r="W455" s="212" t="n"/>
      <c r="X455" s="212" t="n"/>
      <c r="Y455" s="217" t="n"/>
    </row>
    <row r="456" ht="13.35" customHeight="1" s="162">
      <c r="B456" s="199" t="inlineStr">
        <is>
          <t>Manufacturer</t>
        </is>
      </c>
      <c r="C456" s="401" t="n"/>
      <c r="D456" s="203" t="n"/>
      <c r="E456" s="400" t="n"/>
      <c r="F456" s="400" t="n"/>
      <c r="G456" s="401" t="n"/>
      <c r="I456" s="200" t="inlineStr">
        <is>
          <t>Drive Data</t>
        </is>
      </c>
      <c r="J456" s="400" t="n"/>
      <c r="K456" s="400" t="n"/>
      <c r="L456" s="401" t="n"/>
      <c r="P456" s="217" t="n"/>
      <c r="Q456" s="211" t="inlineStr">
        <is>
          <t>RPM</t>
        </is>
      </c>
      <c r="R456" s="212" t="n"/>
      <c r="S456" s="211" t="n"/>
      <c r="T456" s="217" t="n"/>
      <c r="U456" s="211" t="inlineStr">
        <is>
          <t>Fan Sheave</t>
        </is>
      </c>
      <c r="V456" s="422" t="n"/>
      <c r="W456" s="212" t="n"/>
      <c r="X456" s="212" t="n"/>
      <c r="Y456" s="217" t="n"/>
    </row>
    <row r="457" ht="13.35" customHeight="1" s="162">
      <c r="B457" s="199" t="inlineStr">
        <is>
          <t>Horsepower</t>
        </is>
      </c>
      <c r="C457" s="401" t="n"/>
      <c r="D457" s="28">
        <f>IF('{Equipment Data Entry}'!G25="","",'{Equipment Data Entry}'!G25)</f>
        <v/>
      </c>
      <c r="E457" s="21" t="inlineStr">
        <is>
          <t>RPM</t>
        </is>
      </c>
      <c r="F457" s="24" t="n"/>
      <c r="G457" s="199" t="inlineStr">
        <is>
          <t>SF</t>
        </is>
      </c>
      <c r="I457" s="199" t="inlineStr">
        <is>
          <t>Motor Shv OD/Bore/PD</t>
        </is>
      </c>
      <c r="J457" s="401" t="n"/>
      <c r="K457" s="208">
        <f>IF('{Equipment Data Entry}'!J25="","",'{Equipment Data Entry}'!J25)</f>
        <v/>
      </c>
      <c r="L457" s="401" t="n"/>
      <c r="P457" s="217" t="n"/>
      <c r="Q457" s="211" t="inlineStr">
        <is>
          <t>VFD</t>
        </is>
      </c>
      <c r="R457" s="216" t="inlineStr">
        <is>
          <t>Technician Notes</t>
        </is>
      </c>
      <c r="S457" s="211" t="n"/>
      <c r="T457" s="217" t="n"/>
      <c r="U457" s="211" t="inlineStr">
        <is>
          <t>Belt</t>
        </is>
      </c>
      <c r="V457" s="422" t="n"/>
      <c r="W457" s="212" t="n"/>
      <c r="X457" s="212" t="n"/>
      <c r="Y457" s="217" t="n"/>
    </row>
    <row r="458" ht="13.35" customHeight="1" s="162">
      <c r="B458" s="198">
        <f>IF('{Equipment Data Entry}'!N25="","",'{Equipment Data Entry}'!N25)</f>
        <v/>
      </c>
      <c r="C458" s="198">
        <f>IF('{Equipment Data Entry}'!O25="","",'{Equipment Data Entry}'!O25)</f>
        <v/>
      </c>
      <c r="D458" s="21" t="inlineStr">
        <is>
          <t>FLA</t>
        </is>
      </c>
      <c r="E458" s="25" t="n"/>
      <c r="F458" s="21" t="inlineStr">
        <is>
          <t>Frame</t>
        </is>
      </c>
      <c r="G458" s="208" t="n"/>
      <c r="I458" s="199" t="inlineStr">
        <is>
          <t>Fan Shv OD/Bore</t>
        </is>
      </c>
      <c r="J458" s="401" t="n"/>
      <c r="K458" s="208">
        <f>IF('{Equipment Data Entry}'!K25="","",'{Equipment Data Entry}'!K25)</f>
        <v/>
      </c>
      <c r="L458" s="401" t="n"/>
      <c r="P458" s="217" t="n"/>
      <c r="Q458" s="211" t="inlineStr">
        <is>
          <t>DCV</t>
        </is>
      </c>
      <c r="R458" s="212" t="n"/>
      <c r="S458" s="211" t="n"/>
      <c r="T458" s="217" t="n"/>
      <c r="U458" s="211" t="inlineStr">
        <is>
          <t>C to C</t>
        </is>
      </c>
      <c r="V458" s="422" t="n"/>
      <c r="W458" s="212" t="n"/>
      <c r="X458" s="212" t="n"/>
      <c r="Y458" s="217" t="n"/>
    </row>
    <row r="459" ht="13.35" customHeight="1" s="162">
      <c r="B459" s="199" t="inlineStr">
        <is>
          <t>Corrected FLA</t>
        </is>
      </c>
      <c r="C459" s="401" t="n"/>
      <c r="D459" s="27">
        <f>IF(OR(E460="",E458="",B458=""),"",B458/AVERAGE(E460:G460)*E458)</f>
        <v/>
      </c>
      <c r="E459" s="199" t="inlineStr">
        <is>
          <t>Estimated BHP</t>
        </is>
      </c>
      <c r="F459" s="401" t="n"/>
      <c r="G459" s="27">
        <f>IF(OR(COUNT(E460:G460)=0,COUNT(E461:G461)=0),"",IF(C458="1-phase", ((0.8*0.9*E460*E461)/746), AVERAGE(E460,F460,G460)*AVERAGE(E461,F461,G461)*0.8*0.9*1.732/746))</f>
        <v/>
      </c>
      <c r="I459" s="199" t="inlineStr">
        <is>
          <t>Belt(s)</t>
        </is>
      </c>
      <c r="J459" s="208">
        <f>IF('{Equipment Data Entry}'!L25="","",'{Equipment Data Entry}'!L25)</f>
        <v/>
      </c>
      <c r="K459" s="199" t="inlineStr">
        <is>
          <t>C to C</t>
        </is>
      </c>
      <c r="L459" s="25">
        <f>IF('{Equipment Data Entry}'!M25="","",'{Equipment Data Entry}'!M25)</f>
        <v/>
      </c>
      <c r="P459" s="217" t="n"/>
      <c r="Q459" s="217" t="n"/>
      <c r="R459" s="217" t="n"/>
      <c r="S459" s="217" t="n"/>
      <c r="T459" s="217" t="n"/>
      <c r="U459" s="217" t="n"/>
      <c r="V459" s="217" t="n"/>
      <c r="W459" s="217" t="n"/>
      <c r="X459" s="217" t="n"/>
      <c r="Y459" s="217" t="n"/>
    </row>
    <row r="460" ht="13.35" customHeight="1" s="162">
      <c r="B460" s="199" t="inlineStr">
        <is>
          <t>Measured Voltage</t>
        </is>
      </c>
      <c r="C460" s="400" t="n"/>
      <c r="D460" s="401" t="n"/>
      <c r="E460" s="24" t="n"/>
      <c r="F460" s="24" t="n"/>
      <c r="G460" s="24" t="n"/>
      <c r="I460" s="199" t="inlineStr">
        <is>
          <t>Final Settings / Setpoints</t>
        </is>
      </c>
      <c r="J460" s="401" t="n"/>
      <c r="K460" s="24" t="n"/>
      <c r="L460" s="400" t="n"/>
      <c r="M460" s="401" t="n"/>
      <c r="P460" s="217" t="n"/>
      <c r="Q460" s="217" t="n"/>
      <c r="R460" s="216" t="inlineStr">
        <is>
          <t>Technician Notes</t>
        </is>
      </c>
      <c r="S460" s="217" t="n"/>
      <c r="T460" s="217" t="n"/>
      <c r="U460" s="217" t="n"/>
      <c r="V460" s="217" t="n"/>
      <c r="W460" s="217" t="n"/>
      <c r="X460" s="217" t="n"/>
      <c r="Y460" s="217" t="n"/>
    </row>
    <row r="461" ht="13.35" customHeight="1" s="162">
      <c r="B461" s="199" t="inlineStr">
        <is>
          <t>Measured Amperage</t>
        </is>
      </c>
      <c r="C461" s="400" t="n"/>
      <c r="D461" s="401" t="n"/>
      <c r="E461" s="25" t="n"/>
      <c r="F461" s="25" t="n"/>
      <c r="G461" s="25" t="n"/>
      <c r="I461" s="205" t="inlineStr">
        <is>
          <t>RPM Data</t>
        </is>
      </c>
      <c r="J461" s="401" t="n"/>
      <c r="K461" s="205" t="inlineStr">
        <is>
          <t>Initial</t>
        </is>
      </c>
      <c r="L461" s="205" t="inlineStr">
        <is>
          <t>Final</t>
        </is>
      </c>
      <c r="P461" s="217" t="n"/>
      <c r="Q461" s="217" t="n"/>
      <c r="R461" s="429" t="n"/>
      <c r="S461" s="430" t="n"/>
      <c r="T461" s="430" t="n"/>
      <c r="U461" s="430" t="n"/>
      <c r="V461" s="430" t="n"/>
      <c r="W461" s="430" t="n"/>
      <c r="X461" s="431" t="n"/>
      <c r="Y461" s="217" t="n"/>
    </row>
    <row r="462" ht="13.35" customHeight="1" s="162">
      <c r="I462" s="199" t="inlineStr">
        <is>
          <t>Motor RPM</t>
        </is>
      </c>
      <c r="J462" s="401" t="n"/>
      <c r="K462" s="24" t="n"/>
      <c r="L462" s="24" t="n"/>
      <c r="P462" s="217" t="n"/>
      <c r="Q462" s="217" t="n"/>
      <c r="R462" s="432" t="n"/>
      <c r="S462" s="404" t="n"/>
      <c r="T462" s="404" t="n"/>
      <c r="U462" s="404" t="n"/>
      <c r="V462" s="404" t="n"/>
      <c r="W462" s="404" t="n"/>
      <c r="X462" s="433" t="n"/>
      <c r="Y462" s="217" t="n"/>
    </row>
    <row r="463" ht="13.35" customHeight="1" s="162">
      <c r="B463" s="200" t="inlineStr">
        <is>
          <t xml:space="preserve">Static Pressures Profile </t>
        </is>
      </c>
      <c r="C463" s="400" t="n"/>
      <c r="D463" s="400" t="n"/>
      <c r="E463" s="400" t="n"/>
      <c r="F463" s="400" t="n"/>
      <c r="G463" s="401" t="n"/>
      <c r="I463" s="199" t="inlineStr">
        <is>
          <t>Fan RPM</t>
        </is>
      </c>
      <c r="J463" s="401" t="n"/>
      <c r="K463" s="24" t="n"/>
      <c r="L463" s="24" t="n"/>
      <c r="P463" s="217" t="n"/>
      <c r="Q463" s="217" t="n"/>
      <c r="R463" s="432" t="n"/>
      <c r="S463" s="404" t="n"/>
      <c r="T463" s="404" t="n"/>
      <c r="U463" s="404" t="n"/>
      <c r="V463" s="404" t="n"/>
      <c r="W463" s="404" t="n"/>
      <c r="X463" s="433" t="n"/>
      <c r="Y463" s="217" t="n"/>
    </row>
    <row r="464" ht="13.35" customHeight="1" s="162">
      <c r="B464" s="434" t="n"/>
      <c r="C464" s="401" t="n"/>
      <c r="D464" s="205" t="inlineStr">
        <is>
          <t>Flt/Coil</t>
        </is>
      </c>
      <c r="E464" s="205" t="inlineStr">
        <is>
          <t>Fan</t>
        </is>
      </c>
      <c r="F464" s="434" t="n"/>
      <c r="G464" s="401" t="n"/>
      <c r="I464" s="199" t="inlineStr">
        <is>
          <t>VSD Frequency</t>
        </is>
      </c>
      <c r="J464" s="401" t="n"/>
      <c r="K464" s="66" t="n"/>
      <c r="L464" s="66" t="n"/>
      <c r="P464" s="217" t="n"/>
      <c r="Q464" s="217" t="n"/>
      <c r="R464" s="432" t="n"/>
      <c r="S464" s="404" t="n"/>
      <c r="T464" s="404" t="n"/>
      <c r="U464" s="404" t="n"/>
      <c r="V464" s="404" t="n"/>
      <c r="W464" s="404" t="n"/>
      <c r="X464" s="433" t="n"/>
      <c r="Y464" s="217" t="n"/>
    </row>
    <row r="465" ht="13.35" customHeight="1" s="162">
      <c r="B465" s="198" t="inlineStr">
        <is>
          <t>Entering</t>
        </is>
      </c>
      <c r="C465" s="401" t="n"/>
      <c r="D465" s="19" t="n"/>
      <c r="E465" s="19" t="n"/>
      <c r="F465" s="19">
        <f>IF(E465="","",E466-N(E465))</f>
        <v/>
      </c>
      <c r="G465" s="186" t="inlineStr">
        <is>
          <t>TSP</t>
        </is>
      </c>
      <c r="H465" s="23" t="n"/>
      <c r="I465" s="199" t="inlineStr">
        <is>
          <t>OA Damper Position</t>
        </is>
      </c>
      <c r="J465" s="400" t="n"/>
      <c r="K465" s="401" t="n"/>
      <c r="L465" s="56" t="n"/>
      <c r="P465" s="217" t="n"/>
      <c r="Q465" s="217" t="n"/>
      <c r="R465" s="432" t="n"/>
      <c r="S465" s="404" t="n"/>
      <c r="T465" s="404" t="n"/>
      <c r="U465" s="404" t="n"/>
      <c r="V465" s="404" t="n"/>
      <c r="W465" s="404" t="n"/>
      <c r="X465" s="433" t="n"/>
      <c r="Y465" s="217" t="n"/>
    </row>
    <row r="466" ht="13.35" customHeight="1" s="162">
      <c r="B466" s="198" t="inlineStr">
        <is>
          <t>Exiting</t>
        </is>
      </c>
      <c r="C466" s="401" t="n"/>
      <c r="D466" s="55">
        <f>IF(E465="", "", E465)</f>
        <v/>
      </c>
      <c r="E466" s="19" t="n"/>
      <c r="F466" s="19">
        <f>IF(E466="","",E466-N(D465))</f>
        <v/>
      </c>
      <c r="G466" s="186" t="inlineStr">
        <is>
          <t>ESP</t>
        </is>
      </c>
      <c r="H466" s="23" t="n"/>
      <c r="P466" s="217" t="n"/>
      <c r="Q466" s="217" t="n"/>
      <c r="R466" s="432" t="n"/>
      <c r="S466" s="404" t="n"/>
      <c r="T466" s="404" t="n"/>
      <c r="U466" s="404" t="n"/>
      <c r="V466" s="404" t="n"/>
      <c r="W466" s="404" t="n"/>
      <c r="X466" s="433" t="n"/>
      <c r="Y466" s="217" t="n"/>
    </row>
    <row r="467" ht="13.35" customHeight="1" s="162">
      <c r="P467" s="217" t="n"/>
      <c r="Q467" s="217" t="n"/>
      <c r="R467" s="432" t="n"/>
      <c r="S467" s="404" t="n"/>
      <c r="T467" s="404" t="n"/>
      <c r="U467" s="404" t="n"/>
      <c r="V467" s="404" t="n"/>
      <c r="W467" s="404" t="n"/>
      <c r="X467" s="433" t="n"/>
      <c r="Y467" s="217" t="n"/>
    </row>
    <row r="468" ht="13.35" customHeight="1" s="162">
      <c r="B468" s="200" t="inlineStr">
        <is>
          <t>System</t>
        </is>
      </c>
      <c r="C468" s="403" t="n"/>
      <c r="D468" s="209">
        <f>IF('{Equipment Data Entry}'!B26="","",'{Equipment Data Entry}'!B26)</f>
        <v/>
      </c>
      <c r="E468" s="420" t="n"/>
      <c r="F468" s="403" t="n"/>
      <c r="G468" s="200" t="inlineStr">
        <is>
          <t>Service</t>
        </is>
      </c>
      <c r="H468" s="403" t="n"/>
      <c r="I468" s="210">
        <f>IF('{Equipment Data Entry}'!C26="", "", '{Equipment Data Entry}'!C26)</f>
        <v/>
      </c>
      <c r="J468" s="420" t="n"/>
      <c r="K468" s="420" t="n"/>
      <c r="L468" s="420" t="n"/>
      <c r="M468" s="403" t="n"/>
      <c r="P468" s="217" t="n"/>
      <c r="Q468" s="217" t="n"/>
      <c r="R468" s="211" t="inlineStr">
        <is>
          <t>Design Fan Rotation</t>
        </is>
      </c>
      <c r="S468" s="404" t="n"/>
      <c r="T468" s="404" t="n"/>
      <c r="U468" s="404" t="n"/>
      <c r="V468" s="404" t="n"/>
      <c r="W468" s="404" t="n"/>
      <c r="X468" s="433" t="n"/>
      <c r="Y468" s="217" t="n"/>
    </row>
    <row r="469" ht="13.35" customHeight="1" s="162">
      <c r="B469" s="424" t="n"/>
      <c r="C469" s="425" t="n"/>
      <c r="D469" s="424" t="n"/>
      <c r="E469" s="426" t="n"/>
      <c r="F469" s="425" t="n"/>
      <c r="G469" s="424" t="n"/>
      <c r="H469" s="425" t="n"/>
      <c r="I469" s="424" t="n"/>
      <c r="J469" s="426" t="n"/>
      <c r="K469" s="426" t="n"/>
      <c r="L469" s="426" t="n"/>
      <c r="M469" s="425" t="n"/>
      <c r="P469" s="217" t="n"/>
      <c r="Q469" s="217" t="n"/>
      <c r="R469" s="211" t="inlineStr">
        <is>
          <t>Actual Fan Rotation</t>
        </is>
      </c>
      <c r="S469" s="404" t="n"/>
      <c r="T469" s="404" t="n"/>
      <c r="U469" s="404" t="n"/>
      <c r="V469" s="404" t="n"/>
      <c r="W469" s="404" t="n"/>
      <c r="X469" s="433" t="n"/>
      <c r="Y469" s="217" t="n"/>
    </row>
    <row r="470" ht="13.35" customHeight="1" s="162">
      <c r="B470" s="427" t="inlineStr">
        <is>
          <t>Drive Type:</t>
        </is>
      </c>
      <c r="D470" s="428" t="n"/>
      <c r="E470" s="427" t="inlineStr">
        <is>
          <t>Fan Rotation – Design:</t>
        </is>
      </c>
      <c r="G470" s="428" t="n"/>
      <c r="I470" s="427" t="inlineStr">
        <is>
          <t>Actual:</t>
        </is>
      </c>
      <c r="J470" s="428" t="n"/>
      <c r="K470" s="427" t="inlineStr">
        <is>
          <t>Sheave Bore (M/F):</t>
        </is>
      </c>
      <c r="L470" s="102" t="n"/>
      <c r="M470" s="428" t="n"/>
      <c r="P470" s="217" t="n"/>
      <c r="Q470" s="217" t="n"/>
      <c r="R470" s="211" t="inlineStr">
        <is>
          <t>Design Filter Type</t>
        </is>
      </c>
      <c r="S470" s="437" t="n"/>
      <c r="T470" s="437" t="n"/>
      <c r="U470" s="437" t="n"/>
      <c r="V470" s="437" t="n"/>
      <c r="W470" s="437" t="n"/>
      <c r="X470" s="438" t="n"/>
      <c r="Y470" s="217" t="n"/>
    </row>
    <row r="471" ht="13.35" customHeight="1" s="162">
      <c r="B471" s="200" t="inlineStr">
        <is>
          <t>Unit Data</t>
        </is>
      </c>
      <c r="C471" s="400" t="n"/>
      <c r="D471" s="400" t="n"/>
      <c r="E471" s="400" t="n"/>
      <c r="F471" s="400" t="n"/>
      <c r="G471" s="401" t="n"/>
      <c r="I471" s="200" t="inlineStr">
        <is>
          <t>Design and Performance Data</t>
        </is>
      </c>
      <c r="J471" s="400" t="n"/>
      <c r="K471" s="400" t="n"/>
      <c r="L471" s="401" t="n"/>
      <c r="M471" s="283" t="n"/>
      <c r="P471" s="217" t="n"/>
      <c r="Q471" s="217" t="n"/>
      <c r="R471" s="216" t="inlineStr">
        <is>
          <t>Misc. Unit Info</t>
        </is>
      </c>
      <c r="U471" s="217" t="n"/>
      <c r="W471" s="217" t="n"/>
      <c r="X471" s="217" t="n"/>
      <c r="Y471" s="217" t="n"/>
    </row>
    <row r="472" ht="13.35" customHeight="1" s="162">
      <c r="B472" s="199" t="inlineStr">
        <is>
          <t>Manufacturer</t>
        </is>
      </c>
      <c r="C472" s="401" t="n"/>
      <c r="D472" s="204">
        <f>IF('{Equipment Data Entry}'!E26="","",'{Equipment Data Entry}'!E26)</f>
        <v/>
      </c>
      <c r="E472" s="400" t="n"/>
      <c r="F472" s="400" t="n"/>
      <c r="G472" s="401" t="n"/>
      <c r="I472" s="199" t="inlineStr">
        <is>
          <t>Design Criteria</t>
        </is>
      </c>
      <c r="J472" s="401" t="n"/>
      <c r="K472" s="199" t="inlineStr">
        <is>
          <t>Design</t>
        </is>
      </c>
      <c r="L472" s="199" t="inlineStr">
        <is>
          <t>Actual</t>
        </is>
      </c>
      <c r="P472" s="217" t="n"/>
      <c r="Q472" s="217" t="n"/>
      <c r="R472" s="211" t="inlineStr">
        <is>
          <t>Design Fan Rotation</t>
        </is>
      </c>
      <c r="S472" s="421" t="n"/>
      <c r="T472" s="422" t="n"/>
      <c r="U472" s="211" t="inlineStr">
        <is>
          <t>Qty.</t>
        </is>
      </c>
      <c r="V472" s="423" t="n"/>
      <c r="W472" s="217" t="n"/>
      <c r="X472" s="217" t="n"/>
      <c r="Y472" s="217" t="n"/>
    </row>
    <row r="473" ht="13.35" customHeight="1" s="162">
      <c r="B473" s="199" t="inlineStr">
        <is>
          <t>Model Number</t>
        </is>
      </c>
      <c r="C473" s="401" t="n"/>
      <c r="D473" s="204">
        <f>IF('{Equipment Data Entry}'!F26="","",'{Equipment Data Entry}'!F26)</f>
        <v/>
      </c>
      <c r="E473" s="400" t="n"/>
      <c r="F473" s="400" t="n"/>
      <c r="G473" s="401" t="n"/>
      <c r="I473" s="199" t="inlineStr">
        <is>
          <t>Total Airflow</t>
        </is>
      </c>
      <c r="J473" s="401" t="n"/>
      <c r="K473" s="24">
        <f>'RTU Airflow'!H968</f>
        <v/>
      </c>
      <c r="L473" s="24">
        <f>'RTU Airflow'!L968</f>
        <v/>
      </c>
      <c r="M473" s="22">
        <f>IF(OR(L473="",K473="",K473=0),"",L473/K473)</f>
        <v/>
      </c>
      <c r="P473" s="217" t="n"/>
      <c r="Q473" s="217" t="n"/>
      <c r="R473" s="211" t="inlineStr">
        <is>
          <t>Actual Fan Rotation</t>
        </is>
      </c>
      <c r="S473" s="421" t="n"/>
      <c r="T473" s="422" t="n"/>
      <c r="U473" s="212" t="n"/>
      <c r="V473" s="423" t="n"/>
      <c r="W473" s="217" t="n"/>
      <c r="X473" s="217" t="n"/>
      <c r="Y473" s="217" t="n"/>
    </row>
    <row r="474" ht="13.35" customHeight="1" s="162">
      <c r="B474" s="199" t="inlineStr">
        <is>
          <t>Serial Number</t>
        </is>
      </c>
      <c r="C474" s="401" t="n"/>
      <c r="D474" s="204" t="n"/>
      <c r="E474" s="400" t="n"/>
      <c r="F474" s="400" t="n"/>
      <c r="G474" s="401" t="n"/>
      <c r="I474" s="199" t="inlineStr">
        <is>
          <t>Outside Airflow</t>
        </is>
      </c>
      <c r="J474" s="401" t="n"/>
      <c r="K474" s="24">
        <f>IF('RTU Airflow'!H979=0,0,'RTU Airflow'!H979)</f>
        <v/>
      </c>
      <c r="L474" s="24">
        <f>'RTU Airflow'!L979</f>
        <v/>
      </c>
      <c r="M474" s="22">
        <f>IF(OR(L474="",K474="",K474=0),"",L474/K474)</f>
        <v/>
      </c>
      <c r="P474" s="217" t="n"/>
      <c r="Q474" s="217" t="n"/>
      <c r="R474" s="211" t="inlineStr">
        <is>
          <t>Design Filter Type</t>
        </is>
      </c>
      <c r="S474" s="421" t="n"/>
      <c r="T474" s="422" t="n"/>
      <c r="U474" s="216" t="inlineStr">
        <is>
          <t>Drive Change Data</t>
        </is>
      </c>
      <c r="V474" s="423" t="n"/>
      <c r="W474" s="61" t="inlineStr">
        <is>
          <t>Original</t>
        </is>
      </c>
      <c r="X474" s="61" t="inlineStr">
        <is>
          <t>New</t>
        </is>
      </c>
      <c r="Y474" s="217" t="n"/>
    </row>
    <row r="475" ht="13.35" customHeight="1" s="162">
      <c r="B475" s="199" t="inlineStr">
        <is>
          <t>Area Served</t>
        </is>
      </c>
      <c r="C475" s="401" t="n"/>
      <c r="D475" s="204">
        <f>I468</f>
        <v/>
      </c>
      <c r="E475" s="400" t="n"/>
      <c r="F475" s="400" t="n"/>
      <c r="G475" s="401" t="n"/>
      <c r="I475" s="199" t="inlineStr">
        <is>
          <t>Return Airflow</t>
        </is>
      </c>
      <c r="J475" s="401" t="n"/>
      <c r="K475" s="24">
        <f>IF(K473="","",K473-N(K474))</f>
        <v/>
      </c>
      <c r="L475" s="24">
        <f>IF(L473="","",L473-N(L474))</f>
        <v/>
      </c>
      <c r="P475" s="216" t="n"/>
      <c r="Q475" s="216" t="n"/>
      <c r="R475" s="211" t="inlineStr">
        <is>
          <t>Installed Filter Type</t>
        </is>
      </c>
      <c r="S475" s="421" t="n"/>
      <c r="T475" s="422" t="n"/>
      <c r="U475" s="211" t="inlineStr">
        <is>
          <t>Motor Sheave</t>
        </is>
      </c>
      <c r="V475" s="423" t="n"/>
      <c r="W475" s="217" t="n"/>
      <c r="X475" s="217" t="n"/>
      <c r="Y475" s="217" t="n"/>
    </row>
    <row r="476" ht="13.35" customHeight="1" s="162">
      <c r="B476" s="199" t="inlineStr">
        <is>
          <t>Location</t>
        </is>
      </c>
      <c r="C476" s="401" t="n"/>
      <c r="D476" s="204">
        <f>IF('{Equipment Data Entry}'!D26="","",'{Equipment Data Entry}'!D26)</f>
        <v/>
      </c>
      <c r="E476" s="400" t="n"/>
      <c r="F476" s="400" t="n"/>
      <c r="G476" s="401" t="n"/>
      <c r="I476" s="199" t="inlineStr">
        <is>
          <t>Unit ESP</t>
        </is>
      </c>
      <c r="J476" s="401" t="n"/>
      <c r="K476" s="71">
        <f>IF('{Equipment Data Entry}'!H26="","",'{Equipment Data Entry}'!H26)</f>
        <v/>
      </c>
      <c r="L476" s="29">
        <f>F489</f>
        <v/>
      </c>
      <c r="P476" s="217" t="n"/>
      <c r="Q476" s="211" t="inlineStr">
        <is>
          <t>RPM</t>
        </is>
      </c>
      <c r="R476" s="211" t="inlineStr">
        <is>
          <t>Size</t>
        </is>
      </c>
      <c r="S476" s="212" t="n"/>
      <c r="T476" s="423" t="n"/>
      <c r="U476" s="211" t="inlineStr">
        <is>
          <t>Qty.</t>
        </is>
      </c>
      <c r="V476" s="212" t="n"/>
      <c r="W476" s="217" t="n"/>
      <c r="X476" s="217" t="n"/>
      <c r="Y476" s="217" t="n"/>
    </row>
    <row r="477" ht="13.35" customHeight="1" s="162">
      <c r="I477" s="199" t="inlineStr">
        <is>
          <t>Fan RPMs</t>
        </is>
      </c>
      <c r="J477" s="401" t="n"/>
      <c r="K477" s="24">
        <f>IF('{Equipment Data Entry}'!I26="","",'{Equipment Data Entry}'!I26)</f>
        <v/>
      </c>
      <c r="L477" s="24">
        <f>IF(L486="","",L486)</f>
        <v/>
      </c>
      <c r="P477" s="217" t="n"/>
      <c r="S477" s="217" t="n"/>
      <c r="V477" s="217" t="n"/>
      <c r="W477" s="217" t="n"/>
      <c r="X477" s="217" t="n"/>
      <c r="Y477" s="217" t="n"/>
    </row>
    <row r="478" ht="13.35" customHeight="1" s="162">
      <c r="B478" s="200" t="inlineStr">
        <is>
          <t>Motor Data</t>
        </is>
      </c>
      <c r="C478" s="400" t="n"/>
      <c r="D478" s="400" t="n"/>
      <c r="E478" s="400" t="n"/>
      <c r="F478" s="400" t="n"/>
      <c r="G478" s="401" t="n"/>
      <c r="I478" s="199" t="inlineStr">
        <is>
          <t>Filters: Type / Size / Qty</t>
        </is>
      </c>
      <c r="J478" s="401" t="n"/>
      <c r="K478" s="24" t="n"/>
      <c r="L478" s="400" t="n"/>
      <c r="M478" s="401" t="n"/>
      <c r="P478" s="217" t="n"/>
      <c r="Q478" s="211" t="inlineStr">
        <is>
          <t>DCV</t>
        </is>
      </c>
      <c r="R478" s="216" t="inlineStr">
        <is>
          <t>Direct Drive Motors</t>
        </is>
      </c>
      <c r="U478" s="216" t="inlineStr">
        <is>
          <t>Drive Change Data</t>
        </is>
      </c>
      <c r="W478" s="61" t="inlineStr">
        <is>
          <t>Original</t>
        </is>
      </c>
      <c r="X478" s="61" t="inlineStr">
        <is>
          <t>New</t>
        </is>
      </c>
      <c r="Y478" s="217" t="n"/>
    </row>
    <row r="479" ht="13.35" customHeight="1" s="162">
      <c r="B479" s="199" t="inlineStr">
        <is>
          <t>Manufacturer</t>
        </is>
      </c>
      <c r="C479" s="401" t="n"/>
      <c r="D479" s="203" t="n"/>
      <c r="E479" s="400" t="n"/>
      <c r="F479" s="400" t="n"/>
      <c r="G479" s="401" t="n"/>
      <c r="I479" s="200" t="inlineStr">
        <is>
          <t>Drive Data</t>
        </is>
      </c>
      <c r="J479" s="400" t="n"/>
      <c r="K479" s="400" t="n"/>
      <c r="L479" s="401" t="n"/>
      <c r="P479" s="217" t="n"/>
      <c r="Q479" s="211" t="n"/>
      <c r="R479" s="211" t="inlineStr">
        <is>
          <t>Initial</t>
        </is>
      </c>
      <c r="S479" s="211" t="inlineStr">
        <is>
          <t>Final</t>
        </is>
      </c>
      <c r="T479" s="217" t="n"/>
      <c r="U479" s="211" t="inlineStr">
        <is>
          <t>Motor Sheave</t>
        </is>
      </c>
      <c r="V479" s="422" t="n"/>
      <c r="W479" s="212" t="n"/>
      <c r="X479" s="212" t="n"/>
      <c r="Y479" s="217" t="n"/>
    </row>
    <row r="480" ht="13.35" customHeight="1" s="162">
      <c r="B480" s="199" t="inlineStr">
        <is>
          <t>Horsepower</t>
        </is>
      </c>
      <c r="C480" s="401" t="n"/>
      <c r="D480" s="28">
        <f>IF('{Equipment Data Entry}'!G26="","",'{Equipment Data Entry}'!G26)</f>
        <v/>
      </c>
      <c r="E480" s="21" t="inlineStr">
        <is>
          <t>RPM</t>
        </is>
      </c>
      <c r="F480" s="24" t="n"/>
      <c r="G480" s="199" t="inlineStr">
        <is>
          <t>SF</t>
        </is>
      </c>
      <c r="I480" s="199" t="inlineStr">
        <is>
          <t>Motor Shv OD/Bore/PD</t>
        </is>
      </c>
      <c r="J480" s="401" t="n"/>
      <c r="K480" s="208">
        <f>IF('{Equipment Data Entry}'!J26="","",'{Equipment Data Entry}'!J26)</f>
        <v/>
      </c>
      <c r="L480" s="401" t="n"/>
      <c r="P480" s="217" t="n"/>
      <c r="Q480" s="211" t="inlineStr">
        <is>
          <t>RPM</t>
        </is>
      </c>
      <c r="R480" s="216" t="inlineStr">
        <is>
          <t>Technician Notes</t>
        </is>
      </c>
      <c r="S480" s="211" t="n"/>
      <c r="T480" s="217" t="n"/>
      <c r="U480" s="211" t="inlineStr">
        <is>
          <t>Fan Sheave</t>
        </is>
      </c>
      <c r="V480" s="422" t="n"/>
      <c r="W480" s="212" t="n"/>
      <c r="X480" s="212" t="n"/>
      <c r="Y480" s="217" t="n"/>
    </row>
    <row r="481" ht="13.35" customHeight="1" s="162">
      <c r="B481" s="198">
        <f>IF('{Equipment Data Entry}'!N26="","",'{Equipment Data Entry}'!N26)</f>
        <v/>
      </c>
      <c r="C481" s="198">
        <f>IF('{Equipment Data Entry}'!O26="","",'{Equipment Data Entry}'!O26)</f>
        <v/>
      </c>
      <c r="D481" s="21" t="inlineStr">
        <is>
          <t>FLA</t>
        </is>
      </c>
      <c r="E481" s="25" t="n"/>
      <c r="F481" s="21" t="inlineStr">
        <is>
          <t>Frame</t>
        </is>
      </c>
      <c r="G481" s="208" t="n"/>
      <c r="I481" s="199" t="inlineStr">
        <is>
          <t>Fan Shv OD/Bore</t>
        </is>
      </c>
      <c r="J481" s="401" t="n"/>
      <c r="K481" s="208">
        <f>IF('{Equipment Data Entry}'!K26="","",'{Equipment Data Entry}'!K26)</f>
        <v/>
      </c>
      <c r="L481" s="401" t="n"/>
      <c r="P481" s="217" t="n"/>
      <c r="Q481" s="211" t="inlineStr">
        <is>
          <t>VFD</t>
        </is>
      </c>
      <c r="R481" s="212" t="n"/>
      <c r="S481" s="211" t="n"/>
      <c r="T481" s="217" t="n"/>
      <c r="U481" s="211" t="inlineStr">
        <is>
          <t>Belt</t>
        </is>
      </c>
      <c r="V481" s="422" t="n"/>
      <c r="W481" s="212" t="n"/>
      <c r="X481" s="212" t="n"/>
      <c r="Y481" s="217" t="n"/>
    </row>
    <row r="482" ht="13.35" customHeight="1" s="162">
      <c r="B482" s="199" t="inlineStr">
        <is>
          <t>Corrected FLA</t>
        </is>
      </c>
      <c r="C482" s="401" t="n"/>
      <c r="D482" s="27">
        <f>IF(OR(E483="",E481="",B481=""),"",B481/AVERAGE(E483:G483)*E481)</f>
        <v/>
      </c>
      <c r="E482" s="199" t="inlineStr">
        <is>
          <t>Estimated BHP</t>
        </is>
      </c>
      <c r="F482" s="401" t="n"/>
      <c r="G482" s="27">
        <f>IF(OR(COUNT(E483:G483)=0,COUNT(E484:G484)=0),"",IF(C481="1-phase", ((0.8*0.9*E483*E484)/746), AVERAGE(E483,F483,G483)*AVERAGE(E484,F484,G484)*0.8*0.9*1.732/746))</f>
        <v/>
      </c>
      <c r="I482" s="199" t="inlineStr">
        <is>
          <t>Belt(s)</t>
        </is>
      </c>
      <c r="J482" s="208">
        <f>IF('{Equipment Data Entry}'!L26="","",'{Equipment Data Entry}'!L26)</f>
        <v/>
      </c>
      <c r="K482" s="199" t="inlineStr">
        <is>
          <t>C to C</t>
        </is>
      </c>
      <c r="L482" s="25">
        <f>IF('{Equipment Data Entry}'!M26="","",'{Equipment Data Entry}'!M26)</f>
        <v/>
      </c>
      <c r="P482" s="217" t="n"/>
      <c r="Q482" s="211" t="inlineStr">
        <is>
          <t>DCV</t>
        </is>
      </c>
      <c r="R482" s="212" t="n"/>
      <c r="S482" s="211" t="n"/>
      <c r="T482" s="217" t="n"/>
      <c r="U482" s="211" t="inlineStr">
        <is>
          <t>C to C</t>
        </is>
      </c>
      <c r="V482" s="422" t="n"/>
      <c r="W482" s="212" t="n"/>
      <c r="X482" s="212" t="n"/>
      <c r="Y482" s="217" t="n"/>
    </row>
    <row r="483" ht="13.35" customHeight="1" s="162">
      <c r="B483" s="199" t="inlineStr">
        <is>
          <t>Measured Voltage</t>
        </is>
      </c>
      <c r="C483" s="400" t="n"/>
      <c r="D483" s="401" t="n"/>
      <c r="E483" s="24" t="n"/>
      <c r="F483" s="24" t="n"/>
      <c r="G483" s="24" t="n"/>
      <c r="I483" s="199" t="inlineStr">
        <is>
          <t>Final Settings / Setpoints</t>
        </is>
      </c>
      <c r="J483" s="401" t="n"/>
      <c r="K483" s="24" t="n"/>
      <c r="L483" s="400" t="n"/>
      <c r="M483" s="401" t="n"/>
      <c r="P483" s="217" t="n"/>
      <c r="Q483" s="217" t="n"/>
      <c r="R483" s="217" t="n"/>
      <c r="S483" s="217" t="n"/>
      <c r="T483" s="217" t="n"/>
      <c r="U483" s="217" t="n"/>
      <c r="V483" s="217" t="n"/>
      <c r="W483" s="217" t="n"/>
      <c r="X483" s="217" t="n"/>
      <c r="Y483" s="217" t="n"/>
    </row>
    <row r="484" ht="13.35" customHeight="1" s="162">
      <c r="B484" s="199" t="inlineStr">
        <is>
          <t>Measured Amperage</t>
        </is>
      </c>
      <c r="C484" s="400" t="n"/>
      <c r="D484" s="401" t="n"/>
      <c r="E484" s="25" t="n"/>
      <c r="F484" s="25" t="n"/>
      <c r="G484" s="25" t="n"/>
      <c r="I484" s="205" t="inlineStr">
        <is>
          <t>RPM Data</t>
        </is>
      </c>
      <c r="J484" s="401" t="n"/>
      <c r="K484" s="205" t="inlineStr">
        <is>
          <t>Initial</t>
        </is>
      </c>
      <c r="L484" s="205" t="inlineStr">
        <is>
          <t>Final</t>
        </is>
      </c>
      <c r="P484" s="217" t="n"/>
      <c r="Q484" s="217" t="n"/>
      <c r="R484" s="216" t="inlineStr">
        <is>
          <t>Technician Notes</t>
        </is>
      </c>
      <c r="S484" s="217" t="n"/>
      <c r="T484" s="217" t="n"/>
      <c r="U484" s="217" t="n"/>
      <c r="V484" s="217" t="n"/>
      <c r="W484" s="217" t="n"/>
      <c r="X484" s="217" t="n"/>
      <c r="Y484" s="217" t="n"/>
    </row>
    <row r="485" ht="13.35" customHeight="1" s="162">
      <c r="I485" s="199" t="inlineStr">
        <is>
          <t>Motor RPM</t>
        </is>
      </c>
      <c r="J485" s="401" t="n"/>
      <c r="K485" s="24" t="n"/>
      <c r="L485" s="24" t="n"/>
      <c r="P485" s="217" t="n"/>
      <c r="Q485" s="217" t="n"/>
      <c r="R485" s="429" t="n"/>
      <c r="S485" s="430" t="n"/>
      <c r="T485" s="430" t="n"/>
      <c r="U485" s="430" t="n"/>
      <c r="V485" s="430" t="n"/>
      <c r="W485" s="430" t="n"/>
      <c r="X485" s="431" t="n"/>
      <c r="Y485" s="217" t="n"/>
    </row>
    <row r="486" ht="13.35" customHeight="1" s="162">
      <c r="B486" s="200" t="inlineStr">
        <is>
          <t xml:space="preserve">Static Pressures Profile </t>
        </is>
      </c>
      <c r="C486" s="400" t="n"/>
      <c r="D486" s="400" t="n"/>
      <c r="E486" s="400" t="n"/>
      <c r="F486" s="400" t="n"/>
      <c r="G486" s="401" t="n"/>
      <c r="I486" s="199" t="inlineStr">
        <is>
          <t>Fan RPM</t>
        </is>
      </c>
      <c r="J486" s="401" t="n"/>
      <c r="K486" s="24" t="n"/>
      <c r="L486" s="24" t="n"/>
      <c r="P486" s="217" t="n"/>
      <c r="Q486" s="217" t="n"/>
      <c r="R486" s="432" t="n"/>
      <c r="S486" s="404" t="n"/>
      <c r="T486" s="404" t="n"/>
      <c r="U486" s="404" t="n"/>
      <c r="V486" s="404" t="n"/>
      <c r="W486" s="404" t="n"/>
      <c r="X486" s="433" t="n"/>
      <c r="Y486" s="217" t="n"/>
    </row>
    <row r="487" ht="13.35" customHeight="1" s="162">
      <c r="B487" s="434" t="n"/>
      <c r="C487" s="401" t="n"/>
      <c r="D487" s="205" t="inlineStr">
        <is>
          <t>Flt/Coil</t>
        </is>
      </c>
      <c r="E487" s="205" t="inlineStr">
        <is>
          <t>Fan</t>
        </is>
      </c>
      <c r="F487" s="434" t="n"/>
      <c r="G487" s="401" t="n"/>
      <c r="I487" s="199" t="inlineStr">
        <is>
          <t>VSD Frequency</t>
        </is>
      </c>
      <c r="J487" s="401" t="n"/>
      <c r="K487" s="66" t="n"/>
      <c r="L487" s="66" t="n"/>
      <c r="P487" s="217" t="n"/>
      <c r="Q487" s="217" t="n"/>
      <c r="R487" s="432" t="n"/>
      <c r="S487" s="404" t="n"/>
      <c r="T487" s="404" t="n"/>
      <c r="U487" s="404" t="n"/>
      <c r="V487" s="404" t="n"/>
      <c r="W487" s="404" t="n"/>
      <c r="X487" s="433" t="n"/>
      <c r="Y487" s="217" t="n"/>
    </row>
    <row r="488" ht="13.35" customHeight="1" s="162">
      <c r="B488" s="198" t="inlineStr">
        <is>
          <t>Entering</t>
        </is>
      </c>
      <c r="C488" s="401" t="n"/>
      <c r="D488" s="19" t="n"/>
      <c r="E488" s="19" t="n"/>
      <c r="F488" s="19">
        <f>IF(E488="","",E489-N(E488))</f>
        <v/>
      </c>
      <c r="G488" s="186" t="inlineStr">
        <is>
          <t>TSP</t>
        </is>
      </c>
      <c r="H488" s="23" t="n"/>
      <c r="I488" s="199" t="inlineStr">
        <is>
          <t>OA Damper Position</t>
        </is>
      </c>
      <c r="J488" s="400" t="n"/>
      <c r="K488" s="401" t="n"/>
      <c r="L488" s="56" t="n"/>
      <c r="P488" s="217" t="n"/>
      <c r="Q488" s="217" t="n"/>
      <c r="R488" s="432" t="n"/>
      <c r="S488" s="404" t="n"/>
      <c r="T488" s="404" t="n"/>
      <c r="U488" s="404" t="n"/>
      <c r="V488" s="404" t="n"/>
      <c r="W488" s="404" t="n"/>
      <c r="X488" s="433" t="n"/>
      <c r="Y488" s="217" t="n"/>
    </row>
    <row r="489" ht="13.35" customHeight="1" s="162">
      <c r="B489" s="198" t="inlineStr">
        <is>
          <t>Exiting</t>
        </is>
      </c>
      <c r="C489" s="401" t="n"/>
      <c r="D489" s="55">
        <f>IF(E488="", "", E488)</f>
        <v/>
      </c>
      <c r="E489" s="19" t="n"/>
      <c r="F489" s="19">
        <f>IF(E489="","",E489-N(D488))</f>
        <v/>
      </c>
      <c r="G489" s="186" t="inlineStr">
        <is>
          <t>ESP</t>
        </is>
      </c>
      <c r="H489" s="23" t="n"/>
      <c r="P489" s="217" t="n"/>
      <c r="Q489" s="217" t="n"/>
      <c r="R489" s="432" t="n"/>
      <c r="S489" s="404" t="n"/>
      <c r="T489" s="404" t="n"/>
      <c r="U489" s="404" t="n"/>
      <c r="V489" s="404" t="n"/>
      <c r="W489" s="404" t="n"/>
      <c r="X489" s="433" t="n"/>
      <c r="Y489" s="217" t="n"/>
    </row>
    <row r="490" ht="13.35" customHeight="1" s="162">
      <c r="P490" s="217" t="n"/>
      <c r="Q490" s="217" t="n"/>
      <c r="R490" s="432" t="n"/>
      <c r="S490" s="404" t="n"/>
      <c r="T490" s="404" t="n"/>
      <c r="U490" s="404" t="n"/>
      <c r="V490" s="404" t="n"/>
      <c r="W490" s="404" t="n"/>
      <c r="X490" s="433" t="n"/>
      <c r="Y490" s="217" t="n"/>
    </row>
    <row r="491" ht="13.35" customHeight="1" s="162">
      <c r="B491" s="205" t="inlineStr">
        <is>
          <t>Notes</t>
        </is>
      </c>
      <c r="C491" s="186" t="n"/>
      <c r="D491" s="400" t="n"/>
      <c r="E491" s="400" t="n"/>
      <c r="F491" s="400" t="n"/>
      <c r="G491" s="400" t="n"/>
      <c r="H491" s="400" t="n"/>
      <c r="I491" s="400" t="n"/>
      <c r="J491" s="400" t="n"/>
      <c r="K491" s="400" t="n"/>
      <c r="L491" s="400" t="n"/>
      <c r="M491" s="401" t="n"/>
      <c r="P491" s="217" t="n"/>
      <c r="Q491" s="217" t="n"/>
      <c r="R491" s="432" t="n"/>
      <c r="S491" s="404" t="n"/>
      <c r="T491" s="404" t="n"/>
      <c r="U491" s="404" t="n"/>
      <c r="V491" s="404" t="n"/>
      <c r="W491" s="404" t="n"/>
      <c r="X491" s="433" t="n"/>
      <c r="Y491" s="217" t="n"/>
    </row>
    <row r="492" ht="13.35" customHeight="1" s="162">
      <c r="B492" s="186" t="n"/>
      <c r="C492" s="400" t="n"/>
      <c r="D492" s="400" t="n"/>
      <c r="E492" s="400" t="n"/>
      <c r="F492" s="400" t="n"/>
      <c r="G492" s="400" t="n"/>
      <c r="H492" s="400" t="n"/>
      <c r="I492" s="400" t="n"/>
      <c r="J492" s="400" t="n"/>
      <c r="K492" s="400" t="n"/>
      <c r="L492" s="400" t="n"/>
      <c r="M492" s="401" t="n"/>
      <c r="P492" s="217" t="n"/>
      <c r="Q492" s="217" t="n"/>
      <c r="R492" s="435" t="n"/>
      <c r="S492" s="404" t="n"/>
      <c r="T492" s="404" t="n"/>
      <c r="U492" s="404" t="n"/>
      <c r="V492" s="404" t="n"/>
      <c r="W492" s="404" t="n"/>
      <c r="X492" s="433" t="n"/>
      <c r="Y492" s="217" t="n"/>
    </row>
    <row r="493" ht="13.35" customHeight="1" s="162">
      <c r="B493" s="186" t="n"/>
      <c r="C493" s="400" t="n"/>
      <c r="D493" s="400" t="n"/>
      <c r="E493" s="400" t="n"/>
      <c r="F493" s="400" t="n"/>
      <c r="G493" s="400" t="n"/>
      <c r="H493" s="400" t="n"/>
      <c r="I493" s="400" t="n"/>
      <c r="J493" s="400" t="n"/>
      <c r="K493" s="400" t="n"/>
      <c r="L493" s="400" t="n"/>
      <c r="M493" s="401" t="n"/>
      <c r="P493" s="217" t="n"/>
      <c r="Q493" s="217" t="n"/>
      <c r="R493" s="432" t="inlineStr">
        <is>
          <t>Misc. Unit Info</t>
        </is>
      </c>
      <c r="S493" s="404" t="n"/>
      <c r="T493" s="404" t="n"/>
      <c r="U493" s="404" t="n"/>
      <c r="V493" s="404" t="n"/>
      <c r="W493" s="404" t="n"/>
      <c r="X493" s="433" t="n"/>
      <c r="Y493" s="217" t="n"/>
    </row>
    <row r="494" ht="13.35" customHeight="1" s="162">
      <c r="B494" s="200" t="inlineStr">
        <is>
          <t>System</t>
        </is>
      </c>
      <c r="C494" s="403" t="n"/>
      <c r="D494" s="209">
        <f>IF('{Equipment Data Entry}'!B27="","",'{Equipment Data Entry}'!B27)</f>
        <v/>
      </c>
      <c r="E494" s="420" t="n"/>
      <c r="F494" s="403" t="n"/>
      <c r="G494" s="200" t="inlineStr">
        <is>
          <t>Service</t>
        </is>
      </c>
      <c r="H494" s="403" t="n"/>
      <c r="I494" s="210">
        <f>IF('{Equipment Data Entry}'!C27="", "", '{Equipment Data Entry}'!C27)</f>
        <v/>
      </c>
      <c r="J494" s="420" t="n"/>
      <c r="K494" s="420" t="n"/>
      <c r="L494" s="420" t="n"/>
      <c r="M494" s="403" t="n"/>
      <c r="P494" s="217" t="n"/>
      <c r="Q494" s="217" t="n"/>
      <c r="R494" s="436" t="inlineStr">
        <is>
          <t>Design Fan Rotation</t>
        </is>
      </c>
      <c r="S494" s="437" t="n"/>
      <c r="T494" s="437" t="n"/>
      <c r="U494" s="437" t="n"/>
      <c r="V494" s="437" t="n"/>
      <c r="W494" s="437" t="n"/>
      <c r="X494" s="438" t="n"/>
      <c r="Y494" s="217" t="n"/>
    </row>
    <row r="495" ht="13.35" customHeight="1" s="162">
      <c r="B495" s="424" t="n"/>
      <c r="C495" s="425" t="n"/>
      <c r="D495" s="424" t="n"/>
      <c r="E495" s="426" t="n"/>
      <c r="F495" s="425" t="n"/>
      <c r="G495" s="424" t="n"/>
      <c r="H495" s="425" t="n"/>
      <c r="I495" s="424" t="n"/>
      <c r="J495" s="426" t="n"/>
      <c r="K495" s="426" t="n"/>
      <c r="L495" s="426" t="n"/>
      <c r="M495" s="425" t="n"/>
      <c r="R495" s="13" t="inlineStr">
        <is>
          <t>Actual Fan Rotation</t>
        </is>
      </c>
    </row>
    <row r="496" ht="13.35" customHeight="1" s="162">
      <c r="B496" s="427" t="inlineStr">
        <is>
          <t>Drive Type:</t>
        </is>
      </c>
      <c r="D496" s="428" t="n"/>
      <c r="E496" s="427" t="inlineStr">
        <is>
          <t>Fan Rotation – Design:</t>
        </is>
      </c>
      <c r="G496" s="428" t="n"/>
      <c r="I496" s="427" t="inlineStr">
        <is>
          <t>Actual:</t>
        </is>
      </c>
      <c r="J496" s="428" t="n"/>
      <c r="K496" s="427" t="inlineStr">
        <is>
          <t>Sheave Bore (M/F):</t>
        </is>
      </c>
      <c r="M496" s="428" t="n"/>
      <c r="P496" s="217" t="n"/>
      <c r="Q496" s="217" t="n"/>
      <c r="R496" s="216" t="inlineStr">
        <is>
          <t>Design Filter Type</t>
        </is>
      </c>
      <c r="U496" s="217" t="n"/>
      <c r="W496" s="217" t="n"/>
      <c r="X496" s="217" t="n"/>
    </row>
    <row r="497" ht="13.35" customHeight="1" s="162">
      <c r="B497" s="200" t="inlineStr">
        <is>
          <t>Unit Data</t>
        </is>
      </c>
      <c r="C497" s="400" t="n"/>
      <c r="D497" s="400" t="n"/>
      <c r="E497" s="400" t="n"/>
      <c r="F497" s="400" t="n"/>
      <c r="G497" s="401" t="n"/>
      <c r="I497" s="200" t="inlineStr">
        <is>
          <t>Design and Performance Data</t>
        </is>
      </c>
      <c r="J497" s="400" t="n"/>
      <c r="K497" s="400" t="n"/>
      <c r="L497" s="401" t="n"/>
      <c r="M497" s="283" t="n"/>
      <c r="P497" s="217" t="n"/>
      <c r="Q497" s="217" t="n"/>
      <c r="R497" s="211" t="inlineStr">
        <is>
          <t>Installed Filter Type</t>
        </is>
      </c>
      <c r="S497" s="421" t="n"/>
      <c r="T497" s="422" t="n"/>
      <c r="U497" s="212" t="n"/>
      <c r="V497" s="423" t="n"/>
      <c r="W497" s="217" t="n"/>
      <c r="X497" s="217" t="n"/>
    </row>
    <row r="498" ht="13.35" customHeight="1" s="162">
      <c r="B498" s="199" t="inlineStr">
        <is>
          <t>Manufacturer</t>
        </is>
      </c>
      <c r="C498" s="401" t="n"/>
      <c r="D498" s="204">
        <f>IF('{Equipment Data Entry}'!E27="","",'{Equipment Data Entry}'!E27)</f>
        <v/>
      </c>
      <c r="E498" s="400" t="n"/>
      <c r="F498" s="400" t="n"/>
      <c r="G498" s="401" t="n"/>
      <c r="I498" s="199" t="inlineStr">
        <is>
          <t>Design Criteria</t>
        </is>
      </c>
      <c r="J498" s="401" t="n"/>
      <c r="K498" s="199" t="inlineStr">
        <is>
          <t>Design</t>
        </is>
      </c>
      <c r="L498" s="199" t="inlineStr">
        <is>
          <t>Actual</t>
        </is>
      </c>
      <c r="P498" s="217" t="n"/>
      <c r="Q498" s="217" t="n"/>
      <c r="R498" s="211" t="inlineStr">
        <is>
          <t>Size</t>
        </is>
      </c>
      <c r="S498" s="421" t="n"/>
      <c r="T498" s="422" t="n"/>
      <c r="U498" s="212" t="inlineStr">
        <is>
          <t>Qty.</t>
        </is>
      </c>
      <c r="V498" s="423" t="n"/>
      <c r="W498" s="217" t="n"/>
      <c r="X498" s="217" t="n"/>
    </row>
    <row r="499" ht="13.35" customHeight="1" s="162">
      <c r="B499" s="199" t="inlineStr">
        <is>
          <t>Model Number</t>
        </is>
      </c>
      <c r="C499" s="401" t="n"/>
      <c r="D499" s="204">
        <f>IF('{Equipment Data Entry}'!F27="","",'{Equipment Data Entry}'!F27)</f>
        <v/>
      </c>
      <c r="E499" s="400" t="n"/>
      <c r="F499" s="400" t="n"/>
      <c r="G499" s="401" t="n"/>
      <c r="I499" s="199" t="inlineStr">
        <is>
          <t>Total Airflow</t>
        </is>
      </c>
      <c r="J499" s="401" t="n"/>
      <c r="K499" s="24">
        <f>'RTU Airflow'!H1017</f>
        <v/>
      </c>
      <c r="L499" s="24">
        <f>'RTU Airflow'!L1017</f>
        <v/>
      </c>
      <c r="M499" s="22">
        <f>IF(OR(L499="",K499="",K499=0),"",L499/K499)</f>
        <v/>
      </c>
      <c r="P499" s="217" t="n"/>
      <c r="Q499" s="217" t="n"/>
      <c r="R499" s="211" t="n"/>
      <c r="S499" s="421" t="n"/>
      <c r="T499" s="422" t="n"/>
      <c r="U499" s="212" t="n"/>
      <c r="V499" s="423" t="n"/>
      <c r="W499" s="217" t="n"/>
      <c r="X499" s="217" t="n"/>
    </row>
    <row r="500" ht="13.35" customHeight="1" s="162">
      <c r="B500" s="199" t="inlineStr">
        <is>
          <t>Serial Number</t>
        </is>
      </c>
      <c r="C500" s="401" t="n"/>
      <c r="D500" s="204" t="n"/>
      <c r="E500" s="400" t="n"/>
      <c r="F500" s="400" t="n"/>
      <c r="G500" s="401" t="n"/>
      <c r="I500" s="199" t="inlineStr">
        <is>
          <t>Outside Airflow</t>
        </is>
      </c>
      <c r="J500" s="401" t="n"/>
      <c r="K500" s="24">
        <f>IF('RTU Airflow'!H1028=0,0,'RTU Airflow'!H1028)</f>
        <v/>
      </c>
      <c r="L500" s="24">
        <f>'RTU Airflow'!L1028</f>
        <v/>
      </c>
      <c r="M500" s="22">
        <f>IF(OR(L500="",K500="",K500=0),"",L500/K500)</f>
        <v/>
      </c>
      <c r="P500" s="216" t="n"/>
      <c r="Q500" s="216" t="n"/>
      <c r="R500" s="211" t="inlineStr">
        <is>
          <t>Direct Drive Motors</t>
        </is>
      </c>
      <c r="S500" s="421" t="n"/>
      <c r="T500" s="422" t="n"/>
      <c r="U500" s="212" t="inlineStr">
        <is>
          <t>Drive Change Data</t>
        </is>
      </c>
      <c r="V500" s="423" t="n"/>
      <c r="W500" s="217" t="inlineStr">
        <is>
          <t>Original</t>
        </is>
      </c>
      <c r="X500" s="217" t="inlineStr">
        <is>
          <t>New</t>
        </is>
      </c>
    </row>
    <row r="501" ht="13.35" customHeight="1" s="162">
      <c r="B501" s="199" t="inlineStr">
        <is>
          <t>Area Served</t>
        </is>
      </c>
      <c r="C501" s="401" t="n"/>
      <c r="D501" s="204">
        <f>I494</f>
        <v/>
      </c>
      <c r="E501" s="400" t="n"/>
      <c r="F501" s="400" t="n"/>
      <c r="G501" s="401" t="n"/>
      <c r="I501" s="199" t="inlineStr">
        <is>
          <t>Return Airflow</t>
        </is>
      </c>
      <c r="J501" s="401" t="n"/>
      <c r="K501" s="24">
        <f>IF(K499="","",K499-N(K500))</f>
        <v/>
      </c>
      <c r="L501" s="24">
        <f>IF(L499="","",L499-N(L500))</f>
        <v/>
      </c>
      <c r="P501" s="217" t="n"/>
      <c r="Q501" s="217" t="n"/>
      <c r="R501" s="211" t="inlineStr">
        <is>
          <t>Initial</t>
        </is>
      </c>
      <c r="S501" s="212" t="inlineStr">
        <is>
          <t>Final</t>
        </is>
      </c>
      <c r="T501" s="423" t="n"/>
      <c r="U501" s="211" t="inlineStr">
        <is>
          <t>Motor Sheave</t>
        </is>
      </c>
      <c r="V501" s="212" t="n"/>
      <c r="W501" s="217" t="n"/>
      <c r="X501" s="217" t="n"/>
    </row>
    <row r="502" ht="13.35" customHeight="1" s="162">
      <c r="B502" s="199" t="inlineStr">
        <is>
          <t>Location</t>
        </is>
      </c>
      <c r="C502" s="401" t="n"/>
      <c r="D502" s="204">
        <f>IF('{Equipment Data Entry}'!D27="","",'{Equipment Data Entry}'!D27)</f>
        <v/>
      </c>
      <c r="E502" s="400" t="n"/>
      <c r="F502" s="400" t="n"/>
      <c r="G502" s="401" t="n"/>
      <c r="I502" s="199" t="inlineStr">
        <is>
          <t>Unit ESP</t>
        </is>
      </c>
      <c r="J502" s="401" t="n"/>
      <c r="K502" s="71">
        <f>IF('{Equipment Data Entry}'!H27="","",'{Equipment Data Entry}'!H27)</f>
        <v/>
      </c>
      <c r="L502" s="29">
        <f>F515</f>
        <v/>
      </c>
      <c r="P502" s="217" t="n"/>
      <c r="S502" s="217" t="n"/>
      <c r="V502" s="217" t="n"/>
      <c r="W502" s="217" t="n"/>
      <c r="X502" s="217" t="n"/>
    </row>
    <row r="503" ht="13.35" customHeight="1" s="162">
      <c r="I503" s="199" t="inlineStr">
        <is>
          <t>Fan RPMs</t>
        </is>
      </c>
      <c r="J503" s="401" t="n"/>
      <c r="K503" s="24">
        <f>IF('{Equipment Data Entry}'!I27="","",'{Equipment Data Entry}'!I27)</f>
        <v/>
      </c>
      <c r="L503" s="24">
        <f>IF(L512="","",L512)</f>
        <v/>
      </c>
      <c r="P503" s="217" t="n"/>
      <c r="Q503" s="217" t="inlineStr">
        <is>
          <t>VFD</t>
        </is>
      </c>
      <c r="R503" s="216" t="n"/>
      <c r="U503" s="216" t="inlineStr">
        <is>
          <t>Belt</t>
        </is>
      </c>
      <c r="W503" s="61" t="n"/>
      <c r="X503" s="61" t="n"/>
    </row>
    <row r="504" ht="13.35" customHeight="1" s="162">
      <c r="B504" s="200" t="inlineStr">
        <is>
          <t>Motor Data</t>
        </is>
      </c>
      <c r="C504" s="400" t="n"/>
      <c r="D504" s="400" t="n"/>
      <c r="E504" s="400" t="n"/>
      <c r="F504" s="400" t="n"/>
      <c r="G504" s="401" t="n"/>
      <c r="I504" s="199" t="inlineStr">
        <is>
          <t>Filters: Type / Size / Qty</t>
        </is>
      </c>
      <c r="J504" s="401" t="n"/>
      <c r="K504" s="24" t="n"/>
      <c r="L504" s="400" t="n"/>
      <c r="M504" s="401" t="n"/>
      <c r="P504" s="217" t="n"/>
      <c r="Q504" s="211" t="inlineStr">
        <is>
          <t>DCV</t>
        </is>
      </c>
      <c r="R504" s="211" t="n"/>
      <c r="S504" s="211" t="n"/>
      <c r="T504" s="217" t="n"/>
      <c r="U504" s="211" t="inlineStr">
        <is>
          <t>C to C</t>
        </is>
      </c>
      <c r="V504" s="422" t="n"/>
      <c r="W504" s="212" t="n"/>
      <c r="X504" s="212" t="n"/>
    </row>
    <row r="505" ht="13.35" customHeight="1" s="162">
      <c r="B505" s="199" t="inlineStr">
        <is>
          <t>Manufacturer</t>
        </is>
      </c>
      <c r="C505" s="401" t="n"/>
      <c r="D505" s="203" t="n"/>
      <c r="E505" s="400" t="n"/>
      <c r="F505" s="400" t="n"/>
      <c r="G505" s="401" t="n"/>
      <c r="I505" s="200" t="inlineStr">
        <is>
          <t>Drive Data</t>
        </is>
      </c>
      <c r="J505" s="400" t="n"/>
      <c r="K505" s="400" t="n"/>
      <c r="L505" s="401" t="n"/>
      <c r="P505" s="217" t="n"/>
      <c r="Q505" s="211" t="n"/>
      <c r="R505" s="212" t="n"/>
      <c r="S505" s="211" t="n"/>
      <c r="T505" s="217" t="n"/>
      <c r="U505" s="211" t="n"/>
      <c r="V505" s="422" t="n"/>
      <c r="W505" s="212" t="n"/>
      <c r="X505" s="212" t="n"/>
    </row>
    <row r="506" ht="13.35" customHeight="1" s="162">
      <c r="B506" s="199" t="inlineStr">
        <is>
          <t>Horsepower</t>
        </is>
      </c>
      <c r="C506" s="401" t="n"/>
      <c r="D506" s="28">
        <f>IF('{Equipment Data Entry}'!G27="","",'{Equipment Data Entry}'!G27)</f>
        <v/>
      </c>
      <c r="E506" s="21" t="inlineStr">
        <is>
          <t>RPM</t>
        </is>
      </c>
      <c r="F506" s="24" t="n"/>
      <c r="G506" s="199" t="inlineStr">
        <is>
          <t>SF</t>
        </is>
      </c>
      <c r="I506" s="199" t="inlineStr">
        <is>
          <t>Motor Shv OD/Bore/PD</t>
        </is>
      </c>
      <c r="J506" s="401" t="n"/>
      <c r="K506" s="208">
        <f>IF('{Equipment Data Entry}'!J27="","",'{Equipment Data Entry}'!J27)</f>
        <v/>
      </c>
      <c r="L506" s="401" t="n"/>
      <c r="P506" s="217" t="n"/>
      <c r="Q506" s="211" t="n"/>
      <c r="R506" s="212" t="inlineStr">
        <is>
          <t>Technician Notes</t>
        </is>
      </c>
      <c r="S506" s="211" t="n"/>
      <c r="T506" s="217" t="n"/>
      <c r="U506" s="211" t="n"/>
      <c r="V506" s="422" t="n"/>
      <c r="W506" s="212" t="n"/>
      <c r="X506" s="212" t="n"/>
    </row>
    <row r="507" ht="13.35" customHeight="1" s="162">
      <c r="B507" s="198">
        <f>IF('{Equipment Data Entry}'!N27="","",'{Equipment Data Entry}'!N27)</f>
        <v/>
      </c>
      <c r="C507" s="198">
        <f>IF('{Equipment Data Entry}'!O27="","",'{Equipment Data Entry}'!O27)</f>
        <v/>
      </c>
      <c r="D507" s="21" t="inlineStr">
        <is>
          <t>FLA</t>
        </is>
      </c>
      <c r="E507" s="25" t="n"/>
      <c r="F507" s="21" t="inlineStr">
        <is>
          <t>Frame</t>
        </is>
      </c>
      <c r="G507" s="208" t="n"/>
      <c r="I507" s="199" t="inlineStr">
        <is>
          <t>Fan Shv OD/Bore</t>
        </is>
      </c>
      <c r="J507" s="401" t="n"/>
      <c r="K507" s="208">
        <f>IF('{Equipment Data Entry}'!K27="","",'{Equipment Data Entry}'!K27)</f>
        <v/>
      </c>
      <c r="L507" s="401" t="n"/>
      <c r="P507" s="217" t="n"/>
      <c r="Q507" s="211" t="n"/>
      <c r="R507" s="212" t="n"/>
      <c r="S507" s="211" t="n"/>
      <c r="T507" s="217" t="n"/>
      <c r="U507" s="211" t="n"/>
      <c r="V507" s="422" t="n"/>
      <c r="W507" s="212" t="n"/>
      <c r="X507" s="212" t="n"/>
    </row>
    <row r="508" ht="13.35" customHeight="1" s="162">
      <c r="B508" s="199" t="inlineStr">
        <is>
          <t>Corrected FLA</t>
        </is>
      </c>
      <c r="C508" s="401" t="n"/>
      <c r="D508" s="27">
        <f>IF(OR(E509="",E507="",B507=""),"",B507/AVERAGE(E509:G509)*E507)</f>
        <v/>
      </c>
      <c r="E508" s="199" t="inlineStr">
        <is>
          <t>Estimated BHP</t>
        </is>
      </c>
      <c r="F508" s="401" t="n"/>
      <c r="G508" s="27">
        <f>IF(OR(COUNT(E509:G509)=0,COUNT(E510:G510)=0),"",IF(C507="1-phase", ((0.8*0.9*E509*E510)/746), AVERAGE(E509,F509,G509)*AVERAGE(E510,F510,G510)*0.8*0.9*1.732/746))</f>
        <v/>
      </c>
      <c r="I508" s="199" t="inlineStr">
        <is>
          <t>Belt(s)</t>
        </is>
      </c>
      <c r="J508" s="208">
        <f>IF('{Equipment Data Entry}'!L27="","",'{Equipment Data Entry}'!L27)</f>
        <v/>
      </c>
      <c r="K508" s="199" t="inlineStr">
        <is>
          <t>C to C</t>
        </is>
      </c>
      <c r="L508" s="25">
        <f>IF('{Equipment Data Entry}'!M27="","",'{Equipment Data Entry}'!M27)</f>
        <v/>
      </c>
      <c r="P508" s="217" t="n"/>
      <c r="Q508" s="217" t="n"/>
      <c r="R508" s="217" t="n"/>
      <c r="S508" s="217" t="n"/>
      <c r="T508" s="217" t="n"/>
      <c r="U508" s="217" t="n"/>
      <c r="V508" s="217" t="n"/>
      <c r="W508" s="217" t="n"/>
      <c r="X508" s="217" t="n"/>
    </row>
    <row r="509" ht="13.35" customHeight="1" s="162">
      <c r="B509" s="199" t="inlineStr">
        <is>
          <t>Measured Voltage</t>
        </is>
      </c>
      <c r="C509" s="400" t="n"/>
      <c r="D509" s="401" t="n"/>
      <c r="E509" s="24" t="n"/>
      <c r="F509" s="24" t="n"/>
      <c r="G509" s="24" t="n"/>
      <c r="I509" s="199" t="inlineStr">
        <is>
          <t>Final Settings / Setpoints</t>
        </is>
      </c>
      <c r="J509" s="401" t="n"/>
      <c r="K509" s="24" t="n"/>
      <c r="L509" s="400" t="n"/>
      <c r="M509" s="401" t="n"/>
      <c r="P509" s="217" t="n"/>
      <c r="Q509" s="217" t="n"/>
      <c r="R509" s="216" t="n"/>
      <c r="S509" s="217" t="n"/>
      <c r="T509" s="217" t="n"/>
      <c r="U509" s="217" t="n"/>
      <c r="V509" s="217" t="n"/>
      <c r="W509" s="217" t="n"/>
      <c r="X509" s="217" t="n"/>
    </row>
    <row r="510" ht="13.35" customHeight="1" s="162">
      <c r="B510" s="199" t="inlineStr">
        <is>
          <t>Measured Amperage</t>
        </is>
      </c>
      <c r="C510" s="400" t="n"/>
      <c r="D510" s="401" t="n"/>
      <c r="E510" s="25" t="n"/>
      <c r="F510" s="25" t="n"/>
      <c r="G510" s="25" t="n"/>
      <c r="I510" s="205" t="inlineStr">
        <is>
          <t>RPM Data</t>
        </is>
      </c>
      <c r="J510" s="401" t="n"/>
      <c r="K510" s="205" t="inlineStr">
        <is>
          <t>Initial</t>
        </is>
      </c>
      <c r="L510" s="205" t="inlineStr">
        <is>
          <t>Final</t>
        </is>
      </c>
      <c r="P510" s="217" t="n"/>
      <c r="Q510" s="217" t="n"/>
      <c r="R510" s="429" t="n"/>
      <c r="S510" s="430" t="n"/>
      <c r="T510" s="430" t="n"/>
      <c r="U510" s="430" t="n"/>
      <c r="V510" s="430" t="n"/>
      <c r="W510" s="430" t="n"/>
      <c r="X510" s="431" t="n"/>
    </row>
    <row r="511" ht="13.35" customHeight="1" s="162">
      <c r="I511" s="199" t="inlineStr">
        <is>
          <t>Motor RPM</t>
        </is>
      </c>
      <c r="J511" s="401" t="n"/>
      <c r="K511" s="24" t="n"/>
      <c r="L511" s="24" t="n"/>
      <c r="P511" s="217" t="n"/>
      <c r="Q511" s="217" t="n"/>
      <c r="R511" s="432" t="n"/>
      <c r="S511" s="404" t="n"/>
      <c r="T511" s="404" t="n"/>
      <c r="U511" s="404" t="n"/>
      <c r="V511" s="404" t="n"/>
      <c r="W511" s="404" t="n"/>
      <c r="X511" s="433" t="n"/>
    </row>
    <row r="512" ht="13.35" customHeight="1" s="162">
      <c r="B512" s="200" t="inlineStr">
        <is>
          <t xml:space="preserve">Static Pressures Profile </t>
        </is>
      </c>
      <c r="C512" s="400" t="n"/>
      <c r="D512" s="400" t="n"/>
      <c r="E512" s="400" t="n"/>
      <c r="F512" s="400" t="n"/>
      <c r="G512" s="401" t="n"/>
      <c r="I512" s="199" t="inlineStr">
        <is>
          <t>Fan RPM</t>
        </is>
      </c>
      <c r="J512" s="401" t="n"/>
      <c r="K512" s="24" t="n"/>
      <c r="L512" s="24" t="n"/>
      <c r="P512" s="217" t="n"/>
      <c r="Q512" s="217" t="n"/>
      <c r="R512" s="432" t="n"/>
      <c r="S512" s="404" t="n"/>
      <c r="T512" s="404" t="n"/>
      <c r="U512" s="404" t="n"/>
      <c r="V512" s="404" t="n"/>
      <c r="W512" s="404" t="n"/>
      <c r="X512" s="433" t="n"/>
    </row>
    <row r="513" ht="13.35" customHeight="1" s="162">
      <c r="B513" s="434" t="n"/>
      <c r="C513" s="401" t="n"/>
      <c r="D513" s="205" t="inlineStr">
        <is>
          <t>Flt/Coil</t>
        </is>
      </c>
      <c r="E513" s="205" t="inlineStr">
        <is>
          <t>Fan</t>
        </is>
      </c>
      <c r="F513" s="434" t="n"/>
      <c r="G513" s="401" t="n"/>
      <c r="I513" s="199" t="inlineStr">
        <is>
          <t>VSD Frequency</t>
        </is>
      </c>
      <c r="J513" s="401" t="n"/>
      <c r="K513" s="66" t="n"/>
      <c r="L513" s="66" t="n"/>
      <c r="P513" s="217" t="n"/>
      <c r="Q513" s="217" t="n"/>
      <c r="R513" s="432" t="n"/>
      <c r="S513" s="404" t="n"/>
      <c r="T513" s="404" t="n"/>
      <c r="U513" s="404" t="n"/>
      <c r="V513" s="404" t="n"/>
      <c r="W513" s="404" t="n"/>
      <c r="X513" s="433" t="n"/>
    </row>
    <row r="514" ht="13.35" customHeight="1" s="162">
      <c r="B514" s="198" t="inlineStr">
        <is>
          <t>Entering</t>
        </is>
      </c>
      <c r="C514" s="401" t="n"/>
      <c r="D514" s="19" t="n"/>
      <c r="E514" s="19" t="n"/>
      <c r="F514" s="19">
        <f>IF(E514="","",E515-N(E514))</f>
        <v/>
      </c>
      <c r="G514" s="186" t="inlineStr">
        <is>
          <t>TSP</t>
        </is>
      </c>
      <c r="H514" s="23" t="n"/>
      <c r="I514" s="199" t="inlineStr">
        <is>
          <t>OA Damper Position</t>
        </is>
      </c>
      <c r="J514" s="400" t="n"/>
      <c r="K514" s="401" t="n"/>
      <c r="L514" s="56" t="n"/>
      <c r="P514" s="217" t="n"/>
      <c r="Q514" s="217" t="n"/>
      <c r="R514" s="432" t="n"/>
      <c r="S514" s="404" t="n"/>
      <c r="T514" s="404" t="n"/>
      <c r="U514" s="404" t="n"/>
      <c r="V514" s="404" t="n"/>
      <c r="W514" s="404" t="n"/>
      <c r="X514" s="433" t="n"/>
    </row>
    <row r="515" ht="13.35" customHeight="1" s="162">
      <c r="B515" s="198" t="inlineStr">
        <is>
          <t>Exiting</t>
        </is>
      </c>
      <c r="C515" s="401" t="n"/>
      <c r="D515" s="55">
        <f>IF(E514="", "", E514)</f>
        <v/>
      </c>
      <c r="E515" s="19" t="n"/>
      <c r="F515" s="19">
        <f>IF(E515="","",E515-N(D514))</f>
        <v/>
      </c>
      <c r="G515" s="186" t="inlineStr">
        <is>
          <t>ESP</t>
        </is>
      </c>
      <c r="H515" s="23" t="n"/>
      <c r="P515" s="217" t="n"/>
      <c r="Q515" s="217" t="n"/>
      <c r="R515" s="432" t="n"/>
      <c r="S515" s="404" t="n"/>
      <c r="T515" s="404" t="n"/>
      <c r="U515" s="404" t="n"/>
      <c r="V515" s="404" t="n"/>
      <c r="W515" s="404" t="n"/>
      <c r="X515" s="433" t="n"/>
    </row>
    <row r="516" ht="13.35" customHeight="1" s="162">
      <c r="P516" s="217" t="n"/>
      <c r="Q516" s="217" t="n"/>
      <c r="R516" s="432" t="n"/>
      <c r="S516" s="404" t="n"/>
      <c r="T516" s="404" t="n"/>
      <c r="U516" s="404" t="n"/>
      <c r="V516" s="404" t="n"/>
      <c r="W516" s="404" t="n"/>
      <c r="X516" s="433" t="n"/>
    </row>
    <row r="517" ht="13.35" customHeight="1" s="162">
      <c r="B517" s="200" t="inlineStr">
        <is>
          <t>System</t>
        </is>
      </c>
      <c r="C517" s="403" t="n"/>
      <c r="D517" s="209">
        <f>IF('{Equipment Data Entry}'!B28="","",'{Equipment Data Entry}'!B28)</f>
        <v/>
      </c>
      <c r="E517" s="420" t="n"/>
      <c r="F517" s="403" t="n"/>
      <c r="G517" s="200" t="inlineStr">
        <is>
          <t>Service</t>
        </is>
      </c>
      <c r="H517" s="403" t="n"/>
      <c r="I517" s="210">
        <f>IF('{Equipment Data Entry}'!C28="", "", '{Equipment Data Entry}'!C28)</f>
        <v/>
      </c>
      <c r="J517" s="420" t="n"/>
      <c r="K517" s="420" t="n"/>
      <c r="L517" s="420" t="n"/>
      <c r="M517" s="403" t="n"/>
      <c r="P517" s="217" t="n"/>
      <c r="Q517" s="217" t="n"/>
      <c r="R517" s="211" t="inlineStr">
        <is>
          <t>Design Fan Rotation</t>
        </is>
      </c>
      <c r="S517" s="404" t="n"/>
      <c r="T517" s="404" t="n"/>
      <c r="U517" s="404" t="n"/>
      <c r="V517" s="404" t="n"/>
      <c r="W517" s="404" t="n"/>
      <c r="X517" s="433" t="n"/>
    </row>
    <row r="518" ht="13.35" customHeight="1" s="162">
      <c r="B518" s="424" t="n"/>
      <c r="C518" s="425" t="n"/>
      <c r="D518" s="424" t="n"/>
      <c r="E518" s="426" t="n"/>
      <c r="F518" s="425" t="n"/>
      <c r="G518" s="424" t="n"/>
      <c r="H518" s="425" t="n"/>
      <c r="I518" s="424" t="n"/>
      <c r="J518" s="426" t="n"/>
      <c r="K518" s="426" t="n"/>
      <c r="L518" s="426" t="n"/>
      <c r="M518" s="425" t="n"/>
      <c r="P518" s="217" t="n"/>
      <c r="Q518" s="217" t="n"/>
      <c r="R518" s="211" t="inlineStr">
        <is>
          <t>Actual Fan Rotation</t>
        </is>
      </c>
      <c r="S518" s="404" t="n"/>
      <c r="T518" s="404" t="n"/>
      <c r="U518" s="404" t="n"/>
      <c r="V518" s="404" t="n"/>
      <c r="W518" s="404" t="n"/>
      <c r="X518" s="433" t="n"/>
    </row>
    <row r="519" ht="13.35" customHeight="1" s="162">
      <c r="B519" s="427" t="inlineStr">
        <is>
          <t>Drive Type:</t>
        </is>
      </c>
      <c r="D519" s="428" t="n"/>
      <c r="E519" s="427" t="inlineStr">
        <is>
          <t>Fan Rotation – Design:</t>
        </is>
      </c>
      <c r="G519" s="428" t="n"/>
      <c r="I519" s="427" t="inlineStr">
        <is>
          <t>Actual:</t>
        </is>
      </c>
      <c r="J519" s="428" t="n"/>
      <c r="K519" s="427" t="inlineStr">
        <is>
          <t>Sheave Bore (M/F):</t>
        </is>
      </c>
      <c r="M519" s="428" t="n"/>
      <c r="P519" s="217" t="n"/>
      <c r="Q519" s="217" t="n"/>
      <c r="R519" s="436" t="inlineStr">
        <is>
          <t>Misc. Unit Info</t>
        </is>
      </c>
      <c r="S519" s="437" t="n"/>
      <c r="T519" s="437" t="n"/>
      <c r="U519" s="437" t="n"/>
      <c r="V519" s="437" t="n"/>
      <c r="W519" s="437" t="n"/>
      <c r="X519" s="438" t="n"/>
    </row>
    <row r="520" ht="13.35" customHeight="1" s="162">
      <c r="B520" s="200" t="inlineStr">
        <is>
          <t>Unit Data</t>
        </is>
      </c>
      <c r="C520" s="400" t="n"/>
      <c r="D520" s="400" t="n"/>
      <c r="E520" s="400" t="n"/>
      <c r="F520" s="400" t="n"/>
      <c r="G520" s="401" t="n"/>
      <c r="I520" s="200" t="inlineStr">
        <is>
          <t>Design and Performance Data</t>
        </is>
      </c>
      <c r="J520" s="400" t="n"/>
      <c r="K520" s="400" t="n"/>
      <c r="L520" s="401" t="n"/>
      <c r="M520" s="283" t="n"/>
      <c r="P520" s="217" t="n"/>
      <c r="Q520" s="217" t="n"/>
      <c r="R520" s="216" t="inlineStr">
        <is>
          <t>Design Fan Rotation</t>
        </is>
      </c>
      <c r="U520" s="217" t="n"/>
      <c r="W520" s="217" t="n"/>
      <c r="X520" s="217" t="n"/>
    </row>
    <row r="521" ht="13.35" customHeight="1" s="162">
      <c r="B521" s="199" t="inlineStr">
        <is>
          <t>Manufacturer</t>
        </is>
      </c>
      <c r="C521" s="401" t="n"/>
      <c r="D521" s="204">
        <f>IF('{Equipment Data Entry}'!E28="","",'{Equipment Data Entry}'!E28)</f>
        <v/>
      </c>
      <c r="E521" s="400" t="n"/>
      <c r="F521" s="400" t="n"/>
      <c r="G521" s="401" t="n"/>
      <c r="I521" s="199" t="inlineStr">
        <is>
          <t>Design Criteria</t>
        </is>
      </c>
      <c r="J521" s="401" t="n"/>
      <c r="K521" s="199" t="inlineStr">
        <is>
          <t>Design</t>
        </is>
      </c>
      <c r="L521" s="199" t="inlineStr">
        <is>
          <t>Actual</t>
        </is>
      </c>
      <c r="P521" s="217" t="n"/>
      <c r="Q521" s="217" t="n"/>
      <c r="R521" s="211" t="inlineStr">
        <is>
          <t>Actual Fan Rotation</t>
        </is>
      </c>
      <c r="S521" s="421" t="n"/>
      <c r="T521" s="422" t="n"/>
      <c r="U521" s="211" t="inlineStr">
        <is>
          <t>Qty.</t>
        </is>
      </c>
      <c r="V521" s="423" t="n"/>
      <c r="W521" s="217" t="n"/>
      <c r="X521" s="217" t="n"/>
    </row>
    <row r="522" ht="13.35" customHeight="1" s="162">
      <c r="B522" s="199" t="inlineStr">
        <is>
          <t>Model Number</t>
        </is>
      </c>
      <c r="C522" s="401" t="n"/>
      <c r="D522" s="204">
        <f>IF('{Equipment Data Entry}'!F28="","",'{Equipment Data Entry}'!F28)</f>
        <v/>
      </c>
      <c r="E522" s="400" t="n"/>
      <c r="F522" s="400" t="n"/>
      <c r="G522" s="401" t="n"/>
      <c r="I522" s="199" t="inlineStr">
        <is>
          <t>Total Airflow</t>
        </is>
      </c>
      <c r="J522" s="401" t="n"/>
      <c r="K522" s="24">
        <f>'RTU Airflow'!H1066</f>
        <v/>
      </c>
      <c r="L522" s="24">
        <f>'RTU Airflow'!L1066</f>
        <v/>
      </c>
      <c r="M522" s="22">
        <f>IF(OR(L522="",K522="",K522=0),"",L522/K522)</f>
        <v/>
      </c>
      <c r="P522" s="217" t="n"/>
      <c r="Q522" s="217" t="n"/>
      <c r="R522" s="211" t="inlineStr">
        <is>
          <t>Design Filter Type</t>
        </is>
      </c>
      <c r="S522" s="421" t="n"/>
      <c r="T522" s="422" t="n"/>
      <c r="U522" s="212" t="n"/>
      <c r="V522" s="423" t="n"/>
      <c r="W522" s="217" t="n"/>
      <c r="X522" s="217" t="n"/>
    </row>
    <row r="523" ht="13.35" customHeight="1" s="162">
      <c r="B523" s="199" t="inlineStr">
        <is>
          <t>Serial Number</t>
        </is>
      </c>
      <c r="C523" s="401" t="n"/>
      <c r="D523" s="204" t="n"/>
      <c r="E523" s="400" t="n"/>
      <c r="F523" s="400" t="n"/>
      <c r="G523" s="401" t="n"/>
      <c r="I523" s="199" t="inlineStr">
        <is>
          <t>Outside Airflow</t>
        </is>
      </c>
      <c r="J523" s="401" t="n"/>
      <c r="K523" s="24">
        <f>IF('RTU Airflow'!H1077=0,0,'RTU Airflow'!H1077)</f>
        <v/>
      </c>
      <c r="L523" s="24">
        <f>'RTU Airflow'!L1077</f>
        <v/>
      </c>
      <c r="M523" s="22">
        <f>IF(OR(L523="",K523="",K523=0),"",L523/K523)</f>
        <v/>
      </c>
      <c r="P523" s="217" t="n"/>
      <c r="Q523" s="217" t="n"/>
      <c r="R523" s="211" t="inlineStr">
        <is>
          <t>Installed Filter Type</t>
        </is>
      </c>
      <c r="S523" s="421" t="n"/>
      <c r="T523" s="422" t="n"/>
      <c r="U523" s="216" t="inlineStr">
        <is>
          <t>Drive Change Data</t>
        </is>
      </c>
      <c r="V523" s="423" t="n"/>
      <c r="W523" s="61" t="inlineStr">
        <is>
          <t>Original</t>
        </is>
      </c>
      <c r="X523" s="61" t="inlineStr">
        <is>
          <t>New</t>
        </is>
      </c>
    </row>
    <row r="524" ht="13.35" customHeight="1" s="162">
      <c r="B524" s="199" t="inlineStr">
        <is>
          <t>Area Served</t>
        </is>
      </c>
      <c r="C524" s="401" t="n"/>
      <c r="D524" s="204">
        <f>I517</f>
        <v/>
      </c>
      <c r="E524" s="400" t="n"/>
      <c r="F524" s="400" t="n"/>
      <c r="G524" s="401" t="n"/>
      <c r="I524" s="199" t="inlineStr">
        <is>
          <t>Return Airflow</t>
        </is>
      </c>
      <c r="J524" s="401" t="n"/>
      <c r="K524" s="24">
        <f>IF(K522="","",K522-N(K523))</f>
        <v/>
      </c>
      <c r="L524" s="24">
        <f>IF(L522="","",L522-N(L523))</f>
        <v/>
      </c>
      <c r="P524" s="216" t="n"/>
      <c r="Q524" s="216" t="n"/>
      <c r="R524" s="211" t="inlineStr">
        <is>
          <t>Size</t>
        </is>
      </c>
      <c r="S524" s="421" t="n"/>
      <c r="T524" s="422" t="n"/>
      <c r="U524" s="212" t="inlineStr">
        <is>
          <t>Qty.</t>
        </is>
      </c>
      <c r="V524" s="423" t="n"/>
      <c r="W524" s="217" t="n"/>
      <c r="X524" s="217" t="n"/>
    </row>
    <row r="525" ht="13.35" customHeight="1" s="162">
      <c r="B525" s="199" t="inlineStr">
        <is>
          <t>Location</t>
        </is>
      </c>
      <c r="C525" s="401" t="n"/>
      <c r="D525" s="204">
        <f>IF('{Equipment Data Entry}'!D28="","",'{Equipment Data Entry}'!D28)</f>
        <v/>
      </c>
      <c r="E525" s="400" t="n"/>
      <c r="F525" s="400" t="n"/>
      <c r="G525" s="401" t="n"/>
      <c r="I525" s="199" t="inlineStr">
        <is>
          <t>Unit ESP</t>
        </is>
      </c>
      <c r="J525" s="401" t="n"/>
      <c r="K525" s="71">
        <f>IF('{Equipment Data Entry}'!H28="","",'{Equipment Data Entry}'!H28)</f>
        <v/>
      </c>
      <c r="L525" s="29">
        <f>F538</f>
        <v/>
      </c>
      <c r="P525" s="217" t="n"/>
      <c r="Q525" s="211" t="inlineStr">
        <is>
          <t>RPM</t>
        </is>
      </c>
      <c r="R525" s="211" t="n"/>
      <c r="S525" s="212" t="n"/>
      <c r="T525" s="423" t="n"/>
      <c r="U525" s="211" t="inlineStr">
        <is>
          <t>Fan Sheave</t>
        </is>
      </c>
      <c r="V525" s="212" t="n"/>
      <c r="W525" s="217" t="n"/>
      <c r="X525" s="217" t="n"/>
    </row>
    <row r="526" ht="13.35" customHeight="1" s="162">
      <c r="I526" s="199" t="inlineStr">
        <is>
          <t>Fan RPMs</t>
        </is>
      </c>
      <c r="J526" s="401" t="n"/>
      <c r="K526" s="24">
        <f>IF('{Equipment Data Entry}'!I28="","",'{Equipment Data Entry}'!I28)</f>
        <v/>
      </c>
      <c r="L526" s="24">
        <f>IF(L535="","",L535)</f>
        <v/>
      </c>
      <c r="P526" s="217" t="n"/>
      <c r="S526" s="217" t="n"/>
      <c r="V526" s="217" t="n"/>
      <c r="W526" s="217" t="inlineStr">
        <is>
          <t>Original</t>
        </is>
      </c>
      <c r="X526" s="217" t="inlineStr">
        <is>
          <t>New</t>
        </is>
      </c>
    </row>
    <row r="527" ht="13.35" customHeight="1" s="162">
      <c r="B527" s="200" t="inlineStr">
        <is>
          <t>Motor Data</t>
        </is>
      </c>
      <c r="C527" s="400" t="n"/>
      <c r="D527" s="400" t="n"/>
      <c r="E527" s="400" t="n"/>
      <c r="F527" s="400" t="n"/>
      <c r="G527" s="401" t="n"/>
      <c r="I527" s="199" t="inlineStr">
        <is>
          <t>Filters: Type / Size / Qty</t>
        </is>
      </c>
      <c r="J527" s="401" t="n"/>
      <c r="K527" s="24" t="n"/>
      <c r="L527" s="400" t="n"/>
      <c r="M527" s="401" t="n"/>
      <c r="P527" s="217" t="n"/>
      <c r="Q527" s="211" t="inlineStr">
        <is>
          <t>DCV</t>
        </is>
      </c>
      <c r="R527" s="216" t="inlineStr">
        <is>
          <t>Initial</t>
        </is>
      </c>
      <c r="U527" s="216" t="inlineStr">
        <is>
          <t>Motor Sheave</t>
        </is>
      </c>
      <c r="W527" s="61" t="n"/>
      <c r="X527" s="61" t="n"/>
    </row>
    <row r="528" ht="13.35" customHeight="1" s="162">
      <c r="B528" s="199" t="inlineStr">
        <is>
          <t>Manufacturer</t>
        </is>
      </c>
      <c r="C528" s="401" t="n"/>
      <c r="D528" s="203" t="n"/>
      <c r="E528" s="400" t="n"/>
      <c r="F528" s="400" t="n"/>
      <c r="G528" s="401" t="n"/>
      <c r="I528" s="200" t="inlineStr">
        <is>
          <t>Drive Data</t>
        </is>
      </c>
      <c r="J528" s="400" t="n"/>
      <c r="K528" s="400" t="n"/>
      <c r="L528" s="401" t="n"/>
      <c r="P528" s="217" t="n"/>
      <c r="Q528" s="211" t="inlineStr">
        <is>
          <t>RPM</t>
        </is>
      </c>
      <c r="R528" s="211" t="n"/>
      <c r="S528" s="211" t="n"/>
      <c r="T528" s="217" t="n"/>
      <c r="U528" s="211" t="inlineStr">
        <is>
          <t>Fan Sheave</t>
        </is>
      </c>
      <c r="V528" s="422" t="n"/>
      <c r="W528" s="212" t="n"/>
      <c r="X528" s="212" t="n"/>
    </row>
    <row r="529" ht="13.35" customHeight="1" s="162">
      <c r="B529" s="199" t="inlineStr">
        <is>
          <t>Horsepower</t>
        </is>
      </c>
      <c r="C529" s="401" t="n"/>
      <c r="D529" s="28">
        <f>IF('{Equipment Data Entry}'!G28="","",'{Equipment Data Entry}'!G28)</f>
        <v/>
      </c>
      <c r="E529" s="21" t="inlineStr">
        <is>
          <t>RPM</t>
        </is>
      </c>
      <c r="F529" s="24" t="n"/>
      <c r="G529" s="199" t="inlineStr">
        <is>
          <t>SF</t>
        </is>
      </c>
      <c r="I529" s="199" t="inlineStr">
        <is>
          <t>Motor Shv OD/Bore/PD</t>
        </is>
      </c>
      <c r="J529" s="401" t="n"/>
      <c r="K529" s="208">
        <f>IF('{Equipment Data Entry}'!J28="","",'{Equipment Data Entry}'!J28)</f>
        <v/>
      </c>
      <c r="L529" s="401" t="n"/>
      <c r="P529" s="217" t="n"/>
      <c r="Q529" s="211" t="inlineStr">
        <is>
          <t>VFD</t>
        </is>
      </c>
      <c r="R529" s="216" t="inlineStr">
        <is>
          <t>Technician Notes</t>
        </is>
      </c>
      <c r="S529" s="211" t="n"/>
      <c r="T529" s="217" t="n"/>
      <c r="U529" s="211" t="inlineStr">
        <is>
          <t>Belt</t>
        </is>
      </c>
      <c r="V529" s="422" t="n"/>
      <c r="W529" s="212" t="n"/>
      <c r="X529" s="212" t="n"/>
    </row>
    <row r="530" ht="13.35" customHeight="1" s="162">
      <c r="B530" s="198">
        <f>IF('{Equipment Data Entry}'!N28="","",'{Equipment Data Entry}'!N28)</f>
        <v/>
      </c>
      <c r="C530" s="198">
        <f>IF('{Equipment Data Entry}'!O28="","",'{Equipment Data Entry}'!O28)</f>
        <v/>
      </c>
      <c r="D530" s="21" t="inlineStr">
        <is>
          <t>FLA</t>
        </is>
      </c>
      <c r="E530" s="25" t="n"/>
      <c r="F530" s="21" t="inlineStr">
        <is>
          <t>Frame</t>
        </is>
      </c>
      <c r="G530" s="208" t="n"/>
      <c r="I530" s="199" t="inlineStr">
        <is>
          <t>Fan Shv OD/Bore</t>
        </is>
      </c>
      <c r="J530" s="401" t="n"/>
      <c r="K530" s="208">
        <f>IF('{Equipment Data Entry}'!K28="","",'{Equipment Data Entry}'!K28)</f>
        <v/>
      </c>
      <c r="L530" s="401" t="n"/>
      <c r="P530" s="217" t="n"/>
      <c r="Q530" s="211" t="inlineStr">
        <is>
          <t>DCV</t>
        </is>
      </c>
      <c r="R530" s="212" t="n"/>
      <c r="S530" s="211" t="n"/>
      <c r="T530" s="217" t="n"/>
      <c r="U530" s="211" t="inlineStr">
        <is>
          <t>C to C</t>
        </is>
      </c>
      <c r="V530" s="422" t="n"/>
      <c r="W530" s="212" t="n"/>
      <c r="X530" s="212" t="n"/>
    </row>
    <row r="531" ht="13.35" customHeight="1" s="162">
      <c r="B531" s="199" t="inlineStr">
        <is>
          <t>Corrected FLA</t>
        </is>
      </c>
      <c r="C531" s="401" t="n"/>
      <c r="D531" s="27">
        <f>IF(OR(E532="",E530="",B530=""),"",B530/AVERAGE(E532:G532)*E530)</f>
        <v/>
      </c>
      <c r="E531" s="199" t="inlineStr">
        <is>
          <t>Estimated BHP</t>
        </is>
      </c>
      <c r="F531" s="401" t="n"/>
      <c r="G531" s="27">
        <f>IF(OR(COUNT(E532:G532)=0,COUNT(E533:G533)=0),"",IF(C530="1-phase", ((0.8*0.9*E532*E533)/746), AVERAGE(E532,F532,G532)*AVERAGE(E533,F533,G533)*0.8*0.9*1.732/746))</f>
        <v/>
      </c>
      <c r="I531" s="199" t="inlineStr">
        <is>
          <t>Belt(s)</t>
        </is>
      </c>
      <c r="J531" s="208">
        <f>IF('{Equipment Data Entry}'!L28="","",'{Equipment Data Entry}'!L28)</f>
        <v/>
      </c>
      <c r="K531" s="199" t="inlineStr">
        <is>
          <t>C to C</t>
        </is>
      </c>
      <c r="L531" s="25">
        <f>IF('{Equipment Data Entry}'!M28="","",'{Equipment Data Entry}'!M28)</f>
        <v/>
      </c>
      <c r="P531" s="217" t="n"/>
      <c r="Q531" s="211" t="n"/>
      <c r="R531" s="212" t="n"/>
      <c r="S531" s="211" t="n"/>
      <c r="T531" s="217" t="n"/>
      <c r="U531" s="211" t="n"/>
      <c r="V531" s="422" t="n"/>
      <c r="W531" s="212" t="n"/>
      <c r="X531" s="212" t="n"/>
    </row>
    <row r="532" ht="13.35" customHeight="1" s="162">
      <c r="B532" s="199" t="inlineStr">
        <is>
          <t>Measured Voltage</t>
        </is>
      </c>
      <c r="C532" s="400" t="n"/>
      <c r="D532" s="401" t="n"/>
      <c r="E532" s="24" t="n"/>
      <c r="F532" s="24" t="n"/>
      <c r="G532" s="24" t="n"/>
      <c r="I532" s="199" t="inlineStr">
        <is>
          <t>Final Settings / Setpoints</t>
        </is>
      </c>
      <c r="J532" s="401" t="n"/>
      <c r="K532" s="24" t="n"/>
      <c r="L532" s="400" t="n"/>
      <c r="M532" s="401" t="n"/>
      <c r="P532" s="217" t="n"/>
      <c r="Q532" s="217" t="n"/>
      <c r="R532" s="217" t="inlineStr">
        <is>
          <t>Technician Notes</t>
        </is>
      </c>
      <c r="S532" s="217" t="n"/>
      <c r="T532" s="217" t="n"/>
      <c r="U532" s="217" t="n"/>
      <c r="V532" s="217" t="n"/>
      <c r="W532" s="217" t="n"/>
      <c r="X532" s="217" t="n"/>
    </row>
    <row r="533" ht="13.35" customHeight="1" s="162">
      <c r="B533" s="199" t="inlineStr">
        <is>
          <t>Measured Amperage</t>
        </is>
      </c>
      <c r="C533" s="400" t="n"/>
      <c r="D533" s="401" t="n"/>
      <c r="E533" s="25" t="n"/>
      <c r="F533" s="25" t="n"/>
      <c r="G533" s="25" t="n"/>
      <c r="I533" s="205" t="inlineStr">
        <is>
          <t>RPM Data</t>
        </is>
      </c>
      <c r="J533" s="401" t="n"/>
      <c r="K533" s="205" t="inlineStr">
        <is>
          <t>Initial</t>
        </is>
      </c>
      <c r="L533" s="205" t="inlineStr">
        <is>
          <t>Final</t>
        </is>
      </c>
      <c r="P533" s="217" t="n"/>
      <c r="Q533" s="217" t="n"/>
      <c r="R533" s="216" t="n"/>
      <c r="S533" s="217" t="n"/>
      <c r="T533" s="217" t="n"/>
      <c r="U533" s="217" t="n"/>
      <c r="V533" s="217" t="n"/>
      <c r="W533" s="217" t="n"/>
      <c r="X533" s="217" t="n"/>
    </row>
    <row r="534" ht="13.35" customHeight="1" s="162">
      <c r="I534" s="199" t="inlineStr">
        <is>
          <t>Motor RPM</t>
        </is>
      </c>
      <c r="J534" s="401" t="n"/>
      <c r="K534" s="24" t="n"/>
      <c r="L534" s="24" t="n"/>
      <c r="P534" s="217" t="n"/>
      <c r="Q534" s="217" t="n"/>
      <c r="R534" s="429" t="n"/>
      <c r="S534" s="430" t="n"/>
      <c r="T534" s="430" t="n"/>
      <c r="U534" s="430" t="n"/>
      <c r="V534" s="430" t="n"/>
      <c r="W534" s="430" t="n"/>
      <c r="X534" s="431" t="n"/>
    </row>
    <row r="535" ht="13.35" customHeight="1" s="162">
      <c r="B535" s="200" t="inlineStr">
        <is>
          <t xml:space="preserve">Static Pressures Profile </t>
        </is>
      </c>
      <c r="C535" s="400" t="n"/>
      <c r="D535" s="400" t="n"/>
      <c r="E535" s="400" t="n"/>
      <c r="F535" s="400" t="n"/>
      <c r="G535" s="401" t="n"/>
      <c r="I535" s="199" t="inlineStr">
        <is>
          <t>Fan RPM</t>
        </is>
      </c>
      <c r="J535" s="401" t="n"/>
      <c r="K535" s="24" t="n"/>
      <c r="L535" s="24" t="n"/>
      <c r="P535" s="217" t="n"/>
      <c r="Q535" s="217" t="n"/>
      <c r="R535" s="432" t="n"/>
      <c r="S535" s="404" t="n"/>
      <c r="T535" s="404" t="n"/>
      <c r="U535" s="404" t="n"/>
      <c r="V535" s="404" t="n"/>
      <c r="W535" s="404" t="n"/>
      <c r="X535" s="433" t="n"/>
    </row>
    <row r="536" ht="13.35" customHeight="1" s="162">
      <c r="B536" s="434" t="n"/>
      <c r="C536" s="401" t="n"/>
      <c r="D536" s="205" t="inlineStr">
        <is>
          <t>Flt/Coil</t>
        </is>
      </c>
      <c r="E536" s="205" t="inlineStr">
        <is>
          <t>Fan</t>
        </is>
      </c>
      <c r="F536" s="434" t="n"/>
      <c r="G536" s="401" t="n"/>
      <c r="I536" s="199" t="inlineStr">
        <is>
          <t>VSD Frequency</t>
        </is>
      </c>
      <c r="J536" s="401" t="n"/>
      <c r="K536" s="66" t="n"/>
      <c r="L536" s="66" t="n"/>
      <c r="P536" s="217" t="n"/>
      <c r="Q536" s="217" t="n"/>
      <c r="R536" s="432" t="n"/>
      <c r="S536" s="404" t="n"/>
      <c r="T536" s="404" t="n"/>
      <c r="U536" s="404" t="n"/>
      <c r="V536" s="404" t="n"/>
      <c r="W536" s="404" t="n"/>
      <c r="X536" s="433" t="n"/>
    </row>
    <row r="537" ht="13.35" customHeight="1" s="162">
      <c r="B537" s="198" t="inlineStr">
        <is>
          <t>Entering</t>
        </is>
      </c>
      <c r="C537" s="401" t="n"/>
      <c r="D537" s="19" t="n"/>
      <c r="E537" s="19" t="n"/>
      <c r="F537" s="19">
        <f>IF(E537="","",E538-N(E537))</f>
        <v/>
      </c>
      <c r="G537" s="186" t="inlineStr">
        <is>
          <t>TSP</t>
        </is>
      </c>
      <c r="H537" s="23" t="n"/>
      <c r="I537" s="199" t="inlineStr">
        <is>
          <t>OA Damper Position</t>
        </is>
      </c>
      <c r="J537" s="400" t="n"/>
      <c r="K537" s="401" t="n"/>
      <c r="L537" s="56" t="n"/>
      <c r="P537" s="217" t="n"/>
      <c r="Q537" s="217" t="n"/>
      <c r="R537" s="432" t="n"/>
      <c r="S537" s="404" t="n"/>
      <c r="T537" s="404" t="n"/>
      <c r="U537" s="404" t="n"/>
      <c r="V537" s="404" t="n"/>
      <c r="W537" s="404" t="n"/>
      <c r="X537" s="433" t="n"/>
    </row>
    <row r="538" ht="13.35" customHeight="1" s="162">
      <c r="B538" s="198" t="inlineStr">
        <is>
          <t>Exiting</t>
        </is>
      </c>
      <c r="C538" s="401" t="n"/>
      <c r="D538" s="55">
        <f>IF(E537="", "", E537)</f>
        <v/>
      </c>
      <c r="E538" s="19" t="n"/>
      <c r="F538" s="19">
        <f>IF(E538="","",E538-N(D537))</f>
        <v/>
      </c>
      <c r="G538" s="186" t="inlineStr">
        <is>
          <t>ESP</t>
        </is>
      </c>
      <c r="H538" s="23" t="n"/>
      <c r="P538" s="217" t="n"/>
      <c r="Q538" s="217" t="n"/>
      <c r="R538" s="432" t="n"/>
      <c r="S538" s="404" t="n"/>
      <c r="T538" s="404" t="n"/>
      <c r="U538" s="404" t="n"/>
      <c r="V538" s="404" t="n"/>
      <c r="W538" s="404" t="n"/>
      <c r="X538" s="433" t="n"/>
    </row>
    <row r="539" ht="13.35" customHeight="1" s="162">
      <c r="P539" s="217" t="n"/>
      <c r="Q539" s="217" t="n"/>
      <c r="R539" s="432" t="n"/>
      <c r="S539" s="404" t="n"/>
      <c r="T539" s="404" t="n"/>
      <c r="U539" s="404" t="n"/>
      <c r="V539" s="404" t="n"/>
      <c r="W539" s="404" t="n"/>
      <c r="X539" s="433" t="n"/>
    </row>
    <row r="540" ht="13.35" customHeight="1" s="162">
      <c r="B540" s="205" t="inlineStr">
        <is>
          <t>Notes</t>
        </is>
      </c>
      <c r="C540" s="186" t="n"/>
      <c r="D540" s="400" t="n"/>
      <c r="E540" s="400" t="n"/>
      <c r="F540" s="400" t="n"/>
      <c r="G540" s="400" t="n"/>
      <c r="H540" s="400" t="n"/>
      <c r="I540" s="400" t="n"/>
      <c r="J540" s="400" t="n"/>
      <c r="K540" s="400" t="n"/>
      <c r="L540" s="400" t="n"/>
      <c r="M540" s="401" t="n"/>
      <c r="P540" s="217" t="n"/>
      <c r="Q540" s="217" t="n"/>
      <c r="R540" s="432" t="n"/>
      <c r="S540" s="404" t="n"/>
      <c r="T540" s="404" t="n"/>
      <c r="U540" s="404" t="n"/>
      <c r="V540" s="404" t="n"/>
      <c r="W540" s="404" t="n"/>
      <c r="X540" s="433" t="n"/>
    </row>
    <row r="541" ht="13.35" customHeight="1" s="162">
      <c r="B541" s="186" t="n"/>
      <c r="C541" s="400" t="n"/>
      <c r="D541" s="400" t="n"/>
      <c r="E541" s="400" t="n"/>
      <c r="F541" s="400" t="n"/>
      <c r="G541" s="400" t="n"/>
      <c r="H541" s="400" t="n"/>
      <c r="I541" s="400" t="n"/>
      <c r="J541" s="400" t="n"/>
      <c r="K541" s="400" t="n"/>
      <c r="L541" s="400" t="n"/>
      <c r="M541" s="401" t="n"/>
      <c r="P541" s="217" t="n"/>
      <c r="Q541" s="217" t="n"/>
      <c r="R541" s="435" t="n"/>
      <c r="S541" s="404" t="n"/>
      <c r="T541" s="404" t="n"/>
      <c r="U541" s="404" t="n"/>
      <c r="V541" s="404" t="n"/>
      <c r="W541" s="404" t="n"/>
      <c r="X541" s="433" t="n"/>
    </row>
    <row r="542" ht="13.35" customHeight="1" s="162">
      <c r="B542" s="186" t="n"/>
      <c r="C542" s="400" t="n"/>
      <c r="D542" s="400" t="n"/>
      <c r="E542" s="400" t="n"/>
      <c r="F542" s="400" t="n"/>
      <c r="G542" s="400" t="n"/>
      <c r="H542" s="400" t="n"/>
      <c r="I542" s="400" t="n"/>
      <c r="J542" s="400" t="n"/>
      <c r="K542" s="400" t="n"/>
      <c r="L542" s="400" t="n"/>
      <c r="M542" s="401" t="n"/>
      <c r="P542" s="217" t="n"/>
      <c r="Q542" s="217" t="n"/>
      <c r="R542" s="432" t="inlineStr">
        <is>
          <t>Misc. Unit Info</t>
        </is>
      </c>
      <c r="S542" s="404" t="n"/>
      <c r="T542" s="404" t="n"/>
      <c r="U542" s="404" t="n"/>
      <c r="V542" s="404" t="n"/>
      <c r="W542" s="404" t="n"/>
      <c r="X542" s="433" t="n"/>
    </row>
    <row r="543" ht="13.35" customHeight="1" s="162">
      <c r="B543" s="200" t="inlineStr">
        <is>
          <t>System</t>
        </is>
      </c>
      <c r="C543" s="403" t="n"/>
      <c r="D543" s="209">
        <f>IF('{Equipment Data Entry}'!B29="","",'{Equipment Data Entry}'!B29)</f>
        <v/>
      </c>
      <c r="E543" s="420" t="n"/>
      <c r="F543" s="403" t="n"/>
      <c r="G543" s="200" t="inlineStr">
        <is>
          <t>Service</t>
        </is>
      </c>
      <c r="H543" s="403" t="n"/>
      <c r="I543" s="210">
        <f>IF('{Equipment Data Entry}'!C29="", "", '{Equipment Data Entry}'!C29)</f>
        <v/>
      </c>
      <c r="J543" s="420" t="n"/>
      <c r="K543" s="420" t="n"/>
      <c r="L543" s="420" t="n"/>
      <c r="M543" s="403" t="n"/>
      <c r="P543" s="217" t="n"/>
      <c r="Q543" s="217" t="n"/>
      <c r="R543" s="436" t="inlineStr">
        <is>
          <t>Design Fan Rotation</t>
        </is>
      </c>
      <c r="S543" s="437" t="n"/>
      <c r="T543" s="437" t="n"/>
      <c r="U543" s="437" t="n"/>
      <c r="V543" s="437" t="n"/>
      <c r="W543" s="437" t="n"/>
      <c r="X543" s="438" t="n"/>
    </row>
    <row r="544" ht="13.35" customHeight="1" s="162">
      <c r="B544" s="424" t="n"/>
      <c r="C544" s="425" t="n"/>
      <c r="D544" s="424" t="n"/>
      <c r="E544" s="426" t="n"/>
      <c r="F544" s="425" t="n"/>
      <c r="G544" s="424" t="n"/>
      <c r="H544" s="425" t="n"/>
      <c r="I544" s="424" t="n"/>
      <c r="J544" s="426" t="n"/>
      <c r="K544" s="426" t="n"/>
      <c r="L544" s="426" t="n"/>
      <c r="M544" s="425" t="n"/>
      <c r="R544" s="13" t="inlineStr">
        <is>
          <t>Actual Fan Rotation</t>
        </is>
      </c>
    </row>
    <row r="545" ht="13.35" customHeight="1" s="162">
      <c r="B545" s="427" t="inlineStr">
        <is>
          <t>Drive Type:</t>
        </is>
      </c>
      <c r="D545" s="428" t="n"/>
      <c r="E545" s="427" t="inlineStr">
        <is>
          <t>Fan Rotation – Design:</t>
        </is>
      </c>
      <c r="G545" s="428" t="n"/>
      <c r="I545" s="427" t="inlineStr">
        <is>
          <t>Actual:</t>
        </is>
      </c>
      <c r="J545" s="428" t="n"/>
      <c r="K545" s="427" t="inlineStr">
        <is>
          <t>Sheave Bore (M/F):</t>
        </is>
      </c>
      <c r="M545" s="428" t="n"/>
      <c r="P545" s="217" t="n"/>
      <c r="Q545" s="217" t="n"/>
      <c r="R545" s="216" t="inlineStr">
        <is>
          <t>Design Filter Type</t>
        </is>
      </c>
      <c r="U545" s="217" t="n"/>
      <c r="W545" s="217" t="n"/>
      <c r="X545" s="217" t="n"/>
    </row>
    <row r="546" ht="13.35" customHeight="1" s="162">
      <c r="B546" s="200" t="inlineStr">
        <is>
          <t>Unit Data</t>
        </is>
      </c>
      <c r="C546" s="400" t="n"/>
      <c r="D546" s="400" t="n"/>
      <c r="E546" s="400" t="n"/>
      <c r="F546" s="400" t="n"/>
      <c r="G546" s="401" t="n"/>
      <c r="I546" s="200" t="inlineStr">
        <is>
          <t>Design and Performance Data</t>
        </is>
      </c>
      <c r="J546" s="400" t="n"/>
      <c r="K546" s="400" t="n"/>
      <c r="L546" s="401" t="n"/>
      <c r="M546" s="283" t="n"/>
      <c r="P546" s="217" t="n"/>
      <c r="Q546" s="217" t="n"/>
      <c r="R546" s="211" t="inlineStr">
        <is>
          <t>Installed Filter Type</t>
        </is>
      </c>
      <c r="S546" s="421" t="n"/>
      <c r="T546" s="422" t="n"/>
      <c r="U546" s="212" t="n"/>
      <c r="V546" s="423" t="n"/>
      <c r="W546" s="217" t="n"/>
      <c r="X546" s="217" t="n"/>
    </row>
    <row r="547" ht="13.35" customHeight="1" s="162">
      <c r="B547" s="199" t="inlineStr">
        <is>
          <t>Manufacturer</t>
        </is>
      </c>
      <c r="C547" s="401" t="n"/>
      <c r="D547" s="204">
        <f>IF('{Equipment Data Entry}'!E29="","",'{Equipment Data Entry}'!E29)</f>
        <v/>
      </c>
      <c r="E547" s="400" t="n"/>
      <c r="F547" s="400" t="n"/>
      <c r="G547" s="401" t="n"/>
      <c r="I547" s="199" t="inlineStr">
        <is>
          <t>Design Criteria</t>
        </is>
      </c>
      <c r="J547" s="401" t="n"/>
      <c r="K547" s="199" t="inlineStr">
        <is>
          <t>Design</t>
        </is>
      </c>
      <c r="L547" s="199" t="inlineStr">
        <is>
          <t>Actual</t>
        </is>
      </c>
      <c r="P547" s="217" t="n"/>
      <c r="Q547" s="217" t="n"/>
      <c r="R547" s="211" t="inlineStr">
        <is>
          <t>Size</t>
        </is>
      </c>
      <c r="S547" s="421" t="n"/>
      <c r="T547" s="422" t="n"/>
      <c r="U547" s="212" t="inlineStr">
        <is>
          <t>Qty.</t>
        </is>
      </c>
      <c r="V547" s="423" t="n"/>
      <c r="W547" s="217" t="n"/>
      <c r="X547" s="217" t="n"/>
    </row>
    <row r="548" ht="13.35" customHeight="1" s="162">
      <c r="B548" s="199" t="inlineStr">
        <is>
          <t>Model Number</t>
        </is>
      </c>
      <c r="C548" s="401" t="n"/>
      <c r="D548" s="204">
        <f>IF('{Equipment Data Entry}'!F29="","",'{Equipment Data Entry}'!F29)</f>
        <v/>
      </c>
      <c r="E548" s="400" t="n"/>
      <c r="F548" s="400" t="n"/>
      <c r="G548" s="401" t="n"/>
      <c r="I548" s="199" t="inlineStr">
        <is>
          <t>Total Airflow</t>
        </is>
      </c>
      <c r="J548" s="401" t="n"/>
      <c r="K548" s="24">
        <f>'RTU Airflow'!H1115</f>
        <v/>
      </c>
      <c r="L548" s="24">
        <f>'RTU Airflow'!L1115</f>
        <v/>
      </c>
      <c r="M548" s="22">
        <f>IF(OR(L548="",K548="",K548=0),"",L548/K548)</f>
        <v/>
      </c>
      <c r="P548" s="217" t="n"/>
      <c r="Q548" s="217" t="n"/>
      <c r="R548" s="211" t="n"/>
      <c r="S548" s="421" t="n"/>
      <c r="T548" s="422" t="n"/>
      <c r="U548" s="212" t="n"/>
      <c r="V548" s="423" t="n"/>
      <c r="W548" s="217" t="n"/>
      <c r="X548" s="217" t="n"/>
    </row>
    <row r="549" ht="13.35" customHeight="1" s="162">
      <c r="B549" s="199" t="inlineStr">
        <is>
          <t>Serial Number</t>
        </is>
      </c>
      <c r="C549" s="401" t="n"/>
      <c r="D549" s="204" t="n"/>
      <c r="E549" s="400" t="n"/>
      <c r="F549" s="400" t="n"/>
      <c r="G549" s="401" t="n"/>
      <c r="I549" s="199" t="inlineStr">
        <is>
          <t>Outside Airflow</t>
        </is>
      </c>
      <c r="J549" s="401" t="n"/>
      <c r="K549" s="24">
        <f>IF('RTU Airflow'!H1126=0,0,'RTU Airflow'!H1126)</f>
        <v/>
      </c>
      <c r="L549" s="24">
        <f>'RTU Airflow'!L1126</f>
        <v/>
      </c>
      <c r="M549" s="22">
        <f>IF(OR(L549="",K549="",K549=0),"",L549/K549)</f>
        <v/>
      </c>
      <c r="P549" s="216" t="n"/>
      <c r="Q549" s="216" t="n"/>
      <c r="R549" s="211" t="inlineStr">
        <is>
          <t>Direct Drive Motors</t>
        </is>
      </c>
      <c r="S549" s="421" t="n"/>
      <c r="T549" s="422" t="n"/>
      <c r="U549" s="212" t="inlineStr">
        <is>
          <t>Drive Change Data</t>
        </is>
      </c>
      <c r="V549" s="423" t="n"/>
      <c r="W549" s="217" t="inlineStr">
        <is>
          <t>Original</t>
        </is>
      </c>
      <c r="X549" s="217" t="inlineStr">
        <is>
          <t>New</t>
        </is>
      </c>
    </row>
    <row r="550" ht="13.35" customHeight="1" s="162">
      <c r="B550" s="199" t="inlineStr">
        <is>
          <t>Area Served</t>
        </is>
      </c>
      <c r="C550" s="401" t="n"/>
      <c r="D550" s="204">
        <f>I543</f>
        <v/>
      </c>
      <c r="E550" s="400" t="n"/>
      <c r="F550" s="400" t="n"/>
      <c r="G550" s="401" t="n"/>
      <c r="I550" s="199" t="inlineStr">
        <is>
          <t>Return Airflow</t>
        </is>
      </c>
      <c r="J550" s="401" t="n"/>
      <c r="K550" s="24">
        <f>IF(K548="","",K548-N(K549))</f>
        <v/>
      </c>
      <c r="L550" s="24">
        <f>IF(L548="","",L548-N(L549))</f>
        <v/>
      </c>
      <c r="P550" s="217" t="n"/>
      <c r="Q550" s="217" t="n"/>
      <c r="R550" s="211" t="inlineStr">
        <is>
          <t>Initial</t>
        </is>
      </c>
      <c r="S550" s="212" t="inlineStr">
        <is>
          <t>Final</t>
        </is>
      </c>
      <c r="T550" s="423" t="n"/>
      <c r="U550" s="211" t="inlineStr">
        <is>
          <t>Motor Sheave</t>
        </is>
      </c>
      <c r="V550" s="212" t="n"/>
      <c r="W550" s="217" t="n"/>
      <c r="X550" s="217" t="n"/>
    </row>
    <row r="551" ht="13.35" customHeight="1" s="162">
      <c r="B551" s="199" t="inlineStr">
        <is>
          <t>Location</t>
        </is>
      </c>
      <c r="C551" s="401" t="n"/>
      <c r="D551" s="204">
        <f>IF('{Equipment Data Entry}'!D29="","",'{Equipment Data Entry}'!D29)</f>
        <v/>
      </c>
      <c r="E551" s="400" t="n"/>
      <c r="F551" s="400" t="n"/>
      <c r="G551" s="401" t="n"/>
      <c r="I551" s="199" t="inlineStr">
        <is>
          <t>Unit ESP</t>
        </is>
      </c>
      <c r="J551" s="401" t="n"/>
      <c r="K551" s="71">
        <f>IF('{Equipment Data Entry}'!H29="","",'{Equipment Data Entry}'!H29)</f>
        <v/>
      </c>
      <c r="L551" s="29">
        <f>F564</f>
        <v/>
      </c>
      <c r="P551" s="217" t="n"/>
      <c r="S551" s="217" t="n"/>
      <c r="V551" s="217" t="n"/>
      <c r="W551" s="217" t="n"/>
      <c r="X551" s="217" t="n"/>
    </row>
    <row r="552" ht="13.35" customHeight="1" s="162">
      <c r="I552" s="199" t="inlineStr">
        <is>
          <t>Fan RPMs</t>
        </is>
      </c>
      <c r="J552" s="401" t="n"/>
      <c r="K552" s="24">
        <f>IF('{Equipment Data Entry}'!I29="","",'{Equipment Data Entry}'!I29)</f>
        <v/>
      </c>
      <c r="L552" s="24">
        <f>IF(L561="","",L561)</f>
        <v/>
      </c>
      <c r="P552" s="217" t="n"/>
      <c r="Q552" s="217" t="inlineStr">
        <is>
          <t>VFD</t>
        </is>
      </c>
      <c r="R552" s="216" t="n"/>
      <c r="U552" s="216" t="inlineStr">
        <is>
          <t>Belt</t>
        </is>
      </c>
      <c r="W552" s="61" t="n"/>
      <c r="X552" s="61" t="n"/>
    </row>
    <row r="553" ht="13.35" customHeight="1" s="162">
      <c r="B553" s="200" t="inlineStr">
        <is>
          <t>Motor Data</t>
        </is>
      </c>
      <c r="C553" s="400" t="n"/>
      <c r="D553" s="400" t="n"/>
      <c r="E553" s="400" t="n"/>
      <c r="F553" s="400" t="n"/>
      <c r="G553" s="401" t="n"/>
      <c r="I553" s="199" t="inlineStr">
        <is>
          <t>Filters: Type / Size / Qty</t>
        </is>
      </c>
      <c r="J553" s="401" t="n"/>
      <c r="K553" s="24" t="n"/>
      <c r="L553" s="400" t="n"/>
      <c r="M553" s="401" t="n"/>
      <c r="P553" s="217" t="n"/>
      <c r="Q553" s="211" t="inlineStr">
        <is>
          <t>DCV</t>
        </is>
      </c>
      <c r="R553" s="211" t="n"/>
      <c r="S553" s="211" t="n"/>
      <c r="T553" s="217" t="n"/>
      <c r="U553" s="211" t="inlineStr">
        <is>
          <t>C to C</t>
        </is>
      </c>
      <c r="V553" s="422" t="n"/>
      <c r="W553" s="212" t="n"/>
      <c r="X553" s="212" t="n"/>
    </row>
    <row r="554" ht="13.35" customHeight="1" s="162">
      <c r="B554" s="199" t="inlineStr">
        <is>
          <t>Manufacturer</t>
        </is>
      </c>
      <c r="C554" s="401" t="n"/>
      <c r="D554" s="203" t="n"/>
      <c r="E554" s="400" t="n"/>
      <c r="F554" s="400" t="n"/>
      <c r="G554" s="401" t="n"/>
      <c r="I554" s="200" t="inlineStr">
        <is>
          <t>Drive Data</t>
        </is>
      </c>
      <c r="J554" s="400" t="n"/>
      <c r="K554" s="400" t="n"/>
      <c r="L554" s="401" t="n"/>
      <c r="P554" s="217" t="n"/>
      <c r="Q554" s="211" t="n"/>
      <c r="R554" s="212" t="n"/>
      <c r="S554" s="211" t="n"/>
      <c r="T554" s="217" t="n"/>
      <c r="U554" s="211" t="n"/>
      <c r="V554" s="422" t="n"/>
      <c r="W554" s="212" t="n"/>
      <c r="X554" s="212" t="n"/>
    </row>
    <row r="555" ht="13.35" customHeight="1" s="162">
      <c r="B555" s="199" t="inlineStr">
        <is>
          <t>Horsepower</t>
        </is>
      </c>
      <c r="C555" s="401" t="n"/>
      <c r="D555" s="28">
        <f>IF('{Equipment Data Entry}'!G29="","",'{Equipment Data Entry}'!G29)</f>
        <v/>
      </c>
      <c r="E555" s="21" t="inlineStr">
        <is>
          <t>RPM</t>
        </is>
      </c>
      <c r="F555" s="24" t="n"/>
      <c r="G555" s="199" t="inlineStr">
        <is>
          <t>SF</t>
        </is>
      </c>
      <c r="I555" s="199" t="inlineStr">
        <is>
          <t>Motor Shv OD/Bore/PD</t>
        </is>
      </c>
      <c r="J555" s="401" t="n"/>
      <c r="K555" s="208">
        <f>IF('{Equipment Data Entry}'!J29="","",'{Equipment Data Entry}'!J29)</f>
        <v/>
      </c>
      <c r="L555" s="401" t="n"/>
      <c r="P555" s="217" t="n"/>
      <c r="Q555" s="211" t="n"/>
      <c r="R555" s="212" t="inlineStr">
        <is>
          <t>Technician Notes</t>
        </is>
      </c>
      <c r="S555" s="211" t="n"/>
      <c r="T555" s="217" t="n"/>
      <c r="U555" s="211" t="n"/>
      <c r="V555" s="422" t="n"/>
      <c r="W555" s="212" t="n"/>
      <c r="X555" s="212" t="n"/>
    </row>
    <row r="556" ht="13.35" customHeight="1" s="162">
      <c r="B556" s="198">
        <f>IF('{Equipment Data Entry}'!N29="","",'{Equipment Data Entry}'!N29)</f>
        <v/>
      </c>
      <c r="C556" s="198">
        <f>IF('{Equipment Data Entry}'!O29="","",'{Equipment Data Entry}'!O29)</f>
        <v/>
      </c>
      <c r="D556" s="21" t="inlineStr">
        <is>
          <t>FLA</t>
        </is>
      </c>
      <c r="E556" s="25" t="n"/>
      <c r="F556" s="21" t="inlineStr">
        <is>
          <t>Frame</t>
        </is>
      </c>
      <c r="G556" s="208" t="n"/>
      <c r="I556" s="199" t="inlineStr">
        <is>
          <t>Fan Shv OD/Bore</t>
        </is>
      </c>
      <c r="J556" s="401" t="n"/>
      <c r="K556" s="208">
        <f>IF('{Equipment Data Entry}'!K29="","",'{Equipment Data Entry}'!K29)</f>
        <v/>
      </c>
      <c r="L556" s="401" t="n"/>
      <c r="P556" s="217" t="n"/>
      <c r="Q556" s="211" t="n"/>
      <c r="R556" s="212" t="n"/>
      <c r="S556" s="211" t="n"/>
      <c r="T556" s="217" t="n"/>
      <c r="U556" s="211" t="n"/>
      <c r="V556" s="422" t="n"/>
      <c r="W556" s="212" t="n"/>
      <c r="X556" s="212" t="n"/>
    </row>
    <row r="557" ht="13.35" customHeight="1" s="162">
      <c r="B557" s="199" t="inlineStr">
        <is>
          <t>Corrected FLA</t>
        </is>
      </c>
      <c r="C557" s="401" t="n"/>
      <c r="D557" s="27">
        <f>IF(OR(E558="",E556="",B556=""),"",B556/AVERAGE(E558:G558)*E556)</f>
        <v/>
      </c>
      <c r="E557" s="199" t="inlineStr">
        <is>
          <t>Estimated BHP</t>
        </is>
      </c>
      <c r="F557" s="401" t="n"/>
      <c r="G557" s="27">
        <f>IF(OR(COUNT(E558:G558)=0,COUNT(E559:G559)=0),"",IF(C556="1-phase", ((0.8*0.9*E558*E559)/746), AVERAGE(E558,F558,G558)*AVERAGE(E559,F559,G559)*0.8*0.9*1.732/746))</f>
        <v/>
      </c>
      <c r="I557" s="199" t="inlineStr">
        <is>
          <t>Belt(s)</t>
        </is>
      </c>
      <c r="J557" s="208">
        <f>IF('{Equipment Data Entry}'!L29="","",'{Equipment Data Entry}'!L29)</f>
        <v/>
      </c>
      <c r="K557" s="199" t="inlineStr">
        <is>
          <t>C to C</t>
        </is>
      </c>
      <c r="L557" s="25">
        <f>IF('{Equipment Data Entry}'!M29="","",'{Equipment Data Entry}'!M29)</f>
        <v/>
      </c>
      <c r="P557" s="217" t="n"/>
      <c r="Q557" s="217" t="n"/>
      <c r="R557" s="217" t="n"/>
      <c r="S557" s="217" t="n"/>
      <c r="T557" s="217" t="n"/>
      <c r="U557" s="217" t="n"/>
      <c r="V557" s="217" t="n"/>
      <c r="W557" s="217" t="n"/>
      <c r="X557" s="217" t="n"/>
    </row>
    <row r="558" ht="13.35" customHeight="1" s="162">
      <c r="B558" s="199" t="inlineStr">
        <is>
          <t>Measured Voltage</t>
        </is>
      </c>
      <c r="C558" s="400" t="n"/>
      <c r="D558" s="401" t="n"/>
      <c r="E558" s="24" t="n"/>
      <c r="F558" s="24" t="n"/>
      <c r="G558" s="24" t="n"/>
      <c r="I558" s="199" t="inlineStr">
        <is>
          <t>Final Settings / Setpoints</t>
        </is>
      </c>
      <c r="J558" s="401" t="n"/>
      <c r="K558" s="24" t="n"/>
      <c r="L558" s="400" t="n"/>
      <c r="M558" s="401" t="n"/>
      <c r="P558" s="217" t="n"/>
      <c r="Q558" s="217" t="n"/>
      <c r="R558" s="216" t="n"/>
      <c r="S558" s="217" t="n"/>
      <c r="T558" s="217" t="n"/>
      <c r="U558" s="217" t="n"/>
      <c r="V558" s="217" t="n"/>
      <c r="W558" s="217" t="n"/>
      <c r="X558" s="217" t="n"/>
    </row>
    <row r="559" ht="13.35" customHeight="1" s="162">
      <c r="B559" s="199" t="inlineStr">
        <is>
          <t>Measured Amperage</t>
        </is>
      </c>
      <c r="C559" s="400" t="n"/>
      <c r="D559" s="401" t="n"/>
      <c r="E559" s="25" t="n"/>
      <c r="F559" s="25" t="n"/>
      <c r="G559" s="25" t="n"/>
      <c r="I559" s="205" t="inlineStr">
        <is>
          <t>RPM Data</t>
        </is>
      </c>
      <c r="J559" s="401" t="n"/>
      <c r="K559" s="205" t="inlineStr">
        <is>
          <t>Initial</t>
        </is>
      </c>
      <c r="L559" s="205" t="inlineStr">
        <is>
          <t>Final</t>
        </is>
      </c>
      <c r="P559" s="217" t="n"/>
      <c r="Q559" s="217" t="n"/>
      <c r="R559" s="429" t="n"/>
      <c r="S559" s="430" t="n"/>
      <c r="T559" s="430" t="n"/>
      <c r="U559" s="430" t="n"/>
      <c r="V559" s="430" t="n"/>
      <c r="W559" s="430" t="n"/>
      <c r="X559" s="431" t="n"/>
    </row>
    <row r="560" ht="13.35" customHeight="1" s="162">
      <c r="I560" s="199" t="inlineStr">
        <is>
          <t>Motor RPM</t>
        </is>
      </c>
      <c r="J560" s="401" t="n"/>
      <c r="K560" s="24" t="n"/>
      <c r="L560" s="24" t="n"/>
      <c r="P560" s="217" t="n"/>
      <c r="Q560" s="217" t="n"/>
      <c r="R560" s="432" t="n"/>
      <c r="S560" s="404" t="n"/>
      <c r="T560" s="404" t="n"/>
      <c r="U560" s="404" t="n"/>
      <c r="V560" s="404" t="n"/>
      <c r="W560" s="404" t="n"/>
      <c r="X560" s="433" t="n"/>
    </row>
    <row r="561" ht="13.35" customHeight="1" s="162">
      <c r="B561" s="200" t="inlineStr">
        <is>
          <t xml:space="preserve">Static Pressures Profile </t>
        </is>
      </c>
      <c r="C561" s="400" t="n"/>
      <c r="D561" s="400" t="n"/>
      <c r="E561" s="400" t="n"/>
      <c r="F561" s="400" t="n"/>
      <c r="G561" s="401" t="n"/>
      <c r="I561" s="199" t="inlineStr">
        <is>
          <t>Fan RPM</t>
        </is>
      </c>
      <c r="J561" s="401" t="n"/>
      <c r="K561" s="24" t="n"/>
      <c r="L561" s="24" t="n"/>
      <c r="P561" s="217" t="n"/>
      <c r="Q561" s="217" t="n"/>
      <c r="R561" s="432" t="n"/>
      <c r="S561" s="404" t="n"/>
      <c r="T561" s="404" t="n"/>
      <c r="U561" s="404" t="n"/>
      <c r="V561" s="404" t="n"/>
      <c r="W561" s="404" t="n"/>
      <c r="X561" s="433" t="n"/>
    </row>
    <row r="562" ht="13.35" customHeight="1" s="162">
      <c r="B562" s="434" t="n"/>
      <c r="C562" s="401" t="n"/>
      <c r="D562" s="205" t="inlineStr">
        <is>
          <t>Flt/Coil</t>
        </is>
      </c>
      <c r="E562" s="205" t="inlineStr">
        <is>
          <t>Fan</t>
        </is>
      </c>
      <c r="F562" s="434" t="n"/>
      <c r="G562" s="401" t="n"/>
      <c r="I562" s="199" t="inlineStr">
        <is>
          <t>VSD Frequency</t>
        </is>
      </c>
      <c r="J562" s="401" t="n"/>
      <c r="K562" s="66" t="n"/>
      <c r="L562" s="66" t="n"/>
      <c r="P562" s="217" t="n"/>
      <c r="Q562" s="217" t="n"/>
      <c r="R562" s="432" t="n"/>
      <c r="S562" s="404" t="n"/>
      <c r="T562" s="404" t="n"/>
      <c r="U562" s="404" t="n"/>
      <c r="V562" s="404" t="n"/>
      <c r="W562" s="404" t="n"/>
      <c r="X562" s="433" t="n"/>
    </row>
    <row r="563" ht="13.35" customHeight="1" s="162">
      <c r="B563" s="198" t="inlineStr">
        <is>
          <t>Entering</t>
        </is>
      </c>
      <c r="C563" s="401" t="n"/>
      <c r="D563" s="19" t="n"/>
      <c r="E563" s="19" t="n"/>
      <c r="F563" s="19">
        <f>IF(E563="","",E564-N(E563))</f>
        <v/>
      </c>
      <c r="G563" s="186" t="inlineStr">
        <is>
          <t>TSP</t>
        </is>
      </c>
      <c r="H563" s="23" t="n"/>
      <c r="I563" s="199" t="inlineStr">
        <is>
          <t>OA Damper Position</t>
        </is>
      </c>
      <c r="J563" s="400" t="n"/>
      <c r="K563" s="401" t="n"/>
      <c r="L563" s="56" t="n"/>
      <c r="P563" s="217" t="n"/>
      <c r="Q563" s="217" t="n"/>
      <c r="R563" s="432" t="n"/>
      <c r="S563" s="404" t="n"/>
      <c r="T563" s="404" t="n"/>
      <c r="U563" s="404" t="n"/>
      <c r="V563" s="404" t="n"/>
      <c r="W563" s="404" t="n"/>
      <c r="X563" s="433" t="n"/>
    </row>
    <row r="564" ht="13.35" customHeight="1" s="162">
      <c r="B564" s="198" t="inlineStr">
        <is>
          <t>Exiting</t>
        </is>
      </c>
      <c r="C564" s="401" t="n"/>
      <c r="D564" s="55">
        <f>IF(E563="", "", E563)</f>
        <v/>
      </c>
      <c r="E564" s="19" t="n"/>
      <c r="F564" s="19">
        <f>IF(E564="","",E564-N(D563))</f>
        <v/>
      </c>
      <c r="G564" s="186" t="inlineStr">
        <is>
          <t>ESP</t>
        </is>
      </c>
      <c r="H564" s="23" t="n"/>
      <c r="P564" s="217" t="n"/>
      <c r="Q564" s="217" t="n"/>
      <c r="R564" s="432" t="n"/>
      <c r="S564" s="404" t="n"/>
      <c r="T564" s="404" t="n"/>
      <c r="U564" s="404" t="n"/>
      <c r="V564" s="404" t="n"/>
      <c r="W564" s="404" t="n"/>
      <c r="X564" s="433" t="n"/>
    </row>
    <row r="565" ht="13.35" customHeight="1" s="162">
      <c r="P565" s="217" t="n"/>
      <c r="Q565" s="217" t="n"/>
      <c r="R565" s="432" t="n"/>
      <c r="S565" s="404" t="n"/>
      <c r="T565" s="404" t="n"/>
      <c r="U565" s="404" t="n"/>
      <c r="V565" s="404" t="n"/>
      <c r="W565" s="404" t="n"/>
      <c r="X565" s="433" t="n"/>
    </row>
    <row r="566" ht="13.35" customHeight="1" s="162">
      <c r="B566" s="200" t="inlineStr">
        <is>
          <t>System</t>
        </is>
      </c>
      <c r="C566" s="403" t="n"/>
      <c r="D566" s="209">
        <f>IF('{Equipment Data Entry}'!B30="","",'{Equipment Data Entry}'!B30)</f>
        <v/>
      </c>
      <c r="E566" s="420" t="n"/>
      <c r="F566" s="403" t="n"/>
      <c r="G566" s="200" t="inlineStr">
        <is>
          <t>Service</t>
        </is>
      </c>
      <c r="H566" s="403" t="n"/>
      <c r="I566" s="210">
        <f>IF('{Equipment Data Entry}'!C30="", "", '{Equipment Data Entry}'!C30)</f>
        <v/>
      </c>
      <c r="J566" s="420" t="n"/>
      <c r="K566" s="420" t="n"/>
      <c r="L566" s="420" t="n"/>
      <c r="M566" s="403" t="n"/>
      <c r="P566" s="217" t="n"/>
      <c r="Q566" s="217" t="n"/>
      <c r="R566" s="211" t="inlineStr">
        <is>
          <t>Design Fan Rotation</t>
        </is>
      </c>
      <c r="S566" s="404" t="n"/>
      <c r="T566" s="404" t="n"/>
      <c r="U566" s="404" t="n"/>
      <c r="V566" s="404" t="n"/>
      <c r="W566" s="404" t="n"/>
      <c r="X566" s="433" t="n"/>
    </row>
    <row r="567" ht="13.35" customHeight="1" s="162">
      <c r="B567" s="424" t="n"/>
      <c r="C567" s="425" t="n"/>
      <c r="D567" s="424" t="n"/>
      <c r="E567" s="426" t="n"/>
      <c r="F567" s="425" t="n"/>
      <c r="G567" s="424" t="n"/>
      <c r="H567" s="425" t="n"/>
      <c r="I567" s="424" t="n"/>
      <c r="J567" s="426" t="n"/>
      <c r="K567" s="426" t="n"/>
      <c r="L567" s="426" t="n"/>
      <c r="M567" s="425" t="n"/>
      <c r="P567" s="217" t="n"/>
      <c r="Q567" s="217" t="n"/>
      <c r="R567" s="211" t="inlineStr">
        <is>
          <t>Actual Fan Rotation</t>
        </is>
      </c>
      <c r="S567" s="404" t="n"/>
      <c r="T567" s="404" t="n"/>
      <c r="U567" s="404" t="n"/>
      <c r="V567" s="404" t="n"/>
      <c r="W567" s="404" t="n"/>
      <c r="X567" s="433" t="n"/>
    </row>
    <row r="568" ht="13.35" customHeight="1" s="162">
      <c r="B568" s="427" t="inlineStr">
        <is>
          <t>Drive Type:</t>
        </is>
      </c>
      <c r="D568" s="428" t="n"/>
      <c r="E568" s="427" t="inlineStr">
        <is>
          <t>Fan Rotation – Design:</t>
        </is>
      </c>
      <c r="G568" s="428" t="n"/>
      <c r="I568" s="427" t="inlineStr">
        <is>
          <t>Actual:</t>
        </is>
      </c>
      <c r="J568" s="428" t="n"/>
      <c r="K568" s="427" t="inlineStr">
        <is>
          <t>Sheave Bore (M/F):</t>
        </is>
      </c>
      <c r="M568" s="428" t="n"/>
      <c r="P568" s="217" t="n"/>
      <c r="Q568" s="217" t="n"/>
      <c r="R568" s="436" t="inlineStr">
        <is>
          <t>Misc. Unit Info</t>
        </is>
      </c>
      <c r="S568" s="437" t="n"/>
      <c r="T568" s="437" t="n"/>
      <c r="U568" s="437" t="n"/>
      <c r="V568" s="437" t="n"/>
      <c r="W568" s="437" t="n"/>
      <c r="X568" s="438" t="n"/>
    </row>
    <row r="569" ht="13.35" customHeight="1" s="162">
      <c r="B569" s="200" t="inlineStr">
        <is>
          <t>Unit Data</t>
        </is>
      </c>
      <c r="C569" s="400" t="n"/>
      <c r="D569" s="400" t="n"/>
      <c r="E569" s="400" t="n"/>
      <c r="F569" s="400" t="n"/>
      <c r="G569" s="401" t="n"/>
      <c r="I569" s="200" t="inlineStr">
        <is>
          <t>Design and Performance Data</t>
        </is>
      </c>
      <c r="J569" s="400" t="n"/>
      <c r="K569" s="400" t="n"/>
      <c r="L569" s="401" t="n"/>
      <c r="M569" s="283" t="n"/>
      <c r="P569" s="217" t="n"/>
      <c r="Q569" s="217" t="n"/>
      <c r="R569" s="216" t="inlineStr">
        <is>
          <t>Design Fan Rotation</t>
        </is>
      </c>
      <c r="U569" s="217" t="n"/>
      <c r="W569" s="217" t="n"/>
      <c r="X569" s="217" t="n"/>
    </row>
    <row r="570" ht="13.35" customHeight="1" s="162">
      <c r="B570" s="199" t="inlineStr">
        <is>
          <t>Manufacturer</t>
        </is>
      </c>
      <c r="C570" s="401" t="n"/>
      <c r="D570" s="204">
        <f>IF('{Equipment Data Entry}'!E30="","",'{Equipment Data Entry}'!E30)</f>
        <v/>
      </c>
      <c r="E570" s="400" t="n"/>
      <c r="F570" s="400" t="n"/>
      <c r="G570" s="401" t="n"/>
      <c r="I570" s="199" t="inlineStr">
        <is>
          <t>Design Criteria</t>
        </is>
      </c>
      <c r="J570" s="401" t="n"/>
      <c r="K570" s="199" t="inlineStr">
        <is>
          <t>Design</t>
        </is>
      </c>
      <c r="L570" s="199" t="inlineStr">
        <is>
          <t>Actual</t>
        </is>
      </c>
      <c r="P570" s="217" t="n"/>
      <c r="Q570" s="217" t="n"/>
      <c r="R570" s="211" t="inlineStr">
        <is>
          <t>Actual Fan Rotation</t>
        </is>
      </c>
      <c r="S570" s="421" t="n"/>
      <c r="T570" s="422" t="n"/>
      <c r="U570" s="211" t="inlineStr">
        <is>
          <t>Qty.</t>
        </is>
      </c>
      <c r="V570" s="423" t="n"/>
      <c r="W570" s="217" t="n"/>
      <c r="X570" s="217" t="n"/>
    </row>
    <row r="571" ht="13.35" customHeight="1" s="162">
      <c r="B571" s="199" t="inlineStr">
        <is>
          <t>Model Number</t>
        </is>
      </c>
      <c r="C571" s="401" t="n"/>
      <c r="D571" s="204">
        <f>IF('{Equipment Data Entry}'!F30="","",'{Equipment Data Entry}'!F30)</f>
        <v/>
      </c>
      <c r="E571" s="400" t="n"/>
      <c r="F571" s="400" t="n"/>
      <c r="G571" s="401" t="n"/>
      <c r="I571" s="199" t="inlineStr">
        <is>
          <t>Total Airflow</t>
        </is>
      </c>
      <c r="J571" s="401" t="n"/>
      <c r="K571" s="24">
        <f>'RTU Airflow'!H1164</f>
        <v/>
      </c>
      <c r="L571" s="24">
        <f>'RTU Airflow'!L1164</f>
        <v/>
      </c>
      <c r="M571" s="22">
        <f>IF(OR(L571="",K571="",K571=0),"",L571/K571)</f>
        <v/>
      </c>
      <c r="P571" s="217" t="n"/>
      <c r="Q571" s="217" t="n"/>
      <c r="R571" s="211" t="inlineStr">
        <is>
          <t>Design Filter Type</t>
        </is>
      </c>
      <c r="S571" s="421" t="n"/>
      <c r="T571" s="422" t="n"/>
      <c r="U571" s="212" t="n"/>
      <c r="V571" s="423" t="n"/>
      <c r="W571" s="217" t="n"/>
      <c r="X571" s="217" t="n"/>
    </row>
    <row r="572" ht="13.35" customHeight="1" s="162">
      <c r="B572" s="199" t="inlineStr">
        <is>
          <t>Serial Number</t>
        </is>
      </c>
      <c r="C572" s="401" t="n"/>
      <c r="D572" s="204" t="n"/>
      <c r="E572" s="400" t="n"/>
      <c r="F572" s="400" t="n"/>
      <c r="G572" s="401" t="n"/>
      <c r="I572" s="199" t="inlineStr">
        <is>
          <t>Outside Airflow</t>
        </is>
      </c>
      <c r="J572" s="401" t="n"/>
      <c r="K572" s="24">
        <f>IF('RTU Airflow'!H1175=0,0,'RTU Airflow'!H1175)</f>
        <v/>
      </c>
      <c r="L572" s="24">
        <f>'RTU Airflow'!L1175</f>
        <v/>
      </c>
      <c r="M572" s="22">
        <f>IF(OR(L572="",K572="",K572=0),"",L572/K572)</f>
        <v/>
      </c>
      <c r="P572" s="217" t="n"/>
      <c r="Q572" s="217" t="n"/>
      <c r="R572" s="211" t="inlineStr">
        <is>
          <t>Installed Filter Type</t>
        </is>
      </c>
      <c r="S572" s="421" t="n"/>
      <c r="T572" s="422" t="n"/>
      <c r="U572" s="216" t="inlineStr">
        <is>
          <t>Drive Change Data</t>
        </is>
      </c>
      <c r="V572" s="423" t="n"/>
      <c r="W572" s="61" t="inlineStr">
        <is>
          <t>Original</t>
        </is>
      </c>
      <c r="X572" s="61" t="inlineStr">
        <is>
          <t>New</t>
        </is>
      </c>
    </row>
    <row r="573" ht="13.35" customHeight="1" s="162">
      <c r="B573" s="199" t="inlineStr">
        <is>
          <t>Area Served</t>
        </is>
      </c>
      <c r="C573" s="401" t="n"/>
      <c r="D573" s="204">
        <f>I566</f>
        <v/>
      </c>
      <c r="E573" s="400" t="n"/>
      <c r="F573" s="400" t="n"/>
      <c r="G573" s="401" t="n"/>
      <c r="I573" s="199" t="inlineStr">
        <is>
          <t>Return Airflow</t>
        </is>
      </c>
      <c r="J573" s="401" t="n"/>
      <c r="K573" s="24">
        <f>IF(K571="","",K571-N(K572))</f>
        <v/>
      </c>
      <c r="L573" s="24">
        <f>IF(L571="","",L571-N(L572))</f>
        <v/>
      </c>
      <c r="P573" s="216" t="n"/>
      <c r="Q573" s="216" t="n"/>
      <c r="R573" s="211" t="inlineStr">
        <is>
          <t>Size</t>
        </is>
      </c>
      <c r="S573" s="421" t="n"/>
      <c r="T573" s="422" t="n"/>
      <c r="U573" s="212" t="inlineStr">
        <is>
          <t>Qty.</t>
        </is>
      </c>
      <c r="V573" s="423" t="n"/>
      <c r="W573" s="217" t="n"/>
      <c r="X573" s="217" t="n"/>
    </row>
    <row r="574" ht="13.35" customHeight="1" s="162">
      <c r="B574" s="199" t="inlineStr">
        <is>
          <t>Location</t>
        </is>
      </c>
      <c r="C574" s="401" t="n"/>
      <c r="D574" s="204">
        <f>IF('{Equipment Data Entry}'!D30="","",'{Equipment Data Entry}'!D30)</f>
        <v/>
      </c>
      <c r="E574" s="400" t="n"/>
      <c r="F574" s="400" t="n"/>
      <c r="G574" s="401" t="n"/>
      <c r="I574" s="199" t="inlineStr">
        <is>
          <t>Unit ESP</t>
        </is>
      </c>
      <c r="J574" s="401" t="n"/>
      <c r="K574" s="71">
        <f>IF('{Equipment Data Entry}'!H30="","",'{Equipment Data Entry}'!H30)</f>
        <v/>
      </c>
      <c r="L574" s="29">
        <f>F587</f>
        <v/>
      </c>
      <c r="P574" s="217" t="n"/>
      <c r="Q574" s="211" t="inlineStr">
        <is>
          <t>RPM</t>
        </is>
      </c>
      <c r="R574" s="211" t="n"/>
      <c r="S574" s="212" t="n"/>
      <c r="T574" s="423" t="n"/>
      <c r="U574" s="211" t="inlineStr">
        <is>
          <t>Fan Sheave</t>
        </is>
      </c>
      <c r="V574" s="212" t="n"/>
      <c r="W574" s="217" t="n"/>
      <c r="X574" s="217" t="n"/>
    </row>
    <row r="575" ht="13.35" customHeight="1" s="162">
      <c r="I575" s="199" t="inlineStr">
        <is>
          <t>Fan RPMs</t>
        </is>
      </c>
      <c r="J575" s="401" t="n"/>
      <c r="K575" s="24">
        <f>IF('{Equipment Data Entry}'!I30="","",'{Equipment Data Entry}'!I30)</f>
        <v/>
      </c>
      <c r="L575" s="24">
        <f>IF(L584="","",L584)</f>
        <v/>
      </c>
      <c r="P575" s="217" t="n"/>
      <c r="S575" s="217" t="n"/>
      <c r="V575" s="217" t="n"/>
      <c r="W575" s="217" t="inlineStr">
        <is>
          <t>Original</t>
        </is>
      </c>
      <c r="X575" s="217" t="inlineStr">
        <is>
          <t>New</t>
        </is>
      </c>
    </row>
    <row r="576" ht="13.35" customHeight="1" s="162">
      <c r="B576" s="200" t="inlineStr">
        <is>
          <t>Motor Data</t>
        </is>
      </c>
      <c r="C576" s="400" t="n"/>
      <c r="D576" s="400" t="n"/>
      <c r="E576" s="400" t="n"/>
      <c r="F576" s="400" t="n"/>
      <c r="G576" s="401" t="n"/>
      <c r="I576" s="199" t="inlineStr">
        <is>
          <t>Filters: Type / Size / Qty</t>
        </is>
      </c>
      <c r="J576" s="401" t="n"/>
      <c r="K576" s="24" t="n"/>
      <c r="L576" s="400" t="n"/>
      <c r="M576" s="401" t="n"/>
      <c r="P576" s="217" t="n"/>
      <c r="Q576" s="211" t="inlineStr">
        <is>
          <t>DCV</t>
        </is>
      </c>
      <c r="R576" s="216" t="inlineStr">
        <is>
          <t>Initial</t>
        </is>
      </c>
      <c r="U576" s="216" t="inlineStr">
        <is>
          <t>Motor Sheave</t>
        </is>
      </c>
      <c r="W576" s="61" t="n"/>
      <c r="X576" s="61" t="n"/>
    </row>
    <row r="577" ht="13.35" customHeight="1" s="162">
      <c r="B577" s="199" t="inlineStr">
        <is>
          <t>Manufacturer</t>
        </is>
      </c>
      <c r="C577" s="401" t="n"/>
      <c r="D577" s="203" t="n"/>
      <c r="E577" s="400" t="n"/>
      <c r="F577" s="400" t="n"/>
      <c r="G577" s="401" t="n"/>
      <c r="I577" s="200" t="inlineStr">
        <is>
          <t>Drive Data</t>
        </is>
      </c>
      <c r="J577" s="400" t="n"/>
      <c r="K577" s="400" t="n"/>
      <c r="L577" s="401" t="n"/>
      <c r="P577" s="217" t="n"/>
      <c r="Q577" s="211" t="inlineStr">
        <is>
          <t>RPM</t>
        </is>
      </c>
      <c r="R577" s="211" t="n"/>
      <c r="S577" s="211" t="n"/>
      <c r="T577" s="217" t="n"/>
      <c r="U577" s="211" t="inlineStr">
        <is>
          <t>Fan Sheave</t>
        </is>
      </c>
      <c r="V577" s="422" t="n"/>
      <c r="W577" s="212" t="n"/>
      <c r="X577" s="212" t="n"/>
    </row>
    <row r="578" ht="13.35" customHeight="1" s="162">
      <c r="B578" s="199" t="inlineStr">
        <is>
          <t>Horsepower</t>
        </is>
      </c>
      <c r="C578" s="401" t="n"/>
      <c r="D578" s="28">
        <f>IF('{Equipment Data Entry}'!G30="","",'{Equipment Data Entry}'!G30)</f>
        <v/>
      </c>
      <c r="E578" s="21" t="inlineStr">
        <is>
          <t>RPM</t>
        </is>
      </c>
      <c r="F578" s="24" t="n"/>
      <c r="G578" s="199" t="inlineStr">
        <is>
          <t>SF</t>
        </is>
      </c>
      <c r="I578" s="199" t="inlineStr">
        <is>
          <t>Motor Shv OD/Bore/PD</t>
        </is>
      </c>
      <c r="J578" s="401" t="n"/>
      <c r="K578" s="208">
        <f>IF('{Equipment Data Entry}'!J30="","",'{Equipment Data Entry}'!J30)</f>
        <v/>
      </c>
      <c r="L578" s="401" t="n"/>
      <c r="P578" s="217" t="n"/>
      <c r="Q578" s="211" t="inlineStr">
        <is>
          <t>VFD</t>
        </is>
      </c>
      <c r="R578" s="216" t="inlineStr">
        <is>
          <t>Technician Notes</t>
        </is>
      </c>
      <c r="S578" s="211" t="n"/>
      <c r="T578" s="217" t="n"/>
      <c r="U578" s="211" t="inlineStr">
        <is>
          <t>Belt</t>
        </is>
      </c>
      <c r="V578" s="422" t="n"/>
      <c r="W578" s="212" t="n"/>
      <c r="X578" s="212" t="n"/>
    </row>
    <row r="579" ht="13.35" customHeight="1" s="162">
      <c r="B579" s="198">
        <f>IF('{Equipment Data Entry}'!N30="","",'{Equipment Data Entry}'!N30)</f>
        <v/>
      </c>
      <c r="C579" s="198">
        <f>IF('{Equipment Data Entry}'!O30="","",'{Equipment Data Entry}'!O30)</f>
        <v/>
      </c>
      <c r="D579" s="21" t="inlineStr">
        <is>
          <t>FLA</t>
        </is>
      </c>
      <c r="E579" s="25" t="n"/>
      <c r="F579" s="21" t="inlineStr">
        <is>
          <t>Frame</t>
        </is>
      </c>
      <c r="G579" s="208" t="n"/>
      <c r="I579" s="199" t="inlineStr">
        <is>
          <t>Fan Shv OD/Bore</t>
        </is>
      </c>
      <c r="J579" s="401" t="n"/>
      <c r="K579" s="208">
        <f>IF('{Equipment Data Entry}'!K30="","",'{Equipment Data Entry}'!K30)</f>
        <v/>
      </c>
      <c r="L579" s="401" t="n"/>
      <c r="P579" s="217" t="n"/>
      <c r="Q579" s="211" t="inlineStr">
        <is>
          <t>DCV</t>
        </is>
      </c>
      <c r="R579" s="212" t="n"/>
      <c r="S579" s="211" t="n"/>
      <c r="T579" s="217" t="n"/>
      <c r="U579" s="211" t="inlineStr">
        <is>
          <t>C to C</t>
        </is>
      </c>
      <c r="V579" s="422" t="n"/>
      <c r="W579" s="212" t="n"/>
      <c r="X579" s="212" t="n"/>
    </row>
    <row r="580" ht="13.35" customHeight="1" s="162">
      <c r="B580" s="199" t="inlineStr">
        <is>
          <t>Corrected FLA</t>
        </is>
      </c>
      <c r="C580" s="401" t="n"/>
      <c r="D580" s="27">
        <f>IF(OR(E581="",E579="",B579=""),"",B579/AVERAGE(E581:G581)*E579)</f>
        <v/>
      </c>
      <c r="E580" s="199" t="inlineStr">
        <is>
          <t>Estimated BHP</t>
        </is>
      </c>
      <c r="F580" s="401" t="n"/>
      <c r="G580" s="27">
        <f>IF(OR(COUNT(E581:G581)=0,COUNT(E582:G582)=0),"",IF(C579="1-phase", ((0.8*0.9*E581*E582)/746), AVERAGE(E581,F581,G581)*AVERAGE(E582,F582,G582)*0.8*0.9*1.732/746))</f>
        <v/>
      </c>
      <c r="I580" s="199" t="inlineStr">
        <is>
          <t>Belt(s)</t>
        </is>
      </c>
      <c r="J580" s="208">
        <f>IF('{Equipment Data Entry}'!L30="","",'{Equipment Data Entry}'!L30)</f>
        <v/>
      </c>
      <c r="K580" s="199" t="inlineStr">
        <is>
          <t>C to C</t>
        </is>
      </c>
      <c r="L580" s="25">
        <f>IF('{Equipment Data Entry}'!M30="","",'{Equipment Data Entry}'!M30)</f>
        <v/>
      </c>
      <c r="P580" s="217" t="n"/>
      <c r="Q580" s="211" t="n"/>
      <c r="R580" s="212" t="n"/>
      <c r="S580" s="211" t="n"/>
      <c r="T580" s="217" t="n"/>
      <c r="U580" s="211" t="n"/>
      <c r="V580" s="422" t="n"/>
      <c r="W580" s="212" t="n"/>
      <c r="X580" s="212" t="n"/>
    </row>
    <row r="581" ht="13.35" customHeight="1" s="162">
      <c r="B581" s="199" t="inlineStr">
        <is>
          <t>Measured Voltage</t>
        </is>
      </c>
      <c r="C581" s="400" t="n"/>
      <c r="D581" s="401" t="n"/>
      <c r="E581" s="24" t="n"/>
      <c r="F581" s="24" t="n"/>
      <c r="G581" s="24" t="n"/>
      <c r="I581" s="199" t="inlineStr">
        <is>
          <t>Final Settings / Setpoints</t>
        </is>
      </c>
      <c r="J581" s="401" t="n"/>
      <c r="K581" s="24" t="n"/>
      <c r="L581" s="400" t="n"/>
      <c r="M581" s="401" t="n"/>
      <c r="P581" s="217" t="n"/>
      <c r="Q581" s="217" t="n"/>
      <c r="R581" s="217" t="inlineStr">
        <is>
          <t>Technician Notes</t>
        </is>
      </c>
      <c r="S581" s="217" t="n"/>
      <c r="T581" s="217" t="n"/>
      <c r="U581" s="217" t="n"/>
      <c r="V581" s="217" t="n"/>
      <c r="W581" s="217" t="n"/>
      <c r="X581" s="217" t="n"/>
    </row>
    <row r="582" ht="13.35" customHeight="1" s="162">
      <c r="B582" s="199" t="inlineStr">
        <is>
          <t>Measured Amperage</t>
        </is>
      </c>
      <c r="C582" s="400" t="n"/>
      <c r="D582" s="401" t="n"/>
      <c r="E582" s="25" t="n"/>
      <c r="F582" s="25" t="n"/>
      <c r="G582" s="25" t="n"/>
      <c r="I582" s="205" t="inlineStr">
        <is>
          <t>RPM Data</t>
        </is>
      </c>
      <c r="J582" s="401" t="n"/>
      <c r="K582" s="205" t="inlineStr">
        <is>
          <t>Initial</t>
        </is>
      </c>
      <c r="L582" s="205" t="inlineStr">
        <is>
          <t>Final</t>
        </is>
      </c>
      <c r="P582" s="217" t="n"/>
      <c r="Q582" s="217" t="n"/>
      <c r="R582" s="216" t="n"/>
      <c r="S582" s="217" t="n"/>
      <c r="T582" s="217" t="n"/>
      <c r="U582" s="217" t="n"/>
      <c r="V582" s="217" t="n"/>
      <c r="W582" s="217" t="n"/>
      <c r="X582" s="217" t="n"/>
    </row>
    <row r="583" ht="13.35" customHeight="1" s="162">
      <c r="I583" s="199" t="inlineStr">
        <is>
          <t>Motor RPM</t>
        </is>
      </c>
      <c r="J583" s="401" t="n"/>
      <c r="K583" s="24" t="n"/>
      <c r="L583" s="24" t="n"/>
      <c r="P583" s="217" t="n"/>
      <c r="Q583" s="217" t="n"/>
      <c r="R583" s="429" t="n"/>
      <c r="S583" s="430" t="n"/>
      <c r="T583" s="430" t="n"/>
      <c r="U583" s="430" t="n"/>
      <c r="V583" s="430" t="n"/>
      <c r="W583" s="430" t="n"/>
      <c r="X583" s="431" t="n"/>
    </row>
    <row r="584" ht="13.35" customHeight="1" s="162">
      <c r="B584" s="200" t="inlineStr">
        <is>
          <t xml:space="preserve">Static Pressures Profile </t>
        </is>
      </c>
      <c r="C584" s="400" t="n"/>
      <c r="D584" s="400" t="n"/>
      <c r="E584" s="400" t="n"/>
      <c r="F584" s="400" t="n"/>
      <c r="G584" s="401" t="n"/>
      <c r="I584" s="199" t="inlineStr">
        <is>
          <t>Fan RPM</t>
        </is>
      </c>
      <c r="J584" s="401" t="n"/>
      <c r="K584" s="24" t="n"/>
      <c r="L584" s="24" t="n"/>
      <c r="P584" s="217" t="n"/>
      <c r="Q584" s="217" t="n"/>
      <c r="R584" s="432" t="n"/>
      <c r="S584" s="404" t="n"/>
      <c r="T584" s="404" t="n"/>
      <c r="U584" s="404" t="n"/>
      <c r="V584" s="404" t="n"/>
      <c r="W584" s="404" t="n"/>
      <c r="X584" s="433" t="n"/>
    </row>
    <row r="585" ht="13.35" customHeight="1" s="162">
      <c r="B585" s="434" t="n"/>
      <c r="C585" s="401" t="n"/>
      <c r="D585" s="205" t="inlineStr">
        <is>
          <t>Flt/Coil</t>
        </is>
      </c>
      <c r="E585" s="205" t="inlineStr">
        <is>
          <t>Fan</t>
        </is>
      </c>
      <c r="F585" s="434" t="n"/>
      <c r="G585" s="401" t="n"/>
      <c r="I585" s="199" t="inlineStr">
        <is>
          <t>VSD Frequency</t>
        </is>
      </c>
      <c r="J585" s="401" t="n"/>
      <c r="K585" s="66" t="n"/>
      <c r="L585" s="66" t="n"/>
      <c r="P585" s="217" t="n"/>
      <c r="Q585" s="217" t="n"/>
      <c r="R585" s="432" t="n"/>
      <c r="S585" s="404" t="n"/>
      <c r="T585" s="404" t="n"/>
      <c r="U585" s="404" t="n"/>
      <c r="V585" s="404" t="n"/>
      <c r="W585" s="404" t="n"/>
      <c r="X585" s="433" t="n"/>
    </row>
    <row r="586" ht="13.35" customHeight="1" s="162">
      <c r="B586" s="198" t="inlineStr">
        <is>
          <t>Entering</t>
        </is>
      </c>
      <c r="C586" s="401" t="n"/>
      <c r="D586" s="19" t="n"/>
      <c r="E586" s="19" t="n"/>
      <c r="F586" s="19">
        <f>IF(E586="","",E587-N(E586))</f>
        <v/>
      </c>
      <c r="G586" s="186" t="inlineStr">
        <is>
          <t>TSP</t>
        </is>
      </c>
      <c r="H586" s="23" t="n"/>
      <c r="I586" s="199" t="inlineStr">
        <is>
          <t>OA Damper Position</t>
        </is>
      </c>
      <c r="J586" s="400" t="n"/>
      <c r="K586" s="401" t="n"/>
      <c r="L586" s="56" t="n"/>
      <c r="P586" s="217" t="n"/>
      <c r="Q586" s="217" t="n"/>
      <c r="R586" s="432" t="n"/>
      <c r="S586" s="404" t="n"/>
      <c r="T586" s="404" t="n"/>
      <c r="U586" s="404" t="n"/>
      <c r="V586" s="404" t="n"/>
      <c r="W586" s="404" t="n"/>
      <c r="X586" s="433" t="n"/>
    </row>
    <row r="587" ht="13.35" customHeight="1" s="162">
      <c r="B587" s="198" t="inlineStr">
        <is>
          <t>Exiting</t>
        </is>
      </c>
      <c r="C587" s="401" t="n"/>
      <c r="D587" s="55">
        <f>IF(E586="", "", E586)</f>
        <v/>
      </c>
      <c r="E587" s="19" t="n"/>
      <c r="F587" s="19">
        <f>IF(E587="","",E587-N(D586))</f>
        <v/>
      </c>
      <c r="G587" s="186" t="inlineStr">
        <is>
          <t>ESP</t>
        </is>
      </c>
      <c r="H587" s="23" t="n"/>
      <c r="P587" s="217" t="n"/>
      <c r="Q587" s="217" t="n"/>
      <c r="R587" s="432" t="n"/>
      <c r="S587" s="404" t="n"/>
      <c r="T587" s="404" t="n"/>
      <c r="U587" s="404" t="n"/>
      <c r="V587" s="404" t="n"/>
      <c r="W587" s="404" t="n"/>
      <c r="X587" s="433" t="n"/>
    </row>
    <row r="588" ht="13.35" customHeight="1" s="162">
      <c r="P588" s="217" t="n"/>
      <c r="Q588" s="217" t="n"/>
      <c r="R588" s="432" t="n"/>
      <c r="S588" s="404" t="n"/>
      <c r="T588" s="404" t="n"/>
      <c r="U588" s="404" t="n"/>
      <c r="V588" s="404" t="n"/>
      <c r="W588" s="404" t="n"/>
      <c r="X588" s="433" t="n"/>
    </row>
    <row r="589" ht="13.35" customHeight="1" s="162">
      <c r="B589" s="205" t="inlineStr">
        <is>
          <t>Notes</t>
        </is>
      </c>
      <c r="C589" s="186" t="n"/>
      <c r="D589" s="400" t="n"/>
      <c r="E589" s="400" t="n"/>
      <c r="F589" s="400" t="n"/>
      <c r="G589" s="400" t="n"/>
      <c r="H589" s="400" t="n"/>
      <c r="I589" s="400" t="n"/>
      <c r="J589" s="400" t="n"/>
      <c r="K589" s="400" t="n"/>
      <c r="L589" s="400" t="n"/>
      <c r="M589" s="401" t="n"/>
      <c r="P589" s="217" t="n"/>
      <c r="Q589" s="217" t="n"/>
      <c r="R589" s="432" t="n"/>
      <c r="S589" s="404" t="n"/>
      <c r="T589" s="404" t="n"/>
      <c r="U589" s="404" t="n"/>
      <c r="V589" s="404" t="n"/>
      <c r="W589" s="404" t="n"/>
      <c r="X589" s="433" t="n"/>
    </row>
    <row r="590" ht="13.35" customHeight="1" s="162">
      <c r="B590" s="186" t="n"/>
      <c r="C590" s="400" t="n"/>
      <c r="D590" s="400" t="n"/>
      <c r="E590" s="400" t="n"/>
      <c r="F590" s="400" t="n"/>
      <c r="G590" s="400" t="n"/>
      <c r="H590" s="400" t="n"/>
      <c r="I590" s="400" t="n"/>
      <c r="J590" s="400" t="n"/>
      <c r="K590" s="400" t="n"/>
      <c r="L590" s="400" t="n"/>
      <c r="M590" s="401" t="n"/>
      <c r="P590" s="217" t="n"/>
      <c r="Q590" s="217" t="n"/>
      <c r="R590" s="435" t="n"/>
      <c r="S590" s="404" t="n"/>
      <c r="T590" s="404" t="n"/>
      <c r="U590" s="404" t="n"/>
      <c r="V590" s="404" t="n"/>
      <c r="W590" s="404" t="n"/>
      <c r="X590" s="433" t="n"/>
    </row>
    <row r="591" ht="13.35" customHeight="1" s="162">
      <c r="B591" s="186" t="n"/>
      <c r="C591" s="400" t="n"/>
      <c r="D591" s="400" t="n"/>
      <c r="E591" s="400" t="n"/>
      <c r="F591" s="400" t="n"/>
      <c r="G591" s="400" t="n"/>
      <c r="H591" s="400" t="n"/>
      <c r="I591" s="400" t="n"/>
      <c r="J591" s="400" t="n"/>
      <c r="K591" s="400" t="n"/>
      <c r="L591" s="400" t="n"/>
      <c r="M591" s="401" t="n"/>
      <c r="P591" s="217" t="n"/>
      <c r="Q591" s="217" t="n"/>
      <c r="R591" s="432" t="inlineStr">
        <is>
          <t>Misc. Unit Info</t>
        </is>
      </c>
      <c r="S591" s="404" t="n"/>
      <c r="T591" s="404" t="n"/>
      <c r="U591" s="404" t="n"/>
      <c r="V591" s="404" t="n"/>
      <c r="W591" s="404" t="n"/>
      <c r="X591" s="433" t="n"/>
    </row>
    <row r="592" ht="13.35" customHeight="1" s="162">
      <c r="B592" s="200" t="inlineStr">
        <is>
          <t>System</t>
        </is>
      </c>
      <c r="C592" s="403" t="n"/>
      <c r="D592" s="209">
        <f>IF('{Equipment Data Entry}'!B31="","",'{Equipment Data Entry}'!B31)</f>
        <v/>
      </c>
      <c r="E592" s="420" t="n"/>
      <c r="F592" s="403" t="n"/>
      <c r="G592" s="200" t="inlineStr">
        <is>
          <t>Service</t>
        </is>
      </c>
      <c r="H592" s="403" t="n"/>
      <c r="I592" s="210">
        <f>IF('{Equipment Data Entry}'!C31="", "", '{Equipment Data Entry}'!C31)</f>
        <v/>
      </c>
      <c r="J592" s="420" t="n"/>
      <c r="K592" s="420" t="n"/>
      <c r="L592" s="420" t="n"/>
      <c r="M592" s="403" t="n"/>
      <c r="P592" s="217" t="n"/>
      <c r="Q592" s="217" t="n"/>
      <c r="R592" s="436" t="inlineStr">
        <is>
          <t>Design Fan Rotation</t>
        </is>
      </c>
      <c r="S592" s="437" t="n"/>
      <c r="T592" s="437" t="n"/>
      <c r="U592" s="437" t="n"/>
      <c r="V592" s="437" t="n"/>
      <c r="W592" s="437" t="n"/>
      <c r="X592" s="438" t="n"/>
    </row>
    <row r="593" ht="13.35" customHeight="1" s="162">
      <c r="B593" s="424" t="n"/>
      <c r="C593" s="425" t="n"/>
      <c r="D593" s="424" t="n"/>
      <c r="E593" s="426" t="n"/>
      <c r="F593" s="425" t="n"/>
      <c r="G593" s="424" t="n"/>
      <c r="H593" s="425" t="n"/>
      <c r="I593" s="424" t="n"/>
      <c r="J593" s="426" t="n"/>
      <c r="K593" s="426" t="n"/>
      <c r="L593" s="426" t="n"/>
      <c r="M593" s="425" t="n"/>
      <c r="R593" s="13" t="inlineStr">
        <is>
          <t>Actual Fan Rotation</t>
        </is>
      </c>
    </row>
    <row r="594" ht="13.35" customHeight="1" s="162">
      <c r="B594" s="427" t="inlineStr">
        <is>
          <t>Drive Type:</t>
        </is>
      </c>
      <c r="D594" s="428" t="n"/>
      <c r="E594" s="427" t="inlineStr">
        <is>
          <t>Fan Rotation – Design:</t>
        </is>
      </c>
      <c r="G594" s="428" t="n"/>
      <c r="I594" s="427" t="inlineStr">
        <is>
          <t>Actual:</t>
        </is>
      </c>
      <c r="J594" s="428" t="n"/>
      <c r="K594" s="427" t="inlineStr">
        <is>
          <t>Sheave Bore (M/F):</t>
        </is>
      </c>
      <c r="M594" s="428" t="n"/>
      <c r="P594" s="217" t="n"/>
      <c r="Q594" s="217" t="n"/>
      <c r="R594" s="216" t="inlineStr">
        <is>
          <t>Design Filter Type</t>
        </is>
      </c>
      <c r="U594" s="217" t="n"/>
      <c r="W594" s="217" t="n"/>
      <c r="X594" s="217" t="n"/>
    </row>
    <row r="595" ht="13.35" customHeight="1" s="162">
      <c r="B595" s="200" t="inlineStr">
        <is>
          <t>Unit Data</t>
        </is>
      </c>
      <c r="C595" s="400" t="n"/>
      <c r="D595" s="400" t="n"/>
      <c r="E595" s="400" t="n"/>
      <c r="F595" s="400" t="n"/>
      <c r="G595" s="401" t="n"/>
      <c r="I595" s="200" t="inlineStr">
        <is>
          <t>Design and Performance Data</t>
        </is>
      </c>
      <c r="J595" s="400" t="n"/>
      <c r="K595" s="400" t="n"/>
      <c r="L595" s="401" t="n"/>
      <c r="M595" s="283" t="n"/>
      <c r="P595" s="217" t="n"/>
      <c r="Q595" s="217" t="n"/>
      <c r="R595" s="211" t="inlineStr">
        <is>
          <t>Installed Filter Type</t>
        </is>
      </c>
      <c r="S595" s="421" t="n"/>
      <c r="T595" s="422" t="n"/>
      <c r="U595" s="212" t="n"/>
      <c r="V595" s="423" t="n"/>
      <c r="W595" s="217" t="n"/>
      <c r="X595" s="217" t="n"/>
    </row>
    <row r="596" ht="13.35" customHeight="1" s="162">
      <c r="B596" s="199" t="inlineStr">
        <is>
          <t>Manufacturer</t>
        </is>
      </c>
      <c r="C596" s="401" t="n"/>
      <c r="D596" s="204">
        <f>IF('{Equipment Data Entry}'!E31="","",'{Equipment Data Entry}'!E31)</f>
        <v/>
      </c>
      <c r="E596" s="400" t="n"/>
      <c r="F596" s="400" t="n"/>
      <c r="G596" s="401" t="n"/>
      <c r="I596" s="199" t="inlineStr">
        <is>
          <t>Design Criteria</t>
        </is>
      </c>
      <c r="J596" s="401" t="n"/>
      <c r="K596" s="199" t="inlineStr">
        <is>
          <t>Design</t>
        </is>
      </c>
      <c r="L596" s="199" t="inlineStr">
        <is>
          <t>Actual</t>
        </is>
      </c>
      <c r="P596" s="217" t="n"/>
      <c r="Q596" s="217" t="n"/>
      <c r="R596" s="211" t="inlineStr">
        <is>
          <t>Size</t>
        </is>
      </c>
      <c r="S596" s="421" t="n"/>
      <c r="T596" s="422" t="n"/>
      <c r="U596" s="212" t="inlineStr">
        <is>
          <t>Qty.</t>
        </is>
      </c>
      <c r="V596" s="423" t="n"/>
      <c r="W596" s="217" t="n"/>
      <c r="X596" s="217" t="n"/>
    </row>
    <row r="597" ht="13.35" customHeight="1" s="162">
      <c r="B597" s="199" t="inlineStr">
        <is>
          <t>Model Number</t>
        </is>
      </c>
      <c r="C597" s="401" t="n"/>
      <c r="D597" s="204">
        <f>IF('{Equipment Data Entry}'!F31="","",'{Equipment Data Entry}'!F31)</f>
        <v/>
      </c>
      <c r="E597" s="400" t="n"/>
      <c r="F597" s="400" t="n"/>
      <c r="G597" s="401" t="n"/>
      <c r="I597" s="199" t="inlineStr">
        <is>
          <t>Total Airflow</t>
        </is>
      </c>
      <c r="J597" s="401" t="n"/>
      <c r="K597" s="24">
        <f>'RTU Airflow'!H1213</f>
        <v/>
      </c>
      <c r="L597" s="24">
        <f>'RTU Airflow'!L1213</f>
        <v/>
      </c>
      <c r="M597" s="22">
        <f>IF(OR(L597="",K597="",K597=0),"",L597/K597)</f>
        <v/>
      </c>
      <c r="P597" s="217" t="n"/>
      <c r="Q597" s="217" t="n"/>
      <c r="R597" s="211" t="n"/>
      <c r="S597" s="421" t="n"/>
      <c r="T597" s="422" t="n"/>
      <c r="U597" s="212" t="n"/>
      <c r="V597" s="423" t="n"/>
      <c r="W597" s="217" t="n"/>
      <c r="X597" s="217" t="n"/>
    </row>
    <row r="598" ht="13.35" customHeight="1" s="162">
      <c r="B598" s="199" t="inlineStr">
        <is>
          <t>Serial Number</t>
        </is>
      </c>
      <c r="C598" s="401" t="n"/>
      <c r="D598" s="204" t="n"/>
      <c r="E598" s="400" t="n"/>
      <c r="F598" s="400" t="n"/>
      <c r="G598" s="401" t="n"/>
      <c r="I598" s="199" t="inlineStr">
        <is>
          <t>Outside Airflow</t>
        </is>
      </c>
      <c r="J598" s="401" t="n"/>
      <c r="K598" s="24">
        <f>IF('RTU Airflow'!H1224=0,0,'RTU Airflow'!H1224)</f>
        <v/>
      </c>
      <c r="L598" s="24">
        <f>'RTU Airflow'!L1224</f>
        <v/>
      </c>
      <c r="M598" s="22">
        <f>IF(OR(L598="",K598="",K598=0),"",L598/K598)</f>
        <v/>
      </c>
      <c r="P598" s="216" t="n"/>
      <c r="Q598" s="216" t="n"/>
      <c r="R598" s="211" t="inlineStr">
        <is>
          <t>Direct Drive Motors</t>
        </is>
      </c>
      <c r="S598" s="421" t="n"/>
      <c r="T598" s="422" t="n"/>
      <c r="U598" s="212" t="inlineStr">
        <is>
          <t>Drive Change Data</t>
        </is>
      </c>
      <c r="V598" s="423" t="n"/>
      <c r="W598" s="217" t="inlineStr">
        <is>
          <t>Original</t>
        </is>
      </c>
      <c r="X598" s="217" t="inlineStr">
        <is>
          <t>New</t>
        </is>
      </c>
    </row>
    <row r="599" ht="13.35" customHeight="1" s="162">
      <c r="B599" s="199" t="inlineStr">
        <is>
          <t>Area Served</t>
        </is>
      </c>
      <c r="C599" s="401" t="n"/>
      <c r="D599" s="204">
        <f>I592</f>
        <v/>
      </c>
      <c r="E599" s="400" t="n"/>
      <c r="F599" s="400" t="n"/>
      <c r="G599" s="401" t="n"/>
      <c r="I599" s="199" t="inlineStr">
        <is>
          <t>Return Airflow</t>
        </is>
      </c>
      <c r="J599" s="401" t="n"/>
      <c r="K599" s="24">
        <f>IF(K597="","",K597-N(K598))</f>
        <v/>
      </c>
      <c r="L599" s="24">
        <f>IF(L597="","",L597-N(L598))</f>
        <v/>
      </c>
      <c r="P599" s="217" t="n"/>
      <c r="Q599" s="217" t="n"/>
      <c r="R599" s="211" t="inlineStr">
        <is>
          <t>Initial</t>
        </is>
      </c>
      <c r="S599" s="212" t="inlineStr">
        <is>
          <t>Final</t>
        </is>
      </c>
      <c r="T599" s="423" t="n"/>
      <c r="U599" s="211" t="inlineStr">
        <is>
          <t>Motor Sheave</t>
        </is>
      </c>
      <c r="V599" s="212" t="n"/>
      <c r="W599" s="217" t="n"/>
      <c r="X599" s="217" t="n"/>
    </row>
    <row r="600" ht="13.35" customHeight="1" s="162">
      <c r="B600" s="199" t="inlineStr">
        <is>
          <t>Location</t>
        </is>
      </c>
      <c r="C600" s="401" t="n"/>
      <c r="D600" s="204">
        <f>IF('{Equipment Data Entry}'!D31="","",'{Equipment Data Entry}'!D31)</f>
        <v/>
      </c>
      <c r="E600" s="400" t="n"/>
      <c r="F600" s="400" t="n"/>
      <c r="G600" s="401" t="n"/>
      <c r="I600" s="199" t="inlineStr">
        <is>
          <t>Unit ESP</t>
        </is>
      </c>
      <c r="J600" s="401" t="n"/>
      <c r="K600" s="71">
        <f>IF('{Equipment Data Entry}'!H31="","",'{Equipment Data Entry}'!H31)</f>
        <v/>
      </c>
      <c r="L600" s="29">
        <f>F613</f>
        <v/>
      </c>
      <c r="P600" s="217" t="n"/>
      <c r="S600" s="217" t="n"/>
      <c r="V600" s="217" t="n"/>
      <c r="W600" s="217" t="n"/>
      <c r="X600" s="217" t="n"/>
    </row>
    <row r="601" ht="13.35" customHeight="1" s="162">
      <c r="I601" s="199" t="inlineStr">
        <is>
          <t>Fan RPMs</t>
        </is>
      </c>
      <c r="J601" s="401" t="n"/>
      <c r="K601" s="24">
        <f>IF('{Equipment Data Entry}'!I31="","",'{Equipment Data Entry}'!I31)</f>
        <v/>
      </c>
      <c r="L601" s="24">
        <f>IF(L610="","",L610)</f>
        <v/>
      </c>
      <c r="P601" s="217" t="n"/>
      <c r="Q601" s="217" t="inlineStr">
        <is>
          <t>VFD</t>
        </is>
      </c>
      <c r="R601" s="216" t="n"/>
      <c r="U601" s="216" t="inlineStr">
        <is>
          <t>Belt</t>
        </is>
      </c>
      <c r="W601" s="61" t="n"/>
      <c r="X601" s="61" t="n"/>
    </row>
    <row r="602" ht="13.35" customHeight="1" s="162">
      <c r="B602" s="200" t="inlineStr">
        <is>
          <t>Motor Data</t>
        </is>
      </c>
      <c r="C602" s="400" t="n"/>
      <c r="D602" s="400" t="n"/>
      <c r="E602" s="400" t="n"/>
      <c r="F602" s="400" t="n"/>
      <c r="G602" s="401" t="n"/>
      <c r="I602" s="199" t="inlineStr">
        <is>
          <t>Filters: Type / Size / Qty</t>
        </is>
      </c>
      <c r="J602" s="401" t="n"/>
      <c r="K602" s="24" t="n"/>
      <c r="L602" s="400" t="n"/>
      <c r="M602" s="401" t="n"/>
      <c r="P602" s="217" t="n"/>
      <c r="Q602" s="211" t="inlineStr">
        <is>
          <t>DCV</t>
        </is>
      </c>
      <c r="R602" s="211" t="n"/>
      <c r="S602" s="211" t="n"/>
      <c r="T602" s="217" t="n"/>
      <c r="U602" s="211" t="inlineStr">
        <is>
          <t>C to C</t>
        </is>
      </c>
      <c r="V602" s="422" t="n"/>
      <c r="W602" s="212" t="n"/>
      <c r="X602" s="212" t="n"/>
    </row>
    <row r="603" ht="13.35" customHeight="1" s="162">
      <c r="B603" s="199" t="inlineStr">
        <is>
          <t>Manufacturer</t>
        </is>
      </c>
      <c r="C603" s="401" t="n"/>
      <c r="D603" s="203" t="n"/>
      <c r="E603" s="400" t="n"/>
      <c r="F603" s="400" t="n"/>
      <c r="G603" s="401" t="n"/>
      <c r="I603" s="200" t="inlineStr">
        <is>
          <t>Drive Data</t>
        </is>
      </c>
      <c r="J603" s="400" t="n"/>
      <c r="K603" s="400" t="n"/>
      <c r="L603" s="401" t="n"/>
      <c r="P603" s="217" t="n"/>
      <c r="Q603" s="211" t="n"/>
      <c r="R603" s="212" t="n"/>
      <c r="S603" s="211" t="n"/>
      <c r="T603" s="217" t="n"/>
      <c r="U603" s="211" t="n"/>
      <c r="V603" s="422" t="n"/>
      <c r="W603" s="212" t="n"/>
      <c r="X603" s="212" t="n"/>
    </row>
    <row r="604" ht="13.35" customHeight="1" s="162">
      <c r="B604" s="199" t="inlineStr">
        <is>
          <t>Horsepower</t>
        </is>
      </c>
      <c r="C604" s="401" t="n"/>
      <c r="D604" s="28">
        <f>IF('{Equipment Data Entry}'!G31="","",'{Equipment Data Entry}'!G31)</f>
        <v/>
      </c>
      <c r="E604" s="21" t="inlineStr">
        <is>
          <t>RPM</t>
        </is>
      </c>
      <c r="F604" s="24" t="n"/>
      <c r="G604" s="199" t="inlineStr">
        <is>
          <t>SF</t>
        </is>
      </c>
      <c r="I604" s="199" t="inlineStr">
        <is>
          <t>Motor Shv OD/Bore/PD</t>
        </is>
      </c>
      <c r="J604" s="401" t="n"/>
      <c r="K604" s="208">
        <f>IF('{Equipment Data Entry}'!J31="","",'{Equipment Data Entry}'!J31)</f>
        <v/>
      </c>
      <c r="L604" s="401" t="n"/>
      <c r="P604" s="217" t="n"/>
      <c r="Q604" s="211" t="n"/>
      <c r="R604" s="212" t="inlineStr">
        <is>
          <t>Technician Notes</t>
        </is>
      </c>
      <c r="S604" s="211" t="n"/>
      <c r="T604" s="217" t="n"/>
      <c r="U604" s="211" t="n"/>
      <c r="V604" s="422" t="n"/>
      <c r="W604" s="212" t="n"/>
      <c r="X604" s="212" t="n"/>
    </row>
    <row r="605" ht="13.35" customHeight="1" s="162">
      <c r="B605" s="198">
        <f>IF('{Equipment Data Entry}'!N31="","",'{Equipment Data Entry}'!N31)</f>
        <v/>
      </c>
      <c r="C605" s="198">
        <f>IF('{Equipment Data Entry}'!O31="","",'{Equipment Data Entry}'!O31)</f>
        <v/>
      </c>
      <c r="D605" s="21" t="inlineStr">
        <is>
          <t>FLA</t>
        </is>
      </c>
      <c r="E605" s="25" t="n"/>
      <c r="F605" s="21" t="inlineStr">
        <is>
          <t>Frame</t>
        </is>
      </c>
      <c r="G605" s="208" t="n"/>
      <c r="I605" s="199" t="inlineStr">
        <is>
          <t>Fan Shv OD/Bore</t>
        </is>
      </c>
      <c r="J605" s="401" t="n"/>
      <c r="K605" s="208">
        <f>IF('{Equipment Data Entry}'!K31="","",'{Equipment Data Entry}'!K31)</f>
        <v/>
      </c>
      <c r="L605" s="401" t="n"/>
      <c r="P605" s="217" t="n"/>
      <c r="Q605" s="211" t="n"/>
      <c r="R605" s="212" t="n"/>
      <c r="S605" s="211" t="n"/>
      <c r="T605" s="217" t="n"/>
      <c r="U605" s="211" t="n"/>
      <c r="V605" s="422" t="n"/>
      <c r="W605" s="212" t="n"/>
      <c r="X605" s="212" t="n"/>
    </row>
    <row r="606" ht="13.35" customHeight="1" s="162">
      <c r="B606" s="199" t="inlineStr">
        <is>
          <t>Corrected FLA</t>
        </is>
      </c>
      <c r="C606" s="401" t="n"/>
      <c r="D606" s="27">
        <f>IF(OR(E607="",E605="",B605=""),"",B605/AVERAGE(E607:G607)*E605)</f>
        <v/>
      </c>
      <c r="E606" s="199" t="inlineStr">
        <is>
          <t>Estimated BHP</t>
        </is>
      </c>
      <c r="F606" s="401" t="n"/>
      <c r="G606" s="27">
        <f>IF(OR(COUNT(E607:G607)=0,COUNT(E608:G608)=0),"",IF(C605="1-phase", ((0.8*0.9*E607*E608)/746), AVERAGE(E607,F607,G607)*AVERAGE(E608,F608,G608)*0.8*0.9*1.732/746))</f>
        <v/>
      </c>
      <c r="I606" s="199" t="inlineStr">
        <is>
          <t>Belt(s)</t>
        </is>
      </c>
      <c r="J606" s="208">
        <f>IF('{Equipment Data Entry}'!L31="","",'{Equipment Data Entry}'!L31)</f>
        <v/>
      </c>
      <c r="K606" s="199" t="inlineStr">
        <is>
          <t>C to C</t>
        </is>
      </c>
      <c r="L606" s="25">
        <f>IF('{Equipment Data Entry}'!M31="","",'{Equipment Data Entry}'!M31)</f>
        <v/>
      </c>
      <c r="P606" s="217" t="n"/>
      <c r="Q606" s="217" t="n"/>
      <c r="R606" s="217" t="n"/>
      <c r="S606" s="217" t="n"/>
      <c r="T606" s="217" t="n"/>
      <c r="U606" s="217" t="n"/>
      <c r="V606" s="217" t="n"/>
      <c r="W606" s="217" t="n"/>
      <c r="X606" s="217" t="n"/>
    </row>
    <row r="607" ht="13.35" customHeight="1" s="162">
      <c r="B607" s="199" t="inlineStr">
        <is>
          <t>Measured Voltage</t>
        </is>
      </c>
      <c r="C607" s="400" t="n"/>
      <c r="D607" s="401" t="n"/>
      <c r="E607" s="24" t="n"/>
      <c r="F607" s="24" t="n"/>
      <c r="G607" s="24" t="n"/>
      <c r="I607" s="199" t="inlineStr">
        <is>
          <t>Final Settings / Setpoints</t>
        </is>
      </c>
      <c r="J607" s="401" t="n"/>
      <c r="K607" s="24" t="n"/>
      <c r="L607" s="400" t="n"/>
      <c r="M607" s="401" t="n"/>
      <c r="P607" s="217" t="n"/>
      <c r="Q607" s="217" t="n"/>
      <c r="R607" s="216" t="n"/>
      <c r="S607" s="217" t="n"/>
      <c r="T607" s="217" t="n"/>
      <c r="U607" s="217" t="n"/>
      <c r="V607" s="217" t="n"/>
      <c r="W607" s="217" t="n"/>
      <c r="X607" s="217" t="n"/>
    </row>
    <row r="608" ht="13.35" customHeight="1" s="162">
      <c r="B608" s="199" t="inlineStr">
        <is>
          <t>Measured Amperage</t>
        </is>
      </c>
      <c r="C608" s="400" t="n"/>
      <c r="D608" s="401" t="n"/>
      <c r="E608" s="25" t="n"/>
      <c r="F608" s="25" t="n"/>
      <c r="G608" s="25" t="n"/>
      <c r="I608" s="205" t="inlineStr">
        <is>
          <t>RPM Data</t>
        </is>
      </c>
      <c r="J608" s="401" t="n"/>
      <c r="K608" s="205" t="inlineStr">
        <is>
          <t>Initial</t>
        </is>
      </c>
      <c r="L608" s="205" t="inlineStr">
        <is>
          <t>Final</t>
        </is>
      </c>
      <c r="P608" s="217" t="n"/>
      <c r="Q608" s="217" t="n"/>
      <c r="R608" s="429" t="n"/>
      <c r="S608" s="430" t="n"/>
      <c r="T608" s="430" t="n"/>
      <c r="U608" s="430" t="n"/>
      <c r="V608" s="430" t="n"/>
      <c r="W608" s="430" t="n"/>
      <c r="X608" s="431" t="n"/>
    </row>
    <row r="609" ht="13.35" customHeight="1" s="162">
      <c r="I609" s="199" t="inlineStr">
        <is>
          <t>Motor RPM</t>
        </is>
      </c>
      <c r="J609" s="401" t="n"/>
      <c r="K609" s="24" t="n"/>
      <c r="L609" s="24" t="n"/>
      <c r="P609" s="217" t="n"/>
      <c r="Q609" s="217" t="n"/>
      <c r="R609" s="432" t="n"/>
      <c r="S609" s="404" t="n"/>
      <c r="T609" s="404" t="n"/>
      <c r="U609" s="404" t="n"/>
      <c r="V609" s="404" t="n"/>
      <c r="W609" s="404" t="n"/>
      <c r="X609" s="433" t="n"/>
    </row>
    <row r="610" ht="13.35" customHeight="1" s="162">
      <c r="B610" s="200" t="inlineStr">
        <is>
          <t xml:space="preserve">Static Pressures Profile </t>
        </is>
      </c>
      <c r="C610" s="400" t="n"/>
      <c r="D610" s="400" t="n"/>
      <c r="E610" s="400" t="n"/>
      <c r="F610" s="400" t="n"/>
      <c r="G610" s="401" t="n"/>
      <c r="I610" s="199" t="inlineStr">
        <is>
          <t>Fan RPM</t>
        </is>
      </c>
      <c r="J610" s="401" t="n"/>
      <c r="K610" s="24" t="n"/>
      <c r="L610" s="24" t="n"/>
      <c r="P610" s="217" t="n"/>
      <c r="Q610" s="217" t="n"/>
      <c r="R610" s="432" t="n"/>
      <c r="S610" s="404" t="n"/>
      <c r="T610" s="404" t="n"/>
      <c r="U610" s="404" t="n"/>
      <c r="V610" s="404" t="n"/>
      <c r="W610" s="404" t="n"/>
      <c r="X610" s="433" t="n"/>
    </row>
    <row r="611" ht="13.35" customHeight="1" s="162">
      <c r="B611" s="434" t="n"/>
      <c r="C611" s="401" t="n"/>
      <c r="D611" s="205" t="inlineStr">
        <is>
          <t>Flt/Coil</t>
        </is>
      </c>
      <c r="E611" s="205" t="inlineStr">
        <is>
          <t>Fan</t>
        </is>
      </c>
      <c r="F611" s="434" t="n"/>
      <c r="G611" s="401" t="n"/>
      <c r="I611" s="199" t="inlineStr">
        <is>
          <t>VSD Frequency</t>
        </is>
      </c>
      <c r="J611" s="401" t="n"/>
      <c r="K611" s="66" t="n"/>
      <c r="L611" s="66" t="n"/>
      <c r="P611" s="217" t="n"/>
      <c r="Q611" s="217" t="n"/>
      <c r="R611" s="432" t="n"/>
      <c r="S611" s="404" t="n"/>
      <c r="T611" s="404" t="n"/>
      <c r="U611" s="404" t="n"/>
      <c r="V611" s="404" t="n"/>
      <c r="W611" s="404" t="n"/>
      <c r="X611" s="433" t="n"/>
    </row>
    <row r="612" ht="13.35" customHeight="1" s="162">
      <c r="B612" s="198" t="inlineStr">
        <is>
          <t>Entering</t>
        </is>
      </c>
      <c r="C612" s="401" t="n"/>
      <c r="D612" s="19" t="n"/>
      <c r="E612" s="19" t="n"/>
      <c r="F612" s="19">
        <f>IF(E612="","",E613-N(E612))</f>
        <v/>
      </c>
      <c r="G612" s="186" t="inlineStr">
        <is>
          <t>TSP</t>
        </is>
      </c>
      <c r="H612" s="23" t="n"/>
      <c r="I612" s="199" t="inlineStr">
        <is>
          <t>OA Damper Position</t>
        </is>
      </c>
      <c r="J612" s="400" t="n"/>
      <c r="K612" s="401" t="n"/>
      <c r="L612" s="56" t="n"/>
      <c r="P612" s="217" t="n"/>
      <c r="Q612" s="217" t="n"/>
      <c r="R612" s="432" t="n"/>
      <c r="S612" s="404" t="n"/>
      <c r="T612" s="404" t="n"/>
      <c r="U612" s="404" t="n"/>
      <c r="V612" s="404" t="n"/>
      <c r="W612" s="404" t="n"/>
      <c r="X612" s="433" t="n"/>
    </row>
    <row r="613" ht="13.35" customHeight="1" s="162">
      <c r="B613" s="198" t="inlineStr">
        <is>
          <t>Exiting</t>
        </is>
      </c>
      <c r="C613" s="401" t="n"/>
      <c r="D613" s="55">
        <f>IF(E612="", "", E612)</f>
        <v/>
      </c>
      <c r="E613" s="19" t="n"/>
      <c r="F613" s="19">
        <f>IF(E613="","",E613-N(D612))</f>
        <v/>
      </c>
      <c r="G613" s="186" t="inlineStr">
        <is>
          <t>ESP</t>
        </is>
      </c>
      <c r="H613" s="23" t="n"/>
      <c r="P613" s="217" t="n"/>
      <c r="Q613" s="217" t="n"/>
      <c r="R613" s="432" t="n"/>
      <c r="S613" s="404" t="n"/>
      <c r="T613" s="404" t="n"/>
      <c r="U613" s="404" t="n"/>
      <c r="V613" s="404" t="n"/>
      <c r="W613" s="404" t="n"/>
      <c r="X613" s="433" t="n"/>
    </row>
    <row r="614" ht="13.35" customHeight="1" s="162">
      <c r="P614" s="217" t="n"/>
      <c r="Q614" s="217" t="n"/>
      <c r="R614" s="432" t="n"/>
      <c r="S614" s="404" t="n"/>
      <c r="T614" s="404" t="n"/>
      <c r="U614" s="404" t="n"/>
      <c r="V614" s="404" t="n"/>
      <c r="W614" s="404" t="n"/>
      <c r="X614" s="433" t="n"/>
    </row>
    <row r="615" ht="13.35" customHeight="1" s="162">
      <c r="B615" s="200" t="inlineStr">
        <is>
          <t>System</t>
        </is>
      </c>
      <c r="C615" s="403" t="n"/>
      <c r="D615" s="209">
        <f>IF('{Equipment Data Entry}'!B32="","",'{Equipment Data Entry}'!B32)</f>
        <v/>
      </c>
      <c r="E615" s="420" t="n"/>
      <c r="F615" s="403" t="n"/>
      <c r="G615" s="200" t="inlineStr">
        <is>
          <t>Service</t>
        </is>
      </c>
      <c r="H615" s="403" t="n"/>
      <c r="I615" s="210">
        <f>IF('{Equipment Data Entry}'!C32="", "", '{Equipment Data Entry}'!C32)</f>
        <v/>
      </c>
      <c r="J615" s="420" t="n"/>
      <c r="K615" s="420" t="n"/>
      <c r="L615" s="420" t="n"/>
      <c r="M615" s="403" t="n"/>
      <c r="P615" s="217" t="n"/>
      <c r="Q615" s="217" t="n"/>
      <c r="R615" s="211" t="inlineStr">
        <is>
          <t>Design Fan Rotation</t>
        </is>
      </c>
      <c r="S615" s="404" t="n"/>
      <c r="T615" s="404" t="n"/>
      <c r="U615" s="404" t="n"/>
      <c r="V615" s="404" t="n"/>
      <c r="W615" s="404" t="n"/>
      <c r="X615" s="433" t="n"/>
    </row>
    <row r="616" ht="13.35" customHeight="1" s="162">
      <c r="B616" s="424" t="n"/>
      <c r="C616" s="425" t="n"/>
      <c r="D616" s="424" t="n"/>
      <c r="E616" s="426" t="n"/>
      <c r="F616" s="425" t="n"/>
      <c r="G616" s="424" t="n"/>
      <c r="H616" s="425" t="n"/>
      <c r="I616" s="424" t="n"/>
      <c r="J616" s="426" t="n"/>
      <c r="K616" s="426" t="n"/>
      <c r="L616" s="426" t="n"/>
      <c r="M616" s="425" t="n"/>
      <c r="P616" s="217" t="n"/>
      <c r="Q616" s="217" t="n"/>
      <c r="R616" s="211" t="inlineStr">
        <is>
          <t>Actual Fan Rotation</t>
        </is>
      </c>
      <c r="S616" s="404" t="n"/>
      <c r="T616" s="404" t="n"/>
      <c r="U616" s="404" t="n"/>
      <c r="V616" s="404" t="n"/>
      <c r="W616" s="404" t="n"/>
      <c r="X616" s="433" t="n"/>
    </row>
    <row r="617" ht="13.35" customHeight="1" s="162">
      <c r="B617" s="427" t="inlineStr">
        <is>
          <t>Drive Type:</t>
        </is>
      </c>
      <c r="D617" s="428" t="n"/>
      <c r="E617" s="427" t="inlineStr">
        <is>
          <t>Fan Rotation – Design:</t>
        </is>
      </c>
      <c r="G617" s="428" t="n"/>
      <c r="I617" s="427" t="inlineStr">
        <is>
          <t>Actual:</t>
        </is>
      </c>
      <c r="J617" s="428" t="n"/>
      <c r="K617" s="427" t="inlineStr">
        <is>
          <t>Sheave Bore (M/F):</t>
        </is>
      </c>
      <c r="M617" s="428" t="n"/>
      <c r="P617" s="217" t="n"/>
      <c r="Q617" s="217" t="n"/>
      <c r="R617" s="436" t="inlineStr">
        <is>
          <t>Misc. Unit Info</t>
        </is>
      </c>
      <c r="S617" s="437" t="n"/>
      <c r="T617" s="437" t="n"/>
      <c r="U617" s="437" t="n"/>
      <c r="V617" s="437" t="n"/>
      <c r="W617" s="437" t="n"/>
      <c r="X617" s="438" t="n"/>
    </row>
    <row r="618" ht="13.35" customHeight="1" s="162">
      <c r="B618" s="200" t="inlineStr">
        <is>
          <t>Unit Data</t>
        </is>
      </c>
      <c r="C618" s="400" t="n"/>
      <c r="D618" s="400" t="n"/>
      <c r="E618" s="400" t="n"/>
      <c r="F618" s="400" t="n"/>
      <c r="G618" s="401" t="n"/>
      <c r="I618" s="200" t="inlineStr">
        <is>
          <t>Design and Performance Data</t>
        </is>
      </c>
      <c r="J618" s="400" t="n"/>
      <c r="K618" s="400" t="n"/>
      <c r="L618" s="401" t="n"/>
      <c r="M618" s="283" t="n"/>
      <c r="P618" s="217" t="n"/>
      <c r="Q618" s="217" t="n"/>
      <c r="R618" s="216" t="inlineStr">
        <is>
          <t>Design Fan Rotation</t>
        </is>
      </c>
      <c r="U618" s="217" t="n"/>
      <c r="W618" s="217" t="n"/>
      <c r="X618" s="217" t="n"/>
    </row>
    <row r="619" ht="13.35" customHeight="1" s="162">
      <c r="B619" s="199" t="inlineStr">
        <is>
          <t>Manufacturer</t>
        </is>
      </c>
      <c r="C619" s="401" t="n"/>
      <c r="D619" s="204">
        <f>IF('{Equipment Data Entry}'!E32="","",'{Equipment Data Entry}'!E32)</f>
        <v/>
      </c>
      <c r="E619" s="400" t="n"/>
      <c r="F619" s="400" t="n"/>
      <c r="G619" s="401" t="n"/>
      <c r="I619" s="199" t="inlineStr">
        <is>
          <t>Design Criteria</t>
        </is>
      </c>
      <c r="J619" s="401" t="n"/>
      <c r="K619" s="199" t="inlineStr">
        <is>
          <t>Design</t>
        </is>
      </c>
      <c r="L619" s="199" t="inlineStr">
        <is>
          <t>Actual</t>
        </is>
      </c>
      <c r="P619" s="217" t="n"/>
      <c r="Q619" s="217" t="n"/>
      <c r="R619" s="211" t="inlineStr">
        <is>
          <t>Actual Fan Rotation</t>
        </is>
      </c>
      <c r="S619" s="421" t="n"/>
      <c r="T619" s="422" t="n"/>
      <c r="U619" s="211" t="inlineStr">
        <is>
          <t>Qty.</t>
        </is>
      </c>
      <c r="V619" s="423" t="n"/>
      <c r="W619" s="217" t="n"/>
      <c r="X619" s="217" t="n"/>
    </row>
    <row r="620" ht="13.35" customHeight="1" s="162">
      <c r="B620" s="199" t="inlineStr">
        <is>
          <t>Model Number</t>
        </is>
      </c>
      <c r="C620" s="401" t="n"/>
      <c r="D620" s="204">
        <f>IF('{Equipment Data Entry}'!F32="","",'{Equipment Data Entry}'!F32)</f>
        <v/>
      </c>
      <c r="E620" s="400" t="n"/>
      <c r="F620" s="400" t="n"/>
      <c r="G620" s="401" t="n"/>
      <c r="I620" s="199" t="inlineStr">
        <is>
          <t>Total Airflow</t>
        </is>
      </c>
      <c r="J620" s="401" t="n"/>
      <c r="K620" s="24">
        <f>'RTU Airflow'!H1262</f>
        <v/>
      </c>
      <c r="L620" s="24">
        <f>'RTU Airflow'!L1262</f>
        <v/>
      </c>
      <c r="M620" s="22">
        <f>IF(OR(L620="",K620="",K620=0),"",L620/K620)</f>
        <v/>
      </c>
      <c r="P620" s="217" t="n"/>
      <c r="Q620" s="217" t="n"/>
      <c r="R620" s="211" t="inlineStr">
        <is>
          <t>Design Filter Type</t>
        </is>
      </c>
      <c r="S620" s="421" t="n"/>
      <c r="T620" s="422" t="n"/>
      <c r="U620" s="212" t="n"/>
      <c r="V620" s="423" t="n"/>
      <c r="W620" s="217" t="n"/>
      <c r="X620" s="217" t="n"/>
    </row>
    <row r="621" ht="13.35" customHeight="1" s="162">
      <c r="B621" s="199" t="inlineStr">
        <is>
          <t>Serial Number</t>
        </is>
      </c>
      <c r="C621" s="401" t="n"/>
      <c r="D621" s="204" t="n"/>
      <c r="E621" s="400" t="n"/>
      <c r="F621" s="400" t="n"/>
      <c r="G621" s="401" t="n"/>
      <c r="I621" s="199" t="inlineStr">
        <is>
          <t>Outside Airflow</t>
        </is>
      </c>
      <c r="J621" s="401" t="n"/>
      <c r="K621" s="24">
        <f>IF('RTU Airflow'!H1273=0,0,'RTU Airflow'!H1273)</f>
        <v/>
      </c>
      <c r="L621" s="24">
        <f>'RTU Airflow'!L1273</f>
        <v/>
      </c>
      <c r="M621" s="22">
        <f>IF(OR(L621="",K621="",K621=0),"",L621/K621)</f>
        <v/>
      </c>
      <c r="P621" s="217" t="n"/>
      <c r="Q621" s="217" t="n"/>
      <c r="R621" s="211" t="inlineStr">
        <is>
          <t>Installed Filter Type</t>
        </is>
      </c>
      <c r="S621" s="421" t="n"/>
      <c r="T621" s="422" t="n"/>
      <c r="U621" s="216" t="inlineStr">
        <is>
          <t>Drive Change Data</t>
        </is>
      </c>
      <c r="V621" s="423" t="n"/>
      <c r="W621" s="61" t="inlineStr">
        <is>
          <t>Original</t>
        </is>
      </c>
      <c r="X621" s="61" t="inlineStr">
        <is>
          <t>New</t>
        </is>
      </c>
    </row>
    <row r="622" ht="13.35" customHeight="1" s="162">
      <c r="B622" s="199" t="inlineStr">
        <is>
          <t>Area Served</t>
        </is>
      </c>
      <c r="C622" s="401" t="n"/>
      <c r="D622" s="204">
        <f>I615</f>
        <v/>
      </c>
      <c r="E622" s="400" t="n"/>
      <c r="F622" s="400" t="n"/>
      <c r="G622" s="401" t="n"/>
      <c r="I622" s="199" t="inlineStr">
        <is>
          <t>Return Airflow</t>
        </is>
      </c>
      <c r="J622" s="401" t="n"/>
      <c r="K622" s="24">
        <f>IF(K620="","",K620-N(K621))</f>
        <v/>
      </c>
      <c r="L622" s="24">
        <f>IF(L620="","",L620-N(L621))</f>
        <v/>
      </c>
      <c r="P622" s="216" t="n"/>
      <c r="Q622" s="216" t="n"/>
      <c r="R622" s="211" t="inlineStr">
        <is>
          <t>Size</t>
        </is>
      </c>
      <c r="S622" s="421" t="n"/>
      <c r="T622" s="422" t="n"/>
      <c r="U622" s="212" t="inlineStr">
        <is>
          <t>Qty.</t>
        </is>
      </c>
      <c r="V622" s="423" t="n"/>
      <c r="W622" s="217" t="n"/>
      <c r="X622" s="217" t="n"/>
    </row>
    <row r="623" ht="13.35" customHeight="1" s="162">
      <c r="B623" s="199" t="inlineStr">
        <is>
          <t>Location</t>
        </is>
      </c>
      <c r="C623" s="401" t="n"/>
      <c r="D623" s="204">
        <f>IF('{Equipment Data Entry}'!D32="","",'{Equipment Data Entry}'!D32)</f>
        <v/>
      </c>
      <c r="E623" s="400" t="n"/>
      <c r="F623" s="400" t="n"/>
      <c r="G623" s="401" t="n"/>
      <c r="I623" s="199" t="inlineStr">
        <is>
          <t>Unit ESP</t>
        </is>
      </c>
      <c r="J623" s="401" t="n"/>
      <c r="K623" s="71">
        <f>IF('{Equipment Data Entry}'!H32="","",'{Equipment Data Entry}'!H32)</f>
        <v/>
      </c>
      <c r="L623" s="29">
        <f>F636</f>
        <v/>
      </c>
      <c r="P623" s="217" t="n"/>
      <c r="Q623" s="211" t="inlineStr">
        <is>
          <t>RPM</t>
        </is>
      </c>
      <c r="R623" s="211" t="n"/>
      <c r="S623" s="212" t="n"/>
      <c r="T623" s="423" t="n"/>
      <c r="U623" s="211" t="inlineStr">
        <is>
          <t>Fan Sheave</t>
        </is>
      </c>
      <c r="V623" s="212" t="n"/>
      <c r="W623" s="217" t="n"/>
      <c r="X623" s="217" t="n"/>
    </row>
    <row r="624" ht="13.35" customHeight="1" s="162">
      <c r="I624" s="199" t="inlineStr">
        <is>
          <t>Fan RPMs</t>
        </is>
      </c>
      <c r="J624" s="401" t="n"/>
      <c r="K624" s="24">
        <f>IF('{Equipment Data Entry}'!I32="","",'{Equipment Data Entry}'!I32)</f>
        <v/>
      </c>
      <c r="L624" s="24">
        <f>IF(L633="","",L633)</f>
        <v/>
      </c>
      <c r="P624" s="217" t="n"/>
      <c r="S624" s="217" t="n"/>
      <c r="V624" s="217" t="n"/>
      <c r="W624" s="217" t="inlineStr">
        <is>
          <t>Original</t>
        </is>
      </c>
      <c r="X624" s="217" t="inlineStr">
        <is>
          <t>New</t>
        </is>
      </c>
    </row>
    <row r="625" ht="13.35" customHeight="1" s="162">
      <c r="B625" s="200" t="inlineStr">
        <is>
          <t>Motor Data</t>
        </is>
      </c>
      <c r="C625" s="400" t="n"/>
      <c r="D625" s="400" t="n"/>
      <c r="E625" s="400" t="n"/>
      <c r="F625" s="400" t="n"/>
      <c r="G625" s="401" t="n"/>
      <c r="I625" s="199" t="inlineStr">
        <is>
          <t>Filters: Type / Size / Qty</t>
        </is>
      </c>
      <c r="J625" s="401" t="n"/>
      <c r="K625" s="24" t="n"/>
      <c r="L625" s="400" t="n"/>
      <c r="M625" s="401" t="n"/>
      <c r="P625" s="217" t="n"/>
      <c r="Q625" s="211" t="inlineStr">
        <is>
          <t>DCV</t>
        </is>
      </c>
      <c r="R625" s="216" t="inlineStr">
        <is>
          <t>Initial</t>
        </is>
      </c>
      <c r="U625" s="216" t="inlineStr">
        <is>
          <t>Motor Sheave</t>
        </is>
      </c>
      <c r="W625" s="61" t="n"/>
      <c r="X625" s="61" t="n"/>
    </row>
    <row r="626" ht="13.35" customHeight="1" s="162">
      <c r="B626" s="199" t="inlineStr">
        <is>
          <t>Manufacturer</t>
        </is>
      </c>
      <c r="C626" s="401" t="n"/>
      <c r="D626" s="203" t="n"/>
      <c r="E626" s="400" t="n"/>
      <c r="F626" s="400" t="n"/>
      <c r="G626" s="401" t="n"/>
      <c r="I626" s="200" t="inlineStr">
        <is>
          <t>Drive Data</t>
        </is>
      </c>
      <c r="J626" s="400" t="n"/>
      <c r="K626" s="400" t="n"/>
      <c r="L626" s="401" t="n"/>
      <c r="P626" s="217" t="n"/>
      <c r="Q626" s="211" t="inlineStr">
        <is>
          <t>RPM</t>
        </is>
      </c>
      <c r="R626" s="211" t="n"/>
      <c r="S626" s="211" t="n"/>
      <c r="T626" s="217" t="n"/>
      <c r="U626" s="211" t="inlineStr">
        <is>
          <t>Fan Sheave</t>
        </is>
      </c>
      <c r="V626" s="422" t="n"/>
      <c r="W626" s="212" t="n"/>
      <c r="X626" s="212" t="n"/>
    </row>
    <row r="627" ht="13.35" customHeight="1" s="162">
      <c r="B627" s="199" t="inlineStr">
        <is>
          <t>Horsepower</t>
        </is>
      </c>
      <c r="C627" s="401" t="n"/>
      <c r="D627" s="28">
        <f>IF('{Equipment Data Entry}'!G32="","",'{Equipment Data Entry}'!G32)</f>
        <v/>
      </c>
      <c r="E627" s="21" t="inlineStr">
        <is>
          <t>RPM</t>
        </is>
      </c>
      <c r="F627" s="24" t="n"/>
      <c r="G627" s="199" t="inlineStr">
        <is>
          <t>SF</t>
        </is>
      </c>
      <c r="I627" s="199" t="inlineStr">
        <is>
          <t>Motor Shv OD/Bore/PD</t>
        </is>
      </c>
      <c r="J627" s="401" t="n"/>
      <c r="K627" s="208">
        <f>IF('{Equipment Data Entry}'!J32="","",'{Equipment Data Entry}'!J32)</f>
        <v/>
      </c>
      <c r="L627" s="401" t="n"/>
      <c r="P627" s="217" t="n"/>
      <c r="Q627" s="211" t="inlineStr">
        <is>
          <t>VFD</t>
        </is>
      </c>
      <c r="R627" s="216" t="inlineStr">
        <is>
          <t>Technician Notes</t>
        </is>
      </c>
      <c r="S627" s="211" t="n"/>
      <c r="T627" s="217" t="n"/>
      <c r="U627" s="211" t="inlineStr">
        <is>
          <t>Belt</t>
        </is>
      </c>
      <c r="V627" s="422" t="n"/>
      <c r="W627" s="212" t="n"/>
      <c r="X627" s="212" t="n"/>
    </row>
    <row r="628" ht="13.35" customHeight="1" s="162">
      <c r="B628" s="198">
        <f>IF('{Equipment Data Entry}'!N32="","",'{Equipment Data Entry}'!N32)</f>
        <v/>
      </c>
      <c r="C628" s="198">
        <f>IF('{Equipment Data Entry}'!O32="","",'{Equipment Data Entry}'!O32)</f>
        <v/>
      </c>
      <c r="D628" s="21" t="inlineStr">
        <is>
          <t>FLA</t>
        </is>
      </c>
      <c r="E628" s="25" t="n"/>
      <c r="F628" s="21" t="inlineStr">
        <is>
          <t>Frame</t>
        </is>
      </c>
      <c r="G628" s="208" t="n"/>
      <c r="I628" s="199" t="inlineStr">
        <is>
          <t>Fan Shv OD/Bore</t>
        </is>
      </c>
      <c r="J628" s="401" t="n"/>
      <c r="K628" s="208">
        <f>IF('{Equipment Data Entry}'!K32="","",'{Equipment Data Entry}'!K32)</f>
        <v/>
      </c>
      <c r="L628" s="401" t="n"/>
      <c r="P628" s="217" t="n"/>
      <c r="Q628" s="211" t="inlineStr">
        <is>
          <t>DCV</t>
        </is>
      </c>
      <c r="R628" s="212" t="n"/>
      <c r="S628" s="211" t="n"/>
      <c r="T628" s="217" t="n"/>
      <c r="U628" s="211" t="inlineStr">
        <is>
          <t>C to C</t>
        </is>
      </c>
      <c r="V628" s="422" t="n"/>
      <c r="W628" s="212" t="n"/>
      <c r="X628" s="212" t="n"/>
    </row>
    <row r="629" ht="13.35" customHeight="1" s="162">
      <c r="B629" s="199" t="inlineStr">
        <is>
          <t>Corrected FLA</t>
        </is>
      </c>
      <c r="C629" s="401" t="n"/>
      <c r="D629" s="27">
        <f>IF(OR(E630="",E628="",B628=""),"",B628/AVERAGE(E630:G630)*E628)</f>
        <v/>
      </c>
      <c r="E629" s="199" t="inlineStr">
        <is>
          <t>Estimated BHP</t>
        </is>
      </c>
      <c r="F629" s="401" t="n"/>
      <c r="G629" s="27">
        <f>IF(OR(COUNT(E630:G630)=0,COUNT(E631:G631)=0),"",IF(C628="1-phase", ((0.8*0.9*E630*E631)/746), AVERAGE(E630,F630,G630)*AVERAGE(E631,F631,G631)*0.8*0.9*1.732/746))</f>
        <v/>
      </c>
      <c r="I629" s="199" t="inlineStr">
        <is>
          <t>Belt(s)</t>
        </is>
      </c>
      <c r="J629" s="208">
        <f>IF('{Equipment Data Entry}'!L32="","",'{Equipment Data Entry}'!L32)</f>
        <v/>
      </c>
      <c r="K629" s="199" t="inlineStr">
        <is>
          <t>C to C</t>
        </is>
      </c>
      <c r="L629" s="25">
        <f>IF('{Equipment Data Entry}'!M32="","",'{Equipment Data Entry}'!M32)</f>
        <v/>
      </c>
      <c r="P629" s="217" t="n"/>
      <c r="Q629" s="211" t="n"/>
      <c r="R629" s="212" t="n"/>
      <c r="S629" s="211" t="n"/>
      <c r="T629" s="217" t="n"/>
      <c r="U629" s="211" t="n"/>
      <c r="V629" s="422" t="n"/>
      <c r="W629" s="212" t="n"/>
      <c r="X629" s="212" t="n"/>
    </row>
    <row r="630" ht="13.35" customHeight="1" s="162">
      <c r="B630" s="199" t="inlineStr">
        <is>
          <t>Measured Voltage</t>
        </is>
      </c>
      <c r="C630" s="400" t="n"/>
      <c r="D630" s="401" t="n"/>
      <c r="E630" s="24" t="n"/>
      <c r="F630" s="24" t="n"/>
      <c r="G630" s="24" t="n"/>
      <c r="I630" s="199" t="inlineStr">
        <is>
          <t>Final Settings / Setpoints</t>
        </is>
      </c>
      <c r="J630" s="401" t="n"/>
      <c r="K630" s="24" t="n"/>
      <c r="L630" s="400" t="n"/>
      <c r="M630" s="401" t="n"/>
      <c r="P630" s="217" t="n"/>
      <c r="Q630" s="217" t="n"/>
      <c r="R630" s="217" t="inlineStr">
        <is>
          <t>Technician Notes</t>
        </is>
      </c>
      <c r="S630" s="217" t="n"/>
      <c r="T630" s="217" t="n"/>
      <c r="U630" s="217" t="n"/>
      <c r="V630" s="217" t="n"/>
      <c r="W630" s="217" t="n"/>
      <c r="X630" s="217" t="n"/>
    </row>
    <row r="631" ht="13.35" customHeight="1" s="162">
      <c r="B631" s="199" t="inlineStr">
        <is>
          <t>Measured Amperage</t>
        </is>
      </c>
      <c r="C631" s="400" t="n"/>
      <c r="D631" s="401" t="n"/>
      <c r="E631" s="25" t="n"/>
      <c r="F631" s="25" t="n"/>
      <c r="G631" s="25" t="n"/>
      <c r="I631" s="205" t="inlineStr">
        <is>
          <t>RPM Data</t>
        </is>
      </c>
      <c r="J631" s="401" t="n"/>
      <c r="K631" s="205" t="inlineStr">
        <is>
          <t>Initial</t>
        </is>
      </c>
      <c r="L631" s="205" t="inlineStr">
        <is>
          <t>Final</t>
        </is>
      </c>
      <c r="P631" s="217" t="n"/>
      <c r="Q631" s="217" t="n"/>
      <c r="R631" s="216" t="n"/>
      <c r="S631" s="217" t="n"/>
      <c r="T631" s="217" t="n"/>
      <c r="U631" s="217" t="n"/>
      <c r="V631" s="217" t="n"/>
      <c r="W631" s="217" t="n"/>
      <c r="X631" s="217" t="n"/>
    </row>
    <row r="632" ht="13.35" customHeight="1" s="162">
      <c r="I632" s="199" t="inlineStr">
        <is>
          <t>Motor RPM</t>
        </is>
      </c>
      <c r="J632" s="401" t="n"/>
      <c r="K632" s="24" t="n"/>
      <c r="L632" s="24" t="n"/>
      <c r="P632" s="217" t="n"/>
      <c r="Q632" s="217" t="n"/>
      <c r="R632" s="429" t="n"/>
      <c r="S632" s="430" t="n"/>
      <c r="T632" s="430" t="n"/>
      <c r="U632" s="430" t="n"/>
      <c r="V632" s="430" t="n"/>
      <c r="W632" s="430" t="n"/>
      <c r="X632" s="431" t="n"/>
    </row>
    <row r="633" ht="13.35" customHeight="1" s="162">
      <c r="B633" s="200" t="inlineStr">
        <is>
          <t xml:space="preserve">Static Pressures Profile </t>
        </is>
      </c>
      <c r="C633" s="400" t="n"/>
      <c r="D633" s="400" t="n"/>
      <c r="E633" s="400" t="n"/>
      <c r="F633" s="400" t="n"/>
      <c r="G633" s="401" t="n"/>
      <c r="I633" s="199" t="inlineStr">
        <is>
          <t>Fan RPM</t>
        </is>
      </c>
      <c r="J633" s="401" t="n"/>
      <c r="K633" s="24" t="n"/>
      <c r="L633" s="24" t="n"/>
      <c r="P633" s="217" t="n"/>
      <c r="Q633" s="217" t="n"/>
      <c r="R633" s="432" t="n"/>
      <c r="S633" s="404" t="n"/>
      <c r="T633" s="404" t="n"/>
      <c r="U633" s="404" t="n"/>
      <c r="V633" s="404" t="n"/>
      <c r="W633" s="404" t="n"/>
      <c r="X633" s="433" t="n"/>
    </row>
    <row r="634" ht="13.35" customHeight="1" s="162">
      <c r="B634" s="434" t="n"/>
      <c r="C634" s="401" t="n"/>
      <c r="D634" s="205" t="inlineStr">
        <is>
          <t>Flt/Coil</t>
        </is>
      </c>
      <c r="E634" s="205" t="inlineStr">
        <is>
          <t>Fan</t>
        </is>
      </c>
      <c r="F634" s="434" t="n"/>
      <c r="G634" s="401" t="n"/>
      <c r="I634" s="199" t="inlineStr">
        <is>
          <t>VSD Frequency</t>
        </is>
      </c>
      <c r="J634" s="401" t="n"/>
      <c r="K634" s="66" t="n"/>
      <c r="L634" s="66" t="n"/>
      <c r="P634" s="217" t="n"/>
      <c r="Q634" s="217" t="n"/>
      <c r="R634" s="432" t="n"/>
      <c r="S634" s="404" t="n"/>
      <c r="T634" s="404" t="n"/>
      <c r="U634" s="404" t="n"/>
      <c r="V634" s="404" t="n"/>
      <c r="W634" s="404" t="n"/>
      <c r="X634" s="433" t="n"/>
    </row>
    <row r="635" ht="13.35" customHeight="1" s="162">
      <c r="B635" s="198" t="inlineStr">
        <is>
          <t>Entering</t>
        </is>
      </c>
      <c r="C635" s="401" t="n"/>
      <c r="D635" s="19" t="n"/>
      <c r="E635" s="19" t="n"/>
      <c r="F635" s="19">
        <f>IF(E635="","",E636-N(E635))</f>
        <v/>
      </c>
      <c r="G635" s="186" t="inlineStr">
        <is>
          <t>TSP</t>
        </is>
      </c>
      <c r="H635" s="23" t="n"/>
      <c r="I635" s="199" t="inlineStr">
        <is>
          <t>OA Damper Position</t>
        </is>
      </c>
      <c r="J635" s="400" t="n"/>
      <c r="K635" s="401" t="n"/>
      <c r="L635" s="56" t="n"/>
      <c r="P635" s="217" t="n"/>
      <c r="Q635" s="217" t="n"/>
      <c r="R635" s="432" t="n"/>
      <c r="S635" s="404" t="n"/>
      <c r="T635" s="404" t="n"/>
      <c r="U635" s="404" t="n"/>
      <c r="V635" s="404" t="n"/>
      <c r="W635" s="404" t="n"/>
      <c r="X635" s="433" t="n"/>
    </row>
    <row r="636" ht="13.35" customHeight="1" s="162">
      <c r="B636" s="198" t="inlineStr">
        <is>
          <t>Exiting</t>
        </is>
      </c>
      <c r="C636" s="401" t="n"/>
      <c r="D636" s="55">
        <f>IF(E635="", "", E635)</f>
        <v/>
      </c>
      <c r="E636" s="19" t="n"/>
      <c r="F636" s="19">
        <f>IF(E636="","",E636-N(D635))</f>
        <v/>
      </c>
      <c r="G636" s="186" t="inlineStr">
        <is>
          <t>ESP</t>
        </is>
      </c>
      <c r="H636" s="23" t="n"/>
      <c r="P636" s="217" t="n"/>
      <c r="Q636" s="217" t="n"/>
      <c r="R636" s="432" t="n"/>
      <c r="S636" s="404" t="n"/>
      <c r="T636" s="404" t="n"/>
      <c r="U636" s="404" t="n"/>
      <c r="V636" s="404" t="n"/>
      <c r="W636" s="404" t="n"/>
      <c r="X636" s="433" t="n"/>
    </row>
    <row r="637" ht="13.35" customHeight="1" s="162">
      <c r="P637" s="217" t="n"/>
      <c r="Q637" s="217" t="n"/>
      <c r="R637" s="432" t="n"/>
      <c r="S637" s="404" t="n"/>
      <c r="T637" s="404" t="n"/>
      <c r="U637" s="404" t="n"/>
      <c r="V637" s="404" t="n"/>
      <c r="W637" s="404" t="n"/>
      <c r="X637" s="433" t="n"/>
    </row>
    <row r="638" ht="13.35" customHeight="1" s="162">
      <c r="B638" s="205" t="inlineStr">
        <is>
          <t>Notes</t>
        </is>
      </c>
      <c r="C638" s="186" t="n"/>
      <c r="D638" s="400" t="n"/>
      <c r="E638" s="400" t="n"/>
      <c r="F638" s="400" t="n"/>
      <c r="G638" s="400" t="n"/>
      <c r="H638" s="400" t="n"/>
      <c r="I638" s="400" t="n"/>
      <c r="J638" s="400" t="n"/>
      <c r="K638" s="400" t="n"/>
      <c r="L638" s="400" t="n"/>
      <c r="M638" s="401" t="n"/>
      <c r="P638" s="217" t="n"/>
      <c r="Q638" s="217" t="n"/>
      <c r="R638" s="432" t="n"/>
      <c r="S638" s="404" t="n"/>
      <c r="T638" s="404" t="n"/>
      <c r="U638" s="404" t="n"/>
      <c r="V638" s="404" t="n"/>
      <c r="W638" s="404" t="n"/>
      <c r="X638" s="433" t="n"/>
    </row>
    <row r="639" ht="13.35" customHeight="1" s="162">
      <c r="B639" s="186" t="n"/>
      <c r="C639" s="400" t="n"/>
      <c r="D639" s="400" t="n"/>
      <c r="E639" s="400" t="n"/>
      <c r="F639" s="400" t="n"/>
      <c r="G639" s="400" t="n"/>
      <c r="H639" s="400" t="n"/>
      <c r="I639" s="400" t="n"/>
      <c r="J639" s="400" t="n"/>
      <c r="K639" s="400" t="n"/>
      <c r="L639" s="400" t="n"/>
      <c r="M639" s="401" t="n"/>
      <c r="P639" s="217" t="n"/>
      <c r="Q639" s="217" t="n"/>
      <c r="R639" s="435" t="n"/>
      <c r="S639" s="404" t="n"/>
      <c r="T639" s="404" t="n"/>
      <c r="U639" s="404" t="n"/>
      <c r="V639" s="404" t="n"/>
      <c r="W639" s="404" t="n"/>
      <c r="X639" s="433" t="n"/>
    </row>
    <row r="640" ht="13.35" customHeight="1" s="162">
      <c r="B640" s="186" t="n"/>
      <c r="C640" s="400" t="n"/>
      <c r="D640" s="400" t="n"/>
      <c r="E640" s="400" t="n"/>
      <c r="F640" s="400" t="n"/>
      <c r="G640" s="400" t="n"/>
      <c r="H640" s="400" t="n"/>
      <c r="I640" s="400" t="n"/>
      <c r="J640" s="400" t="n"/>
      <c r="K640" s="400" t="n"/>
      <c r="L640" s="400" t="n"/>
      <c r="M640" s="401" t="n"/>
      <c r="P640" s="217" t="n"/>
      <c r="Q640" s="217" t="n"/>
      <c r="R640" s="432" t="inlineStr">
        <is>
          <t>Misc. Unit Info</t>
        </is>
      </c>
      <c r="S640" s="404" t="n"/>
      <c r="T640" s="404" t="n"/>
      <c r="U640" s="404" t="n"/>
      <c r="V640" s="404" t="n"/>
      <c r="W640" s="404" t="n"/>
      <c r="X640" s="433" t="n"/>
    </row>
    <row r="641" ht="13.35" customHeight="1" s="162">
      <c r="B641" s="200" t="inlineStr">
        <is>
          <t>System</t>
        </is>
      </c>
      <c r="C641" s="403" t="n"/>
      <c r="D641" s="209">
        <f>IF('{Equipment Data Entry}'!B33="","",'{Equipment Data Entry}'!B33)</f>
        <v/>
      </c>
      <c r="E641" s="420" t="n"/>
      <c r="F641" s="403" t="n"/>
      <c r="G641" s="200" t="inlineStr">
        <is>
          <t>Service</t>
        </is>
      </c>
      <c r="H641" s="403" t="n"/>
      <c r="I641" s="210">
        <f>IF('{Equipment Data Entry}'!C33="", "", '{Equipment Data Entry}'!C33)</f>
        <v/>
      </c>
      <c r="J641" s="420" t="n"/>
      <c r="K641" s="420" t="n"/>
      <c r="L641" s="420" t="n"/>
      <c r="M641" s="403" t="n"/>
      <c r="P641" s="217" t="n"/>
      <c r="Q641" s="217" t="n"/>
      <c r="R641" s="436" t="inlineStr">
        <is>
          <t>Design Fan Rotation</t>
        </is>
      </c>
      <c r="S641" s="437" t="n"/>
      <c r="T641" s="437" t="n"/>
      <c r="U641" s="437" t="n"/>
      <c r="V641" s="437" t="n"/>
      <c r="W641" s="437" t="n"/>
      <c r="X641" s="438" t="n"/>
    </row>
    <row r="642" ht="13.35" customHeight="1" s="162">
      <c r="B642" s="424" t="n"/>
      <c r="C642" s="425" t="n"/>
      <c r="D642" s="424" t="n"/>
      <c r="E642" s="426" t="n"/>
      <c r="F642" s="425" t="n"/>
      <c r="G642" s="424" t="n"/>
      <c r="H642" s="425" t="n"/>
      <c r="I642" s="424" t="n"/>
      <c r="J642" s="426" t="n"/>
      <c r="K642" s="426" t="n"/>
      <c r="L642" s="426" t="n"/>
      <c r="M642" s="425" t="n"/>
      <c r="R642" s="13" t="inlineStr">
        <is>
          <t>Actual Fan Rotation</t>
        </is>
      </c>
    </row>
    <row r="643" ht="13.35" customHeight="1" s="162">
      <c r="B643" s="427" t="inlineStr">
        <is>
          <t>Drive Type:</t>
        </is>
      </c>
      <c r="D643" s="428" t="n"/>
      <c r="E643" s="427" t="inlineStr">
        <is>
          <t>Fan Rotation – Design:</t>
        </is>
      </c>
      <c r="G643" s="428" t="n"/>
      <c r="I643" s="427" t="inlineStr">
        <is>
          <t>Actual:</t>
        </is>
      </c>
      <c r="J643" s="428" t="n"/>
      <c r="K643" s="427" t="inlineStr">
        <is>
          <t>Sheave Bore (M/F):</t>
        </is>
      </c>
      <c r="M643" s="428" t="n"/>
      <c r="P643" s="217" t="n"/>
      <c r="Q643" s="217" t="n"/>
      <c r="R643" s="216" t="inlineStr">
        <is>
          <t>Design Filter Type</t>
        </is>
      </c>
      <c r="U643" s="217" t="n"/>
      <c r="W643" s="217" t="n"/>
      <c r="X643" s="217" t="n"/>
    </row>
    <row r="644" ht="13.35" customHeight="1" s="162">
      <c r="B644" s="200" t="inlineStr">
        <is>
          <t>Unit Data</t>
        </is>
      </c>
      <c r="C644" s="400" t="n"/>
      <c r="D644" s="400" t="n"/>
      <c r="E644" s="400" t="n"/>
      <c r="F644" s="400" t="n"/>
      <c r="G644" s="401" t="n"/>
      <c r="I644" s="200" t="inlineStr">
        <is>
          <t>Design and Performance Data</t>
        </is>
      </c>
      <c r="J644" s="400" t="n"/>
      <c r="K644" s="400" t="n"/>
      <c r="L644" s="401" t="n"/>
      <c r="M644" s="283" t="n"/>
      <c r="P644" s="217" t="n"/>
      <c r="Q644" s="217" t="n"/>
      <c r="R644" s="211" t="inlineStr">
        <is>
          <t>Installed Filter Type</t>
        </is>
      </c>
      <c r="S644" s="421" t="n"/>
      <c r="T644" s="422" t="n"/>
      <c r="U644" s="212" t="n"/>
      <c r="V644" s="423" t="n"/>
      <c r="W644" s="217" t="n"/>
      <c r="X644" s="217" t="n"/>
    </row>
    <row r="645" ht="13.35" customHeight="1" s="162">
      <c r="B645" s="199" t="inlineStr">
        <is>
          <t>Manufacturer</t>
        </is>
      </c>
      <c r="C645" s="401" t="n"/>
      <c r="D645" s="204">
        <f>IF('{Equipment Data Entry}'!E33="","",'{Equipment Data Entry}'!E33)</f>
        <v/>
      </c>
      <c r="E645" s="400" t="n"/>
      <c r="F645" s="400" t="n"/>
      <c r="G645" s="401" t="n"/>
      <c r="I645" s="199" t="inlineStr">
        <is>
          <t>Design Criteria</t>
        </is>
      </c>
      <c r="J645" s="401" t="n"/>
      <c r="K645" s="199" t="inlineStr">
        <is>
          <t>Design</t>
        </is>
      </c>
      <c r="L645" s="199" t="inlineStr">
        <is>
          <t>Actual</t>
        </is>
      </c>
      <c r="P645" s="217" t="n"/>
      <c r="Q645" s="217" t="n"/>
      <c r="R645" s="211" t="inlineStr">
        <is>
          <t>Size</t>
        </is>
      </c>
      <c r="S645" s="421" t="n"/>
      <c r="T645" s="422" t="n"/>
      <c r="U645" s="212" t="inlineStr">
        <is>
          <t>Qty.</t>
        </is>
      </c>
      <c r="V645" s="423" t="n"/>
      <c r="W645" s="217" t="n"/>
      <c r="X645" s="217" t="n"/>
    </row>
    <row r="646" ht="13.35" customHeight="1" s="162">
      <c r="B646" s="199" t="inlineStr">
        <is>
          <t>Model Number</t>
        </is>
      </c>
      <c r="C646" s="401" t="n"/>
      <c r="D646" s="204">
        <f>IF('{Equipment Data Entry}'!F33="","",'{Equipment Data Entry}'!F33)</f>
        <v/>
      </c>
      <c r="E646" s="400" t="n"/>
      <c r="F646" s="400" t="n"/>
      <c r="G646" s="401" t="n"/>
      <c r="I646" s="199" t="inlineStr">
        <is>
          <t>Total Airflow</t>
        </is>
      </c>
      <c r="J646" s="401" t="n"/>
      <c r="K646" s="24">
        <f>'RTU Airflow'!H1311</f>
        <v/>
      </c>
      <c r="L646" s="24">
        <f>'RTU Airflow'!L1311</f>
        <v/>
      </c>
      <c r="M646" s="22">
        <f>IF(OR(L646="",K646="",K646=0),"",L646/K646)</f>
        <v/>
      </c>
      <c r="P646" s="217" t="n"/>
      <c r="Q646" s="217" t="n"/>
      <c r="R646" s="211" t="n"/>
      <c r="S646" s="421" t="n"/>
      <c r="T646" s="422" t="n"/>
      <c r="U646" s="212" t="n"/>
      <c r="V646" s="423" t="n"/>
      <c r="W646" s="217" t="n"/>
      <c r="X646" s="217" t="n"/>
    </row>
    <row r="647" ht="13.35" customHeight="1" s="162">
      <c r="B647" s="199" t="inlineStr">
        <is>
          <t>Serial Number</t>
        </is>
      </c>
      <c r="C647" s="401" t="n"/>
      <c r="D647" s="204" t="n"/>
      <c r="E647" s="400" t="n"/>
      <c r="F647" s="400" t="n"/>
      <c r="G647" s="401" t="n"/>
      <c r="I647" s="199" t="inlineStr">
        <is>
          <t>Outside Airflow</t>
        </is>
      </c>
      <c r="J647" s="401" t="n"/>
      <c r="K647" s="24">
        <f>IF('RTU Airflow'!H1322=0,0,'RTU Airflow'!H1322)</f>
        <v/>
      </c>
      <c r="L647" s="24">
        <f>'RTU Airflow'!L1322</f>
        <v/>
      </c>
      <c r="M647" s="22">
        <f>IF(OR(L647="",K647="",K647=0),"",L647/K647)</f>
        <v/>
      </c>
      <c r="P647" s="216" t="n"/>
      <c r="Q647" s="216" t="n"/>
      <c r="R647" s="211" t="inlineStr">
        <is>
          <t>Direct Drive Motors</t>
        </is>
      </c>
      <c r="S647" s="421" t="n"/>
      <c r="T647" s="422" t="n"/>
      <c r="U647" s="212" t="inlineStr">
        <is>
          <t>Drive Change Data</t>
        </is>
      </c>
      <c r="V647" s="423" t="n"/>
      <c r="W647" s="217" t="inlineStr">
        <is>
          <t>Original</t>
        </is>
      </c>
      <c r="X647" s="217" t="inlineStr">
        <is>
          <t>New</t>
        </is>
      </c>
    </row>
    <row r="648" ht="13.35" customHeight="1" s="162">
      <c r="B648" s="199" t="inlineStr">
        <is>
          <t>Area Served</t>
        </is>
      </c>
      <c r="C648" s="401" t="n"/>
      <c r="D648" s="204">
        <f>I641</f>
        <v/>
      </c>
      <c r="E648" s="400" t="n"/>
      <c r="F648" s="400" t="n"/>
      <c r="G648" s="401" t="n"/>
      <c r="I648" s="199" t="inlineStr">
        <is>
          <t>Return Airflow</t>
        </is>
      </c>
      <c r="J648" s="401" t="n"/>
      <c r="K648" s="24">
        <f>IF(K646="","",K646-N(K647))</f>
        <v/>
      </c>
      <c r="L648" s="24">
        <f>IF(L646="","",L646-N(L647))</f>
        <v/>
      </c>
      <c r="P648" s="217" t="n"/>
      <c r="Q648" s="217" t="n"/>
      <c r="R648" s="211" t="inlineStr">
        <is>
          <t>Initial</t>
        </is>
      </c>
      <c r="S648" s="212" t="inlineStr">
        <is>
          <t>Final</t>
        </is>
      </c>
      <c r="T648" s="423" t="n"/>
      <c r="U648" s="211" t="inlineStr">
        <is>
          <t>Motor Sheave</t>
        </is>
      </c>
      <c r="V648" s="212" t="n"/>
      <c r="W648" s="217" t="n"/>
      <c r="X648" s="217" t="n"/>
    </row>
    <row r="649" ht="13.35" customHeight="1" s="162">
      <c r="B649" s="199" t="inlineStr">
        <is>
          <t>Location</t>
        </is>
      </c>
      <c r="C649" s="401" t="n"/>
      <c r="D649" s="204">
        <f>IF('{Equipment Data Entry}'!D33="","",'{Equipment Data Entry}'!D33)</f>
        <v/>
      </c>
      <c r="E649" s="400" t="n"/>
      <c r="F649" s="400" t="n"/>
      <c r="G649" s="401" t="n"/>
      <c r="I649" s="199" t="inlineStr">
        <is>
          <t>Unit ESP</t>
        </is>
      </c>
      <c r="J649" s="401" t="n"/>
      <c r="K649" s="71">
        <f>IF('{Equipment Data Entry}'!H33="","",'{Equipment Data Entry}'!H33)</f>
        <v/>
      </c>
      <c r="L649" s="29">
        <f>F662</f>
        <v/>
      </c>
      <c r="P649" s="217" t="n"/>
      <c r="S649" s="217" t="n"/>
      <c r="V649" s="217" t="n"/>
      <c r="W649" s="217" t="n"/>
      <c r="X649" s="217" t="n"/>
    </row>
    <row r="650" ht="13.35" customHeight="1" s="162">
      <c r="I650" s="199" t="inlineStr">
        <is>
          <t>Fan RPMs</t>
        </is>
      </c>
      <c r="J650" s="401" t="n"/>
      <c r="K650" s="24">
        <f>IF('{Equipment Data Entry}'!I33="","",'{Equipment Data Entry}'!I33)</f>
        <v/>
      </c>
      <c r="L650" s="24">
        <f>IF(L659="","",L659)</f>
        <v/>
      </c>
      <c r="P650" s="217" t="n"/>
      <c r="Q650" s="217" t="inlineStr">
        <is>
          <t>VFD</t>
        </is>
      </c>
      <c r="R650" s="216" t="n"/>
      <c r="U650" s="216" t="inlineStr">
        <is>
          <t>Belt</t>
        </is>
      </c>
      <c r="W650" s="61" t="n"/>
      <c r="X650" s="61" t="n"/>
    </row>
    <row r="651" ht="13.35" customHeight="1" s="162">
      <c r="B651" s="200" t="inlineStr">
        <is>
          <t>Motor Data</t>
        </is>
      </c>
      <c r="C651" s="400" t="n"/>
      <c r="D651" s="400" t="n"/>
      <c r="E651" s="400" t="n"/>
      <c r="F651" s="400" t="n"/>
      <c r="G651" s="401" t="n"/>
      <c r="I651" s="199" t="inlineStr">
        <is>
          <t>Filters: Type / Size / Qty</t>
        </is>
      </c>
      <c r="J651" s="401" t="n"/>
      <c r="K651" s="24" t="n"/>
      <c r="L651" s="400" t="n"/>
      <c r="M651" s="401" t="n"/>
      <c r="P651" s="217" t="n"/>
      <c r="Q651" s="211" t="inlineStr">
        <is>
          <t>DCV</t>
        </is>
      </c>
      <c r="R651" s="211" t="n"/>
      <c r="S651" s="211" t="n"/>
      <c r="T651" s="217" t="n"/>
      <c r="U651" s="211" t="inlineStr">
        <is>
          <t>C to C</t>
        </is>
      </c>
      <c r="V651" s="422" t="n"/>
      <c r="W651" s="212" t="n"/>
      <c r="X651" s="212" t="n"/>
    </row>
    <row r="652" ht="13.35" customHeight="1" s="162">
      <c r="B652" s="199" t="inlineStr">
        <is>
          <t>Manufacturer</t>
        </is>
      </c>
      <c r="C652" s="401" t="n"/>
      <c r="D652" s="203" t="n"/>
      <c r="E652" s="400" t="n"/>
      <c r="F652" s="400" t="n"/>
      <c r="G652" s="401" t="n"/>
      <c r="I652" s="200" t="inlineStr">
        <is>
          <t>Drive Data</t>
        </is>
      </c>
      <c r="J652" s="400" t="n"/>
      <c r="K652" s="400" t="n"/>
      <c r="L652" s="401" t="n"/>
      <c r="P652" s="217" t="n"/>
      <c r="Q652" s="211" t="n"/>
      <c r="R652" s="212" t="n"/>
      <c r="S652" s="211" t="n"/>
      <c r="T652" s="217" t="n"/>
      <c r="U652" s="211" t="n"/>
      <c r="V652" s="422" t="n"/>
      <c r="W652" s="212" t="n"/>
      <c r="X652" s="212" t="n"/>
    </row>
    <row r="653" ht="13.35" customHeight="1" s="162">
      <c r="B653" s="199" t="inlineStr">
        <is>
          <t>Horsepower</t>
        </is>
      </c>
      <c r="C653" s="401" t="n"/>
      <c r="D653" s="28">
        <f>IF('{Equipment Data Entry}'!G33="","",'{Equipment Data Entry}'!G33)</f>
        <v/>
      </c>
      <c r="E653" s="21" t="inlineStr">
        <is>
          <t>RPM</t>
        </is>
      </c>
      <c r="F653" s="24" t="n"/>
      <c r="G653" s="199" t="inlineStr">
        <is>
          <t>SF</t>
        </is>
      </c>
      <c r="I653" s="199" t="inlineStr">
        <is>
          <t>Motor Shv OD/Bore/PD</t>
        </is>
      </c>
      <c r="J653" s="401" t="n"/>
      <c r="K653" s="208">
        <f>IF('{Equipment Data Entry}'!J33="","",'{Equipment Data Entry}'!J33)</f>
        <v/>
      </c>
      <c r="L653" s="401" t="n"/>
      <c r="P653" s="217" t="n"/>
      <c r="Q653" s="211" t="n"/>
      <c r="R653" s="212" t="inlineStr">
        <is>
          <t>Technician Notes</t>
        </is>
      </c>
      <c r="S653" s="211" t="n"/>
      <c r="T653" s="217" t="n"/>
      <c r="U653" s="211" t="n"/>
      <c r="V653" s="422" t="n"/>
      <c r="W653" s="212" t="n"/>
      <c r="X653" s="212" t="n"/>
    </row>
    <row r="654" ht="13.35" customHeight="1" s="162">
      <c r="B654" s="198">
        <f>IF('{Equipment Data Entry}'!N33="","",'{Equipment Data Entry}'!N33)</f>
        <v/>
      </c>
      <c r="C654" s="198">
        <f>IF('{Equipment Data Entry}'!O33="","",'{Equipment Data Entry}'!O33)</f>
        <v/>
      </c>
      <c r="D654" s="21" t="inlineStr">
        <is>
          <t>FLA</t>
        </is>
      </c>
      <c r="E654" s="25" t="n"/>
      <c r="F654" s="21" t="inlineStr">
        <is>
          <t>Frame</t>
        </is>
      </c>
      <c r="G654" s="208" t="n"/>
      <c r="I654" s="199" t="inlineStr">
        <is>
          <t>Fan Shv OD/Bore</t>
        </is>
      </c>
      <c r="J654" s="401" t="n"/>
      <c r="K654" s="208">
        <f>IF('{Equipment Data Entry}'!K33="","",'{Equipment Data Entry}'!K33)</f>
        <v/>
      </c>
      <c r="L654" s="401" t="n"/>
      <c r="P654" s="217" t="n"/>
      <c r="Q654" s="211" t="n"/>
      <c r="R654" s="212" t="n"/>
      <c r="S654" s="211" t="n"/>
      <c r="T654" s="217" t="n"/>
      <c r="U654" s="211" t="n"/>
      <c r="V654" s="422" t="n"/>
      <c r="W654" s="212" t="n"/>
      <c r="X654" s="212" t="n"/>
    </row>
    <row r="655" ht="13.35" customHeight="1" s="162">
      <c r="B655" s="199" t="inlineStr">
        <is>
          <t>Corrected FLA</t>
        </is>
      </c>
      <c r="C655" s="401" t="n"/>
      <c r="D655" s="27">
        <f>IF(OR(E656="",E654="",B654=""),"",B654/AVERAGE(E656:G656)*E654)</f>
        <v/>
      </c>
      <c r="E655" s="199" t="inlineStr">
        <is>
          <t>Estimated BHP</t>
        </is>
      </c>
      <c r="F655" s="401" t="n"/>
      <c r="G655" s="27">
        <f>IF(OR(COUNT(E656:G656)=0,COUNT(E657:G657)=0),"",IF(C654="1-phase", ((0.8*0.9*E656*E657)/746), AVERAGE(E656,F656,G656)*AVERAGE(E657,F657,G657)*0.8*0.9*1.732/746))</f>
        <v/>
      </c>
      <c r="I655" s="199" t="inlineStr">
        <is>
          <t>Belt(s)</t>
        </is>
      </c>
      <c r="J655" s="208">
        <f>IF('{Equipment Data Entry}'!L33="","",'{Equipment Data Entry}'!L33)</f>
        <v/>
      </c>
      <c r="K655" s="199" t="inlineStr">
        <is>
          <t>C to C</t>
        </is>
      </c>
      <c r="L655" s="25">
        <f>IF('{Equipment Data Entry}'!M33="","",'{Equipment Data Entry}'!M33)</f>
        <v/>
      </c>
      <c r="P655" s="217" t="n"/>
      <c r="Q655" s="217" t="n"/>
      <c r="R655" s="217" t="n"/>
      <c r="S655" s="217" t="n"/>
      <c r="T655" s="217" t="n"/>
      <c r="U655" s="217" t="n"/>
      <c r="V655" s="217" t="n"/>
      <c r="W655" s="217" t="n"/>
      <c r="X655" s="217" t="n"/>
    </row>
    <row r="656" ht="13.35" customHeight="1" s="162">
      <c r="B656" s="199" t="inlineStr">
        <is>
          <t>Measured Voltage</t>
        </is>
      </c>
      <c r="C656" s="400" t="n"/>
      <c r="D656" s="401" t="n"/>
      <c r="E656" s="24" t="n"/>
      <c r="F656" s="24" t="n"/>
      <c r="G656" s="24" t="n"/>
      <c r="I656" s="199" t="inlineStr">
        <is>
          <t>Final Settings / Setpoints</t>
        </is>
      </c>
      <c r="J656" s="401" t="n"/>
      <c r="K656" s="24" t="n"/>
      <c r="L656" s="400" t="n"/>
      <c r="M656" s="401" t="n"/>
      <c r="P656" s="217" t="n"/>
      <c r="Q656" s="217" t="n"/>
      <c r="R656" s="216" t="n"/>
      <c r="S656" s="217" t="n"/>
      <c r="T656" s="217" t="n"/>
      <c r="U656" s="217" t="n"/>
      <c r="V656" s="217" t="n"/>
      <c r="W656" s="217" t="n"/>
      <c r="X656" s="217" t="n"/>
    </row>
    <row r="657" ht="13.35" customHeight="1" s="162">
      <c r="B657" s="199" t="inlineStr">
        <is>
          <t>Measured Amperage</t>
        </is>
      </c>
      <c r="C657" s="400" t="n"/>
      <c r="D657" s="401" t="n"/>
      <c r="E657" s="25" t="n"/>
      <c r="F657" s="25" t="n"/>
      <c r="G657" s="25" t="n"/>
      <c r="I657" s="205" t="inlineStr">
        <is>
          <t>RPM Data</t>
        </is>
      </c>
      <c r="J657" s="401" t="n"/>
      <c r="K657" s="205" t="inlineStr">
        <is>
          <t>Initial</t>
        </is>
      </c>
      <c r="L657" s="205" t="inlineStr">
        <is>
          <t>Final</t>
        </is>
      </c>
      <c r="P657" s="217" t="n"/>
      <c r="Q657" s="217" t="n"/>
      <c r="R657" s="429" t="n"/>
      <c r="S657" s="430" t="n"/>
      <c r="T657" s="430" t="n"/>
      <c r="U657" s="430" t="n"/>
      <c r="V657" s="430" t="n"/>
      <c r="W657" s="430" t="n"/>
      <c r="X657" s="431" t="n"/>
    </row>
    <row r="658" ht="13.35" customHeight="1" s="162">
      <c r="I658" s="199" t="inlineStr">
        <is>
          <t>Motor RPM</t>
        </is>
      </c>
      <c r="J658" s="401" t="n"/>
      <c r="K658" s="24" t="n"/>
      <c r="L658" s="24" t="n"/>
      <c r="P658" s="217" t="n"/>
      <c r="Q658" s="217" t="n"/>
      <c r="R658" s="432" t="n"/>
      <c r="S658" s="404" t="n"/>
      <c r="T658" s="404" t="n"/>
      <c r="U658" s="404" t="n"/>
      <c r="V658" s="404" t="n"/>
      <c r="W658" s="404" t="n"/>
      <c r="X658" s="433" t="n"/>
    </row>
    <row r="659" ht="13.35" customHeight="1" s="162">
      <c r="B659" s="200" t="inlineStr">
        <is>
          <t xml:space="preserve">Static Pressures Profile </t>
        </is>
      </c>
      <c r="C659" s="400" t="n"/>
      <c r="D659" s="400" t="n"/>
      <c r="E659" s="400" t="n"/>
      <c r="F659" s="400" t="n"/>
      <c r="G659" s="401" t="n"/>
      <c r="I659" s="199" t="inlineStr">
        <is>
          <t>Fan RPM</t>
        </is>
      </c>
      <c r="J659" s="401" t="n"/>
      <c r="K659" s="24" t="n"/>
      <c r="L659" s="24" t="n"/>
      <c r="P659" s="217" t="n"/>
      <c r="Q659" s="217" t="n"/>
      <c r="R659" s="432" t="n"/>
      <c r="S659" s="404" t="n"/>
      <c r="T659" s="404" t="n"/>
      <c r="U659" s="404" t="n"/>
      <c r="V659" s="404" t="n"/>
      <c r="W659" s="404" t="n"/>
      <c r="X659" s="433" t="n"/>
    </row>
    <row r="660" ht="13.35" customHeight="1" s="162">
      <c r="B660" s="434" t="n"/>
      <c r="C660" s="401" t="n"/>
      <c r="D660" s="205" t="inlineStr">
        <is>
          <t>Flt/Coil</t>
        </is>
      </c>
      <c r="E660" s="205" t="inlineStr">
        <is>
          <t>Fan</t>
        </is>
      </c>
      <c r="F660" s="434" t="n"/>
      <c r="G660" s="401" t="n"/>
      <c r="I660" s="199" t="inlineStr">
        <is>
          <t>VSD Frequency</t>
        </is>
      </c>
      <c r="J660" s="401" t="n"/>
      <c r="K660" s="66" t="n"/>
      <c r="L660" s="66" t="n"/>
      <c r="P660" s="217" t="n"/>
      <c r="Q660" s="217" t="n"/>
      <c r="R660" s="432" t="n"/>
      <c r="S660" s="404" t="n"/>
      <c r="T660" s="404" t="n"/>
      <c r="U660" s="404" t="n"/>
      <c r="V660" s="404" t="n"/>
      <c r="W660" s="404" t="n"/>
      <c r="X660" s="433" t="n"/>
    </row>
    <row r="661" ht="13.35" customHeight="1" s="162">
      <c r="B661" s="198" t="inlineStr">
        <is>
          <t>Entering</t>
        </is>
      </c>
      <c r="C661" s="401" t="n"/>
      <c r="D661" s="19" t="n"/>
      <c r="E661" s="19" t="n"/>
      <c r="F661" s="19">
        <f>IF(E661="","",E662-N(E661))</f>
        <v/>
      </c>
      <c r="G661" s="186" t="inlineStr">
        <is>
          <t>TSP</t>
        </is>
      </c>
      <c r="H661" s="23" t="n"/>
      <c r="I661" s="199" t="inlineStr">
        <is>
          <t>OA Damper Position</t>
        </is>
      </c>
      <c r="J661" s="400" t="n"/>
      <c r="K661" s="401" t="n"/>
      <c r="L661" s="56" t="n"/>
      <c r="P661" s="217" t="n"/>
      <c r="Q661" s="217" t="n"/>
      <c r="R661" s="432" t="n"/>
      <c r="S661" s="404" t="n"/>
      <c r="T661" s="404" t="n"/>
      <c r="U661" s="404" t="n"/>
      <c r="V661" s="404" t="n"/>
      <c r="W661" s="404" t="n"/>
      <c r="X661" s="433" t="n"/>
    </row>
    <row r="662" ht="13.35" customHeight="1" s="162">
      <c r="B662" s="198" t="inlineStr">
        <is>
          <t>Exiting</t>
        </is>
      </c>
      <c r="C662" s="401" t="n"/>
      <c r="D662" s="55">
        <f>IF(E661="", "", E661)</f>
        <v/>
      </c>
      <c r="E662" s="19" t="n"/>
      <c r="F662" s="19">
        <f>IF(E662="","",E662-N(D661))</f>
        <v/>
      </c>
      <c r="G662" s="186" t="inlineStr">
        <is>
          <t>ESP</t>
        </is>
      </c>
      <c r="H662" s="23" t="n"/>
      <c r="P662" s="217" t="n"/>
      <c r="Q662" s="217" t="n"/>
      <c r="R662" s="432" t="n"/>
      <c r="S662" s="404" t="n"/>
      <c r="T662" s="404" t="n"/>
      <c r="U662" s="404" t="n"/>
      <c r="V662" s="404" t="n"/>
      <c r="W662" s="404" t="n"/>
      <c r="X662" s="433" t="n"/>
    </row>
    <row r="663" ht="13.35" customHeight="1" s="162">
      <c r="P663" s="217" t="n"/>
      <c r="Q663" s="217" t="n"/>
      <c r="R663" s="432" t="n"/>
      <c r="S663" s="404" t="n"/>
      <c r="T663" s="404" t="n"/>
      <c r="U663" s="404" t="n"/>
      <c r="V663" s="404" t="n"/>
      <c r="W663" s="404" t="n"/>
      <c r="X663" s="433" t="n"/>
    </row>
    <row r="664" ht="13.35" customHeight="1" s="162">
      <c r="B664" s="200" t="inlineStr">
        <is>
          <t>System</t>
        </is>
      </c>
      <c r="C664" s="403" t="n"/>
      <c r="D664" s="209">
        <f>IF('{Equipment Data Entry}'!B34="","",'{Equipment Data Entry}'!B34)</f>
        <v/>
      </c>
      <c r="E664" s="420" t="n"/>
      <c r="F664" s="403" t="n"/>
      <c r="G664" s="200" t="inlineStr">
        <is>
          <t>Service</t>
        </is>
      </c>
      <c r="H664" s="403" t="n"/>
      <c r="I664" s="210">
        <f>IF('{Equipment Data Entry}'!C34="", "", '{Equipment Data Entry}'!C34)</f>
        <v/>
      </c>
      <c r="J664" s="420" t="n"/>
      <c r="K664" s="420" t="n"/>
      <c r="L664" s="420" t="n"/>
      <c r="M664" s="403" t="n"/>
      <c r="P664" s="217" t="n"/>
      <c r="Q664" s="217" t="n"/>
      <c r="R664" s="211" t="inlineStr">
        <is>
          <t>Design Fan Rotation</t>
        </is>
      </c>
      <c r="S664" s="404" t="n"/>
      <c r="T664" s="404" t="n"/>
      <c r="U664" s="404" t="n"/>
      <c r="V664" s="404" t="n"/>
      <c r="W664" s="404" t="n"/>
      <c r="X664" s="433" t="n"/>
    </row>
    <row r="665" ht="13.35" customHeight="1" s="162">
      <c r="B665" s="424" t="n"/>
      <c r="C665" s="425" t="n"/>
      <c r="D665" s="424" t="n"/>
      <c r="E665" s="426" t="n"/>
      <c r="F665" s="425" t="n"/>
      <c r="G665" s="424" t="n"/>
      <c r="H665" s="425" t="n"/>
      <c r="I665" s="424" t="n"/>
      <c r="J665" s="426" t="n"/>
      <c r="K665" s="426" t="n"/>
      <c r="L665" s="426" t="n"/>
      <c r="M665" s="425" t="n"/>
      <c r="P665" s="217" t="n"/>
      <c r="Q665" s="217" t="n"/>
      <c r="R665" s="211" t="inlineStr">
        <is>
          <t>Actual Fan Rotation</t>
        </is>
      </c>
      <c r="S665" s="404" t="n"/>
      <c r="T665" s="404" t="n"/>
      <c r="U665" s="404" t="n"/>
      <c r="V665" s="404" t="n"/>
      <c r="W665" s="404" t="n"/>
      <c r="X665" s="433" t="n"/>
    </row>
    <row r="666" ht="13.35" customHeight="1" s="162">
      <c r="B666" s="427" t="inlineStr">
        <is>
          <t>Drive Type:</t>
        </is>
      </c>
      <c r="D666" s="428" t="n"/>
      <c r="E666" s="427" t="inlineStr">
        <is>
          <t>Fan Rotation – Design:</t>
        </is>
      </c>
      <c r="G666" s="428" t="n"/>
      <c r="I666" s="427" t="inlineStr">
        <is>
          <t>Actual:</t>
        </is>
      </c>
      <c r="J666" s="428" t="n"/>
      <c r="K666" s="427" t="inlineStr">
        <is>
          <t>Sheave Bore (M/F):</t>
        </is>
      </c>
      <c r="M666" s="428" t="n"/>
      <c r="P666" s="217" t="n"/>
      <c r="Q666" s="217" t="n"/>
      <c r="R666" s="436" t="inlineStr">
        <is>
          <t>Misc. Unit Info</t>
        </is>
      </c>
      <c r="S666" s="437" t="n"/>
      <c r="T666" s="437" t="n"/>
      <c r="U666" s="437" t="n"/>
      <c r="V666" s="437" t="n"/>
      <c r="W666" s="437" t="n"/>
      <c r="X666" s="438" t="n"/>
    </row>
    <row r="667" ht="13.35" customHeight="1" s="162">
      <c r="B667" s="200" t="inlineStr">
        <is>
          <t>Unit Data</t>
        </is>
      </c>
      <c r="C667" s="400" t="n"/>
      <c r="D667" s="400" t="n"/>
      <c r="E667" s="400" t="n"/>
      <c r="F667" s="400" t="n"/>
      <c r="G667" s="401" t="n"/>
      <c r="I667" s="200" t="inlineStr">
        <is>
          <t>Design and Performance Data</t>
        </is>
      </c>
      <c r="J667" s="400" t="n"/>
      <c r="K667" s="400" t="n"/>
      <c r="L667" s="401" t="n"/>
      <c r="M667" s="283" t="n"/>
      <c r="P667" s="217" t="n"/>
      <c r="Q667" s="217" t="n"/>
      <c r="R667" s="216" t="inlineStr">
        <is>
          <t>Design Fan Rotation</t>
        </is>
      </c>
      <c r="U667" s="217" t="n"/>
      <c r="W667" s="217" t="n"/>
      <c r="X667" s="217" t="n"/>
    </row>
    <row r="668" ht="13.35" customHeight="1" s="162">
      <c r="B668" s="199" t="inlineStr">
        <is>
          <t>Manufacturer</t>
        </is>
      </c>
      <c r="C668" s="401" t="n"/>
      <c r="D668" s="204">
        <f>IF('{Equipment Data Entry}'!E34="","",'{Equipment Data Entry}'!E34)</f>
        <v/>
      </c>
      <c r="E668" s="400" t="n"/>
      <c r="F668" s="400" t="n"/>
      <c r="G668" s="401" t="n"/>
      <c r="I668" s="199" t="inlineStr">
        <is>
          <t>Design Criteria</t>
        </is>
      </c>
      <c r="J668" s="401" t="n"/>
      <c r="K668" s="199" t="inlineStr">
        <is>
          <t>Design</t>
        </is>
      </c>
      <c r="L668" s="199" t="inlineStr">
        <is>
          <t>Actual</t>
        </is>
      </c>
      <c r="P668" s="217" t="n"/>
      <c r="Q668" s="217" t="n"/>
      <c r="R668" s="211" t="inlineStr">
        <is>
          <t>Actual Fan Rotation</t>
        </is>
      </c>
      <c r="S668" s="421" t="n"/>
      <c r="T668" s="422" t="n"/>
      <c r="U668" s="211" t="inlineStr">
        <is>
          <t>Qty.</t>
        </is>
      </c>
      <c r="V668" s="423" t="n"/>
      <c r="W668" s="217" t="n"/>
      <c r="X668" s="217" t="n"/>
    </row>
    <row r="669" ht="13.35" customHeight="1" s="162">
      <c r="B669" s="199" t="inlineStr">
        <is>
          <t>Model Number</t>
        </is>
      </c>
      <c r="C669" s="401" t="n"/>
      <c r="D669" s="204">
        <f>IF('{Equipment Data Entry}'!F34="","",'{Equipment Data Entry}'!F34)</f>
        <v/>
      </c>
      <c r="E669" s="400" t="n"/>
      <c r="F669" s="400" t="n"/>
      <c r="G669" s="401" t="n"/>
      <c r="I669" s="199" t="inlineStr">
        <is>
          <t>Total Airflow</t>
        </is>
      </c>
      <c r="J669" s="401" t="n"/>
      <c r="K669" s="24">
        <f>'RTU Airflow'!H1360</f>
        <v/>
      </c>
      <c r="L669" s="24">
        <f>'RTU Airflow'!L1360</f>
        <v/>
      </c>
      <c r="M669" s="22">
        <f>IF(OR(L669="",K669="",K669=0),"",L669/K669)</f>
        <v/>
      </c>
      <c r="P669" s="217" t="n"/>
      <c r="Q669" s="217" t="n"/>
      <c r="R669" s="211" t="inlineStr">
        <is>
          <t>Design Filter Type</t>
        </is>
      </c>
      <c r="S669" s="421" t="n"/>
      <c r="T669" s="422" t="n"/>
      <c r="U669" s="212" t="n"/>
      <c r="V669" s="423" t="n"/>
      <c r="W669" s="217" t="n"/>
      <c r="X669" s="217" t="n"/>
    </row>
    <row r="670" ht="13.35" customHeight="1" s="162">
      <c r="B670" s="199" t="inlineStr">
        <is>
          <t>Serial Number</t>
        </is>
      </c>
      <c r="C670" s="401" t="n"/>
      <c r="D670" s="204" t="n"/>
      <c r="E670" s="400" t="n"/>
      <c r="F670" s="400" t="n"/>
      <c r="G670" s="401" t="n"/>
      <c r="I670" s="199" t="inlineStr">
        <is>
          <t>Outside Airflow</t>
        </is>
      </c>
      <c r="J670" s="401" t="n"/>
      <c r="K670" s="24">
        <f>IF('RTU Airflow'!H1371=0,0,'RTU Airflow'!H1371)</f>
        <v/>
      </c>
      <c r="L670" s="24">
        <f>'RTU Airflow'!L1371</f>
        <v/>
      </c>
      <c r="M670" s="22">
        <f>IF(OR(L670="",K670="",K670=0),"",L670/K670)</f>
        <v/>
      </c>
      <c r="P670" s="217" t="n"/>
      <c r="Q670" s="217" t="n"/>
      <c r="R670" s="211" t="inlineStr">
        <is>
          <t>Installed Filter Type</t>
        </is>
      </c>
      <c r="S670" s="421" t="n"/>
      <c r="T670" s="422" t="n"/>
      <c r="U670" s="216" t="inlineStr">
        <is>
          <t>Drive Change Data</t>
        </is>
      </c>
      <c r="V670" s="423" t="n"/>
      <c r="W670" s="61" t="inlineStr">
        <is>
          <t>Original</t>
        </is>
      </c>
      <c r="X670" s="61" t="inlineStr">
        <is>
          <t>New</t>
        </is>
      </c>
    </row>
    <row r="671" ht="13.35" customHeight="1" s="162">
      <c r="B671" s="199" t="inlineStr">
        <is>
          <t>Area Served</t>
        </is>
      </c>
      <c r="C671" s="401" t="n"/>
      <c r="D671" s="204">
        <f>I664</f>
        <v/>
      </c>
      <c r="E671" s="400" t="n"/>
      <c r="F671" s="400" t="n"/>
      <c r="G671" s="401" t="n"/>
      <c r="I671" s="199" t="inlineStr">
        <is>
          <t>Return Airflow</t>
        </is>
      </c>
      <c r="J671" s="401" t="n"/>
      <c r="K671" s="24">
        <f>IF(K669="","",K669-N(K670))</f>
        <v/>
      </c>
      <c r="L671" s="24">
        <f>IF(L669="","",L669-N(L670))</f>
        <v/>
      </c>
      <c r="P671" s="216" t="n"/>
      <c r="Q671" s="216" t="n"/>
      <c r="R671" s="211" t="inlineStr">
        <is>
          <t>Size</t>
        </is>
      </c>
      <c r="S671" s="421" t="n"/>
      <c r="T671" s="422" t="n"/>
      <c r="U671" s="212" t="inlineStr">
        <is>
          <t>Qty.</t>
        </is>
      </c>
      <c r="V671" s="423" t="n"/>
      <c r="W671" s="217" t="n"/>
      <c r="X671" s="217" t="n"/>
    </row>
    <row r="672" ht="13.35" customHeight="1" s="162">
      <c r="B672" s="199" t="inlineStr">
        <is>
          <t>Location</t>
        </is>
      </c>
      <c r="C672" s="401" t="n"/>
      <c r="D672" s="204">
        <f>IF('{Equipment Data Entry}'!D34="","",'{Equipment Data Entry}'!D34)</f>
        <v/>
      </c>
      <c r="E672" s="400" t="n"/>
      <c r="F672" s="400" t="n"/>
      <c r="G672" s="401" t="n"/>
      <c r="I672" s="199" t="inlineStr">
        <is>
          <t>Unit ESP</t>
        </is>
      </c>
      <c r="J672" s="401" t="n"/>
      <c r="K672" s="71">
        <f>IF('{Equipment Data Entry}'!H34="","",'{Equipment Data Entry}'!H34)</f>
        <v/>
      </c>
      <c r="L672" s="29">
        <f>F685</f>
        <v/>
      </c>
      <c r="P672" s="217" t="n"/>
      <c r="Q672" s="211" t="inlineStr">
        <is>
          <t>RPM</t>
        </is>
      </c>
      <c r="R672" s="211" t="n"/>
      <c r="S672" s="212" t="n"/>
      <c r="T672" s="423" t="n"/>
      <c r="U672" s="211" t="inlineStr">
        <is>
          <t>Fan Sheave</t>
        </is>
      </c>
      <c r="V672" s="212" t="n"/>
      <c r="W672" s="217" t="n"/>
      <c r="X672" s="217" t="n"/>
    </row>
    <row r="673" ht="13.35" customHeight="1" s="162">
      <c r="I673" s="199" t="inlineStr">
        <is>
          <t>Fan RPMs</t>
        </is>
      </c>
      <c r="J673" s="401" t="n"/>
      <c r="K673" s="24">
        <f>IF('{Equipment Data Entry}'!I34="","",'{Equipment Data Entry}'!I34)</f>
        <v/>
      </c>
      <c r="L673" s="24">
        <f>IF(L682="","",L682)</f>
        <v/>
      </c>
      <c r="P673" s="217" t="n"/>
      <c r="S673" s="217" t="n"/>
      <c r="V673" s="217" t="n"/>
      <c r="W673" s="217" t="inlineStr">
        <is>
          <t>Original</t>
        </is>
      </c>
      <c r="X673" s="217" t="inlineStr">
        <is>
          <t>New</t>
        </is>
      </c>
    </row>
    <row r="674" ht="13.35" customHeight="1" s="162">
      <c r="B674" s="200" t="inlineStr">
        <is>
          <t>Motor Data</t>
        </is>
      </c>
      <c r="C674" s="400" t="n"/>
      <c r="D674" s="400" t="n"/>
      <c r="E674" s="400" t="n"/>
      <c r="F674" s="400" t="n"/>
      <c r="G674" s="401" t="n"/>
      <c r="I674" s="199" t="inlineStr">
        <is>
          <t>Filters: Type / Size / Qty</t>
        </is>
      </c>
      <c r="J674" s="401" t="n"/>
      <c r="K674" s="24" t="n"/>
      <c r="L674" s="400" t="n"/>
      <c r="M674" s="401" t="n"/>
      <c r="P674" s="217" t="n"/>
      <c r="Q674" s="211" t="inlineStr">
        <is>
          <t>DCV</t>
        </is>
      </c>
      <c r="R674" s="216" t="inlineStr">
        <is>
          <t>Initial</t>
        </is>
      </c>
      <c r="U674" s="216" t="inlineStr">
        <is>
          <t>Motor Sheave</t>
        </is>
      </c>
      <c r="W674" s="61" t="n"/>
      <c r="X674" s="61" t="n"/>
    </row>
    <row r="675" ht="13.35" customHeight="1" s="162">
      <c r="B675" s="199" t="inlineStr">
        <is>
          <t>Manufacturer</t>
        </is>
      </c>
      <c r="C675" s="401" t="n"/>
      <c r="D675" s="203" t="n"/>
      <c r="E675" s="400" t="n"/>
      <c r="F675" s="400" t="n"/>
      <c r="G675" s="401" t="n"/>
      <c r="I675" s="200" t="inlineStr">
        <is>
          <t>Drive Data</t>
        </is>
      </c>
      <c r="J675" s="400" t="n"/>
      <c r="K675" s="400" t="n"/>
      <c r="L675" s="401" t="n"/>
      <c r="P675" s="217" t="n"/>
      <c r="Q675" s="211" t="inlineStr">
        <is>
          <t>RPM</t>
        </is>
      </c>
      <c r="R675" s="211" t="n"/>
      <c r="S675" s="211" t="n"/>
      <c r="T675" s="217" t="n"/>
      <c r="U675" s="211" t="inlineStr">
        <is>
          <t>Fan Sheave</t>
        </is>
      </c>
      <c r="V675" s="422" t="n"/>
      <c r="W675" s="212" t="n"/>
      <c r="X675" s="212" t="n"/>
    </row>
    <row r="676" ht="13.35" customHeight="1" s="162">
      <c r="B676" s="199" t="inlineStr">
        <is>
          <t>Horsepower</t>
        </is>
      </c>
      <c r="C676" s="401" t="n"/>
      <c r="D676" s="28">
        <f>IF('{Equipment Data Entry}'!G34="","",'{Equipment Data Entry}'!G34)</f>
        <v/>
      </c>
      <c r="E676" s="21" t="inlineStr">
        <is>
          <t>RPM</t>
        </is>
      </c>
      <c r="F676" s="24" t="n"/>
      <c r="G676" s="199" t="inlineStr">
        <is>
          <t>SF</t>
        </is>
      </c>
      <c r="I676" s="199" t="inlineStr">
        <is>
          <t>Motor Shv OD/Bore/PD</t>
        </is>
      </c>
      <c r="J676" s="401" t="n"/>
      <c r="K676" s="208">
        <f>IF('{Equipment Data Entry}'!J34="","",'{Equipment Data Entry}'!J34)</f>
        <v/>
      </c>
      <c r="L676" s="401" t="n"/>
      <c r="P676" s="217" t="n"/>
      <c r="Q676" s="211" t="inlineStr">
        <is>
          <t>VFD</t>
        </is>
      </c>
      <c r="R676" s="216" t="inlineStr">
        <is>
          <t>Technician Notes</t>
        </is>
      </c>
      <c r="S676" s="211" t="n"/>
      <c r="T676" s="217" t="n"/>
      <c r="U676" s="211" t="inlineStr">
        <is>
          <t>Belt</t>
        </is>
      </c>
      <c r="V676" s="422" t="n"/>
      <c r="W676" s="212" t="n"/>
      <c r="X676" s="212" t="n"/>
    </row>
    <row r="677" ht="13.35" customHeight="1" s="162">
      <c r="B677" s="198">
        <f>IF('{Equipment Data Entry}'!N34="","",'{Equipment Data Entry}'!N34)</f>
        <v/>
      </c>
      <c r="C677" s="198">
        <f>IF('{Equipment Data Entry}'!O34="","",'{Equipment Data Entry}'!O34)</f>
        <v/>
      </c>
      <c r="D677" s="21" t="inlineStr">
        <is>
          <t>FLA</t>
        </is>
      </c>
      <c r="E677" s="25" t="n"/>
      <c r="F677" s="21" t="inlineStr">
        <is>
          <t>Frame</t>
        </is>
      </c>
      <c r="G677" s="208" t="n"/>
      <c r="I677" s="199" t="inlineStr">
        <is>
          <t>Fan Shv OD/Bore</t>
        </is>
      </c>
      <c r="J677" s="401" t="n"/>
      <c r="K677" s="208">
        <f>IF('{Equipment Data Entry}'!K34="","",'{Equipment Data Entry}'!K34)</f>
        <v/>
      </c>
      <c r="L677" s="401" t="n"/>
      <c r="P677" s="217" t="n"/>
      <c r="Q677" s="211" t="inlineStr">
        <is>
          <t>DCV</t>
        </is>
      </c>
      <c r="R677" s="212" t="n"/>
      <c r="S677" s="211" t="n"/>
      <c r="T677" s="217" t="n"/>
      <c r="U677" s="211" t="inlineStr">
        <is>
          <t>C to C</t>
        </is>
      </c>
      <c r="V677" s="422" t="n"/>
      <c r="W677" s="212" t="n"/>
      <c r="X677" s="212" t="n"/>
    </row>
    <row r="678" ht="13.35" customHeight="1" s="162">
      <c r="B678" s="199" t="inlineStr">
        <is>
          <t>Corrected FLA</t>
        </is>
      </c>
      <c r="C678" s="401" t="n"/>
      <c r="D678" s="27">
        <f>IF(OR(E679="",E677="",B677=""),"",B677/AVERAGE(E679:G679)*E677)</f>
        <v/>
      </c>
      <c r="E678" s="199" t="inlineStr">
        <is>
          <t>Estimated BHP</t>
        </is>
      </c>
      <c r="F678" s="401" t="n"/>
      <c r="G678" s="27">
        <f>IF(OR(COUNT(E679:G679)=0,COUNT(E680:G680)=0),"",IF(C677="1-phase", ((0.8*0.9*E679*E680)/746), AVERAGE(E679,F679,G679)*AVERAGE(E680,F680,G680)*0.8*0.9*1.732/746))</f>
        <v/>
      </c>
      <c r="I678" s="199" t="inlineStr">
        <is>
          <t>Belt(s)</t>
        </is>
      </c>
      <c r="J678" s="208">
        <f>IF('{Equipment Data Entry}'!L34="","",'{Equipment Data Entry}'!L34)</f>
        <v/>
      </c>
      <c r="K678" s="199" t="inlineStr">
        <is>
          <t>C to C</t>
        </is>
      </c>
      <c r="L678" s="25">
        <f>IF('{Equipment Data Entry}'!M34="","",'{Equipment Data Entry}'!M34)</f>
        <v/>
      </c>
      <c r="P678" s="217" t="n"/>
      <c r="Q678" s="211" t="n"/>
      <c r="R678" s="212" t="n"/>
      <c r="S678" s="211" t="n"/>
      <c r="T678" s="217" t="n"/>
      <c r="U678" s="211" t="n"/>
      <c r="V678" s="422" t="n"/>
      <c r="W678" s="212" t="n"/>
      <c r="X678" s="212" t="n"/>
    </row>
    <row r="679" ht="13.35" customHeight="1" s="162">
      <c r="B679" s="199" t="inlineStr">
        <is>
          <t>Measured Voltage</t>
        </is>
      </c>
      <c r="C679" s="400" t="n"/>
      <c r="D679" s="401" t="n"/>
      <c r="E679" s="24" t="n"/>
      <c r="F679" s="24" t="n"/>
      <c r="G679" s="24" t="n"/>
      <c r="I679" s="199" t="inlineStr">
        <is>
          <t>Final Settings / Setpoints</t>
        </is>
      </c>
      <c r="J679" s="401" t="n"/>
      <c r="K679" s="24" t="n"/>
      <c r="L679" s="400" t="n"/>
      <c r="M679" s="401" t="n"/>
      <c r="P679" s="217" t="n"/>
      <c r="Q679" s="217" t="n"/>
      <c r="R679" s="217" t="inlineStr">
        <is>
          <t>Technician Notes</t>
        </is>
      </c>
      <c r="S679" s="217" t="n"/>
      <c r="T679" s="217" t="n"/>
      <c r="U679" s="217" t="n"/>
      <c r="V679" s="217" t="n"/>
      <c r="W679" s="217" t="n"/>
      <c r="X679" s="217" t="n"/>
    </row>
    <row r="680" ht="13.35" customHeight="1" s="162">
      <c r="B680" s="199" t="inlineStr">
        <is>
          <t>Measured Amperage</t>
        </is>
      </c>
      <c r="C680" s="400" t="n"/>
      <c r="D680" s="401" t="n"/>
      <c r="E680" s="25" t="n"/>
      <c r="F680" s="25" t="n"/>
      <c r="G680" s="25" t="n"/>
      <c r="I680" s="205" t="inlineStr">
        <is>
          <t>RPM Data</t>
        </is>
      </c>
      <c r="J680" s="401" t="n"/>
      <c r="K680" s="205" t="inlineStr">
        <is>
          <t>Initial</t>
        </is>
      </c>
      <c r="L680" s="205" t="inlineStr">
        <is>
          <t>Final</t>
        </is>
      </c>
      <c r="P680" s="217" t="n"/>
      <c r="Q680" s="217" t="n"/>
      <c r="R680" s="216" t="n"/>
      <c r="S680" s="217" t="n"/>
      <c r="T680" s="217" t="n"/>
      <c r="U680" s="217" t="n"/>
      <c r="V680" s="217" t="n"/>
      <c r="W680" s="217" t="n"/>
      <c r="X680" s="217" t="n"/>
    </row>
    <row r="681" ht="13.35" customHeight="1" s="162">
      <c r="I681" s="199" t="inlineStr">
        <is>
          <t>Motor RPM</t>
        </is>
      </c>
      <c r="J681" s="401" t="n"/>
      <c r="K681" s="24" t="n"/>
      <c r="L681" s="24" t="n"/>
      <c r="P681" s="217" t="n"/>
      <c r="Q681" s="217" t="n"/>
      <c r="R681" s="429" t="n"/>
      <c r="S681" s="430" t="n"/>
      <c r="T681" s="430" t="n"/>
      <c r="U681" s="430" t="n"/>
      <c r="V681" s="430" t="n"/>
      <c r="W681" s="430" t="n"/>
      <c r="X681" s="431" t="n"/>
    </row>
    <row r="682" ht="13.35" customHeight="1" s="162">
      <c r="B682" s="200" t="inlineStr">
        <is>
          <t xml:space="preserve">Static Pressures Profile </t>
        </is>
      </c>
      <c r="C682" s="400" t="n"/>
      <c r="D682" s="400" t="n"/>
      <c r="E682" s="400" t="n"/>
      <c r="F682" s="400" t="n"/>
      <c r="G682" s="401" t="n"/>
      <c r="I682" s="199" t="inlineStr">
        <is>
          <t>Fan RPM</t>
        </is>
      </c>
      <c r="J682" s="401" t="n"/>
      <c r="K682" s="24" t="n"/>
      <c r="L682" s="24" t="n"/>
      <c r="P682" s="217" t="n"/>
      <c r="Q682" s="217" t="n"/>
      <c r="R682" s="432" t="n"/>
      <c r="S682" s="404" t="n"/>
      <c r="T682" s="404" t="n"/>
      <c r="U682" s="404" t="n"/>
      <c r="V682" s="404" t="n"/>
      <c r="W682" s="404" t="n"/>
      <c r="X682" s="433" t="n"/>
    </row>
    <row r="683" ht="13.35" customHeight="1" s="162">
      <c r="B683" s="434" t="n"/>
      <c r="C683" s="401" t="n"/>
      <c r="D683" s="205" t="inlineStr">
        <is>
          <t>Flt/Coil</t>
        </is>
      </c>
      <c r="E683" s="205" t="inlineStr">
        <is>
          <t>Fan</t>
        </is>
      </c>
      <c r="F683" s="434" t="n"/>
      <c r="G683" s="401" t="n"/>
      <c r="I683" s="199" t="inlineStr">
        <is>
          <t>VSD Frequency</t>
        </is>
      </c>
      <c r="J683" s="401" t="n"/>
      <c r="K683" s="66" t="n"/>
      <c r="L683" s="66" t="n"/>
      <c r="P683" s="217" t="n"/>
      <c r="Q683" s="217" t="n"/>
      <c r="R683" s="432" t="n"/>
      <c r="S683" s="404" t="n"/>
      <c r="T683" s="404" t="n"/>
      <c r="U683" s="404" t="n"/>
      <c r="V683" s="404" t="n"/>
      <c r="W683" s="404" t="n"/>
      <c r="X683" s="433" t="n"/>
    </row>
    <row r="684" ht="13.35" customHeight="1" s="162">
      <c r="B684" s="198" t="inlineStr">
        <is>
          <t>Entering</t>
        </is>
      </c>
      <c r="C684" s="401" t="n"/>
      <c r="D684" s="19" t="n"/>
      <c r="E684" s="19" t="n"/>
      <c r="F684" s="19">
        <f>IF(E684="","",E685-N(E684))</f>
        <v/>
      </c>
      <c r="G684" s="186" t="inlineStr">
        <is>
          <t>TSP</t>
        </is>
      </c>
      <c r="H684" s="23" t="n"/>
      <c r="I684" s="199" t="inlineStr">
        <is>
          <t>OA Damper Position</t>
        </is>
      </c>
      <c r="J684" s="400" t="n"/>
      <c r="K684" s="401" t="n"/>
      <c r="L684" s="56" t="n"/>
      <c r="P684" s="217" t="n"/>
      <c r="Q684" s="217" t="n"/>
      <c r="R684" s="432" t="n"/>
      <c r="S684" s="404" t="n"/>
      <c r="T684" s="404" t="n"/>
      <c r="U684" s="404" t="n"/>
      <c r="V684" s="404" t="n"/>
      <c r="W684" s="404" t="n"/>
      <c r="X684" s="433" t="n"/>
    </row>
    <row r="685" ht="13.35" customHeight="1" s="162">
      <c r="B685" s="198" t="inlineStr">
        <is>
          <t>Exiting</t>
        </is>
      </c>
      <c r="C685" s="401" t="n"/>
      <c r="D685" s="55">
        <f>IF(E684="", "", E684)</f>
        <v/>
      </c>
      <c r="E685" s="19" t="n"/>
      <c r="F685" s="19">
        <f>IF(E685="","",E685-N(D684))</f>
        <v/>
      </c>
      <c r="G685" s="186" t="inlineStr">
        <is>
          <t>ESP</t>
        </is>
      </c>
      <c r="H685" s="23" t="n"/>
      <c r="P685" s="217" t="n"/>
      <c r="Q685" s="217" t="n"/>
      <c r="R685" s="432" t="n"/>
      <c r="S685" s="404" t="n"/>
      <c r="T685" s="404" t="n"/>
      <c r="U685" s="404" t="n"/>
      <c r="V685" s="404" t="n"/>
      <c r="W685" s="404" t="n"/>
      <c r="X685" s="433" t="n"/>
    </row>
    <row r="686" ht="13.35" customHeight="1" s="162">
      <c r="P686" s="217" t="n"/>
      <c r="Q686" s="217" t="n"/>
      <c r="R686" s="432" t="n"/>
      <c r="S686" s="404" t="n"/>
      <c r="T686" s="404" t="n"/>
      <c r="U686" s="404" t="n"/>
      <c r="V686" s="404" t="n"/>
      <c r="W686" s="404" t="n"/>
      <c r="X686" s="433" t="n"/>
    </row>
    <row r="687" ht="13.35" customHeight="1" s="162">
      <c r="B687" s="205" t="inlineStr">
        <is>
          <t>Notes</t>
        </is>
      </c>
      <c r="C687" s="186" t="n"/>
      <c r="D687" s="400" t="n"/>
      <c r="E687" s="400" t="n"/>
      <c r="F687" s="400" t="n"/>
      <c r="G687" s="400" t="n"/>
      <c r="H687" s="400" t="n"/>
      <c r="I687" s="400" t="n"/>
      <c r="J687" s="400" t="n"/>
      <c r="K687" s="400" t="n"/>
      <c r="L687" s="400" t="n"/>
      <c r="M687" s="401" t="n"/>
      <c r="P687" s="217" t="n"/>
      <c r="Q687" s="217" t="n"/>
      <c r="R687" s="432" t="n"/>
      <c r="S687" s="404" t="n"/>
      <c r="T687" s="404" t="n"/>
      <c r="U687" s="404" t="n"/>
      <c r="V687" s="404" t="n"/>
      <c r="W687" s="404" t="n"/>
      <c r="X687" s="433" t="n"/>
    </row>
    <row r="688" ht="13.35" customHeight="1" s="162">
      <c r="B688" s="186" t="n"/>
      <c r="C688" s="400" t="n"/>
      <c r="D688" s="400" t="n"/>
      <c r="E688" s="400" t="n"/>
      <c r="F688" s="400" t="n"/>
      <c r="G688" s="400" t="n"/>
      <c r="H688" s="400" t="n"/>
      <c r="I688" s="400" t="n"/>
      <c r="J688" s="400" t="n"/>
      <c r="K688" s="400" t="n"/>
      <c r="L688" s="400" t="n"/>
      <c r="M688" s="401" t="n"/>
      <c r="P688" s="217" t="n"/>
      <c r="Q688" s="217" t="n"/>
      <c r="R688" s="435" t="n"/>
      <c r="S688" s="404" t="n"/>
      <c r="T688" s="404" t="n"/>
      <c r="U688" s="404" t="n"/>
      <c r="V688" s="404" t="n"/>
      <c r="W688" s="404" t="n"/>
      <c r="X688" s="433" t="n"/>
    </row>
    <row r="689" ht="13.35" customHeight="1" s="162">
      <c r="B689" s="186" t="n"/>
      <c r="C689" s="400" t="n"/>
      <c r="D689" s="400" t="n"/>
      <c r="E689" s="400" t="n"/>
      <c r="F689" s="400" t="n"/>
      <c r="G689" s="400" t="n"/>
      <c r="H689" s="400" t="n"/>
      <c r="I689" s="400" t="n"/>
      <c r="J689" s="400" t="n"/>
      <c r="K689" s="400" t="n"/>
      <c r="L689" s="400" t="n"/>
      <c r="M689" s="401" t="n"/>
      <c r="P689" s="217" t="n"/>
      <c r="Q689" s="217" t="n"/>
      <c r="R689" s="432" t="inlineStr">
        <is>
          <t>Misc. Unit Info</t>
        </is>
      </c>
      <c r="S689" s="404" t="n"/>
      <c r="T689" s="404" t="n"/>
      <c r="U689" s="404" t="n"/>
      <c r="V689" s="404" t="n"/>
      <c r="W689" s="404" t="n"/>
      <c r="X689" s="433" t="n"/>
    </row>
    <row r="690" ht="13.35" customHeight="1" s="162">
      <c r="B690" s="200" t="inlineStr">
        <is>
          <t>System</t>
        </is>
      </c>
      <c r="C690" s="403" t="n"/>
      <c r="D690" s="209">
        <f>IF('{Equipment Data Entry}'!B35="","",'{Equipment Data Entry}'!B35)</f>
        <v/>
      </c>
      <c r="E690" s="420" t="n"/>
      <c r="F690" s="403" t="n"/>
      <c r="G690" s="200" t="inlineStr">
        <is>
          <t>Service</t>
        </is>
      </c>
      <c r="H690" s="403" t="n"/>
      <c r="I690" s="210">
        <f>IF('{Equipment Data Entry}'!C35="", "", '{Equipment Data Entry}'!C35)</f>
        <v/>
      </c>
      <c r="J690" s="420" t="n"/>
      <c r="K690" s="420" t="n"/>
      <c r="L690" s="420" t="n"/>
      <c r="M690" s="403" t="n"/>
      <c r="P690" s="217" t="n"/>
      <c r="Q690" s="217" t="n"/>
      <c r="R690" s="436" t="inlineStr">
        <is>
          <t>Design Fan Rotation</t>
        </is>
      </c>
      <c r="S690" s="437" t="n"/>
      <c r="T690" s="437" t="n"/>
      <c r="U690" s="437" t="n"/>
      <c r="V690" s="437" t="n"/>
      <c r="W690" s="437" t="n"/>
      <c r="X690" s="438" t="n"/>
    </row>
    <row r="691" ht="13.35" customHeight="1" s="162">
      <c r="B691" s="424" t="n"/>
      <c r="C691" s="425" t="n"/>
      <c r="D691" s="424" t="n"/>
      <c r="E691" s="426" t="n"/>
      <c r="F691" s="425" t="n"/>
      <c r="G691" s="424" t="n"/>
      <c r="H691" s="425" t="n"/>
      <c r="I691" s="424" t="n"/>
      <c r="J691" s="426" t="n"/>
      <c r="K691" s="426" t="n"/>
      <c r="L691" s="426" t="n"/>
      <c r="M691" s="425" t="n"/>
      <c r="R691" s="13" t="inlineStr">
        <is>
          <t>Actual Fan Rotation</t>
        </is>
      </c>
    </row>
    <row r="692" ht="13.35" customHeight="1" s="162">
      <c r="B692" s="427" t="inlineStr">
        <is>
          <t>Drive Type:</t>
        </is>
      </c>
      <c r="D692" s="428" t="n"/>
      <c r="E692" s="427" t="inlineStr">
        <is>
          <t>Fan Rotation – Design:</t>
        </is>
      </c>
      <c r="G692" s="428" t="n"/>
      <c r="I692" s="427" t="inlineStr">
        <is>
          <t>Actual:</t>
        </is>
      </c>
      <c r="J692" s="428" t="n"/>
      <c r="K692" s="427" t="inlineStr">
        <is>
          <t>Sheave Bore (M/F):</t>
        </is>
      </c>
      <c r="M692" s="428" t="n"/>
      <c r="P692" s="217" t="n"/>
      <c r="Q692" s="217" t="n"/>
      <c r="R692" s="216" t="inlineStr">
        <is>
          <t>Design Filter Type</t>
        </is>
      </c>
      <c r="U692" s="217" t="n"/>
      <c r="W692" s="217" t="n"/>
      <c r="X692" s="217" t="n"/>
    </row>
    <row r="693" ht="13.35" customHeight="1" s="162">
      <c r="B693" s="200" t="inlineStr">
        <is>
          <t>Unit Data</t>
        </is>
      </c>
      <c r="C693" s="400" t="n"/>
      <c r="D693" s="400" t="n"/>
      <c r="E693" s="400" t="n"/>
      <c r="F693" s="400" t="n"/>
      <c r="G693" s="401" t="n"/>
      <c r="I693" s="200" t="inlineStr">
        <is>
          <t>Design and Performance Data</t>
        </is>
      </c>
      <c r="J693" s="400" t="n"/>
      <c r="K693" s="400" t="n"/>
      <c r="L693" s="401" t="n"/>
      <c r="M693" s="283" t="n"/>
      <c r="P693" s="217" t="n"/>
      <c r="Q693" s="217" t="n"/>
      <c r="R693" s="211" t="inlineStr">
        <is>
          <t>Installed Filter Type</t>
        </is>
      </c>
      <c r="S693" s="421" t="n"/>
      <c r="T693" s="422" t="n"/>
      <c r="U693" s="212" t="n"/>
      <c r="V693" s="423" t="n"/>
      <c r="W693" s="217" t="n"/>
      <c r="X693" s="217" t="n"/>
    </row>
    <row r="694" ht="13.35" customHeight="1" s="162">
      <c r="B694" s="199" t="inlineStr">
        <is>
          <t>Manufacturer</t>
        </is>
      </c>
      <c r="C694" s="401" t="n"/>
      <c r="D694" s="204">
        <f>IF('{Equipment Data Entry}'!E35="","",'{Equipment Data Entry}'!E35)</f>
        <v/>
      </c>
      <c r="E694" s="400" t="n"/>
      <c r="F694" s="400" t="n"/>
      <c r="G694" s="401" t="n"/>
      <c r="I694" s="199" t="inlineStr">
        <is>
          <t>Design Criteria</t>
        </is>
      </c>
      <c r="J694" s="401" t="n"/>
      <c r="K694" s="199" t="inlineStr">
        <is>
          <t>Design</t>
        </is>
      </c>
      <c r="L694" s="199" t="inlineStr">
        <is>
          <t>Actual</t>
        </is>
      </c>
      <c r="P694" s="217" t="n"/>
      <c r="Q694" s="217" t="n"/>
      <c r="R694" s="211" t="inlineStr">
        <is>
          <t>Size</t>
        </is>
      </c>
      <c r="S694" s="421" t="n"/>
      <c r="T694" s="422" t="n"/>
      <c r="U694" s="212" t="inlineStr">
        <is>
          <t>Qty.</t>
        </is>
      </c>
      <c r="V694" s="423" t="n"/>
      <c r="W694" s="217" t="n"/>
      <c r="X694" s="217" t="n"/>
    </row>
    <row r="695" ht="13.35" customHeight="1" s="162">
      <c r="B695" s="199" t="inlineStr">
        <is>
          <t>Model Number</t>
        </is>
      </c>
      <c r="C695" s="401" t="n"/>
      <c r="D695" s="204">
        <f>IF('{Equipment Data Entry}'!F35="","",'{Equipment Data Entry}'!F35)</f>
        <v/>
      </c>
      <c r="E695" s="400" t="n"/>
      <c r="F695" s="400" t="n"/>
      <c r="G695" s="401" t="n"/>
      <c r="I695" s="199" t="inlineStr">
        <is>
          <t>Total Airflow</t>
        </is>
      </c>
      <c r="J695" s="401" t="n"/>
      <c r="K695" s="24">
        <f>'RTU Airflow'!H1409</f>
        <v/>
      </c>
      <c r="L695" s="24">
        <f>'RTU Airflow'!L1409</f>
        <v/>
      </c>
      <c r="M695" s="22">
        <f>IF(OR(L695="",K695="",K695=0),"",L695/K695)</f>
        <v/>
      </c>
      <c r="P695" s="217" t="n"/>
      <c r="Q695" s="217" t="n"/>
      <c r="R695" s="211" t="n"/>
      <c r="S695" s="421" t="n"/>
      <c r="T695" s="422" t="n"/>
      <c r="U695" s="212" t="n"/>
      <c r="V695" s="423" t="n"/>
      <c r="W695" s="217" t="n"/>
      <c r="X695" s="217" t="n"/>
    </row>
    <row r="696" ht="13.35" customHeight="1" s="162">
      <c r="B696" s="199" t="inlineStr">
        <is>
          <t>Serial Number</t>
        </is>
      </c>
      <c r="C696" s="401" t="n"/>
      <c r="D696" s="204" t="n"/>
      <c r="E696" s="400" t="n"/>
      <c r="F696" s="400" t="n"/>
      <c r="G696" s="401" t="n"/>
      <c r="I696" s="199" t="inlineStr">
        <is>
          <t>Outside Airflow</t>
        </is>
      </c>
      <c r="J696" s="401" t="n"/>
      <c r="K696" s="24">
        <f>IF('RTU Airflow'!H1420=0,0,'RTU Airflow'!H1420)</f>
        <v/>
      </c>
      <c r="L696" s="24">
        <f>'RTU Airflow'!L1420</f>
        <v/>
      </c>
      <c r="M696" s="22">
        <f>IF(OR(L696="",K696="",K696=0),"",L696/K696)</f>
        <v/>
      </c>
      <c r="P696" s="216" t="n"/>
      <c r="Q696" s="216" t="n"/>
      <c r="R696" s="211" t="inlineStr">
        <is>
          <t>Direct Drive Motors</t>
        </is>
      </c>
      <c r="S696" s="421" t="n"/>
      <c r="T696" s="422" t="n"/>
      <c r="U696" s="212" t="inlineStr">
        <is>
          <t>Drive Change Data</t>
        </is>
      </c>
      <c r="V696" s="423" t="n"/>
      <c r="W696" s="217" t="inlineStr">
        <is>
          <t>Original</t>
        </is>
      </c>
      <c r="X696" s="217" t="inlineStr">
        <is>
          <t>New</t>
        </is>
      </c>
    </row>
    <row r="697" ht="13.35" customHeight="1" s="162">
      <c r="B697" s="199" t="inlineStr">
        <is>
          <t>Area Served</t>
        </is>
      </c>
      <c r="C697" s="401" t="n"/>
      <c r="D697" s="204">
        <f>I690</f>
        <v/>
      </c>
      <c r="E697" s="400" t="n"/>
      <c r="F697" s="400" t="n"/>
      <c r="G697" s="401" t="n"/>
      <c r="I697" s="199" t="inlineStr">
        <is>
          <t>Return Airflow</t>
        </is>
      </c>
      <c r="J697" s="401" t="n"/>
      <c r="K697" s="24">
        <f>IF(K695="","",K695-N(K696))</f>
        <v/>
      </c>
      <c r="L697" s="24">
        <f>IF(L695="","",L695-N(L696))</f>
        <v/>
      </c>
      <c r="P697" s="217" t="n"/>
      <c r="Q697" s="217" t="n"/>
      <c r="R697" s="211" t="inlineStr">
        <is>
          <t>Initial</t>
        </is>
      </c>
      <c r="S697" s="212" t="inlineStr">
        <is>
          <t>Final</t>
        </is>
      </c>
      <c r="T697" s="423" t="n"/>
      <c r="U697" s="211" t="inlineStr">
        <is>
          <t>Motor Sheave</t>
        </is>
      </c>
      <c r="V697" s="212" t="n"/>
      <c r="W697" s="217" t="n"/>
      <c r="X697" s="217" t="n"/>
    </row>
    <row r="698" ht="13.35" customHeight="1" s="162">
      <c r="B698" s="199" t="inlineStr">
        <is>
          <t>Location</t>
        </is>
      </c>
      <c r="C698" s="401" t="n"/>
      <c r="D698" s="204">
        <f>IF('{Equipment Data Entry}'!D35="","",'{Equipment Data Entry}'!D35)</f>
        <v/>
      </c>
      <c r="E698" s="400" t="n"/>
      <c r="F698" s="400" t="n"/>
      <c r="G698" s="401" t="n"/>
      <c r="I698" s="199" t="inlineStr">
        <is>
          <t>Unit ESP</t>
        </is>
      </c>
      <c r="J698" s="401" t="n"/>
      <c r="K698" s="71">
        <f>IF('{Equipment Data Entry}'!H35="","",'{Equipment Data Entry}'!H35)</f>
        <v/>
      </c>
      <c r="L698" s="29">
        <f>F711</f>
        <v/>
      </c>
      <c r="P698" s="217" t="n"/>
      <c r="S698" s="217" t="n"/>
      <c r="V698" s="217" t="n"/>
      <c r="W698" s="217" t="n"/>
      <c r="X698" s="217" t="n"/>
    </row>
    <row r="699" ht="13.35" customHeight="1" s="162">
      <c r="I699" s="199" t="inlineStr">
        <is>
          <t>Fan RPMs</t>
        </is>
      </c>
      <c r="J699" s="401" t="n"/>
      <c r="K699" s="24">
        <f>IF('{Equipment Data Entry}'!I35="","",'{Equipment Data Entry}'!I35)</f>
        <v/>
      </c>
      <c r="L699" s="24">
        <f>IF(L708="","",L708)</f>
        <v/>
      </c>
      <c r="P699" s="217" t="n"/>
      <c r="Q699" s="217" t="inlineStr">
        <is>
          <t>VFD</t>
        </is>
      </c>
      <c r="R699" s="216" t="n"/>
      <c r="U699" s="216" t="inlineStr">
        <is>
          <t>Belt</t>
        </is>
      </c>
      <c r="W699" s="61" t="n"/>
      <c r="X699" s="61" t="n"/>
    </row>
    <row r="700" ht="13.35" customHeight="1" s="162">
      <c r="B700" s="200" t="inlineStr">
        <is>
          <t>Motor Data</t>
        </is>
      </c>
      <c r="C700" s="400" t="n"/>
      <c r="D700" s="400" t="n"/>
      <c r="E700" s="400" t="n"/>
      <c r="F700" s="400" t="n"/>
      <c r="G700" s="401" t="n"/>
      <c r="I700" s="199" t="inlineStr">
        <is>
          <t>Filters: Type / Size / Qty</t>
        </is>
      </c>
      <c r="J700" s="401" t="n"/>
      <c r="K700" s="24" t="n"/>
      <c r="L700" s="400" t="n"/>
      <c r="M700" s="401" t="n"/>
      <c r="P700" s="217" t="n"/>
      <c r="Q700" s="211" t="inlineStr">
        <is>
          <t>DCV</t>
        </is>
      </c>
      <c r="R700" s="211" t="n"/>
      <c r="S700" s="211" t="n"/>
      <c r="T700" s="217" t="n"/>
      <c r="U700" s="211" t="inlineStr">
        <is>
          <t>C to C</t>
        </is>
      </c>
      <c r="V700" s="422" t="n"/>
      <c r="W700" s="212" t="n"/>
      <c r="X700" s="212" t="n"/>
    </row>
    <row r="701" ht="13.35" customHeight="1" s="162">
      <c r="B701" s="199" t="inlineStr">
        <is>
          <t>Manufacturer</t>
        </is>
      </c>
      <c r="C701" s="401" t="n"/>
      <c r="D701" s="203" t="n"/>
      <c r="E701" s="400" t="n"/>
      <c r="F701" s="400" t="n"/>
      <c r="G701" s="401" t="n"/>
      <c r="I701" s="200" t="inlineStr">
        <is>
          <t>Drive Data</t>
        </is>
      </c>
      <c r="J701" s="400" t="n"/>
      <c r="K701" s="400" t="n"/>
      <c r="L701" s="401" t="n"/>
      <c r="P701" s="217" t="n"/>
      <c r="Q701" s="211" t="n"/>
      <c r="R701" s="212" t="n"/>
      <c r="S701" s="211" t="n"/>
      <c r="T701" s="217" t="n"/>
      <c r="U701" s="211" t="n"/>
      <c r="V701" s="422" t="n"/>
      <c r="W701" s="212" t="n"/>
      <c r="X701" s="212" t="n"/>
    </row>
    <row r="702" ht="13.35" customHeight="1" s="162">
      <c r="B702" s="199" t="inlineStr">
        <is>
          <t>Horsepower</t>
        </is>
      </c>
      <c r="C702" s="401" t="n"/>
      <c r="D702" s="28">
        <f>IF('{Equipment Data Entry}'!G35="","",'{Equipment Data Entry}'!G35)</f>
        <v/>
      </c>
      <c r="E702" s="21" t="inlineStr">
        <is>
          <t>RPM</t>
        </is>
      </c>
      <c r="F702" s="24" t="n"/>
      <c r="G702" s="199" t="inlineStr">
        <is>
          <t>SF</t>
        </is>
      </c>
      <c r="I702" s="199" t="inlineStr">
        <is>
          <t>Motor Shv OD/Bore/PD</t>
        </is>
      </c>
      <c r="J702" s="401" t="n"/>
      <c r="K702" s="208">
        <f>IF('{Equipment Data Entry}'!J35="","",'{Equipment Data Entry}'!J35)</f>
        <v/>
      </c>
      <c r="L702" s="401" t="n"/>
      <c r="P702" s="217" t="n"/>
      <c r="Q702" s="211" t="n"/>
      <c r="R702" s="212" t="inlineStr">
        <is>
          <t>Technician Notes</t>
        </is>
      </c>
      <c r="S702" s="211" t="n"/>
      <c r="T702" s="217" t="n"/>
      <c r="U702" s="211" t="n"/>
      <c r="V702" s="422" t="n"/>
      <c r="W702" s="212" t="n"/>
      <c r="X702" s="212" t="n"/>
    </row>
    <row r="703" ht="13.35" customHeight="1" s="162">
      <c r="B703" s="198">
        <f>IF('{Equipment Data Entry}'!N35="","",'{Equipment Data Entry}'!N35)</f>
        <v/>
      </c>
      <c r="C703" s="198">
        <f>IF('{Equipment Data Entry}'!O35="","",'{Equipment Data Entry}'!O35)</f>
        <v/>
      </c>
      <c r="D703" s="21" t="inlineStr">
        <is>
          <t>FLA</t>
        </is>
      </c>
      <c r="E703" s="25" t="n"/>
      <c r="F703" s="21" t="inlineStr">
        <is>
          <t>Frame</t>
        </is>
      </c>
      <c r="G703" s="208" t="n"/>
      <c r="I703" s="199" t="inlineStr">
        <is>
          <t>Fan Shv OD/Bore</t>
        </is>
      </c>
      <c r="J703" s="401" t="n"/>
      <c r="K703" s="208">
        <f>IF('{Equipment Data Entry}'!K35="","",'{Equipment Data Entry}'!K35)</f>
        <v/>
      </c>
      <c r="L703" s="401" t="n"/>
      <c r="P703" s="217" t="n"/>
      <c r="Q703" s="211" t="n"/>
      <c r="R703" s="212" t="n"/>
      <c r="S703" s="211" t="n"/>
      <c r="T703" s="217" t="n"/>
      <c r="U703" s="211" t="n"/>
      <c r="V703" s="422" t="n"/>
      <c r="W703" s="212" t="n"/>
      <c r="X703" s="212" t="n"/>
    </row>
    <row r="704" ht="13.35" customHeight="1" s="162">
      <c r="B704" s="199" t="inlineStr">
        <is>
          <t>Corrected FLA</t>
        </is>
      </c>
      <c r="C704" s="401" t="n"/>
      <c r="D704" s="27">
        <f>IF(OR(E705="",E703="",B703=""),"",B703/AVERAGE(E705:G705)*E703)</f>
        <v/>
      </c>
      <c r="E704" s="199" t="inlineStr">
        <is>
          <t>Estimated BHP</t>
        </is>
      </c>
      <c r="F704" s="401" t="n"/>
      <c r="G704" s="27">
        <f>IF(OR(COUNT(E705:G705)=0,COUNT(E706:G706)=0),"",IF(C703="1-phase", ((0.8*0.9*E705*E706)/746), AVERAGE(E705,F705,G705)*AVERAGE(E706,F706,G706)*0.8*0.9*1.732/746))</f>
        <v/>
      </c>
      <c r="I704" s="199" t="inlineStr">
        <is>
          <t>Belt(s)</t>
        </is>
      </c>
      <c r="J704" s="208">
        <f>IF('{Equipment Data Entry}'!L35="","",'{Equipment Data Entry}'!L35)</f>
        <v/>
      </c>
      <c r="K704" s="199" t="inlineStr">
        <is>
          <t>C to C</t>
        </is>
      </c>
      <c r="L704" s="25">
        <f>IF('{Equipment Data Entry}'!M35="","",'{Equipment Data Entry}'!M35)</f>
        <v/>
      </c>
      <c r="P704" s="217" t="n"/>
      <c r="Q704" s="217" t="n"/>
      <c r="R704" s="217" t="n"/>
      <c r="S704" s="217" t="n"/>
      <c r="T704" s="217" t="n"/>
      <c r="U704" s="217" t="n"/>
      <c r="V704" s="217" t="n"/>
      <c r="W704" s="217" t="n"/>
      <c r="X704" s="217" t="n"/>
    </row>
    <row r="705" ht="13.35" customHeight="1" s="162">
      <c r="B705" s="199" t="inlineStr">
        <is>
          <t>Measured Voltage</t>
        </is>
      </c>
      <c r="C705" s="400" t="n"/>
      <c r="D705" s="401" t="n"/>
      <c r="E705" s="24" t="n"/>
      <c r="F705" s="24" t="n"/>
      <c r="G705" s="24" t="n"/>
      <c r="I705" s="199" t="inlineStr">
        <is>
          <t>Final Settings / Setpoints</t>
        </is>
      </c>
      <c r="J705" s="401" t="n"/>
      <c r="K705" s="24" t="n"/>
      <c r="L705" s="400" t="n"/>
      <c r="M705" s="401" t="n"/>
      <c r="P705" s="217" t="n"/>
      <c r="Q705" s="217" t="n"/>
      <c r="R705" s="216" t="n"/>
      <c r="S705" s="217" t="n"/>
      <c r="T705" s="217" t="n"/>
      <c r="U705" s="217" t="n"/>
      <c r="V705" s="217" t="n"/>
      <c r="W705" s="217" t="n"/>
      <c r="X705" s="217" t="n"/>
    </row>
    <row r="706" ht="13.35" customHeight="1" s="162">
      <c r="B706" s="199" t="inlineStr">
        <is>
          <t>Measured Amperage</t>
        </is>
      </c>
      <c r="C706" s="400" t="n"/>
      <c r="D706" s="401" t="n"/>
      <c r="E706" s="25" t="n"/>
      <c r="F706" s="25" t="n"/>
      <c r="G706" s="25" t="n"/>
      <c r="I706" s="205" t="inlineStr">
        <is>
          <t>RPM Data</t>
        </is>
      </c>
      <c r="J706" s="401" t="n"/>
      <c r="K706" s="205" t="inlineStr">
        <is>
          <t>Initial</t>
        </is>
      </c>
      <c r="L706" s="205" t="inlineStr">
        <is>
          <t>Final</t>
        </is>
      </c>
      <c r="P706" s="217" t="n"/>
      <c r="Q706" s="217" t="n"/>
      <c r="R706" s="429" t="n"/>
      <c r="S706" s="430" t="n"/>
      <c r="T706" s="430" t="n"/>
      <c r="U706" s="430" t="n"/>
      <c r="V706" s="430" t="n"/>
      <c r="W706" s="430" t="n"/>
      <c r="X706" s="431" t="n"/>
    </row>
    <row r="707" ht="13.35" customHeight="1" s="162">
      <c r="I707" s="199" t="inlineStr">
        <is>
          <t>Motor RPM</t>
        </is>
      </c>
      <c r="J707" s="401" t="n"/>
      <c r="K707" s="24" t="n"/>
      <c r="L707" s="24" t="n"/>
      <c r="P707" s="217" t="n"/>
      <c r="Q707" s="217" t="n"/>
      <c r="R707" s="432" t="n"/>
      <c r="S707" s="404" t="n"/>
      <c r="T707" s="404" t="n"/>
      <c r="U707" s="404" t="n"/>
      <c r="V707" s="404" t="n"/>
      <c r="W707" s="404" t="n"/>
      <c r="X707" s="433" t="n"/>
    </row>
    <row r="708" ht="13.35" customHeight="1" s="162">
      <c r="B708" s="200" t="inlineStr">
        <is>
          <t xml:space="preserve">Static Pressures Profile </t>
        </is>
      </c>
      <c r="C708" s="400" t="n"/>
      <c r="D708" s="400" t="n"/>
      <c r="E708" s="400" t="n"/>
      <c r="F708" s="400" t="n"/>
      <c r="G708" s="401" t="n"/>
      <c r="I708" s="199" t="inlineStr">
        <is>
          <t>Fan RPM</t>
        </is>
      </c>
      <c r="J708" s="401" t="n"/>
      <c r="K708" s="24" t="n"/>
      <c r="L708" s="24" t="n"/>
      <c r="P708" s="217" t="n"/>
      <c r="Q708" s="217" t="n"/>
      <c r="R708" s="432" t="n"/>
      <c r="S708" s="404" t="n"/>
      <c r="T708" s="404" t="n"/>
      <c r="U708" s="404" t="n"/>
      <c r="V708" s="404" t="n"/>
      <c r="W708" s="404" t="n"/>
      <c r="X708" s="433" t="n"/>
    </row>
    <row r="709" ht="13.35" customHeight="1" s="162">
      <c r="B709" s="434" t="n"/>
      <c r="C709" s="401" t="n"/>
      <c r="D709" s="205" t="inlineStr">
        <is>
          <t>Flt/Coil</t>
        </is>
      </c>
      <c r="E709" s="205" t="inlineStr">
        <is>
          <t>Fan</t>
        </is>
      </c>
      <c r="F709" s="434" t="n"/>
      <c r="G709" s="401" t="n"/>
      <c r="I709" s="199" t="inlineStr">
        <is>
          <t>VSD Frequency</t>
        </is>
      </c>
      <c r="J709" s="401" t="n"/>
      <c r="K709" s="66" t="n"/>
      <c r="L709" s="66" t="n"/>
      <c r="P709" s="217" t="n"/>
      <c r="Q709" s="217" t="n"/>
      <c r="R709" s="432" t="n"/>
      <c r="S709" s="404" t="n"/>
      <c r="T709" s="404" t="n"/>
      <c r="U709" s="404" t="n"/>
      <c r="V709" s="404" t="n"/>
      <c r="W709" s="404" t="n"/>
      <c r="X709" s="433" t="n"/>
    </row>
    <row r="710" ht="13.35" customHeight="1" s="162">
      <c r="B710" s="198" t="inlineStr">
        <is>
          <t>Entering</t>
        </is>
      </c>
      <c r="C710" s="401" t="n"/>
      <c r="D710" s="19" t="n"/>
      <c r="E710" s="19" t="n"/>
      <c r="F710" s="19">
        <f>IF(E710="","",E711-N(E710))</f>
        <v/>
      </c>
      <c r="G710" s="186" t="inlineStr">
        <is>
          <t>TSP</t>
        </is>
      </c>
      <c r="H710" s="23" t="n"/>
      <c r="I710" s="199" t="inlineStr">
        <is>
          <t>OA Damper Position</t>
        </is>
      </c>
      <c r="J710" s="400" t="n"/>
      <c r="K710" s="401" t="n"/>
      <c r="L710" s="56" t="n"/>
      <c r="P710" s="217" t="n"/>
      <c r="Q710" s="217" t="n"/>
      <c r="R710" s="432" t="n"/>
      <c r="S710" s="404" t="n"/>
      <c r="T710" s="404" t="n"/>
      <c r="U710" s="404" t="n"/>
      <c r="V710" s="404" t="n"/>
      <c r="W710" s="404" t="n"/>
      <c r="X710" s="433" t="n"/>
    </row>
    <row r="711" ht="13.35" customHeight="1" s="162">
      <c r="B711" s="198" t="inlineStr">
        <is>
          <t>Exiting</t>
        </is>
      </c>
      <c r="C711" s="401" t="n"/>
      <c r="D711" s="55">
        <f>IF(E710="", "", E710)</f>
        <v/>
      </c>
      <c r="E711" s="19" t="n"/>
      <c r="F711" s="19">
        <f>IF(E711="","",E711-N(D710))</f>
        <v/>
      </c>
      <c r="G711" s="186" t="inlineStr">
        <is>
          <t>ESP</t>
        </is>
      </c>
      <c r="H711" s="23" t="n"/>
      <c r="P711" s="217" t="n"/>
      <c r="Q711" s="217" t="n"/>
      <c r="R711" s="432" t="n"/>
      <c r="S711" s="404" t="n"/>
      <c r="T711" s="404" t="n"/>
      <c r="U711" s="404" t="n"/>
      <c r="V711" s="404" t="n"/>
      <c r="W711" s="404" t="n"/>
      <c r="X711" s="433" t="n"/>
    </row>
    <row r="712" ht="13.35" customHeight="1" s="162">
      <c r="P712" s="217" t="n"/>
      <c r="Q712" s="217" t="n"/>
      <c r="R712" s="432" t="n"/>
      <c r="S712" s="404" t="n"/>
      <c r="T712" s="404" t="n"/>
      <c r="U712" s="404" t="n"/>
      <c r="V712" s="404" t="n"/>
      <c r="W712" s="404" t="n"/>
      <c r="X712" s="433" t="n"/>
    </row>
    <row r="713" ht="13.35" customHeight="1" s="162">
      <c r="B713" s="200" t="inlineStr">
        <is>
          <t>System</t>
        </is>
      </c>
      <c r="C713" s="403" t="n"/>
      <c r="D713" s="209">
        <f>IF('{Equipment Data Entry}'!B36="","",'{Equipment Data Entry}'!B36)</f>
        <v/>
      </c>
      <c r="E713" s="420" t="n"/>
      <c r="F713" s="403" t="n"/>
      <c r="G713" s="200" t="inlineStr">
        <is>
          <t>Service</t>
        </is>
      </c>
      <c r="H713" s="403" t="n"/>
      <c r="I713" s="210">
        <f>IF('{Equipment Data Entry}'!C36="", "", '{Equipment Data Entry}'!C36)</f>
        <v/>
      </c>
      <c r="J713" s="420" t="n"/>
      <c r="K713" s="420" t="n"/>
      <c r="L713" s="420" t="n"/>
      <c r="M713" s="403" t="n"/>
      <c r="P713" s="217" t="n"/>
      <c r="Q713" s="217" t="n"/>
      <c r="R713" s="211" t="inlineStr">
        <is>
          <t>Design Fan Rotation</t>
        </is>
      </c>
      <c r="S713" s="404" t="n"/>
      <c r="T713" s="404" t="n"/>
      <c r="U713" s="404" t="n"/>
      <c r="V713" s="404" t="n"/>
      <c r="W713" s="404" t="n"/>
      <c r="X713" s="433" t="n"/>
    </row>
    <row r="714" ht="13.35" customHeight="1" s="162">
      <c r="B714" s="424" t="n"/>
      <c r="C714" s="425" t="n"/>
      <c r="D714" s="424" t="n"/>
      <c r="E714" s="426" t="n"/>
      <c r="F714" s="425" t="n"/>
      <c r="G714" s="424" t="n"/>
      <c r="H714" s="425" t="n"/>
      <c r="I714" s="424" t="n"/>
      <c r="J714" s="426" t="n"/>
      <c r="K714" s="426" t="n"/>
      <c r="L714" s="426" t="n"/>
      <c r="M714" s="425" t="n"/>
      <c r="P714" s="217" t="n"/>
      <c r="Q714" s="217" t="n"/>
      <c r="R714" s="211" t="inlineStr">
        <is>
          <t>Actual Fan Rotation</t>
        </is>
      </c>
      <c r="S714" s="404" t="n"/>
      <c r="T714" s="404" t="n"/>
      <c r="U714" s="404" t="n"/>
      <c r="V714" s="404" t="n"/>
      <c r="W714" s="404" t="n"/>
      <c r="X714" s="433" t="n"/>
    </row>
    <row r="715" ht="13.35" customHeight="1" s="162">
      <c r="B715" s="427" t="inlineStr">
        <is>
          <t>Drive Type:</t>
        </is>
      </c>
      <c r="D715" s="428" t="n"/>
      <c r="E715" s="427" t="inlineStr">
        <is>
          <t>Fan Rotation – Design:</t>
        </is>
      </c>
      <c r="G715" s="428" t="n"/>
      <c r="I715" s="427" t="inlineStr">
        <is>
          <t>Actual:</t>
        </is>
      </c>
      <c r="J715" s="428" t="n"/>
      <c r="K715" s="427" t="inlineStr">
        <is>
          <t>Sheave Bore (M/F):</t>
        </is>
      </c>
      <c r="M715" s="428" t="n"/>
      <c r="P715" s="217" t="n"/>
      <c r="Q715" s="217" t="n"/>
      <c r="R715" s="436" t="inlineStr">
        <is>
          <t>Misc. Unit Info</t>
        </is>
      </c>
      <c r="S715" s="437" t="n"/>
      <c r="T715" s="437" t="n"/>
      <c r="U715" s="437" t="n"/>
      <c r="V715" s="437" t="n"/>
      <c r="W715" s="437" t="n"/>
      <c r="X715" s="438" t="n"/>
    </row>
    <row r="716" ht="13.35" customHeight="1" s="162">
      <c r="B716" s="200" t="inlineStr">
        <is>
          <t>Unit Data</t>
        </is>
      </c>
      <c r="C716" s="400" t="n"/>
      <c r="D716" s="400" t="n"/>
      <c r="E716" s="400" t="n"/>
      <c r="F716" s="400" t="n"/>
      <c r="G716" s="401" t="n"/>
      <c r="I716" s="200" t="inlineStr">
        <is>
          <t>Design and Performance Data</t>
        </is>
      </c>
      <c r="J716" s="400" t="n"/>
      <c r="K716" s="400" t="n"/>
      <c r="L716" s="401" t="n"/>
      <c r="M716" s="283" t="n"/>
      <c r="P716" s="217" t="n"/>
      <c r="Q716" s="217" t="n"/>
      <c r="R716" s="216" t="inlineStr">
        <is>
          <t>Design Fan Rotation</t>
        </is>
      </c>
      <c r="U716" s="217" t="n"/>
      <c r="W716" s="217" t="n"/>
      <c r="X716" s="217" t="n"/>
    </row>
    <row r="717" ht="13.35" customHeight="1" s="162">
      <c r="B717" s="199" t="inlineStr">
        <is>
          <t>Manufacturer</t>
        </is>
      </c>
      <c r="C717" s="401" t="n"/>
      <c r="D717" s="204">
        <f>IF('{Equipment Data Entry}'!E36="","",'{Equipment Data Entry}'!E36)</f>
        <v/>
      </c>
      <c r="E717" s="400" t="n"/>
      <c r="F717" s="400" t="n"/>
      <c r="G717" s="401" t="n"/>
      <c r="I717" s="199" t="inlineStr">
        <is>
          <t>Design Criteria</t>
        </is>
      </c>
      <c r="J717" s="401" t="n"/>
      <c r="K717" s="199" t="inlineStr">
        <is>
          <t>Design</t>
        </is>
      </c>
      <c r="L717" s="199" t="inlineStr">
        <is>
          <t>Actual</t>
        </is>
      </c>
      <c r="P717" s="217" t="n"/>
      <c r="Q717" s="217" t="n"/>
      <c r="R717" s="211" t="inlineStr">
        <is>
          <t>Actual Fan Rotation</t>
        </is>
      </c>
      <c r="S717" s="421" t="n"/>
      <c r="T717" s="422" t="n"/>
      <c r="U717" s="211" t="inlineStr">
        <is>
          <t>Qty.</t>
        </is>
      </c>
      <c r="V717" s="423" t="n"/>
      <c r="W717" s="217" t="n"/>
      <c r="X717" s="217" t="n"/>
    </row>
    <row r="718" ht="13.35" customHeight="1" s="162">
      <c r="B718" s="199" t="inlineStr">
        <is>
          <t>Model Number</t>
        </is>
      </c>
      <c r="C718" s="401" t="n"/>
      <c r="D718" s="204">
        <f>IF('{Equipment Data Entry}'!F36="","",'{Equipment Data Entry}'!F36)</f>
        <v/>
      </c>
      <c r="E718" s="400" t="n"/>
      <c r="F718" s="400" t="n"/>
      <c r="G718" s="401" t="n"/>
      <c r="I718" s="199" t="inlineStr">
        <is>
          <t>Total Airflow</t>
        </is>
      </c>
      <c r="J718" s="401" t="n"/>
      <c r="K718" s="24">
        <f>'RTU Airflow'!H1458</f>
        <v/>
      </c>
      <c r="L718" s="24">
        <f>'RTU Airflow'!L1458</f>
        <v/>
      </c>
      <c r="M718" s="22">
        <f>IF(OR(L718="",K718="",K718=0),"",L718/K718)</f>
        <v/>
      </c>
      <c r="P718" s="217" t="n"/>
      <c r="Q718" s="217" t="n"/>
      <c r="R718" s="211" t="inlineStr">
        <is>
          <t>Design Filter Type</t>
        </is>
      </c>
      <c r="S718" s="421" t="n"/>
      <c r="T718" s="422" t="n"/>
      <c r="U718" s="212" t="n"/>
      <c r="V718" s="423" t="n"/>
      <c r="W718" s="217" t="n"/>
      <c r="X718" s="217" t="n"/>
    </row>
    <row r="719" ht="13.35" customHeight="1" s="162">
      <c r="B719" s="199" t="inlineStr">
        <is>
          <t>Serial Number</t>
        </is>
      </c>
      <c r="C719" s="401" t="n"/>
      <c r="D719" s="204" t="n"/>
      <c r="E719" s="400" t="n"/>
      <c r="F719" s="400" t="n"/>
      <c r="G719" s="401" t="n"/>
      <c r="I719" s="199" t="inlineStr">
        <is>
          <t>Outside Airflow</t>
        </is>
      </c>
      <c r="J719" s="401" t="n"/>
      <c r="K719" s="24">
        <f>IF('RTU Airflow'!H1469=0,0,'RTU Airflow'!H1469)</f>
        <v/>
      </c>
      <c r="L719" s="24">
        <f>'RTU Airflow'!L1469</f>
        <v/>
      </c>
      <c r="M719" s="22">
        <f>IF(OR(L719="",K719="",K719=0),"",L719/K719)</f>
        <v/>
      </c>
      <c r="P719" s="217" t="n"/>
      <c r="Q719" s="217" t="n"/>
      <c r="R719" s="211" t="inlineStr">
        <is>
          <t>Installed Filter Type</t>
        </is>
      </c>
      <c r="S719" s="421" t="n"/>
      <c r="T719" s="422" t="n"/>
      <c r="U719" s="216" t="inlineStr">
        <is>
          <t>Drive Change Data</t>
        </is>
      </c>
      <c r="V719" s="423" t="n"/>
      <c r="W719" s="61" t="inlineStr">
        <is>
          <t>Original</t>
        </is>
      </c>
      <c r="X719" s="61" t="inlineStr">
        <is>
          <t>New</t>
        </is>
      </c>
    </row>
    <row r="720" ht="13.35" customHeight="1" s="162">
      <c r="B720" s="199" t="inlineStr">
        <is>
          <t>Area Served</t>
        </is>
      </c>
      <c r="C720" s="401" t="n"/>
      <c r="D720" s="204">
        <f>I713</f>
        <v/>
      </c>
      <c r="E720" s="400" t="n"/>
      <c r="F720" s="400" t="n"/>
      <c r="G720" s="401" t="n"/>
      <c r="I720" s="199" t="inlineStr">
        <is>
          <t>Return Airflow</t>
        </is>
      </c>
      <c r="J720" s="401" t="n"/>
      <c r="K720" s="24">
        <f>IF(K718="","",K718-N(K719))</f>
        <v/>
      </c>
      <c r="L720" s="24">
        <f>IF(L718="","",L718-N(L719))</f>
        <v/>
      </c>
      <c r="P720" s="216" t="n"/>
      <c r="Q720" s="216" t="n"/>
      <c r="R720" s="211" t="inlineStr">
        <is>
          <t>Size</t>
        </is>
      </c>
      <c r="S720" s="421" t="n"/>
      <c r="T720" s="422" t="n"/>
      <c r="U720" s="212" t="inlineStr">
        <is>
          <t>Qty.</t>
        </is>
      </c>
      <c r="V720" s="423" t="n"/>
      <c r="W720" s="217" t="n"/>
      <c r="X720" s="217" t="n"/>
    </row>
    <row r="721" ht="13.35" customHeight="1" s="162">
      <c r="B721" s="199" t="inlineStr">
        <is>
          <t>Location</t>
        </is>
      </c>
      <c r="C721" s="401" t="n"/>
      <c r="D721" s="204">
        <f>IF('{Equipment Data Entry}'!D36="","",'{Equipment Data Entry}'!D36)</f>
        <v/>
      </c>
      <c r="E721" s="400" t="n"/>
      <c r="F721" s="400" t="n"/>
      <c r="G721" s="401" t="n"/>
      <c r="I721" s="199" t="inlineStr">
        <is>
          <t>Unit ESP</t>
        </is>
      </c>
      <c r="J721" s="401" t="n"/>
      <c r="K721" s="71">
        <f>IF('{Equipment Data Entry}'!H36="","",'{Equipment Data Entry}'!H36)</f>
        <v/>
      </c>
      <c r="L721" s="29">
        <f>F734</f>
        <v/>
      </c>
      <c r="P721" s="217" t="n"/>
      <c r="Q721" s="211" t="inlineStr">
        <is>
          <t>RPM</t>
        </is>
      </c>
      <c r="R721" s="211" t="n"/>
      <c r="S721" s="212" t="n"/>
      <c r="T721" s="423" t="n"/>
      <c r="U721" s="211" t="inlineStr">
        <is>
          <t>Fan Sheave</t>
        </is>
      </c>
      <c r="V721" s="212" t="n"/>
      <c r="W721" s="217" t="n"/>
      <c r="X721" s="217" t="n"/>
    </row>
    <row r="722" ht="13.35" customHeight="1" s="162">
      <c r="I722" s="199" t="inlineStr">
        <is>
          <t>Fan RPMs</t>
        </is>
      </c>
      <c r="J722" s="401" t="n"/>
      <c r="K722" s="24">
        <f>IF('{Equipment Data Entry}'!I36="","",'{Equipment Data Entry}'!I36)</f>
        <v/>
      </c>
      <c r="L722" s="24">
        <f>IF(L731="","",L731)</f>
        <v/>
      </c>
      <c r="P722" s="217" t="n"/>
      <c r="S722" s="217" t="n"/>
      <c r="V722" s="217" t="n"/>
      <c r="W722" s="217" t="inlineStr">
        <is>
          <t>Original</t>
        </is>
      </c>
      <c r="X722" s="217" t="inlineStr">
        <is>
          <t>New</t>
        </is>
      </c>
    </row>
    <row r="723" ht="13.35" customHeight="1" s="162">
      <c r="B723" s="200" t="inlineStr">
        <is>
          <t>Motor Data</t>
        </is>
      </c>
      <c r="C723" s="400" t="n"/>
      <c r="D723" s="400" t="n"/>
      <c r="E723" s="400" t="n"/>
      <c r="F723" s="400" t="n"/>
      <c r="G723" s="401" t="n"/>
      <c r="I723" s="199" t="inlineStr">
        <is>
          <t>Filters: Type / Size / Qty</t>
        </is>
      </c>
      <c r="J723" s="401" t="n"/>
      <c r="K723" s="24" t="n"/>
      <c r="L723" s="400" t="n"/>
      <c r="M723" s="401" t="n"/>
      <c r="P723" s="217" t="n"/>
      <c r="Q723" s="211" t="inlineStr">
        <is>
          <t>DCV</t>
        </is>
      </c>
      <c r="R723" s="216" t="inlineStr">
        <is>
          <t>Initial</t>
        </is>
      </c>
      <c r="U723" s="216" t="inlineStr">
        <is>
          <t>Motor Sheave</t>
        </is>
      </c>
      <c r="W723" s="61" t="n"/>
      <c r="X723" s="61" t="n"/>
    </row>
    <row r="724" ht="13.35" customHeight="1" s="162">
      <c r="B724" s="199" t="inlineStr">
        <is>
          <t>Manufacturer</t>
        </is>
      </c>
      <c r="C724" s="401" t="n"/>
      <c r="D724" s="203" t="n"/>
      <c r="E724" s="400" t="n"/>
      <c r="F724" s="400" t="n"/>
      <c r="G724" s="401" t="n"/>
      <c r="I724" s="200" t="inlineStr">
        <is>
          <t>Drive Data</t>
        </is>
      </c>
      <c r="J724" s="400" t="n"/>
      <c r="K724" s="400" t="n"/>
      <c r="L724" s="401" t="n"/>
      <c r="P724" s="217" t="n"/>
      <c r="Q724" s="211" t="inlineStr">
        <is>
          <t>RPM</t>
        </is>
      </c>
      <c r="R724" s="211" t="n"/>
      <c r="S724" s="211" t="n"/>
      <c r="T724" s="217" t="n"/>
      <c r="U724" s="211" t="inlineStr">
        <is>
          <t>Fan Sheave</t>
        </is>
      </c>
      <c r="V724" s="422" t="n"/>
      <c r="W724" s="212" t="n"/>
      <c r="X724" s="212" t="n"/>
    </row>
    <row r="725" ht="13.35" customHeight="1" s="162">
      <c r="B725" s="199" t="inlineStr">
        <is>
          <t>Horsepower</t>
        </is>
      </c>
      <c r="C725" s="401" t="n"/>
      <c r="D725" s="28">
        <f>IF('{Equipment Data Entry}'!G36="","",'{Equipment Data Entry}'!G36)</f>
        <v/>
      </c>
      <c r="E725" s="21" t="inlineStr">
        <is>
          <t>RPM</t>
        </is>
      </c>
      <c r="F725" s="24" t="n"/>
      <c r="G725" s="199" t="inlineStr">
        <is>
          <t>SF</t>
        </is>
      </c>
      <c r="I725" s="199" t="inlineStr">
        <is>
          <t>Motor Shv OD/Bore/PD</t>
        </is>
      </c>
      <c r="J725" s="401" t="n"/>
      <c r="K725" s="208">
        <f>IF('{Equipment Data Entry}'!J36="","",'{Equipment Data Entry}'!J36)</f>
        <v/>
      </c>
      <c r="L725" s="401" t="n"/>
      <c r="P725" s="217" t="n"/>
      <c r="Q725" s="211" t="inlineStr">
        <is>
          <t>VFD</t>
        </is>
      </c>
      <c r="R725" s="216" t="inlineStr">
        <is>
          <t>Technician Notes</t>
        </is>
      </c>
      <c r="S725" s="211" t="n"/>
      <c r="T725" s="217" t="n"/>
      <c r="U725" s="211" t="inlineStr">
        <is>
          <t>Belt</t>
        </is>
      </c>
      <c r="V725" s="422" t="n"/>
      <c r="W725" s="212" t="n"/>
      <c r="X725" s="212" t="n"/>
    </row>
    <row r="726" ht="13.35" customHeight="1" s="162">
      <c r="B726" s="198">
        <f>IF('{Equipment Data Entry}'!N36="","",'{Equipment Data Entry}'!N36)</f>
        <v/>
      </c>
      <c r="C726" s="198">
        <f>IF('{Equipment Data Entry}'!O36="","",'{Equipment Data Entry}'!O36)</f>
        <v/>
      </c>
      <c r="D726" s="21" t="inlineStr">
        <is>
          <t>FLA</t>
        </is>
      </c>
      <c r="E726" s="25" t="n"/>
      <c r="F726" s="21" t="inlineStr">
        <is>
          <t>Frame</t>
        </is>
      </c>
      <c r="G726" s="208" t="n"/>
      <c r="I726" s="199" t="inlineStr">
        <is>
          <t>Fan Shv OD/Bore</t>
        </is>
      </c>
      <c r="J726" s="401" t="n"/>
      <c r="K726" s="208">
        <f>IF('{Equipment Data Entry}'!K36="","",'{Equipment Data Entry}'!K36)</f>
        <v/>
      </c>
      <c r="L726" s="401" t="n"/>
      <c r="P726" s="217" t="n"/>
      <c r="Q726" s="211" t="inlineStr">
        <is>
          <t>DCV</t>
        </is>
      </c>
      <c r="R726" s="212" t="n"/>
      <c r="S726" s="211" t="n"/>
      <c r="T726" s="217" t="n"/>
      <c r="U726" s="211" t="inlineStr">
        <is>
          <t>C to C</t>
        </is>
      </c>
      <c r="V726" s="422" t="n"/>
      <c r="W726" s="212" t="n"/>
      <c r="X726" s="212" t="n"/>
    </row>
    <row r="727" ht="13.35" customHeight="1" s="162">
      <c r="B727" s="199" t="inlineStr">
        <is>
          <t>Corrected FLA</t>
        </is>
      </c>
      <c r="C727" s="401" t="n"/>
      <c r="D727" s="27">
        <f>IF(OR(E728="",E726="",B726=""),"",B726/AVERAGE(E728:G728)*E726)</f>
        <v/>
      </c>
      <c r="E727" s="199" t="inlineStr">
        <is>
          <t>Estimated BHP</t>
        </is>
      </c>
      <c r="F727" s="401" t="n"/>
      <c r="G727" s="27">
        <f>IF(OR(COUNT(E728:G728)=0,COUNT(E729:G729)=0),"",IF(C726="1-phase", ((0.8*0.9*E728*E729)/746), AVERAGE(E728,F728,G728)*AVERAGE(E729,F729,G729)*0.8*0.9*1.732/746))</f>
        <v/>
      </c>
      <c r="I727" s="199" t="inlineStr">
        <is>
          <t>Belt(s)</t>
        </is>
      </c>
      <c r="J727" s="208">
        <f>IF('{Equipment Data Entry}'!L36="","",'{Equipment Data Entry}'!L36)</f>
        <v/>
      </c>
      <c r="K727" s="199" t="inlineStr">
        <is>
          <t>C to C</t>
        </is>
      </c>
      <c r="L727" s="25">
        <f>IF('{Equipment Data Entry}'!M36="","",'{Equipment Data Entry}'!M36)</f>
        <v/>
      </c>
      <c r="P727" s="217" t="n"/>
      <c r="Q727" s="211" t="n"/>
      <c r="R727" s="212" t="n"/>
      <c r="S727" s="211" t="n"/>
      <c r="T727" s="217" t="n"/>
      <c r="U727" s="211" t="n"/>
      <c r="V727" s="422" t="n"/>
      <c r="W727" s="212" t="n"/>
      <c r="X727" s="212" t="n"/>
    </row>
    <row r="728" ht="13.35" customHeight="1" s="162">
      <c r="B728" s="199" t="inlineStr">
        <is>
          <t>Measured Voltage</t>
        </is>
      </c>
      <c r="C728" s="400" t="n"/>
      <c r="D728" s="401" t="n"/>
      <c r="E728" s="24" t="n"/>
      <c r="F728" s="24" t="n"/>
      <c r="G728" s="24" t="n"/>
      <c r="I728" s="199" t="inlineStr">
        <is>
          <t>Final Settings / Setpoints</t>
        </is>
      </c>
      <c r="J728" s="401" t="n"/>
      <c r="K728" s="24" t="n"/>
      <c r="L728" s="400" t="n"/>
      <c r="M728" s="401" t="n"/>
      <c r="P728" s="217" t="n"/>
      <c r="Q728" s="217" t="n"/>
      <c r="R728" s="217" t="inlineStr">
        <is>
          <t>Technician Notes</t>
        </is>
      </c>
      <c r="S728" s="217" t="n"/>
      <c r="T728" s="217" t="n"/>
      <c r="U728" s="217" t="n"/>
      <c r="V728" s="217" t="n"/>
      <c r="W728" s="217" t="n"/>
      <c r="X728" s="217" t="n"/>
    </row>
    <row r="729" ht="13.35" customHeight="1" s="162">
      <c r="B729" s="199" t="inlineStr">
        <is>
          <t>Measured Amperage</t>
        </is>
      </c>
      <c r="C729" s="400" t="n"/>
      <c r="D729" s="401" t="n"/>
      <c r="E729" s="25" t="n"/>
      <c r="F729" s="25" t="n"/>
      <c r="G729" s="25" t="n"/>
      <c r="I729" s="205" t="inlineStr">
        <is>
          <t>RPM Data</t>
        </is>
      </c>
      <c r="J729" s="401" t="n"/>
      <c r="K729" s="205" t="inlineStr">
        <is>
          <t>Initial</t>
        </is>
      </c>
      <c r="L729" s="205" t="inlineStr">
        <is>
          <t>Final</t>
        </is>
      </c>
      <c r="P729" s="217" t="n"/>
      <c r="Q729" s="217" t="n"/>
      <c r="R729" s="216" t="n"/>
      <c r="S729" s="217" t="n"/>
      <c r="T729" s="217" t="n"/>
      <c r="U729" s="217" t="n"/>
      <c r="V729" s="217" t="n"/>
      <c r="W729" s="217" t="n"/>
      <c r="X729" s="217" t="n"/>
    </row>
    <row r="730" ht="13.35" customHeight="1" s="162">
      <c r="I730" s="199" t="inlineStr">
        <is>
          <t>Motor RPM</t>
        </is>
      </c>
      <c r="J730" s="401" t="n"/>
      <c r="K730" s="24" t="n"/>
      <c r="L730" s="24" t="n"/>
      <c r="P730" s="217" t="n"/>
      <c r="Q730" s="217" t="n"/>
      <c r="R730" s="429" t="n"/>
      <c r="S730" s="430" t="n"/>
      <c r="T730" s="430" t="n"/>
      <c r="U730" s="430" t="n"/>
      <c r="V730" s="430" t="n"/>
      <c r="W730" s="430" t="n"/>
      <c r="X730" s="431" t="n"/>
    </row>
    <row r="731" ht="13.35" customHeight="1" s="162">
      <c r="B731" s="200" t="inlineStr">
        <is>
          <t xml:space="preserve">Static Pressures Profile </t>
        </is>
      </c>
      <c r="C731" s="400" t="n"/>
      <c r="D731" s="400" t="n"/>
      <c r="E731" s="400" t="n"/>
      <c r="F731" s="400" t="n"/>
      <c r="G731" s="401" t="n"/>
      <c r="I731" s="199" t="inlineStr">
        <is>
          <t>Fan RPM</t>
        </is>
      </c>
      <c r="J731" s="401" t="n"/>
      <c r="K731" s="24" t="n"/>
      <c r="L731" s="24" t="n"/>
      <c r="P731" s="217" t="n"/>
      <c r="Q731" s="217" t="n"/>
      <c r="R731" s="432" t="n"/>
      <c r="S731" s="404" t="n"/>
      <c r="T731" s="404" t="n"/>
      <c r="U731" s="404" t="n"/>
      <c r="V731" s="404" t="n"/>
      <c r="W731" s="404" t="n"/>
      <c r="X731" s="433" t="n"/>
    </row>
    <row r="732" ht="13.35" customHeight="1" s="162">
      <c r="B732" s="434" t="n"/>
      <c r="C732" s="401" t="n"/>
      <c r="D732" s="205" t="inlineStr">
        <is>
          <t>Flt/Coil</t>
        </is>
      </c>
      <c r="E732" s="205" t="inlineStr">
        <is>
          <t>Fan</t>
        </is>
      </c>
      <c r="F732" s="434" t="n"/>
      <c r="G732" s="401" t="n"/>
      <c r="I732" s="199" t="inlineStr">
        <is>
          <t>VSD Frequency</t>
        </is>
      </c>
      <c r="J732" s="401" t="n"/>
      <c r="K732" s="66" t="n"/>
      <c r="L732" s="66" t="n"/>
      <c r="P732" s="217" t="n"/>
      <c r="Q732" s="217" t="n"/>
      <c r="R732" s="432" t="n"/>
      <c r="S732" s="404" t="n"/>
      <c r="T732" s="404" t="n"/>
      <c r="U732" s="404" t="n"/>
      <c r="V732" s="404" t="n"/>
      <c r="W732" s="404" t="n"/>
      <c r="X732" s="433" t="n"/>
    </row>
    <row r="733" ht="13.35" customHeight="1" s="162">
      <c r="B733" s="198" t="inlineStr">
        <is>
          <t>Entering</t>
        </is>
      </c>
      <c r="C733" s="401" t="n"/>
      <c r="D733" s="19" t="n"/>
      <c r="E733" s="19" t="n"/>
      <c r="F733" s="19">
        <f>IF(E733="","",E734-N(E733))</f>
        <v/>
      </c>
      <c r="G733" s="186" t="inlineStr">
        <is>
          <t>TSP</t>
        </is>
      </c>
      <c r="H733" s="23" t="n"/>
      <c r="I733" s="199" t="inlineStr">
        <is>
          <t>OA Damper Position</t>
        </is>
      </c>
      <c r="J733" s="400" t="n"/>
      <c r="K733" s="401" t="n"/>
      <c r="L733" s="56" t="n"/>
      <c r="P733" s="217" t="n"/>
      <c r="Q733" s="217" t="n"/>
      <c r="R733" s="432" t="n"/>
      <c r="S733" s="404" t="n"/>
      <c r="T733" s="404" t="n"/>
      <c r="U733" s="404" t="n"/>
      <c r="V733" s="404" t="n"/>
      <c r="W733" s="404" t="n"/>
      <c r="X733" s="433" t="n"/>
    </row>
    <row r="734" ht="13.35" customHeight="1" s="162">
      <c r="B734" s="198" t="inlineStr">
        <is>
          <t>Exiting</t>
        </is>
      </c>
      <c r="C734" s="401" t="n"/>
      <c r="D734" s="55">
        <f>IF(E733="", "", E733)</f>
        <v/>
      </c>
      <c r="E734" s="19" t="n"/>
      <c r="F734" s="19">
        <f>IF(E734="","",E734-N(D733))</f>
        <v/>
      </c>
      <c r="G734" s="186" t="inlineStr">
        <is>
          <t>ESP</t>
        </is>
      </c>
      <c r="H734" s="23" t="n"/>
      <c r="P734" s="217" t="n"/>
      <c r="Q734" s="217" t="n"/>
      <c r="R734" s="432" t="n"/>
      <c r="S734" s="404" t="n"/>
      <c r="T734" s="404" t="n"/>
      <c r="U734" s="404" t="n"/>
      <c r="V734" s="404" t="n"/>
      <c r="W734" s="404" t="n"/>
      <c r="X734" s="433" t="n"/>
    </row>
    <row r="735" ht="13.35" customHeight="1" s="162">
      <c r="P735" s="217" t="n"/>
      <c r="Q735" s="217" t="n"/>
      <c r="R735" s="432" t="n"/>
      <c r="S735" s="404" t="n"/>
      <c r="T735" s="404" t="n"/>
      <c r="U735" s="404" t="n"/>
      <c r="V735" s="404" t="n"/>
      <c r="W735" s="404" t="n"/>
      <c r="X735" s="433" t="n"/>
    </row>
    <row r="736" ht="13.35" customHeight="1" s="162">
      <c r="B736" s="205" t="inlineStr">
        <is>
          <t>Notes</t>
        </is>
      </c>
      <c r="C736" s="186" t="n"/>
      <c r="D736" s="400" t="n"/>
      <c r="E736" s="400" t="n"/>
      <c r="F736" s="400" t="n"/>
      <c r="G736" s="400" t="n"/>
      <c r="H736" s="400" t="n"/>
      <c r="I736" s="400" t="n"/>
      <c r="J736" s="400" t="n"/>
      <c r="K736" s="400" t="n"/>
      <c r="L736" s="400" t="n"/>
      <c r="M736" s="401" t="n"/>
      <c r="P736" s="217" t="n"/>
      <c r="Q736" s="217" t="n"/>
      <c r="R736" s="432" t="n"/>
      <c r="S736" s="404" t="n"/>
      <c r="T736" s="404" t="n"/>
      <c r="U736" s="404" t="n"/>
      <c r="V736" s="404" t="n"/>
      <c r="W736" s="404" t="n"/>
      <c r="X736" s="433" t="n"/>
    </row>
    <row r="737" ht="13.35" customHeight="1" s="162">
      <c r="B737" s="186" t="n"/>
      <c r="C737" s="400" t="n"/>
      <c r="D737" s="400" t="n"/>
      <c r="E737" s="400" t="n"/>
      <c r="F737" s="400" t="n"/>
      <c r="G737" s="400" t="n"/>
      <c r="H737" s="400" t="n"/>
      <c r="I737" s="400" t="n"/>
      <c r="J737" s="400" t="n"/>
      <c r="K737" s="400" t="n"/>
      <c r="L737" s="400" t="n"/>
      <c r="M737" s="401" t="n"/>
      <c r="P737" s="217" t="n"/>
      <c r="Q737" s="217" t="n"/>
      <c r="R737" s="435" t="n"/>
      <c r="S737" s="404" t="n"/>
      <c r="T737" s="404" t="n"/>
      <c r="U737" s="404" t="n"/>
      <c r="V737" s="404" t="n"/>
      <c r="W737" s="404" t="n"/>
      <c r="X737" s="433" t="n"/>
    </row>
    <row r="738" ht="13.35" customHeight="1" s="162">
      <c r="B738" s="186" t="n"/>
      <c r="C738" s="400" t="n"/>
      <c r="D738" s="400" t="n"/>
      <c r="E738" s="400" t="n"/>
      <c r="F738" s="400" t="n"/>
      <c r="G738" s="400" t="n"/>
      <c r="H738" s="400" t="n"/>
      <c r="I738" s="400" t="n"/>
      <c r="J738" s="400" t="n"/>
      <c r="K738" s="400" t="n"/>
      <c r="L738" s="400" t="n"/>
      <c r="M738" s="401" t="n"/>
      <c r="P738" s="217" t="n"/>
      <c r="Q738" s="217" t="n"/>
      <c r="R738" s="432" t="inlineStr">
        <is>
          <t>Misc. Unit Info</t>
        </is>
      </c>
      <c r="S738" s="404" t="n"/>
      <c r="T738" s="404" t="n"/>
      <c r="U738" s="404" t="n"/>
      <c r="V738" s="404" t="n"/>
      <c r="W738" s="404" t="n"/>
      <c r="X738" s="433" t="n"/>
    </row>
    <row r="739" ht="13.35" customHeight="1" s="162">
      <c r="B739" s="200" t="inlineStr">
        <is>
          <t>System</t>
        </is>
      </c>
      <c r="C739" s="403" t="n"/>
      <c r="D739" s="209">
        <f>IF('{Equipment Data Entry}'!B37="","",'{Equipment Data Entry}'!B37)</f>
        <v/>
      </c>
      <c r="E739" s="420" t="n"/>
      <c r="F739" s="403" t="n"/>
      <c r="G739" s="200" t="inlineStr">
        <is>
          <t>Service</t>
        </is>
      </c>
      <c r="H739" s="403" t="n"/>
      <c r="I739" s="210">
        <f>IF('{Equipment Data Entry}'!C37="", "", '{Equipment Data Entry}'!C37)</f>
        <v/>
      </c>
      <c r="J739" s="420" t="n"/>
      <c r="K739" s="420" t="n"/>
      <c r="L739" s="420" t="n"/>
      <c r="M739" s="403" t="n"/>
      <c r="P739" s="217" t="n"/>
      <c r="Q739" s="217" t="n"/>
      <c r="R739" s="436" t="inlineStr">
        <is>
          <t>Design Fan Rotation</t>
        </is>
      </c>
      <c r="S739" s="437" t="n"/>
      <c r="T739" s="437" t="n"/>
      <c r="U739" s="437" t="n"/>
      <c r="V739" s="437" t="n"/>
      <c r="W739" s="437" t="n"/>
      <c r="X739" s="438" t="n"/>
    </row>
    <row r="740" ht="13.35" customHeight="1" s="162">
      <c r="B740" s="424" t="n"/>
      <c r="C740" s="425" t="n"/>
      <c r="D740" s="424" t="n"/>
      <c r="E740" s="426" t="n"/>
      <c r="F740" s="425" t="n"/>
      <c r="G740" s="424" t="n"/>
      <c r="H740" s="425" t="n"/>
      <c r="I740" s="424" t="n"/>
      <c r="J740" s="426" t="n"/>
      <c r="K740" s="426" t="n"/>
      <c r="L740" s="426" t="n"/>
      <c r="M740" s="425" t="n"/>
      <c r="R740" s="13" t="inlineStr">
        <is>
          <t>Actual Fan Rotation</t>
        </is>
      </c>
    </row>
    <row r="741" ht="13.35" customHeight="1" s="162">
      <c r="B741" s="427" t="inlineStr">
        <is>
          <t>Drive Type:</t>
        </is>
      </c>
      <c r="D741" s="428" t="n"/>
      <c r="E741" s="427" t="inlineStr">
        <is>
          <t>Fan Rotation – Design:</t>
        </is>
      </c>
      <c r="G741" s="428" t="n"/>
      <c r="I741" s="427" t="inlineStr">
        <is>
          <t>Actual:</t>
        </is>
      </c>
      <c r="J741" s="428" t="n"/>
      <c r="K741" s="427" t="inlineStr">
        <is>
          <t>Sheave Bore (M/F):</t>
        </is>
      </c>
      <c r="M741" s="428" t="n"/>
      <c r="P741" s="217" t="n"/>
      <c r="Q741" s="217" t="n"/>
      <c r="R741" s="216" t="inlineStr">
        <is>
          <t>Design Filter Type</t>
        </is>
      </c>
      <c r="U741" s="217" t="n"/>
      <c r="W741" s="217" t="n"/>
      <c r="X741" s="217" t="n"/>
    </row>
    <row r="742" ht="13.35" customHeight="1" s="162">
      <c r="B742" s="200" t="inlineStr">
        <is>
          <t>Unit Data</t>
        </is>
      </c>
      <c r="C742" s="400" t="n"/>
      <c r="D742" s="400" t="n"/>
      <c r="E742" s="400" t="n"/>
      <c r="F742" s="400" t="n"/>
      <c r="G742" s="401" t="n"/>
      <c r="I742" s="200" t="inlineStr">
        <is>
          <t>Design and Performance Data</t>
        </is>
      </c>
      <c r="J742" s="400" t="n"/>
      <c r="K742" s="400" t="n"/>
      <c r="L742" s="401" t="n"/>
      <c r="M742" s="283" t="n"/>
      <c r="P742" s="217" t="n"/>
      <c r="Q742" s="217" t="n"/>
      <c r="R742" s="211" t="inlineStr">
        <is>
          <t>Installed Filter Type</t>
        </is>
      </c>
      <c r="S742" s="421" t="n"/>
      <c r="T742" s="422" t="n"/>
      <c r="U742" s="212" t="n"/>
      <c r="V742" s="423" t="n"/>
      <c r="W742" s="217" t="n"/>
      <c r="X742" s="217" t="n"/>
    </row>
    <row r="743" ht="13.35" customHeight="1" s="162">
      <c r="B743" s="199" t="inlineStr">
        <is>
          <t>Manufacturer</t>
        </is>
      </c>
      <c r="C743" s="401" t="n"/>
      <c r="D743" s="204">
        <f>IF('{Equipment Data Entry}'!E37="","",'{Equipment Data Entry}'!E37)</f>
        <v/>
      </c>
      <c r="E743" s="400" t="n"/>
      <c r="F743" s="400" t="n"/>
      <c r="G743" s="401" t="n"/>
      <c r="I743" s="199" t="inlineStr">
        <is>
          <t>Design Criteria</t>
        </is>
      </c>
      <c r="J743" s="401" t="n"/>
      <c r="K743" s="199" t="inlineStr">
        <is>
          <t>Design</t>
        </is>
      </c>
      <c r="L743" s="199" t="inlineStr">
        <is>
          <t>Actual</t>
        </is>
      </c>
      <c r="P743" s="217" t="n"/>
      <c r="Q743" s="217" t="n"/>
      <c r="R743" s="211" t="inlineStr">
        <is>
          <t>Size</t>
        </is>
      </c>
      <c r="S743" s="421" t="n"/>
      <c r="T743" s="422" t="n"/>
      <c r="U743" s="212" t="inlineStr">
        <is>
          <t>Qty.</t>
        </is>
      </c>
      <c r="V743" s="423" t="n"/>
      <c r="W743" s="217" t="n"/>
      <c r="X743" s="217" t="n"/>
    </row>
    <row r="744" ht="13.35" customHeight="1" s="162">
      <c r="B744" s="199" t="inlineStr">
        <is>
          <t>Model Number</t>
        </is>
      </c>
      <c r="C744" s="401" t="n"/>
      <c r="D744" s="204">
        <f>IF('{Equipment Data Entry}'!F37="","",'{Equipment Data Entry}'!F37)</f>
        <v/>
      </c>
      <c r="E744" s="400" t="n"/>
      <c r="F744" s="400" t="n"/>
      <c r="G744" s="401" t="n"/>
      <c r="I744" s="199" t="inlineStr">
        <is>
          <t>Total Airflow</t>
        </is>
      </c>
      <c r="J744" s="401" t="n"/>
      <c r="K744" s="24">
        <f>'RTU Airflow'!H1507</f>
        <v/>
      </c>
      <c r="L744" s="24">
        <f>'RTU Airflow'!L1507</f>
        <v/>
      </c>
      <c r="M744" s="22">
        <f>IF(OR(L744="",K744="",K744=0),"",L744/K744)</f>
        <v/>
      </c>
      <c r="P744" s="217" t="n"/>
      <c r="Q744" s="217" t="n"/>
      <c r="R744" s="211" t="n"/>
      <c r="S744" s="421" t="n"/>
      <c r="T744" s="422" t="n"/>
      <c r="U744" s="212" t="n"/>
      <c r="V744" s="423" t="n"/>
      <c r="W744" s="217" t="n"/>
      <c r="X744" s="217" t="n"/>
    </row>
    <row r="745" ht="13.35" customHeight="1" s="162">
      <c r="B745" s="199" t="inlineStr">
        <is>
          <t>Serial Number</t>
        </is>
      </c>
      <c r="C745" s="401" t="n"/>
      <c r="D745" s="204" t="n"/>
      <c r="E745" s="400" t="n"/>
      <c r="F745" s="400" t="n"/>
      <c r="G745" s="401" t="n"/>
      <c r="I745" s="199" t="inlineStr">
        <is>
          <t>Outside Airflow</t>
        </is>
      </c>
      <c r="J745" s="401" t="n"/>
      <c r="K745" s="24">
        <f>IF('RTU Airflow'!H1518=0,0,'RTU Airflow'!H1518)</f>
        <v/>
      </c>
      <c r="L745" s="24">
        <f>'RTU Airflow'!L1518</f>
        <v/>
      </c>
      <c r="M745" s="22">
        <f>IF(OR(L745="",K745="",K745=0),"",L745/K745)</f>
        <v/>
      </c>
      <c r="P745" s="216" t="n"/>
      <c r="Q745" s="216" t="n"/>
      <c r="R745" s="211" t="inlineStr">
        <is>
          <t>Direct Drive Motors</t>
        </is>
      </c>
      <c r="S745" s="421" t="n"/>
      <c r="T745" s="422" t="n"/>
      <c r="U745" s="212" t="inlineStr">
        <is>
          <t>Drive Change Data</t>
        </is>
      </c>
      <c r="V745" s="423" t="n"/>
      <c r="W745" s="217" t="inlineStr">
        <is>
          <t>Original</t>
        </is>
      </c>
      <c r="X745" s="217" t="inlineStr">
        <is>
          <t>New</t>
        </is>
      </c>
    </row>
    <row r="746" ht="13.35" customHeight="1" s="162">
      <c r="B746" s="199" t="inlineStr">
        <is>
          <t>Area Served</t>
        </is>
      </c>
      <c r="C746" s="401" t="n"/>
      <c r="D746" s="204">
        <f>I739</f>
        <v/>
      </c>
      <c r="E746" s="400" t="n"/>
      <c r="F746" s="400" t="n"/>
      <c r="G746" s="401" t="n"/>
      <c r="I746" s="199" t="inlineStr">
        <is>
          <t>Return Airflow</t>
        </is>
      </c>
      <c r="J746" s="401" t="n"/>
      <c r="K746" s="24">
        <f>IF(K744="","",K744-N(K745))</f>
        <v/>
      </c>
      <c r="L746" s="24">
        <f>IF(L744="","",L744-N(L745))</f>
        <v/>
      </c>
      <c r="P746" s="217" t="n"/>
      <c r="Q746" s="217" t="n"/>
      <c r="R746" s="211" t="inlineStr">
        <is>
          <t>Initial</t>
        </is>
      </c>
      <c r="S746" s="212" t="inlineStr">
        <is>
          <t>Final</t>
        </is>
      </c>
      <c r="T746" s="423" t="n"/>
      <c r="U746" s="211" t="inlineStr">
        <is>
          <t>Motor Sheave</t>
        </is>
      </c>
      <c r="V746" s="212" t="n"/>
      <c r="W746" s="217" t="n"/>
      <c r="X746" s="217" t="n"/>
    </row>
    <row r="747" ht="13.35" customHeight="1" s="162">
      <c r="B747" s="199" t="inlineStr">
        <is>
          <t>Location</t>
        </is>
      </c>
      <c r="C747" s="401" t="n"/>
      <c r="D747" s="204">
        <f>IF('{Equipment Data Entry}'!D37="","",'{Equipment Data Entry}'!D37)</f>
        <v/>
      </c>
      <c r="E747" s="400" t="n"/>
      <c r="F747" s="400" t="n"/>
      <c r="G747" s="401" t="n"/>
      <c r="I747" s="199" t="inlineStr">
        <is>
          <t>Unit ESP</t>
        </is>
      </c>
      <c r="J747" s="401" t="n"/>
      <c r="K747" s="71">
        <f>IF('{Equipment Data Entry}'!H37="","",'{Equipment Data Entry}'!H37)</f>
        <v/>
      </c>
      <c r="L747" s="29">
        <f>F760</f>
        <v/>
      </c>
      <c r="P747" s="217" t="n"/>
      <c r="S747" s="217" t="n"/>
      <c r="V747" s="217" t="n"/>
      <c r="W747" s="217" t="n"/>
      <c r="X747" s="217" t="n"/>
    </row>
    <row r="748" ht="13.35" customHeight="1" s="162">
      <c r="I748" s="199" t="inlineStr">
        <is>
          <t>Fan RPMs</t>
        </is>
      </c>
      <c r="J748" s="401" t="n"/>
      <c r="K748" s="24">
        <f>IF('{Equipment Data Entry}'!I37="","",'{Equipment Data Entry}'!I37)</f>
        <v/>
      </c>
      <c r="L748" s="24">
        <f>IF(L757="","",L757)</f>
        <v/>
      </c>
      <c r="P748" s="217" t="n"/>
      <c r="Q748" s="217" t="inlineStr">
        <is>
          <t>VFD</t>
        </is>
      </c>
      <c r="R748" s="216" t="n"/>
      <c r="U748" s="216" t="inlineStr">
        <is>
          <t>Belt</t>
        </is>
      </c>
      <c r="W748" s="61" t="n"/>
      <c r="X748" s="61" t="n"/>
    </row>
    <row r="749" ht="13.35" customHeight="1" s="162">
      <c r="B749" s="200" t="inlineStr">
        <is>
          <t>Motor Data</t>
        </is>
      </c>
      <c r="C749" s="400" t="n"/>
      <c r="D749" s="400" t="n"/>
      <c r="E749" s="400" t="n"/>
      <c r="F749" s="400" t="n"/>
      <c r="G749" s="401" t="n"/>
      <c r="I749" s="199" t="inlineStr">
        <is>
          <t>Filters: Type / Size / Qty</t>
        </is>
      </c>
      <c r="J749" s="401" t="n"/>
      <c r="K749" s="24" t="n"/>
      <c r="L749" s="400" t="n"/>
      <c r="M749" s="401" t="n"/>
      <c r="P749" s="217" t="n"/>
      <c r="Q749" s="211" t="inlineStr">
        <is>
          <t>DCV</t>
        </is>
      </c>
      <c r="R749" s="211" t="n"/>
      <c r="S749" s="211" t="n"/>
      <c r="T749" s="217" t="n"/>
      <c r="U749" s="211" t="inlineStr">
        <is>
          <t>C to C</t>
        </is>
      </c>
      <c r="V749" s="422" t="n"/>
      <c r="W749" s="212" t="n"/>
      <c r="X749" s="212" t="n"/>
    </row>
    <row r="750" ht="13.35" customHeight="1" s="162">
      <c r="B750" s="199" t="inlineStr">
        <is>
          <t>Manufacturer</t>
        </is>
      </c>
      <c r="C750" s="401" t="n"/>
      <c r="D750" s="203" t="n"/>
      <c r="E750" s="400" t="n"/>
      <c r="F750" s="400" t="n"/>
      <c r="G750" s="401" t="n"/>
      <c r="I750" s="200" t="inlineStr">
        <is>
          <t>Drive Data</t>
        </is>
      </c>
      <c r="J750" s="400" t="n"/>
      <c r="K750" s="400" t="n"/>
      <c r="L750" s="401" t="n"/>
      <c r="P750" s="217" t="n"/>
      <c r="Q750" s="211" t="n"/>
      <c r="R750" s="212" t="n"/>
      <c r="S750" s="211" t="n"/>
      <c r="T750" s="217" t="n"/>
      <c r="U750" s="211" t="n"/>
      <c r="V750" s="422" t="n"/>
      <c r="W750" s="212" t="n"/>
      <c r="X750" s="212" t="n"/>
    </row>
    <row r="751" ht="13.35" customHeight="1" s="162">
      <c r="B751" s="199" t="inlineStr">
        <is>
          <t>Horsepower</t>
        </is>
      </c>
      <c r="C751" s="401" t="n"/>
      <c r="D751" s="28">
        <f>IF('{Equipment Data Entry}'!G37="","",'{Equipment Data Entry}'!G37)</f>
        <v/>
      </c>
      <c r="E751" s="21" t="inlineStr">
        <is>
          <t>RPM</t>
        </is>
      </c>
      <c r="F751" s="24" t="n"/>
      <c r="G751" s="199" t="inlineStr">
        <is>
          <t>SF</t>
        </is>
      </c>
      <c r="I751" s="199" t="inlineStr">
        <is>
          <t>Motor Shv OD/Bore/PD</t>
        </is>
      </c>
      <c r="J751" s="401" t="n"/>
      <c r="K751" s="208">
        <f>IF('{Equipment Data Entry}'!J37="","",'{Equipment Data Entry}'!J37)</f>
        <v/>
      </c>
      <c r="L751" s="401" t="n"/>
      <c r="P751" s="217" t="n"/>
      <c r="Q751" s="211" t="n"/>
      <c r="R751" s="212" t="inlineStr">
        <is>
          <t>Technician Notes</t>
        </is>
      </c>
      <c r="S751" s="211" t="n"/>
      <c r="T751" s="217" t="n"/>
      <c r="U751" s="211" t="n"/>
      <c r="V751" s="422" t="n"/>
      <c r="W751" s="212" t="n"/>
      <c r="X751" s="212" t="n"/>
    </row>
    <row r="752" ht="13.35" customHeight="1" s="162">
      <c r="B752" s="198">
        <f>IF('{Equipment Data Entry}'!N37="","",'{Equipment Data Entry}'!N37)</f>
        <v/>
      </c>
      <c r="C752" s="198">
        <f>IF('{Equipment Data Entry}'!O37="","",'{Equipment Data Entry}'!O37)</f>
        <v/>
      </c>
      <c r="D752" s="21" t="inlineStr">
        <is>
          <t>FLA</t>
        </is>
      </c>
      <c r="E752" s="25" t="n"/>
      <c r="F752" s="21" t="inlineStr">
        <is>
          <t>Frame</t>
        </is>
      </c>
      <c r="G752" s="208" t="n"/>
      <c r="I752" s="199" t="inlineStr">
        <is>
          <t>Fan Shv OD/Bore</t>
        </is>
      </c>
      <c r="J752" s="401" t="n"/>
      <c r="K752" s="208">
        <f>IF('{Equipment Data Entry}'!K37="","",'{Equipment Data Entry}'!K37)</f>
        <v/>
      </c>
      <c r="L752" s="401" t="n"/>
      <c r="P752" s="217" t="n"/>
      <c r="Q752" s="211" t="n"/>
      <c r="R752" s="212" t="n"/>
      <c r="S752" s="211" t="n"/>
      <c r="T752" s="217" t="n"/>
      <c r="U752" s="211" t="n"/>
      <c r="V752" s="422" t="n"/>
      <c r="W752" s="212" t="n"/>
      <c r="X752" s="212" t="n"/>
    </row>
    <row r="753" ht="13.35" customHeight="1" s="162">
      <c r="B753" s="199" t="inlineStr">
        <is>
          <t>Corrected FLA</t>
        </is>
      </c>
      <c r="C753" s="401" t="n"/>
      <c r="D753" s="27">
        <f>IF(OR(E754="",E752="",B752=""),"",B752/AVERAGE(E754:G754)*E752)</f>
        <v/>
      </c>
      <c r="E753" s="199" t="inlineStr">
        <is>
          <t>Estimated BHP</t>
        </is>
      </c>
      <c r="F753" s="401" t="n"/>
      <c r="G753" s="27">
        <f>IF(OR(COUNT(E754:G754)=0,COUNT(E755:G755)=0),"",IF(C752="1-phase", ((0.8*0.9*E754*E755)/746), AVERAGE(E754,F754,G754)*AVERAGE(E755,F755,G755)*0.8*0.9*1.732/746))</f>
        <v/>
      </c>
      <c r="I753" s="199" t="inlineStr">
        <is>
          <t>Belt(s)</t>
        </is>
      </c>
      <c r="J753" s="208">
        <f>IF('{Equipment Data Entry}'!L37="","",'{Equipment Data Entry}'!L37)</f>
        <v/>
      </c>
      <c r="K753" s="199" t="inlineStr">
        <is>
          <t>C to C</t>
        </is>
      </c>
      <c r="L753" s="25">
        <f>IF('{Equipment Data Entry}'!M37="","",'{Equipment Data Entry}'!M37)</f>
        <v/>
      </c>
      <c r="P753" s="217" t="n"/>
      <c r="Q753" s="217" t="n"/>
      <c r="R753" s="217" t="n"/>
      <c r="S753" s="217" t="n"/>
      <c r="T753" s="217" t="n"/>
      <c r="U753" s="217" t="n"/>
      <c r="V753" s="217" t="n"/>
      <c r="W753" s="217" t="n"/>
      <c r="X753" s="217" t="n"/>
    </row>
    <row r="754" ht="13.35" customHeight="1" s="162">
      <c r="B754" s="199" t="inlineStr">
        <is>
          <t>Measured Voltage</t>
        </is>
      </c>
      <c r="C754" s="400" t="n"/>
      <c r="D754" s="401" t="n"/>
      <c r="E754" s="24" t="n"/>
      <c r="F754" s="24" t="n"/>
      <c r="G754" s="24" t="n"/>
      <c r="I754" s="199" t="inlineStr">
        <is>
          <t>Final Settings / Setpoints</t>
        </is>
      </c>
      <c r="J754" s="401" t="n"/>
      <c r="K754" s="24" t="n"/>
      <c r="L754" s="400" t="n"/>
      <c r="M754" s="401" t="n"/>
      <c r="P754" s="217" t="n"/>
      <c r="Q754" s="217" t="n"/>
      <c r="R754" s="216" t="n"/>
      <c r="S754" s="217" t="n"/>
      <c r="T754" s="217" t="n"/>
      <c r="U754" s="217" t="n"/>
      <c r="V754" s="217" t="n"/>
      <c r="W754" s="217" t="n"/>
      <c r="X754" s="217" t="n"/>
    </row>
    <row r="755" ht="13.35" customHeight="1" s="162">
      <c r="B755" s="199" t="inlineStr">
        <is>
          <t>Measured Amperage</t>
        </is>
      </c>
      <c r="C755" s="400" t="n"/>
      <c r="D755" s="401" t="n"/>
      <c r="E755" s="25" t="n"/>
      <c r="F755" s="25" t="n"/>
      <c r="G755" s="25" t="n"/>
      <c r="I755" s="205" t="inlineStr">
        <is>
          <t>RPM Data</t>
        </is>
      </c>
      <c r="J755" s="401" t="n"/>
      <c r="K755" s="205" t="inlineStr">
        <is>
          <t>Initial</t>
        </is>
      </c>
      <c r="L755" s="205" t="inlineStr">
        <is>
          <t>Final</t>
        </is>
      </c>
      <c r="P755" s="217" t="n"/>
      <c r="Q755" s="217" t="n"/>
      <c r="R755" s="429" t="n"/>
      <c r="S755" s="430" t="n"/>
      <c r="T755" s="430" t="n"/>
      <c r="U755" s="430" t="n"/>
      <c r="V755" s="430" t="n"/>
      <c r="W755" s="430" t="n"/>
      <c r="X755" s="431" t="n"/>
    </row>
    <row r="756" ht="13.35" customHeight="1" s="162">
      <c r="I756" s="199" t="inlineStr">
        <is>
          <t>Motor RPM</t>
        </is>
      </c>
      <c r="J756" s="401" t="n"/>
      <c r="K756" s="24" t="n"/>
      <c r="L756" s="24" t="n"/>
      <c r="P756" s="217" t="n"/>
      <c r="Q756" s="217" t="n"/>
      <c r="R756" s="432" t="n"/>
      <c r="S756" s="404" t="n"/>
      <c r="T756" s="404" t="n"/>
      <c r="U756" s="404" t="n"/>
      <c r="V756" s="404" t="n"/>
      <c r="W756" s="404" t="n"/>
      <c r="X756" s="433" t="n"/>
    </row>
    <row r="757" ht="13.35" customHeight="1" s="162">
      <c r="B757" s="200" t="inlineStr">
        <is>
          <t xml:space="preserve">Static Pressures Profile </t>
        </is>
      </c>
      <c r="C757" s="400" t="n"/>
      <c r="D757" s="400" t="n"/>
      <c r="E757" s="400" t="n"/>
      <c r="F757" s="400" t="n"/>
      <c r="G757" s="401" t="n"/>
      <c r="I757" s="199" t="inlineStr">
        <is>
          <t>Fan RPM</t>
        </is>
      </c>
      <c r="J757" s="401" t="n"/>
      <c r="K757" s="24" t="n"/>
      <c r="L757" s="24" t="n"/>
      <c r="P757" s="217" t="n"/>
      <c r="Q757" s="217" t="n"/>
      <c r="R757" s="432" t="n"/>
      <c r="S757" s="404" t="n"/>
      <c r="T757" s="404" t="n"/>
      <c r="U757" s="404" t="n"/>
      <c r="V757" s="404" t="n"/>
      <c r="W757" s="404" t="n"/>
      <c r="X757" s="433" t="n"/>
    </row>
    <row r="758" ht="13.35" customHeight="1" s="162">
      <c r="B758" s="434" t="n"/>
      <c r="C758" s="401" t="n"/>
      <c r="D758" s="205" t="inlineStr">
        <is>
          <t>Flt/Coil</t>
        </is>
      </c>
      <c r="E758" s="205" t="inlineStr">
        <is>
          <t>Fan</t>
        </is>
      </c>
      <c r="F758" s="434" t="n"/>
      <c r="G758" s="401" t="n"/>
      <c r="I758" s="199" t="inlineStr">
        <is>
          <t>VSD Frequency</t>
        </is>
      </c>
      <c r="J758" s="401" t="n"/>
      <c r="K758" s="66" t="n"/>
      <c r="L758" s="66" t="n"/>
      <c r="P758" s="217" t="n"/>
      <c r="Q758" s="217" t="n"/>
      <c r="R758" s="432" t="n"/>
      <c r="S758" s="404" t="n"/>
      <c r="T758" s="404" t="n"/>
      <c r="U758" s="404" t="n"/>
      <c r="V758" s="404" t="n"/>
      <c r="W758" s="404" t="n"/>
      <c r="X758" s="433" t="n"/>
    </row>
    <row r="759" ht="13.35" customHeight="1" s="162">
      <c r="B759" s="198" t="inlineStr">
        <is>
          <t>Entering</t>
        </is>
      </c>
      <c r="C759" s="401" t="n"/>
      <c r="D759" s="19" t="n"/>
      <c r="E759" s="19" t="n"/>
      <c r="F759" s="19">
        <f>IF(E759="","",E760-N(E759))</f>
        <v/>
      </c>
      <c r="G759" s="186" t="inlineStr">
        <is>
          <t>TSP</t>
        </is>
      </c>
      <c r="H759" s="23" t="n"/>
      <c r="I759" s="199" t="inlineStr">
        <is>
          <t>OA Damper Position</t>
        </is>
      </c>
      <c r="J759" s="400" t="n"/>
      <c r="K759" s="401" t="n"/>
      <c r="L759" s="56" t="n"/>
      <c r="P759" s="217" t="n"/>
      <c r="Q759" s="217" t="n"/>
      <c r="R759" s="432" t="n"/>
      <c r="S759" s="404" t="n"/>
      <c r="T759" s="404" t="n"/>
      <c r="U759" s="404" t="n"/>
      <c r="V759" s="404" t="n"/>
      <c r="W759" s="404" t="n"/>
      <c r="X759" s="433" t="n"/>
    </row>
    <row r="760" ht="13.35" customHeight="1" s="162">
      <c r="B760" s="198" t="inlineStr">
        <is>
          <t>Exiting</t>
        </is>
      </c>
      <c r="C760" s="401" t="n"/>
      <c r="D760" s="55">
        <f>IF(E759="", "", E759)</f>
        <v/>
      </c>
      <c r="E760" s="19" t="n"/>
      <c r="F760" s="19">
        <f>IF(E760="","",E760-N(D759))</f>
        <v/>
      </c>
      <c r="G760" s="186" t="inlineStr">
        <is>
          <t>ESP</t>
        </is>
      </c>
      <c r="H760" s="23" t="n"/>
      <c r="P760" s="217" t="n"/>
      <c r="Q760" s="217" t="n"/>
      <c r="R760" s="432" t="n"/>
      <c r="S760" s="404" t="n"/>
      <c r="T760" s="404" t="n"/>
      <c r="U760" s="404" t="n"/>
      <c r="V760" s="404" t="n"/>
      <c r="W760" s="404" t="n"/>
      <c r="X760" s="433" t="n"/>
    </row>
    <row r="761" ht="13.35" customHeight="1" s="162">
      <c r="P761" s="217" t="n"/>
      <c r="Q761" s="217" t="n"/>
      <c r="R761" s="432" t="n"/>
      <c r="S761" s="404" t="n"/>
      <c r="T761" s="404" t="n"/>
      <c r="U761" s="404" t="n"/>
      <c r="V761" s="404" t="n"/>
      <c r="W761" s="404" t="n"/>
      <c r="X761" s="433" t="n"/>
    </row>
    <row r="762" ht="13.35" customHeight="1" s="162">
      <c r="B762" s="200" t="inlineStr">
        <is>
          <t>System</t>
        </is>
      </c>
      <c r="C762" s="403" t="n"/>
      <c r="D762" s="209">
        <f>IF('{Equipment Data Entry}'!B38="","",'{Equipment Data Entry}'!B38)</f>
        <v/>
      </c>
      <c r="E762" s="420" t="n"/>
      <c r="F762" s="403" t="n"/>
      <c r="G762" s="200" t="inlineStr">
        <is>
          <t>Service</t>
        </is>
      </c>
      <c r="H762" s="403" t="n"/>
      <c r="I762" s="210">
        <f>IF('{Equipment Data Entry}'!C38="", "", '{Equipment Data Entry}'!C38)</f>
        <v/>
      </c>
      <c r="J762" s="420" t="n"/>
      <c r="K762" s="420" t="n"/>
      <c r="L762" s="420" t="n"/>
      <c r="M762" s="403" t="n"/>
      <c r="P762" s="217" t="n"/>
      <c r="Q762" s="217" t="n"/>
      <c r="R762" s="211" t="inlineStr">
        <is>
          <t>Design Fan Rotation</t>
        </is>
      </c>
      <c r="S762" s="404" t="n"/>
      <c r="T762" s="404" t="n"/>
      <c r="U762" s="404" t="n"/>
      <c r="V762" s="404" t="n"/>
      <c r="W762" s="404" t="n"/>
      <c r="X762" s="433" t="n"/>
    </row>
    <row r="763" ht="13.35" customHeight="1" s="162">
      <c r="B763" s="424" t="n"/>
      <c r="C763" s="425" t="n"/>
      <c r="D763" s="424" t="n"/>
      <c r="E763" s="426" t="n"/>
      <c r="F763" s="425" t="n"/>
      <c r="G763" s="424" t="n"/>
      <c r="H763" s="425" t="n"/>
      <c r="I763" s="424" t="n"/>
      <c r="J763" s="426" t="n"/>
      <c r="K763" s="426" t="n"/>
      <c r="L763" s="426" t="n"/>
      <c r="M763" s="425" t="n"/>
      <c r="P763" s="217" t="n"/>
      <c r="Q763" s="217" t="n"/>
      <c r="R763" s="211" t="inlineStr">
        <is>
          <t>Actual Fan Rotation</t>
        </is>
      </c>
      <c r="S763" s="404" t="n"/>
      <c r="T763" s="404" t="n"/>
      <c r="U763" s="404" t="n"/>
      <c r="V763" s="404" t="n"/>
      <c r="W763" s="404" t="n"/>
      <c r="X763" s="433" t="n"/>
    </row>
    <row r="764" ht="13.35" customHeight="1" s="162">
      <c r="B764" s="427" t="inlineStr">
        <is>
          <t>Drive Type:</t>
        </is>
      </c>
      <c r="D764" s="428" t="n"/>
      <c r="E764" s="427" t="inlineStr">
        <is>
          <t>Fan Rotation – Design:</t>
        </is>
      </c>
      <c r="G764" s="428" t="n"/>
      <c r="I764" s="427" t="inlineStr">
        <is>
          <t>Actual:</t>
        </is>
      </c>
      <c r="J764" s="428" t="n"/>
      <c r="K764" s="427" t="inlineStr">
        <is>
          <t>Sheave Bore (M/F):</t>
        </is>
      </c>
      <c r="M764" s="428" t="n"/>
      <c r="P764" s="217" t="n"/>
      <c r="Q764" s="217" t="n"/>
      <c r="R764" s="436" t="inlineStr">
        <is>
          <t>Misc. Unit Info</t>
        </is>
      </c>
      <c r="S764" s="437" t="n"/>
      <c r="T764" s="437" t="n"/>
      <c r="U764" s="437" t="n"/>
      <c r="V764" s="437" t="n"/>
      <c r="W764" s="437" t="n"/>
      <c r="X764" s="438" t="n"/>
    </row>
    <row r="765" ht="13.35" customHeight="1" s="162">
      <c r="B765" s="200" t="inlineStr">
        <is>
          <t>Unit Data</t>
        </is>
      </c>
      <c r="C765" s="400" t="n"/>
      <c r="D765" s="400" t="n"/>
      <c r="E765" s="400" t="n"/>
      <c r="F765" s="400" t="n"/>
      <c r="G765" s="401" t="n"/>
      <c r="I765" s="200" t="inlineStr">
        <is>
          <t>Design and Performance Data</t>
        </is>
      </c>
      <c r="J765" s="400" t="n"/>
      <c r="K765" s="400" t="n"/>
      <c r="L765" s="401" t="n"/>
      <c r="M765" s="283" t="n"/>
      <c r="P765" s="217" t="n"/>
      <c r="Q765" s="217" t="n"/>
      <c r="R765" s="216" t="inlineStr">
        <is>
          <t>Design Fan Rotation</t>
        </is>
      </c>
      <c r="U765" s="217" t="n"/>
      <c r="W765" s="217" t="n"/>
      <c r="X765" s="217" t="n"/>
    </row>
    <row r="766" ht="13.35" customHeight="1" s="162">
      <c r="B766" s="199" t="inlineStr">
        <is>
          <t>Manufacturer</t>
        </is>
      </c>
      <c r="C766" s="401" t="n"/>
      <c r="D766" s="204">
        <f>IF('{Equipment Data Entry}'!E38="","",'{Equipment Data Entry}'!E38)</f>
        <v/>
      </c>
      <c r="E766" s="400" t="n"/>
      <c r="F766" s="400" t="n"/>
      <c r="G766" s="401" t="n"/>
      <c r="I766" s="199" t="inlineStr">
        <is>
          <t>Design Criteria</t>
        </is>
      </c>
      <c r="J766" s="401" t="n"/>
      <c r="K766" s="199" t="inlineStr">
        <is>
          <t>Design</t>
        </is>
      </c>
      <c r="L766" s="199" t="inlineStr">
        <is>
          <t>Actual</t>
        </is>
      </c>
      <c r="P766" s="217" t="n"/>
      <c r="Q766" s="217" t="n"/>
      <c r="R766" s="211" t="inlineStr">
        <is>
          <t>Actual Fan Rotation</t>
        </is>
      </c>
      <c r="S766" s="421" t="n"/>
      <c r="T766" s="422" t="n"/>
      <c r="U766" s="211" t="inlineStr">
        <is>
          <t>Qty.</t>
        </is>
      </c>
      <c r="V766" s="423" t="n"/>
      <c r="W766" s="217" t="n"/>
      <c r="X766" s="217" t="n"/>
    </row>
    <row r="767" ht="13.35" customHeight="1" s="162">
      <c r="B767" s="199" t="inlineStr">
        <is>
          <t>Model Number</t>
        </is>
      </c>
      <c r="C767" s="401" t="n"/>
      <c r="D767" s="204">
        <f>IF('{Equipment Data Entry}'!F38="","",'{Equipment Data Entry}'!F38)</f>
        <v/>
      </c>
      <c r="E767" s="400" t="n"/>
      <c r="F767" s="400" t="n"/>
      <c r="G767" s="401" t="n"/>
      <c r="I767" s="199" t="inlineStr">
        <is>
          <t>Total Airflow</t>
        </is>
      </c>
      <c r="J767" s="401" t="n"/>
      <c r="K767" s="24">
        <f>'RTU Airflow'!H1556</f>
        <v/>
      </c>
      <c r="L767" s="24">
        <f>'RTU Airflow'!L1556</f>
        <v/>
      </c>
      <c r="M767" s="22">
        <f>IF(OR(L767="",K767="",K767=0),"",L767/K767)</f>
        <v/>
      </c>
      <c r="P767" s="217" t="n"/>
      <c r="Q767" s="217" t="n"/>
      <c r="R767" s="211" t="inlineStr">
        <is>
          <t>Design Filter Type</t>
        </is>
      </c>
      <c r="S767" s="421" t="n"/>
      <c r="T767" s="422" t="n"/>
      <c r="U767" s="212" t="n"/>
      <c r="V767" s="423" t="n"/>
      <c r="W767" s="217" t="n"/>
      <c r="X767" s="217" t="n"/>
    </row>
    <row r="768" ht="13.35" customHeight="1" s="162">
      <c r="B768" s="199" t="inlineStr">
        <is>
          <t>Serial Number</t>
        </is>
      </c>
      <c r="C768" s="401" t="n"/>
      <c r="D768" s="204" t="n"/>
      <c r="E768" s="400" t="n"/>
      <c r="F768" s="400" t="n"/>
      <c r="G768" s="401" t="n"/>
      <c r="I768" s="199" t="inlineStr">
        <is>
          <t>Outside Airflow</t>
        </is>
      </c>
      <c r="J768" s="401" t="n"/>
      <c r="K768" s="24">
        <f>IF('RTU Airflow'!H1567=0,0,'RTU Airflow'!H1567)</f>
        <v/>
      </c>
      <c r="L768" s="24">
        <f>'RTU Airflow'!L1567</f>
        <v/>
      </c>
      <c r="M768" s="22">
        <f>IF(OR(L768="",K768="",K768=0),"",L768/K768)</f>
        <v/>
      </c>
      <c r="P768" s="217" t="n"/>
      <c r="Q768" s="217" t="n"/>
      <c r="R768" s="211" t="inlineStr">
        <is>
          <t>Installed Filter Type</t>
        </is>
      </c>
      <c r="S768" s="421" t="n"/>
      <c r="T768" s="422" t="n"/>
      <c r="U768" s="216" t="inlineStr">
        <is>
          <t>Drive Change Data</t>
        </is>
      </c>
      <c r="V768" s="423" t="n"/>
      <c r="W768" s="61" t="inlineStr">
        <is>
          <t>Original</t>
        </is>
      </c>
      <c r="X768" s="61" t="inlineStr">
        <is>
          <t>New</t>
        </is>
      </c>
    </row>
    <row r="769" ht="13.35" customHeight="1" s="162">
      <c r="B769" s="199" t="inlineStr">
        <is>
          <t>Area Served</t>
        </is>
      </c>
      <c r="C769" s="401" t="n"/>
      <c r="D769" s="204">
        <f>I762</f>
        <v/>
      </c>
      <c r="E769" s="400" t="n"/>
      <c r="F769" s="400" t="n"/>
      <c r="G769" s="401" t="n"/>
      <c r="I769" s="199" t="inlineStr">
        <is>
          <t>Return Airflow</t>
        </is>
      </c>
      <c r="J769" s="401" t="n"/>
      <c r="K769" s="24">
        <f>IF(K767="","",K767-N(K768))</f>
        <v/>
      </c>
      <c r="L769" s="24">
        <f>IF(L767="","",L767-N(L768))</f>
        <v/>
      </c>
      <c r="P769" s="216" t="n"/>
      <c r="Q769" s="216" t="n"/>
      <c r="R769" s="211" t="inlineStr">
        <is>
          <t>Size</t>
        </is>
      </c>
      <c r="S769" s="421" t="n"/>
      <c r="T769" s="422" t="n"/>
      <c r="U769" s="212" t="inlineStr">
        <is>
          <t>Qty.</t>
        </is>
      </c>
      <c r="V769" s="423" t="n"/>
      <c r="W769" s="217" t="n"/>
      <c r="X769" s="217" t="n"/>
    </row>
    <row r="770" ht="13.35" customHeight="1" s="162">
      <c r="B770" s="199" t="inlineStr">
        <is>
          <t>Location</t>
        </is>
      </c>
      <c r="C770" s="401" t="n"/>
      <c r="D770" s="204">
        <f>IF('{Equipment Data Entry}'!D38="","",'{Equipment Data Entry}'!D38)</f>
        <v/>
      </c>
      <c r="E770" s="400" t="n"/>
      <c r="F770" s="400" t="n"/>
      <c r="G770" s="401" t="n"/>
      <c r="I770" s="199" t="inlineStr">
        <is>
          <t>Unit ESP</t>
        </is>
      </c>
      <c r="J770" s="401" t="n"/>
      <c r="K770" s="71">
        <f>IF('{Equipment Data Entry}'!H38="","",'{Equipment Data Entry}'!H38)</f>
        <v/>
      </c>
      <c r="L770" s="29">
        <f>F783</f>
        <v/>
      </c>
      <c r="P770" s="217" t="n"/>
      <c r="Q770" s="211" t="inlineStr">
        <is>
          <t>RPM</t>
        </is>
      </c>
      <c r="R770" s="211" t="n"/>
      <c r="S770" s="212" t="n"/>
      <c r="T770" s="423" t="n"/>
      <c r="U770" s="211" t="inlineStr">
        <is>
          <t>Fan Sheave</t>
        </is>
      </c>
      <c r="V770" s="212" t="n"/>
      <c r="W770" s="217" t="n"/>
      <c r="X770" s="217" t="n"/>
    </row>
    <row r="771" ht="13.35" customHeight="1" s="162">
      <c r="I771" s="199" t="inlineStr">
        <is>
          <t>Fan RPMs</t>
        </is>
      </c>
      <c r="J771" s="401" t="n"/>
      <c r="K771" s="24">
        <f>IF('{Equipment Data Entry}'!I38="","",'{Equipment Data Entry}'!I38)</f>
        <v/>
      </c>
      <c r="L771" s="24">
        <f>IF(L780="","",L780)</f>
        <v/>
      </c>
      <c r="P771" s="217" t="n"/>
      <c r="S771" s="217" t="n"/>
      <c r="V771" s="217" t="n"/>
      <c r="W771" s="217" t="inlineStr">
        <is>
          <t>Original</t>
        </is>
      </c>
      <c r="X771" s="217" t="inlineStr">
        <is>
          <t>New</t>
        </is>
      </c>
    </row>
    <row r="772" ht="13.35" customHeight="1" s="162">
      <c r="B772" s="200" t="inlineStr">
        <is>
          <t>Motor Data</t>
        </is>
      </c>
      <c r="C772" s="400" t="n"/>
      <c r="D772" s="400" t="n"/>
      <c r="E772" s="400" t="n"/>
      <c r="F772" s="400" t="n"/>
      <c r="G772" s="401" t="n"/>
      <c r="I772" s="199" t="inlineStr">
        <is>
          <t>Filters: Type / Size / Qty</t>
        </is>
      </c>
      <c r="J772" s="401" t="n"/>
      <c r="K772" s="24" t="n"/>
      <c r="L772" s="400" t="n"/>
      <c r="M772" s="401" t="n"/>
      <c r="P772" s="217" t="n"/>
      <c r="Q772" s="211" t="inlineStr">
        <is>
          <t>DCV</t>
        </is>
      </c>
      <c r="R772" s="216" t="inlineStr">
        <is>
          <t>Initial</t>
        </is>
      </c>
      <c r="U772" s="216" t="inlineStr">
        <is>
          <t>Motor Sheave</t>
        </is>
      </c>
      <c r="W772" s="61" t="n"/>
      <c r="X772" s="61" t="n"/>
    </row>
    <row r="773" ht="13.35" customHeight="1" s="162">
      <c r="B773" s="199" t="inlineStr">
        <is>
          <t>Manufacturer</t>
        </is>
      </c>
      <c r="C773" s="401" t="n"/>
      <c r="D773" s="203" t="n"/>
      <c r="E773" s="400" t="n"/>
      <c r="F773" s="400" t="n"/>
      <c r="G773" s="401" t="n"/>
      <c r="I773" s="200" t="inlineStr">
        <is>
          <t>Drive Data</t>
        </is>
      </c>
      <c r="J773" s="400" t="n"/>
      <c r="K773" s="400" t="n"/>
      <c r="L773" s="401" t="n"/>
      <c r="P773" s="217" t="n"/>
      <c r="Q773" s="211" t="inlineStr">
        <is>
          <t>RPM</t>
        </is>
      </c>
      <c r="R773" s="211" t="n"/>
      <c r="S773" s="211" t="n"/>
      <c r="T773" s="217" t="n"/>
      <c r="U773" s="211" t="inlineStr">
        <is>
          <t>Fan Sheave</t>
        </is>
      </c>
      <c r="V773" s="422" t="n"/>
      <c r="W773" s="212" t="n"/>
      <c r="X773" s="212" t="n"/>
    </row>
    <row r="774" ht="13.35" customHeight="1" s="162">
      <c r="B774" s="199" t="inlineStr">
        <is>
          <t>Horsepower</t>
        </is>
      </c>
      <c r="C774" s="401" t="n"/>
      <c r="D774" s="28">
        <f>IF('{Equipment Data Entry}'!G38="","",'{Equipment Data Entry}'!G38)</f>
        <v/>
      </c>
      <c r="E774" s="21" t="inlineStr">
        <is>
          <t>RPM</t>
        </is>
      </c>
      <c r="F774" s="24" t="n"/>
      <c r="G774" s="199" t="inlineStr">
        <is>
          <t>SF</t>
        </is>
      </c>
      <c r="I774" s="199" t="inlineStr">
        <is>
          <t>Motor Shv OD/Bore/PD</t>
        </is>
      </c>
      <c r="J774" s="401" t="n"/>
      <c r="K774" s="208">
        <f>IF('{Equipment Data Entry}'!J38="","",'{Equipment Data Entry}'!J38)</f>
        <v/>
      </c>
      <c r="L774" s="401" t="n"/>
      <c r="P774" s="217" t="n"/>
      <c r="Q774" s="211" t="inlineStr">
        <is>
          <t>VFD</t>
        </is>
      </c>
      <c r="R774" s="216" t="inlineStr">
        <is>
          <t>Technician Notes</t>
        </is>
      </c>
      <c r="S774" s="211" t="n"/>
      <c r="T774" s="217" t="n"/>
      <c r="U774" s="211" t="inlineStr">
        <is>
          <t>Belt</t>
        </is>
      </c>
      <c r="V774" s="422" t="n"/>
      <c r="W774" s="212" t="n"/>
      <c r="X774" s="212" t="n"/>
    </row>
    <row r="775" ht="13.35" customHeight="1" s="162">
      <c r="B775" s="198">
        <f>IF('{Equipment Data Entry}'!N38="","",'{Equipment Data Entry}'!N38)</f>
        <v/>
      </c>
      <c r="C775" s="198">
        <f>IF('{Equipment Data Entry}'!O38="","",'{Equipment Data Entry}'!O38)</f>
        <v/>
      </c>
      <c r="D775" s="21" t="inlineStr">
        <is>
          <t>FLA</t>
        </is>
      </c>
      <c r="E775" s="25" t="n"/>
      <c r="F775" s="21" t="inlineStr">
        <is>
          <t>Frame</t>
        </is>
      </c>
      <c r="G775" s="208" t="n"/>
      <c r="I775" s="199" t="inlineStr">
        <is>
          <t>Fan Shv OD/Bore</t>
        </is>
      </c>
      <c r="J775" s="401" t="n"/>
      <c r="K775" s="208">
        <f>IF('{Equipment Data Entry}'!K38="","",'{Equipment Data Entry}'!K38)</f>
        <v/>
      </c>
      <c r="L775" s="401" t="n"/>
      <c r="P775" s="217" t="n"/>
      <c r="Q775" s="211" t="inlineStr">
        <is>
          <t>DCV</t>
        </is>
      </c>
      <c r="R775" s="212" t="n"/>
      <c r="S775" s="211" t="n"/>
      <c r="T775" s="217" t="n"/>
      <c r="U775" s="211" t="inlineStr">
        <is>
          <t>C to C</t>
        </is>
      </c>
      <c r="V775" s="422" t="n"/>
      <c r="W775" s="212" t="n"/>
      <c r="X775" s="212" t="n"/>
    </row>
    <row r="776" ht="13.35" customHeight="1" s="162">
      <c r="B776" s="199" t="inlineStr">
        <is>
          <t>Corrected FLA</t>
        </is>
      </c>
      <c r="C776" s="401" t="n"/>
      <c r="D776" s="27">
        <f>IF(OR(E777="",E775="",B775=""),"",B775/AVERAGE(E777:G777)*E775)</f>
        <v/>
      </c>
      <c r="E776" s="199" t="inlineStr">
        <is>
          <t>Estimated BHP</t>
        </is>
      </c>
      <c r="F776" s="401" t="n"/>
      <c r="G776" s="27">
        <f>IF(OR(COUNT(E777:G777)=0,COUNT(E778:G778)=0),"",IF(C775="1-phase", ((0.8*0.9*E777*E778)/746), AVERAGE(E777,F777,G777)*AVERAGE(E778,F778,G778)*0.8*0.9*1.732/746))</f>
        <v/>
      </c>
      <c r="I776" s="199" t="inlineStr">
        <is>
          <t>Belt(s)</t>
        </is>
      </c>
      <c r="J776" s="208">
        <f>IF('{Equipment Data Entry}'!L38="","",'{Equipment Data Entry}'!L38)</f>
        <v/>
      </c>
      <c r="K776" s="199" t="inlineStr">
        <is>
          <t>C to C</t>
        </is>
      </c>
      <c r="L776" s="25">
        <f>IF('{Equipment Data Entry}'!M38="","",'{Equipment Data Entry}'!M38)</f>
        <v/>
      </c>
      <c r="P776" s="217" t="n"/>
      <c r="Q776" s="211" t="n"/>
      <c r="R776" s="212" t="n"/>
      <c r="S776" s="211" t="n"/>
      <c r="T776" s="217" t="n"/>
      <c r="U776" s="211" t="n"/>
      <c r="V776" s="422" t="n"/>
      <c r="W776" s="212" t="n"/>
      <c r="X776" s="212" t="n"/>
    </row>
    <row r="777" ht="13.35" customHeight="1" s="162">
      <c r="B777" s="199" t="inlineStr">
        <is>
          <t>Measured Voltage</t>
        </is>
      </c>
      <c r="C777" s="400" t="n"/>
      <c r="D777" s="401" t="n"/>
      <c r="E777" s="24" t="n"/>
      <c r="F777" s="24" t="n"/>
      <c r="G777" s="24" t="n"/>
      <c r="I777" s="199" t="inlineStr">
        <is>
          <t>Final Settings / Setpoints</t>
        </is>
      </c>
      <c r="J777" s="401" t="n"/>
      <c r="K777" s="24" t="n"/>
      <c r="L777" s="400" t="n"/>
      <c r="M777" s="401" t="n"/>
      <c r="P777" s="217" t="n"/>
      <c r="Q777" s="217" t="n"/>
      <c r="R777" s="217" t="inlineStr">
        <is>
          <t>Technician Notes</t>
        </is>
      </c>
      <c r="S777" s="217" t="n"/>
      <c r="T777" s="217" t="n"/>
      <c r="U777" s="217" t="n"/>
      <c r="V777" s="217" t="n"/>
      <c r="W777" s="217" t="n"/>
      <c r="X777" s="217" t="n"/>
    </row>
    <row r="778" ht="13.35" customHeight="1" s="162">
      <c r="B778" s="199" t="inlineStr">
        <is>
          <t>Measured Amperage</t>
        </is>
      </c>
      <c r="C778" s="400" t="n"/>
      <c r="D778" s="401" t="n"/>
      <c r="E778" s="25" t="n"/>
      <c r="F778" s="25" t="n"/>
      <c r="G778" s="25" t="n"/>
      <c r="I778" s="205" t="inlineStr">
        <is>
          <t>RPM Data</t>
        </is>
      </c>
      <c r="J778" s="401" t="n"/>
      <c r="K778" s="205" t="inlineStr">
        <is>
          <t>Initial</t>
        </is>
      </c>
      <c r="L778" s="205" t="inlineStr">
        <is>
          <t>Final</t>
        </is>
      </c>
      <c r="P778" s="217" t="n"/>
      <c r="Q778" s="217" t="n"/>
      <c r="R778" s="216" t="n"/>
      <c r="S778" s="217" t="n"/>
      <c r="T778" s="217" t="n"/>
      <c r="U778" s="217" t="n"/>
      <c r="V778" s="217" t="n"/>
      <c r="W778" s="217" t="n"/>
      <c r="X778" s="217" t="n"/>
    </row>
    <row r="779" ht="13.35" customHeight="1" s="162">
      <c r="I779" s="199" t="inlineStr">
        <is>
          <t>Motor RPM</t>
        </is>
      </c>
      <c r="J779" s="401" t="n"/>
      <c r="K779" s="24" t="n"/>
      <c r="L779" s="24" t="n"/>
      <c r="P779" s="217" t="n"/>
      <c r="Q779" s="217" t="n"/>
      <c r="R779" s="429" t="n"/>
      <c r="S779" s="430" t="n"/>
      <c r="T779" s="430" t="n"/>
      <c r="U779" s="430" t="n"/>
      <c r="V779" s="430" t="n"/>
      <c r="W779" s="430" t="n"/>
      <c r="X779" s="431" t="n"/>
    </row>
    <row r="780" ht="13.35" customHeight="1" s="162">
      <c r="B780" s="200" t="inlineStr">
        <is>
          <t xml:space="preserve">Static Pressures Profile </t>
        </is>
      </c>
      <c r="C780" s="400" t="n"/>
      <c r="D780" s="400" t="n"/>
      <c r="E780" s="400" t="n"/>
      <c r="F780" s="400" t="n"/>
      <c r="G780" s="401" t="n"/>
      <c r="I780" s="199" t="inlineStr">
        <is>
          <t>Fan RPM</t>
        </is>
      </c>
      <c r="J780" s="401" t="n"/>
      <c r="K780" s="24" t="n"/>
      <c r="L780" s="24" t="n"/>
      <c r="P780" s="217" t="n"/>
      <c r="Q780" s="217" t="n"/>
      <c r="R780" s="432" t="n"/>
      <c r="S780" s="404" t="n"/>
      <c r="T780" s="404" t="n"/>
      <c r="U780" s="404" t="n"/>
      <c r="V780" s="404" t="n"/>
      <c r="W780" s="404" t="n"/>
      <c r="X780" s="433" t="n"/>
    </row>
    <row r="781" ht="13.35" customHeight="1" s="162">
      <c r="B781" s="434" t="n"/>
      <c r="C781" s="401" t="n"/>
      <c r="D781" s="205" t="inlineStr">
        <is>
          <t>Flt/Coil</t>
        </is>
      </c>
      <c r="E781" s="205" t="inlineStr">
        <is>
          <t>Fan</t>
        </is>
      </c>
      <c r="F781" s="434" t="n"/>
      <c r="G781" s="401" t="n"/>
      <c r="I781" s="199" t="inlineStr">
        <is>
          <t>VSD Frequency</t>
        </is>
      </c>
      <c r="J781" s="401" t="n"/>
      <c r="K781" s="66" t="n"/>
      <c r="L781" s="66" t="n"/>
      <c r="P781" s="217" t="n"/>
      <c r="Q781" s="217" t="n"/>
      <c r="R781" s="432" t="n"/>
      <c r="S781" s="404" t="n"/>
      <c r="T781" s="404" t="n"/>
      <c r="U781" s="404" t="n"/>
      <c r="V781" s="404" t="n"/>
      <c r="W781" s="404" t="n"/>
      <c r="X781" s="433" t="n"/>
    </row>
    <row r="782" ht="13.35" customHeight="1" s="162">
      <c r="B782" s="198" t="inlineStr">
        <is>
          <t>Entering</t>
        </is>
      </c>
      <c r="C782" s="401" t="n"/>
      <c r="D782" s="19" t="n"/>
      <c r="E782" s="19" t="n"/>
      <c r="F782" s="19">
        <f>IF(E782="","",E783-N(E782))</f>
        <v/>
      </c>
      <c r="G782" s="186" t="inlineStr">
        <is>
          <t>TSP</t>
        </is>
      </c>
      <c r="H782" s="23" t="n"/>
      <c r="I782" s="199" t="inlineStr">
        <is>
          <t>OA Damper Position</t>
        </is>
      </c>
      <c r="J782" s="400" t="n"/>
      <c r="K782" s="401" t="n"/>
      <c r="L782" s="56" t="n"/>
      <c r="P782" s="217" t="n"/>
      <c r="Q782" s="217" t="n"/>
      <c r="R782" s="432" t="n"/>
      <c r="S782" s="404" t="n"/>
      <c r="T782" s="404" t="n"/>
      <c r="U782" s="404" t="n"/>
      <c r="V782" s="404" t="n"/>
      <c r="W782" s="404" t="n"/>
      <c r="X782" s="433" t="n"/>
    </row>
    <row r="783" ht="13.35" customHeight="1" s="162">
      <c r="B783" s="198" t="inlineStr">
        <is>
          <t>Exiting</t>
        </is>
      </c>
      <c r="C783" s="401" t="n"/>
      <c r="D783" s="55">
        <f>IF(E782="", "", E782)</f>
        <v/>
      </c>
      <c r="E783" s="19" t="n"/>
      <c r="F783" s="19">
        <f>IF(E783="","",E783-N(D782))</f>
        <v/>
      </c>
      <c r="G783" s="186" t="inlineStr">
        <is>
          <t>ESP</t>
        </is>
      </c>
      <c r="H783" s="23" t="n"/>
      <c r="P783" s="217" t="n"/>
      <c r="Q783" s="217" t="n"/>
      <c r="R783" s="432" t="n"/>
      <c r="S783" s="404" t="n"/>
      <c r="T783" s="404" t="n"/>
      <c r="U783" s="404" t="n"/>
      <c r="V783" s="404" t="n"/>
      <c r="W783" s="404" t="n"/>
      <c r="X783" s="433" t="n"/>
    </row>
    <row r="784" ht="13.35" customHeight="1" s="162">
      <c r="P784" s="217" t="n"/>
      <c r="Q784" s="217" t="n"/>
      <c r="R784" s="432" t="n"/>
      <c r="S784" s="404" t="n"/>
      <c r="T784" s="404" t="n"/>
      <c r="U784" s="404" t="n"/>
      <c r="V784" s="404" t="n"/>
      <c r="W784" s="404" t="n"/>
      <c r="X784" s="433" t="n"/>
    </row>
    <row r="785" ht="13.35" customHeight="1" s="162">
      <c r="B785" s="205" t="inlineStr">
        <is>
          <t>Notes</t>
        </is>
      </c>
      <c r="C785" s="186" t="n"/>
      <c r="D785" s="400" t="n"/>
      <c r="E785" s="400" t="n"/>
      <c r="F785" s="400" t="n"/>
      <c r="G785" s="400" t="n"/>
      <c r="H785" s="400" t="n"/>
      <c r="I785" s="400" t="n"/>
      <c r="J785" s="400" t="n"/>
      <c r="K785" s="400" t="n"/>
      <c r="L785" s="400" t="n"/>
      <c r="M785" s="401" t="n"/>
      <c r="P785" s="217" t="n"/>
      <c r="Q785" s="217" t="n"/>
      <c r="R785" s="432" t="n"/>
      <c r="S785" s="404" t="n"/>
      <c r="T785" s="404" t="n"/>
      <c r="U785" s="404" t="n"/>
      <c r="V785" s="404" t="n"/>
      <c r="W785" s="404" t="n"/>
      <c r="X785" s="433" t="n"/>
    </row>
    <row r="786" ht="13.35" customHeight="1" s="162">
      <c r="B786" s="186" t="n"/>
      <c r="C786" s="400" t="n"/>
      <c r="D786" s="400" t="n"/>
      <c r="E786" s="400" t="n"/>
      <c r="F786" s="400" t="n"/>
      <c r="G786" s="400" t="n"/>
      <c r="H786" s="400" t="n"/>
      <c r="I786" s="400" t="n"/>
      <c r="J786" s="400" t="n"/>
      <c r="K786" s="400" t="n"/>
      <c r="L786" s="400" t="n"/>
      <c r="M786" s="401" t="n"/>
      <c r="P786" s="217" t="n"/>
      <c r="Q786" s="217" t="n"/>
      <c r="R786" s="435" t="n"/>
      <c r="S786" s="404" t="n"/>
      <c r="T786" s="404" t="n"/>
      <c r="U786" s="404" t="n"/>
      <c r="V786" s="404" t="n"/>
      <c r="W786" s="404" t="n"/>
      <c r="X786" s="433" t="n"/>
    </row>
    <row r="787" ht="13.35" customHeight="1" s="162">
      <c r="B787" s="186" t="n"/>
      <c r="C787" s="400" t="n"/>
      <c r="D787" s="400" t="n"/>
      <c r="E787" s="400" t="n"/>
      <c r="F787" s="400" t="n"/>
      <c r="G787" s="400" t="n"/>
      <c r="H787" s="400" t="n"/>
      <c r="I787" s="400" t="n"/>
      <c r="J787" s="400" t="n"/>
      <c r="K787" s="400" t="n"/>
      <c r="L787" s="400" t="n"/>
      <c r="M787" s="401" t="n"/>
      <c r="P787" s="217" t="n"/>
      <c r="Q787" s="217" t="n"/>
      <c r="R787" s="432" t="inlineStr">
        <is>
          <t>Misc. Unit Info</t>
        </is>
      </c>
      <c r="S787" s="404" t="n"/>
      <c r="T787" s="404" t="n"/>
      <c r="U787" s="404" t="n"/>
      <c r="V787" s="404" t="n"/>
      <c r="W787" s="404" t="n"/>
      <c r="X787" s="433" t="n"/>
    </row>
    <row r="788" ht="13.35" customHeight="1" s="162">
      <c r="B788" s="200" t="inlineStr">
        <is>
          <t>System</t>
        </is>
      </c>
      <c r="C788" s="403" t="n"/>
      <c r="D788" s="209">
        <f>IF('{Equipment Data Entry}'!B39="","",'{Equipment Data Entry}'!B39)</f>
        <v/>
      </c>
      <c r="E788" s="420" t="n"/>
      <c r="F788" s="403" t="n"/>
      <c r="G788" s="200" t="inlineStr">
        <is>
          <t>Service</t>
        </is>
      </c>
      <c r="H788" s="403" t="n"/>
      <c r="I788" s="210">
        <f>IF('{Equipment Data Entry}'!C39="", "", '{Equipment Data Entry}'!C39)</f>
        <v/>
      </c>
      <c r="J788" s="420" t="n"/>
      <c r="K788" s="420" t="n"/>
      <c r="L788" s="420" t="n"/>
      <c r="M788" s="403" t="n"/>
      <c r="P788" s="217" t="n"/>
      <c r="Q788" s="217" t="n"/>
      <c r="R788" s="436" t="inlineStr">
        <is>
          <t>Design Fan Rotation</t>
        </is>
      </c>
      <c r="S788" s="437" t="n"/>
      <c r="T788" s="437" t="n"/>
      <c r="U788" s="437" t="n"/>
      <c r="V788" s="437" t="n"/>
      <c r="W788" s="437" t="n"/>
      <c r="X788" s="438" t="n"/>
    </row>
    <row r="789" ht="13.35" customHeight="1" s="162">
      <c r="B789" s="424" t="n"/>
      <c r="C789" s="425" t="n"/>
      <c r="D789" s="424" t="n"/>
      <c r="E789" s="426" t="n"/>
      <c r="F789" s="425" t="n"/>
      <c r="G789" s="424" t="n"/>
      <c r="H789" s="425" t="n"/>
      <c r="I789" s="424" t="n"/>
      <c r="J789" s="426" t="n"/>
      <c r="K789" s="426" t="n"/>
      <c r="L789" s="426" t="n"/>
      <c r="M789" s="425" t="n"/>
      <c r="R789" s="13" t="inlineStr">
        <is>
          <t>Actual Fan Rotation</t>
        </is>
      </c>
    </row>
    <row r="790" ht="13.35" customHeight="1" s="162">
      <c r="B790" s="427" t="inlineStr">
        <is>
          <t>Drive Type:</t>
        </is>
      </c>
      <c r="D790" s="428" t="n"/>
      <c r="E790" s="427" t="inlineStr">
        <is>
          <t>Fan Rotation – Design:</t>
        </is>
      </c>
      <c r="G790" s="428" t="n"/>
      <c r="I790" s="427" t="inlineStr">
        <is>
          <t>Actual:</t>
        </is>
      </c>
      <c r="J790" s="428" t="n"/>
      <c r="K790" s="427" t="inlineStr">
        <is>
          <t>Sheave Bore (M/F):</t>
        </is>
      </c>
      <c r="M790" s="428" t="n"/>
      <c r="P790" s="217" t="n"/>
      <c r="Q790" s="217" t="n"/>
      <c r="R790" s="216" t="inlineStr">
        <is>
          <t>Design Filter Type</t>
        </is>
      </c>
      <c r="U790" s="217" t="n"/>
      <c r="W790" s="217" t="n"/>
      <c r="X790" s="217" t="n"/>
    </row>
    <row r="791" ht="13.35" customHeight="1" s="162">
      <c r="B791" s="200" t="inlineStr">
        <is>
          <t>Unit Data</t>
        </is>
      </c>
      <c r="C791" s="400" t="n"/>
      <c r="D791" s="400" t="n"/>
      <c r="E791" s="400" t="n"/>
      <c r="F791" s="400" t="n"/>
      <c r="G791" s="401" t="n"/>
      <c r="I791" s="200" t="inlineStr">
        <is>
          <t>Design and Performance Data</t>
        </is>
      </c>
      <c r="J791" s="400" t="n"/>
      <c r="K791" s="400" t="n"/>
      <c r="L791" s="401" t="n"/>
      <c r="M791" s="283" t="n"/>
      <c r="P791" s="217" t="n"/>
      <c r="Q791" s="217" t="n"/>
      <c r="R791" s="211" t="inlineStr">
        <is>
          <t>Installed Filter Type</t>
        </is>
      </c>
      <c r="S791" s="421" t="n"/>
      <c r="T791" s="422" t="n"/>
      <c r="U791" s="212" t="n"/>
      <c r="V791" s="423" t="n"/>
      <c r="W791" s="217" t="n"/>
      <c r="X791" s="217" t="n"/>
    </row>
    <row r="792" ht="13.35" customHeight="1" s="162">
      <c r="B792" s="199" t="inlineStr">
        <is>
          <t>Manufacturer</t>
        </is>
      </c>
      <c r="C792" s="401" t="n"/>
      <c r="D792" s="204">
        <f>IF('{Equipment Data Entry}'!E39="","",'{Equipment Data Entry}'!E39)</f>
        <v/>
      </c>
      <c r="E792" s="400" t="n"/>
      <c r="F792" s="400" t="n"/>
      <c r="G792" s="401" t="n"/>
      <c r="I792" s="199" t="inlineStr">
        <is>
          <t>Design Criteria</t>
        </is>
      </c>
      <c r="J792" s="401" t="n"/>
      <c r="K792" s="199" t="inlineStr">
        <is>
          <t>Design</t>
        </is>
      </c>
      <c r="L792" s="199" t="inlineStr">
        <is>
          <t>Actual</t>
        </is>
      </c>
      <c r="P792" s="217" t="n"/>
      <c r="Q792" s="217" t="n"/>
      <c r="R792" s="211" t="inlineStr">
        <is>
          <t>Size</t>
        </is>
      </c>
      <c r="S792" s="421" t="n"/>
      <c r="T792" s="422" t="n"/>
      <c r="U792" s="212" t="inlineStr">
        <is>
          <t>Qty.</t>
        </is>
      </c>
      <c r="V792" s="423" t="n"/>
      <c r="W792" s="217" t="n"/>
      <c r="X792" s="217" t="n"/>
    </row>
    <row r="793" ht="13.35" customHeight="1" s="162">
      <c r="B793" s="199" t="inlineStr">
        <is>
          <t>Model Number</t>
        </is>
      </c>
      <c r="C793" s="401" t="n"/>
      <c r="D793" s="204">
        <f>IF('{Equipment Data Entry}'!F39="","",'{Equipment Data Entry}'!F39)</f>
        <v/>
      </c>
      <c r="E793" s="400" t="n"/>
      <c r="F793" s="400" t="n"/>
      <c r="G793" s="401" t="n"/>
      <c r="I793" s="199" t="inlineStr">
        <is>
          <t>Total Airflow</t>
        </is>
      </c>
      <c r="J793" s="401" t="n"/>
      <c r="K793" s="24">
        <f>'RTU Airflow'!H1605</f>
        <v/>
      </c>
      <c r="L793" s="24">
        <f>'RTU Airflow'!L1605</f>
        <v/>
      </c>
      <c r="M793" s="22">
        <f>IF(OR(L793="",K793="",K793=0),"",L793/K793)</f>
        <v/>
      </c>
      <c r="P793" s="217" t="n"/>
      <c r="Q793" s="217" t="n"/>
      <c r="R793" s="211" t="n"/>
      <c r="S793" s="421" t="n"/>
      <c r="T793" s="422" t="n"/>
      <c r="U793" s="212" t="n"/>
      <c r="V793" s="423" t="n"/>
      <c r="W793" s="217" t="n"/>
      <c r="X793" s="217" t="n"/>
    </row>
    <row r="794" ht="13.35" customHeight="1" s="162">
      <c r="B794" s="199" t="inlineStr">
        <is>
          <t>Serial Number</t>
        </is>
      </c>
      <c r="C794" s="401" t="n"/>
      <c r="D794" s="204" t="n"/>
      <c r="E794" s="400" t="n"/>
      <c r="F794" s="400" t="n"/>
      <c r="G794" s="401" t="n"/>
      <c r="I794" s="199" t="inlineStr">
        <is>
          <t>Outside Airflow</t>
        </is>
      </c>
      <c r="J794" s="401" t="n"/>
      <c r="K794" s="24">
        <f>IF('RTU Airflow'!H1616=0,0,'RTU Airflow'!H1616)</f>
        <v/>
      </c>
      <c r="L794" s="24">
        <f>'RTU Airflow'!L1616</f>
        <v/>
      </c>
      <c r="M794" s="22">
        <f>IF(OR(L794="",K794="",K794=0),"",L794/K794)</f>
        <v/>
      </c>
      <c r="P794" s="216" t="n"/>
      <c r="Q794" s="216" t="n"/>
      <c r="R794" s="211" t="inlineStr">
        <is>
          <t>Direct Drive Motors</t>
        </is>
      </c>
      <c r="S794" s="421" t="n"/>
      <c r="T794" s="422" t="n"/>
      <c r="U794" s="212" t="inlineStr">
        <is>
          <t>Drive Change Data</t>
        </is>
      </c>
      <c r="V794" s="423" t="n"/>
      <c r="W794" s="217" t="inlineStr">
        <is>
          <t>Original</t>
        </is>
      </c>
      <c r="X794" s="217" t="inlineStr">
        <is>
          <t>New</t>
        </is>
      </c>
    </row>
    <row r="795" ht="13.35" customHeight="1" s="162">
      <c r="B795" s="199" t="inlineStr">
        <is>
          <t>Area Served</t>
        </is>
      </c>
      <c r="C795" s="401" t="n"/>
      <c r="D795" s="204">
        <f>I788</f>
        <v/>
      </c>
      <c r="E795" s="400" t="n"/>
      <c r="F795" s="400" t="n"/>
      <c r="G795" s="401" t="n"/>
      <c r="I795" s="199" t="inlineStr">
        <is>
          <t>Return Airflow</t>
        </is>
      </c>
      <c r="J795" s="401" t="n"/>
      <c r="K795" s="24">
        <f>IF(K793="","",K793-N(K794))</f>
        <v/>
      </c>
      <c r="L795" s="24">
        <f>IF(L793="","",L793-N(L794))</f>
        <v/>
      </c>
      <c r="P795" s="217" t="n"/>
      <c r="Q795" s="217" t="n"/>
      <c r="R795" s="211" t="inlineStr">
        <is>
          <t>Initial</t>
        </is>
      </c>
      <c r="S795" s="212" t="inlineStr">
        <is>
          <t>Final</t>
        </is>
      </c>
      <c r="T795" s="423" t="n"/>
      <c r="U795" s="211" t="inlineStr">
        <is>
          <t>Motor Sheave</t>
        </is>
      </c>
      <c r="V795" s="212" t="n"/>
      <c r="W795" s="217" t="n"/>
      <c r="X795" s="217" t="n"/>
    </row>
    <row r="796" ht="13.35" customHeight="1" s="162">
      <c r="B796" s="199" t="inlineStr">
        <is>
          <t>Location</t>
        </is>
      </c>
      <c r="C796" s="401" t="n"/>
      <c r="D796" s="204">
        <f>IF('{Equipment Data Entry}'!D39="","",'{Equipment Data Entry}'!D39)</f>
        <v/>
      </c>
      <c r="E796" s="400" t="n"/>
      <c r="F796" s="400" t="n"/>
      <c r="G796" s="401" t="n"/>
      <c r="I796" s="199" t="inlineStr">
        <is>
          <t>Unit ESP</t>
        </is>
      </c>
      <c r="J796" s="401" t="n"/>
      <c r="K796" s="71">
        <f>IF('{Equipment Data Entry}'!H39="","",'{Equipment Data Entry}'!H39)</f>
        <v/>
      </c>
      <c r="L796" s="29">
        <f>F809</f>
        <v/>
      </c>
      <c r="P796" s="217" t="n"/>
      <c r="S796" s="217" t="n"/>
      <c r="V796" s="217" t="n"/>
      <c r="W796" s="217" t="n"/>
      <c r="X796" s="217" t="n"/>
    </row>
    <row r="797" ht="13.35" customHeight="1" s="162">
      <c r="I797" s="199" t="inlineStr">
        <is>
          <t>Fan RPMs</t>
        </is>
      </c>
      <c r="J797" s="401" t="n"/>
      <c r="K797" s="24">
        <f>IF('{Equipment Data Entry}'!I39="","",'{Equipment Data Entry}'!I39)</f>
        <v/>
      </c>
      <c r="L797" s="24">
        <f>IF(L806="","",L806)</f>
        <v/>
      </c>
      <c r="P797" s="217" t="n"/>
      <c r="Q797" s="217" t="inlineStr">
        <is>
          <t>VFD</t>
        </is>
      </c>
      <c r="R797" s="216" t="n"/>
      <c r="U797" s="216" t="inlineStr">
        <is>
          <t>Belt</t>
        </is>
      </c>
      <c r="W797" s="61" t="n"/>
      <c r="X797" s="61" t="n"/>
    </row>
    <row r="798" ht="13.35" customHeight="1" s="162">
      <c r="B798" s="200" t="inlineStr">
        <is>
          <t>Motor Data</t>
        </is>
      </c>
      <c r="C798" s="400" t="n"/>
      <c r="D798" s="400" t="n"/>
      <c r="E798" s="400" t="n"/>
      <c r="F798" s="400" t="n"/>
      <c r="G798" s="401" t="n"/>
      <c r="I798" s="199" t="inlineStr">
        <is>
          <t>Filters: Type / Size / Qty</t>
        </is>
      </c>
      <c r="J798" s="401" t="n"/>
      <c r="K798" s="24" t="n"/>
      <c r="L798" s="400" t="n"/>
      <c r="M798" s="401" t="n"/>
      <c r="P798" s="217" t="n"/>
      <c r="Q798" s="211" t="inlineStr">
        <is>
          <t>DCV</t>
        </is>
      </c>
      <c r="R798" s="211" t="n"/>
      <c r="S798" s="211" t="n"/>
      <c r="T798" s="217" t="n"/>
      <c r="U798" s="211" t="inlineStr">
        <is>
          <t>C to C</t>
        </is>
      </c>
      <c r="V798" s="422" t="n"/>
      <c r="W798" s="212" t="n"/>
      <c r="X798" s="212" t="n"/>
    </row>
    <row r="799" ht="13.35" customHeight="1" s="162">
      <c r="B799" s="199" t="inlineStr">
        <is>
          <t>Manufacturer</t>
        </is>
      </c>
      <c r="C799" s="401" t="n"/>
      <c r="D799" s="203" t="n"/>
      <c r="E799" s="400" t="n"/>
      <c r="F799" s="400" t="n"/>
      <c r="G799" s="401" t="n"/>
      <c r="I799" s="200" t="inlineStr">
        <is>
          <t>Drive Data</t>
        </is>
      </c>
      <c r="J799" s="400" t="n"/>
      <c r="K799" s="400" t="n"/>
      <c r="L799" s="401" t="n"/>
      <c r="P799" s="217" t="n"/>
      <c r="Q799" s="211" t="n"/>
      <c r="R799" s="212" t="n"/>
      <c r="S799" s="211" t="n"/>
      <c r="T799" s="217" t="n"/>
      <c r="U799" s="211" t="n"/>
      <c r="V799" s="422" t="n"/>
      <c r="W799" s="212" t="n"/>
      <c r="X799" s="212" t="n"/>
    </row>
    <row r="800" ht="13.35" customHeight="1" s="162">
      <c r="B800" s="199" t="inlineStr">
        <is>
          <t>Horsepower</t>
        </is>
      </c>
      <c r="C800" s="401" t="n"/>
      <c r="D800" s="28">
        <f>IF('{Equipment Data Entry}'!G39="","",'{Equipment Data Entry}'!G39)</f>
        <v/>
      </c>
      <c r="E800" s="21" t="inlineStr">
        <is>
          <t>RPM</t>
        </is>
      </c>
      <c r="F800" s="24" t="n"/>
      <c r="G800" s="199" t="inlineStr">
        <is>
          <t>SF</t>
        </is>
      </c>
      <c r="I800" s="199" t="inlineStr">
        <is>
          <t>Motor Shv OD/Bore/PD</t>
        </is>
      </c>
      <c r="J800" s="401" t="n"/>
      <c r="K800" s="208">
        <f>IF('{Equipment Data Entry}'!J39="","",'{Equipment Data Entry}'!J39)</f>
        <v/>
      </c>
      <c r="L800" s="401" t="n"/>
      <c r="P800" s="217" t="n"/>
      <c r="Q800" s="211" t="n"/>
      <c r="R800" s="212" t="inlineStr">
        <is>
          <t>Technician Notes</t>
        </is>
      </c>
      <c r="S800" s="211" t="n"/>
      <c r="T800" s="217" t="n"/>
      <c r="U800" s="211" t="n"/>
      <c r="V800" s="422" t="n"/>
      <c r="W800" s="212" t="n"/>
      <c r="X800" s="212" t="n"/>
    </row>
    <row r="801" ht="13.35" customHeight="1" s="162">
      <c r="B801" s="198">
        <f>IF('{Equipment Data Entry}'!N39="","",'{Equipment Data Entry}'!N39)</f>
        <v/>
      </c>
      <c r="C801" s="198">
        <f>IF('{Equipment Data Entry}'!O39="","",'{Equipment Data Entry}'!O39)</f>
        <v/>
      </c>
      <c r="D801" s="21" t="inlineStr">
        <is>
          <t>FLA</t>
        </is>
      </c>
      <c r="E801" s="25" t="n"/>
      <c r="F801" s="21" t="inlineStr">
        <is>
          <t>Frame</t>
        </is>
      </c>
      <c r="G801" s="208" t="n"/>
      <c r="I801" s="199" t="inlineStr">
        <is>
          <t>Fan Shv OD/Bore</t>
        </is>
      </c>
      <c r="J801" s="401" t="n"/>
      <c r="K801" s="208">
        <f>IF('{Equipment Data Entry}'!K39="","",'{Equipment Data Entry}'!K39)</f>
        <v/>
      </c>
      <c r="L801" s="401" t="n"/>
      <c r="P801" s="217" t="n"/>
      <c r="Q801" s="211" t="n"/>
      <c r="R801" s="212" t="n"/>
      <c r="S801" s="211" t="n"/>
      <c r="T801" s="217" t="n"/>
      <c r="U801" s="211" t="n"/>
      <c r="V801" s="422" t="n"/>
      <c r="W801" s="212" t="n"/>
      <c r="X801" s="212" t="n"/>
    </row>
    <row r="802" ht="13.35" customHeight="1" s="162">
      <c r="B802" s="199" t="inlineStr">
        <is>
          <t>Corrected FLA</t>
        </is>
      </c>
      <c r="C802" s="401" t="n"/>
      <c r="D802" s="27">
        <f>IF(OR(E803="",E801="",B801=""),"",B801/AVERAGE(E803:G803)*E801)</f>
        <v/>
      </c>
      <c r="E802" s="199" t="inlineStr">
        <is>
          <t>Estimated BHP</t>
        </is>
      </c>
      <c r="F802" s="401" t="n"/>
      <c r="G802" s="27">
        <f>IF(OR(COUNT(E803:G803)=0,COUNT(E804:G804)=0),"",IF(C801="1-phase", ((0.8*0.9*E803*E804)/746), AVERAGE(E803,F803,G803)*AVERAGE(E804,F804,G804)*0.8*0.9*1.732/746))</f>
        <v/>
      </c>
      <c r="I802" s="199" t="inlineStr">
        <is>
          <t>Belt(s)</t>
        </is>
      </c>
      <c r="J802" s="208">
        <f>IF('{Equipment Data Entry}'!L39="","",'{Equipment Data Entry}'!L39)</f>
        <v/>
      </c>
      <c r="K802" s="199" t="inlineStr">
        <is>
          <t>C to C</t>
        </is>
      </c>
      <c r="L802" s="25">
        <f>IF('{Equipment Data Entry}'!M39="","",'{Equipment Data Entry}'!M39)</f>
        <v/>
      </c>
      <c r="P802" s="217" t="n"/>
      <c r="Q802" s="217" t="n"/>
      <c r="R802" s="217" t="n"/>
      <c r="S802" s="217" t="n"/>
      <c r="T802" s="217" t="n"/>
      <c r="U802" s="217" t="n"/>
      <c r="V802" s="217" t="n"/>
      <c r="W802" s="217" t="n"/>
      <c r="X802" s="217" t="n"/>
    </row>
    <row r="803" ht="13.35" customHeight="1" s="162">
      <c r="B803" s="199" t="inlineStr">
        <is>
          <t>Measured Voltage</t>
        </is>
      </c>
      <c r="C803" s="400" t="n"/>
      <c r="D803" s="401" t="n"/>
      <c r="E803" s="24" t="n"/>
      <c r="F803" s="24" t="n"/>
      <c r="G803" s="24" t="n"/>
      <c r="I803" s="199" t="inlineStr">
        <is>
          <t>Final Settings / Setpoints</t>
        </is>
      </c>
      <c r="J803" s="401" t="n"/>
      <c r="K803" s="24" t="n"/>
      <c r="L803" s="400" t="n"/>
      <c r="M803" s="401" t="n"/>
      <c r="P803" s="217" t="n"/>
      <c r="Q803" s="217" t="n"/>
      <c r="R803" s="216" t="n"/>
      <c r="S803" s="217" t="n"/>
      <c r="T803" s="217" t="n"/>
      <c r="U803" s="217" t="n"/>
      <c r="V803" s="217" t="n"/>
      <c r="W803" s="217" t="n"/>
      <c r="X803" s="217" t="n"/>
    </row>
    <row r="804" ht="13.35" customHeight="1" s="162">
      <c r="B804" s="199" t="inlineStr">
        <is>
          <t>Measured Amperage</t>
        </is>
      </c>
      <c r="C804" s="400" t="n"/>
      <c r="D804" s="401" t="n"/>
      <c r="E804" s="25" t="n"/>
      <c r="F804" s="25" t="n"/>
      <c r="G804" s="25" t="n"/>
      <c r="I804" s="205" t="inlineStr">
        <is>
          <t>RPM Data</t>
        </is>
      </c>
      <c r="J804" s="401" t="n"/>
      <c r="K804" s="205" t="inlineStr">
        <is>
          <t>Initial</t>
        </is>
      </c>
      <c r="L804" s="205" t="inlineStr">
        <is>
          <t>Final</t>
        </is>
      </c>
      <c r="P804" s="217" t="n"/>
      <c r="Q804" s="217" t="n"/>
      <c r="R804" s="429" t="n"/>
      <c r="S804" s="430" t="n"/>
      <c r="T804" s="430" t="n"/>
      <c r="U804" s="430" t="n"/>
      <c r="V804" s="430" t="n"/>
      <c r="W804" s="430" t="n"/>
      <c r="X804" s="431" t="n"/>
    </row>
    <row r="805" ht="13.35" customHeight="1" s="162">
      <c r="I805" s="199" t="inlineStr">
        <is>
          <t>Motor RPM</t>
        </is>
      </c>
      <c r="J805" s="401" t="n"/>
      <c r="K805" s="24" t="n"/>
      <c r="L805" s="24" t="n"/>
      <c r="P805" s="217" t="n"/>
      <c r="Q805" s="217" t="n"/>
      <c r="R805" s="432" t="n"/>
      <c r="S805" s="404" t="n"/>
      <c r="T805" s="404" t="n"/>
      <c r="U805" s="404" t="n"/>
      <c r="V805" s="404" t="n"/>
      <c r="W805" s="404" t="n"/>
      <c r="X805" s="433" t="n"/>
    </row>
    <row r="806" ht="13.35" customHeight="1" s="162">
      <c r="B806" s="200" t="inlineStr">
        <is>
          <t xml:space="preserve">Static Pressures Profile </t>
        </is>
      </c>
      <c r="C806" s="400" t="n"/>
      <c r="D806" s="400" t="n"/>
      <c r="E806" s="400" t="n"/>
      <c r="F806" s="400" t="n"/>
      <c r="G806" s="401" t="n"/>
      <c r="I806" s="199" t="inlineStr">
        <is>
          <t>Fan RPM</t>
        </is>
      </c>
      <c r="J806" s="401" t="n"/>
      <c r="K806" s="24" t="n"/>
      <c r="L806" s="24" t="n"/>
      <c r="P806" s="217" t="n"/>
      <c r="Q806" s="217" t="n"/>
      <c r="R806" s="432" t="n"/>
      <c r="S806" s="404" t="n"/>
      <c r="T806" s="404" t="n"/>
      <c r="U806" s="404" t="n"/>
      <c r="V806" s="404" t="n"/>
      <c r="W806" s="404" t="n"/>
      <c r="X806" s="433" t="n"/>
    </row>
    <row r="807" ht="13.35" customHeight="1" s="162">
      <c r="B807" s="434" t="n"/>
      <c r="C807" s="401" t="n"/>
      <c r="D807" s="205" t="inlineStr">
        <is>
          <t>Flt/Coil</t>
        </is>
      </c>
      <c r="E807" s="205" t="inlineStr">
        <is>
          <t>Fan</t>
        </is>
      </c>
      <c r="F807" s="434" t="n"/>
      <c r="G807" s="401" t="n"/>
      <c r="I807" s="199" t="inlineStr">
        <is>
          <t>VSD Frequency</t>
        </is>
      </c>
      <c r="J807" s="401" t="n"/>
      <c r="K807" s="66" t="n"/>
      <c r="L807" s="66" t="n"/>
      <c r="P807" s="217" t="n"/>
      <c r="Q807" s="217" t="n"/>
      <c r="R807" s="432" t="n"/>
      <c r="S807" s="404" t="n"/>
      <c r="T807" s="404" t="n"/>
      <c r="U807" s="404" t="n"/>
      <c r="V807" s="404" t="n"/>
      <c r="W807" s="404" t="n"/>
      <c r="X807" s="433" t="n"/>
    </row>
    <row r="808" ht="13.35" customHeight="1" s="162">
      <c r="B808" s="198" t="inlineStr">
        <is>
          <t>Entering</t>
        </is>
      </c>
      <c r="C808" s="401" t="n"/>
      <c r="D808" s="19" t="n"/>
      <c r="E808" s="19" t="n"/>
      <c r="F808" s="19">
        <f>IF(E808="","",E809-N(E808))</f>
        <v/>
      </c>
      <c r="G808" s="186" t="inlineStr">
        <is>
          <t>TSP</t>
        </is>
      </c>
      <c r="H808" s="23" t="n"/>
      <c r="I808" s="199" t="inlineStr">
        <is>
          <t>OA Damper Position</t>
        </is>
      </c>
      <c r="J808" s="400" t="n"/>
      <c r="K808" s="401" t="n"/>
      <c r="L808" s="56" t="n"/>
      <c r="P808" s="217" t="n"/>
      <c r="Q808" s="217" t="n"/>
      <c r="R808" s="432" t="n"/>
      <c r="S808" s="404" t="n"/>
      <c r="T808" s="404" t="n"/>
      <c r="U808" s="404" t="n"/>
      <c r="V808" s="404" t="n"/>
      <c r="W808" s="404" t="n"/>
      <c r="X808" s="433" t="n"/>
    </row>
    <row r="809" ht="13.35" customHeight="1" s="162">
      <c r="B809" s="198" t="inlineStr">
        <is>
          <t>Exiting</t>
        </is>
      </c>
      <c r="C809" s="401" t="n"/>
      <c r="D809" s="55">
        <f>IF(E808="", "", E808)</f>
        <v/>
      </c>
      <c r="E809" s="19" t="n"/>
      <c r="F809" s="19">
        <f>IF(E809="","",E809-N(D808))</f>
        <v/>
      </c>
      <c r="G809" s="186" t="inlineStr">
        <is>
          <t>ESP</t>
        </is>
      </c>
      <c r="H809" s="23" t="n"/>
      <c r="P809" s="217" t="n"/>
      <c r="Q809" s="217" t="n"/>
      <c r="R809" s="432" t="n"/>
      <c r="S809" s="404" t="n"/>
      <c r="T809" s="404" t="n"/>
      <c r="U809" s="404" t="n"/>
      <c r="V809" s="404" t="n"/>
      <c r="W809" s="404" t="n"/>
      <c r="X809" s="433" t="n"/>
    </row>
    <row r="810" ht="13.35" customHeight="1" s="162">
      <c r="P810" s="217" t="n"/>
      <c r="Q810" s="217" t="n"/>
      <c r="R810" s="432" t="n"/>
      <c r="S810" s="404" t="n"/>
      <c r="T810" s="404" t="n"/>
      <c r="U810" s="404" t="n"/>
      <c r="V810" s="404" t="n"/>
      <c r="W810" s="404" t="n"/>
      <c r="X810" s="433" t="n"/>
    </row>
    <row r="811" ht="13.35" customHeight="1" s="162">
      <c r="B811" s="200" t="inlineStr">
        <is>
          <t>System</t>
        </is>
      </c>
      <c r="C811" s="403" t="n"/>
      <c r="D811" s="209">
        <f>IF('{Equipment Data Entry}'!B40="","",'{Equipment Data Entry}'!B40)</f>
        <v/>
      </c>
      <c r="E811" s="420" t="n"/>
      <c r="F811" s="403" t="n"/>
      <c r="G811" s="200" t="inlineStr">
        <is>
          <t>Service</t>
        </is>
      </c>
      <c r="H811" s="403" t="n"/>
      <c r="I811" s="210">
        <f>IF('{Equipment Data Entry}'!C40="", "", '{Equipment Data Entry}'!C40)</f>
        <v/>
      </c>
      <c r="J811" s="420" t="n"/>
      <c r="K811" s="420" t="n"/>
      <c r="L811" s="420" t="n"/>
      <c r="M811" s="403" t="n"/>
      <c r="P811" s="217" t="n"/>
      <c r="Q811" s="217" t="n"/>
      <c r="R811" s="211" t="inlineStr">
        <is>
          <t>Design Fan Rotation</t>
        </is>
      </c>
      <c r="S811" s="404" t="n"/>
      <c r="T811" s="404" t="n"/>
      <c r="U811" s="404" t="n"/>
      <c r="V811" s="404" t="n"/>
      <c r="W811" s="404" t="n"/>
      <c r="X811" s="433" t="n"/>
    </row>
    <row r="812" ht="13.35" customHeight="1" s="162">
      <c r="B812" s="424" t="n"/>
      <c r="C812" s="425" t="n"/>
      <c r="D812" s="424" t="n"/>
      <c r="E812" s="426" t="n"/>
      <c r="F812" s="425" t="n"/>
      <c r="G812" s="424" t="n"/>
      <c r="H812" s="425" t="n"/>
      <c r="I812" s="424" t="n"/>
      <c r="J812" s="426" t="n"/>
      <c r="K812" s="426" t="n"/>
      <c r="L812" s="426" t="n"/>
      <c r="M812" s="425" t="n"/>
      <c r="P812" s="217" t="n"/>
      <c r="Q812" s="217" t="n"/>
      <c r="R812" s="211" t="inlineStr">
        <is>
          <t>Actual Fan Rotation</t>
        </is>
      </c>
      <c r="S812" s="404" t="n"/>
      <c r="T812" s="404" t="n"/>
      <c r="U812" s="404" t="n"/>
      <c r="V812" s="404" t="n"/>
      <c r="W812" s="404" t="n"/>
      <c r="X812" s="433" t="n"/>
    </row>
    <row r="813" ht="13.35" customHeight="1" s="162">
      <c r="B813" s="427" t="inlineStr">
        <is>
          <t>Drive Type:</t>
        </is>
      </c>
      <c r="D813" s="428" t="n"/>
      <c r="E813" s="427" t="inlineStr">
        <is>
          <t>Fan Rotation – Design:</t>
        </is>
      </c>
      <c r="G813" s="428" t="n"/>
      <c r="I813" s="427" t="inlineStr">
        <is>
          <t>Actual:</t>
        </is>
      </c>
      <c r="J813" s="428" t="n"/>
      <c r="K813" s="427" t="inlineStr">
        <is>
          <t>Sheave Bore (M/F):</t>
        </is>
      </c>
      <c r="M813" s="428" t="n"/>
      <c r="P813" s="217" t="n"/>
      <c r="Q813" s="217" t="n"/>
      <c r="R813" s="436" t="inlineStr">
        <is>
          <t>Misc. Unit Info</t>
        </is>
      </c>
      <c r="S813" s="437" t="n"/>
      <c r="T813" s="437" t="n"/>
      <c r="U813" s="437" t="n"/>
      <c r="V813" s="437" t="n"/>
      <c r="W813" s="437" t="n"/>
      <c r="X813" s="438" t="n"/>
    </row>
    <row r="814" ht="13.35" customHeight="1" s="162">
      <c r="B814" s="200" t="inlineStr">
        <is>
          <t>Unit Data</t>
        </is>
      </c>
      <c r="C814" s="400" t="n"/>
      <c r="D814" s="400" t="n"/>
      <c r="E814" s="400" t="n"/>
      <c r="F814" s="400" t="n"/>
      <c r="G814" s="401" t="n"/>
      <c r="I814" s="200" t="inlineStr">
        <is>
          <t>Design and Performance Data</t>
        </is>
      </c>
      <c r="J814" s="400" t="n"/>
      <c r="K814" s="400" t="n"/>
      <c r="L814" s="401" t="n"/>
      <c r="M814" s="283" t="n"/>
      <c r="P814" s="217" t="n"/>
      <c r="Q814" s="217" t="n"/>
      <c r="R814" s="216" t="inlineStr">
        <is>
          <t>Design Fan Rotation</t>
        </is>
      </c>
      <c r="U814" s="217" t="n"/>
      <c r="W814" s="217" t="n"/>
      <c r="X814" s="217" t="n"/>
    </row>
    <row r="815" ht="13.35" customHeight="1" s="162">
      <c r="B815" s="199" t="inlineStr">
        <is>
          <t>Manufacturer</t>
        </is>
      </c>
      <c r="C815" s="401" t="n"/>
      <c r="D815" s="204">
        <f>IF('{Equipment Data Entry}'!E40="","",'{Equipment Data Entry}'!E40)</f>
        <v/>
      </c>
      <c r="E815" s="400" t="n"/>
      <c r="F815" s="400" t="n"/>
      <c r="G815" s="401" t="n"/>
      <c r="I815" s="199" t="inlineStr">
        <is>
          <t>Design Criteria</t>
        </is>
      </c>
      <c r="J815" s="401" t="n"/>
      <c r="K815" s="199" t="inlineStr">
        <is>
          <t>Design</t>
        </is>
      </c>
      <c r="L815" s="199" t="inlineStr">
        <is>
          <t>Actual</t>
        </is>
      </c>
      <c r="P815" s="217" t="n"/>
      <c r="Q815" s="217" t="n"/>
      <c r="R815" s="211" t="inlineStr">
        <is>
          <t>Actual Fan Rotation</t>
        </is>
      </c>
      <c r="S815" s="421" t="n"/>
      <c r="T815" s="422" t="n"/>
      <c r="U815" s="211" t="inlineStr">
        <is>
          <t>Qty.</t>
        </is>
      </c>
      <c r="V815" s="423" t="n"/>
      <c r="W815" s="217" t="n"/>
      <c r="X815" s="217" t="n"/>
    </row>
    <row r="816" ht="13.35" customHeight="1" s="162">
      <c r="B816" s="199" t="inlineStr">
        <is>
          <t>Model Number</t>
        </is>
      </c>
      <c r="C816" s="401" t="n"/>
      <c r="D816" s="204">
        <f>IF('{Equipment Data Entry}'!F40="","",'{Equipment Data Entry}'!F40)</f>
        <v/>
      </c>
      <c r="E816" s="400" t="n"/>
      <c r="F816" s="400" t="n"/>
      <c r="G816" s="401" t="n"/>
      <c r="I816" s="199" t="inlineStr">
        <is>
          <t>Total Airflow</t>
        </is>
      </c>
      <c r="J816" s="401" t="n"/>
      <c r="K816" s="24">
        <f>'RTU Airflow'!H1654</f>
        <v/>
      </c>
      <c r="L816" s="24">
        <f>'RTU Airflow'!L1654</f>
        <v/>
      </c>
      <c r="M816" s="22">
        <f>IF(OR(L816="",K816="",K816=0),"",L816/K816)</f>
        <v/>
      </c>
      <c r="P816" s="217" t="n"/>
      <c r="Q816" s="217" t="n"/>
      <c r="R816" s="211" t="inlineStr">
        <is>
          <t>Design Filter Type</t>
        </is>
      </c>
      <c r="S816" s="421" t="n"/>
      <c r="T816" s="422" t="n"/>
      <c r="U816" s="212" t="n"/>
      <c r="V816" s="423" t="n"/>
      <c r="W816" s="217" t="n"/>
      <c r="X816" s="217" t="n"/>
    </row>
    <row r="817" ht="13.35" customHeight="1" s="162">
      <c r="B817" s="199" t="inlineStr">
        <is>
          <t>Serial Number</t>
        </is>
      </c>
      <c r="C817" s="401" t="n"/>
      <c r="D817" s="204" t="n"/>
      <c r="E817" s="400" t="n"/>
      <c r="F817" s="400" t="n"/>
      <c r="G817" s="401" t="n"/>
      <c r="I817" s="199" t="inlineStr">
        <is>
          <t>Outside Airflow</t>
        </is>
      </c>
      <c r="J817" s="401" t="n"/>
      <c r="K817" s="24">
        <f>IF('RTU Airflow'!H1665=0,0,'RTU Airflow'!H1665)</f>
        <v/>
      </c>
      <c r="L817" s="24">
        <f>'RTU Airflow'!L1665</f>
        <v/>
      </c>
      <c r="M817" s="22">
        <f>IF(OR(L817="",K817="",K817=0),"",L817/K817)</f>
        <v/>
      </c>
      <c r="P817" s="217" t="n"/>
      <c r="Q817" s="217" t="n"/>
      <c r="R817" s="211" t="inlineStr">
        <is>
          <t>Installed Filter Type</t>
        </is>
      </c>
      <c r="S817" s="421" t="n"/>
      <c r="T817" s="422" t="n"/>
      <c r="U817" s="216" t="inlineStr">
        <is>
          <t>Drive Change Data</t>
        </is>
      </c>
      <c r="V817" s="423" t="n"/>
      <c r="W817" s="61" t="inlineStr">
        <is>
          <t>Original</t>
        </is>
      </c>
      <c r="X817" s="61" t="inlineStr">
        <is>
          <t>New</t>
        </is>
      </c>
    </row>
    <row r="818" ht="13.35" customHeight="1" s="162">
      <c r="B818" s="199" t="inlineStr">
        <is>
          <t>Area Served</t>
        </is>
      </c>
      <c r="C818" s="401" t="n"/>
      <c r="D818" s="204">
        <f>I811</f>
        <v/>
      </c>
      <c r="E818" s="400" t="n"/>
      <c r="F818" s="400" t="n"/>
      <c r="G818" s="401" t="n"/>
      <c r="I818" s="199" t="inlineStr">
        <is>
          <t>Return Airflow</t>
        </is>
      </c>
      <c r="J818" s="401" t="n"/>
      <c r="K818" s="24">
        <f>IF(K816="","",K816-N(K817))</f>
        <v/>
      </c>
      <c r="L818" s="24">
        <f>IF(L816="","",L816-N(L817))</f>
        <v/>
      </c>
      <c r="P818" s="216" t="n"/>
      <c r="Q818" s="216" t="n"/>
      <c r="R818" s="211" t="inlineStr">
        <is>
          <t>Size</t>
        </is>
      </c>
      <c r="S818" s="421" t="n"/>
      <c r="T818" s="422" t="n"/>
      <c r="U818" s="212" t="inlineStr">
        <is>
          <t>Qty.</t>
        </is>
      </c>
      <c r="V818" s="423" t="n"/>
      <c r="W818" s="217" t="n"/>
      <c r="X818" s="217" t="n"/>
    </row>
    <row r="819" ht="13.35" customHeight="1" s="162">
      <c r="B819" s="199" t="inlineStr">
        <is>
          <t>Location</t>
        </is>
      </c>
      <c r="C819" s="401" t="n"/>
      <c r="D819" s="204">
        <f>IF('{Equipment Data Entry}'!D40="","",'{Equipment Data Entry}'!D40)</f>
        <v/>
      </c>
      <c r="E819" s="400" t="n"/>
      <c r="F819" s="400" t="n"/>
      <c r="G819" s="401" t="n"/>
      <c r="I819" s="199" t="inlineStr">
        <is>
          <t>Unit ESP</t>
        </is>
      </c>
      <c r="J819" s="401" t="n"/>
      <c r="K819" s="71">
        <f>IF('{Equipment Data Entry}'!H40="","",'{Equipment Data Entry}'!H40)</f>
        <v/>
      </c>
      <c r="L819" s="29">
        <f>F832</f>
        <v/>
      </c>
      <c r="P819" s="217" t="n"/>
      <c r="Q819" s="211" t="inlineStr">
        <is>
          <t>RPM</t>
        </is>
      </c>
      <c r="R819" s="211" t="n"/>
      <c r="S819" s="212" t="n"/>
      <c r="T819" s="423" t="n"/>
      <c r="U819" s="211" t="inlineStr">
        <is>
          <t>Fan Sheave</t>
        </is>
      </c>
      <c r="V819" s="212" t="n"/>
      <c r="W819" s="217" t="n"/>
      <c r="X819" s="217" t="n"/>
    </row>
    <row r="820" ht="13.35" customHeight="1" s="162">
      <c r="I820" s="199" t="inlineStr">
        <is>
          <t>Fan RPMs</t>
        </is>
      </c>
      <c r="J820" s="401" t="n"/>
      <c r="K820" s="24">
        <f>IF('{Equipment Data Entry}'!I40="","",'{Equipment Data Entry}'!I40)</f>
        <v/>
      </c>
      <c r="L820" s="24">
        <f>IF(L829="","",L829)</f>
        <v/>
      </c>
      <c r="P820" s="217" t="n"/>
      <c r="S820" s="217" t="n"/>
      <c r="V820" s="217" t="n"/>
      <c r="W820" s="217" t="inlineStr">
        <is>
          <t>Original</t>
        </is>
      </c>
      <c r="X820" s="217" t="inlineStr">
        <is>
          <t>New</t>
        </is>
      </c>
    </row>
    <row r="821" ht="13.35" customHeight="1" s="162">
      <c r="B821" s="200" t="inlineStr">
        <is>
          <t>Motor Data</t>
        </is>
      </c>
      <c r="C821" s="400" t="n"/>
      <c r="D821" s="400" t="n"/>
      <c r="E821" s="400" t="n"/>
      <c r="F821" s="400" t="n"/>
      <c r="G821" s="401" t="n"/>
      <c r="I821" s="199" t="inlineStr">
        <is>
          <t>Filters: Type / Size / Qty</t>
        </is>
      </c>
      <c r="J821" s="401" t="n"/>
      <c r="K821" s="24" t="n"/>
      <c r="L821" s="400" t="n"/>
      <c r="M821" s="401" t="n"/>
      <c r="P821" s="217" t="n"/>
      <c r="Q821" s="211" t="inlineStr">
        <is>
          <t>DCV</t>
        </is>
      </c>
      <c r="R821" s="216" t="inlineStr">
        <is>
          <t>Initial</t>
        </is>
      </c>
      <c r="U821" s="216" t="inlineStr">
        <is>
          <t>Motor Sheave</t>
        </is>
      </c>
      <c r="W821" s="61" t="n"/>
      <c r="X821" s="61" t="n"/>
    </row>
    <row r="822" ht="13.35" customHeight="1" s="162">
      <c r="B822" s="199" t="inlineStr">
        <is>
          <t>Manufacturer</t>
        </is>
      </c>
      <c r="C822" s="401" t="n"/>
      <c r="D822" s="203" t="n"/>
      <c r="E822" s="400" t="n"/>
      <c r="F822" s="400" t="n"/>
      <c r="G822" s="401" t="n"/>
      <c r="I822" s="200" t="inlineStr">
        <is>
          <t>Drive Data</t>
        </is>
      </c>
      <c r="J822" s="400" t="n"/>
      <c r="K822" s="400" t="n"/>
      <c r="L822" s="401" t="n"/>
      <c r="P822" s="217" t="n"/>
      <c r="Q822" s="211" t="inlineStr">
        <is>
          <t>RPM</t>
        </is>
      </c>
      <c r="R822" s="211" t="n"/>
      <c r="S822" s="211" t="n"/>
      <c r="T822" s="217" t="n"/>
      <c r="U822" s="211" t="inlineStr">
        <is>
          <t>Fan Sheave</t>
        </is>
      </c>
      <c r="V822" s="422" t="n"/>
      <c r="W822" s="212" t="n"/>
      <c r="X822" s="212" t="n"/>
    </row>
    <row r="823" ht="13.35" customHeight="1" s="162">
      <c r="B823" s="199" t="inlineStr">
        <is>
          <t>Horsepower</t>
        </is>
      </c>
      <c r="C823" s="401" t="n"/>
      <c r="D823" s="28">
        <f>IF('{Equipment Data Entry}'!G40="","",'{Equipment Data Entry}'!G40)</f>
        <v/>
      </c>
      <c r="E823" s="21" t="inlineStr">
        <is>
          <t>RPM</t>
        </is>
      </c>
      <c r="F823" s="24" t="n"/>
      <c r="G823" s="199" t="inlineStr">
        <is>
          <t>SF</t>
        </is>
      </c>
      <c r="I823" s="199" t="inlineStr">
        <is>
          <t>Motor Shv OD/Bore/PD</t>
        </is>
      </c>
      <c r="J823" s="401" t="n"/>
      <c r="K823" s="208">
        <f>IF('{Equipment Data Entry}'!J40="","",'{Equipment Data Entry}'!J40)</f>
        <v/>
      </c>
      <c r="L823" s="401" t="n"/>
      <c r="P823" s="217" t="n"/>
      <c r="Q823" s="211" t="inlineStr">
        <is>
          <t>VFD</t>
        </is>
      </c>
      <c r="R823" s="216" t="inlineStr">
        <is>
          <t>Technician Notes</t>
        </is>
      </c>
      <c r="S823" s="211" t="n"/>
      <c r="T823" s="217" t="n"/>
      <c r="U823" s="211" t="inlineStr">
        <is>
          <t>Belt</t>
        </is>
      </c>
      <c r="V823" s="422" t="n"/>
      <c r="W823" s="212" t="n"/>
      <c r="X823" s="212" t="n"/>
    </row>
    <row r="824" ht="13.35" customHeight="1" s="162">
      <c r="B824" s="198">
        <f>IF('{Equipment Data Entry}'!N40="","",'{Equipment Data Entry}'!N40)</f>
        <v/>
      </c>
      <c r="C824" s="198">
        <f>IF('{Equipment Data Entry}'!O40="","",'{Equipment Data Entry}'!O40)</f>
        <v/>
      </c>
      <c r="D824" s="21" t="inlineStr">
        <is>
          <t>FLA</t>
        </is>
      </c>
      <c r="E824" s="25" t="n"/>
      <c r="F824" s="21" t="inlineStr">
        <is>
          <t>Frame</t>
        </is>
      </c>
      <c r="G824" s="208" t="n"/>
      <c r="I824" s="199" t="inlineStr">
        <is>
          <t>Fan Shv OD/Bore</t>
        </is>
      </c>
      <c r="J824" s="401" t="n"/>
      <c r="K824" s="208">
        <f>IF('{Equipment Data Entry}'!K40="","",'{Equipment Data Entry}'!K40)</f>
        <v/>
      </c>
      <c r="L824" s="401" t="n"/>
      <c r="P824" s="217" t="n"/>
      <c r="Q824" s="211" t="inlineStr">
        <is>
          <t>DCV</t>
        </is>
      </c>
      <c r="R824" s="212" t="n"/>
      <c r="S824" s="211" t="n"/>
      <c r="T824" s="217" t="n"/>
      <c r="U824" s="211" t="inlineStr">
        <is>
          <t>C to C</t>
        </is>
      </c>
      <c r="V824" s="422" t="n"/>
      <c r="W824" s="212" t="n"/>
      <c r="X824" s="212" t="n"/>
    </row>
    <row r="825" ht="13.35" customHeight="1" s="162">
      <c r="B825" s="199" t="inlineStr">
        <is>
          <t>Corrected FLA</t>
        </is>
      </c>
      <c r="C825" s="401" t="n"/>
      <c r="D825" s="27">
        <f>IF(OR(E826="",E824="",B824=""),"",B824/AVERAGE(E826:G826)*E824)</f>
        <v/>
      </c>
      <c r="E825" s="199" t="inlineStr">
        <is>
          <t>Estimated BHP</t>
        </is>
      </c>
      <c r="F825" s="401" t="n"/>
      <c r="G825" s="27">
        <f>IF(OR(COUNT(E826:G826)=0,COUNT(E827:G827)=0),"",IF(C824="1-phase", ((0.8*0.9*E826*E827)/746), AVERAGE(E826,F826,G826)*AVERAGE(E827,F827,G827)*0.8*0.9*1.732/746))</f>
        <v/>
      </c>
      <c r="I825" s="199" t="inlineStr">
        <is>
          <t>Belt(s)</t>
        </is>
      </c>
      <c r="J825" s="208">
        <f>IF('{Equipment Data Entry}'!L40="","",'{Equipment Data Entry}'!L40)</f>
        <v/>
      </c>
      <c r="K825" s="199" t="inlineStr">
        <is>
          <t>C to C</t>
        </is>
      </c>
      <c r="L825" s="25">
        <f>IF('{Equipment Data Entry}'!M40="","",'{Equipment Data Entry}'!M40)</f>
        <v/>
      </c>
      <c r="P825" s="217" t="n"/>
      <c r="Q825" s="211" t="n"/>
      <c r="R825" s="212" t="n"/>
      <c r="S825" s="211" t="n"/>
      <c r="T825" s="217" t="n"/>
      <c r="U825" s="211" t="n"/>
      <c r="V825" s="422" t="n"/>
      <c r="W825" s="212" t="n"/>
      <c r="X825" s="212" t="n"/>
    </row>
    <row r="826" ht="13.35" customHeight="1" s="162">
      <c r="B826" s="199" t="inlineStr">
        <is>
          <t>Measured Voltage</t>
        </is>
      </c>
      <c r="C826" s="400" t="n"/>
      <c r="D826" s="401" t="n"/>
      <c r="E826" s="24" t="n"/>
      <c r="F826" s="24" t="n"/>
      <c r="G826" s="24" t="n"/>
      <c r="I826" s="199" t="inlineStr">
        <is>
          <t>Final Settings / Setpoints</t>
        </is>
      </c>
      <c r="J826" s="401" t="n"/>
      <c r="K826" s="24" t="n"/>
      <c r="L826" s="400" t="n"/>
      <c r="M826" s="401" t="n"/>
      <c r="P826" s="217" t="n"/>
      <c r="Q826" s="217" t="n"/>
      <c r="R826" s="217" t="inlineStr">
        <is>
          <t>Technician Notes</t>
        </is>
      </c>
      <c r="S826" s="217" t="n"/>
      <c r="T826" s="217" t="n"/>
      <c r="U826" s="217" t="n"/>
      <c r="V826" s="217" t="n"/>
      <c r="W826" s="217" t="n"/>
      <c r="X826" s="217" t="n"/>
    </row>
    <row r="827" ht="13.35" customHeight="1" s="162">
      <c r="B827" s="199" t="inlineStr">
        <is>
          <t>Measured Amperage</t>
        </is>
      </c>
      <c r="C827" s="400" t="n"/>
      <c r="D827" s="401" t="n"/>
      <c r="E827" s="25" t="n"/>
      <c r="F827" s="25" t="n"/>
      <c r="G827" s="25" t="n"/>
      <c r="I827" s="205" t="inlineStr">
        <is>
          <t>RPM Data</t>
        </is>
      </c>
      <c r="J827" s="401" t="n"/>
      <c r="K827" s="205" t="inlineStr">
        <is>
          <t>Initial</t>
        </is>
      </c>
      <c r="L827" s="205" t="inlineStr">
        <is>
          <t>Final</t>
        </is>
      </c>
      <c r="P827" s="217" t="n"/>
      <c r="Q827" s="217" t="n"/>
      <c r="R827" s="216" t="n"/>
      <c r="S827" s="217" t="n"/>
      <c r="T827" s="217" t="n"/>
      <c r="U827" s="217" t="n"/>
      <c r="V827" s="217" t="n"/>
      <c r="W827" s="217" t="n"/>
      <c r="X827" s="217" t="n"/>
    </row>
    <row r="828" ht="13.35" customHeight="1" s="162">
      <c r="I828" s="199" t="inlineStr">
        <is>
          <t>Motor RPM</t>
        </is>
      </c>
      <c r="J828" s="401" t="n"/>
      <c r="K828" s="24" t="n"/>
      <c r="L828" s="24" t="n"/>
      <c r="P828" s="217" t="n"/>
      <c r="Q828" s="217" t="n"/>
      <c r="R828" s="429" t="n"/>
      <c r="S828" s="430" t="n"/>
      <c r="T828" s="430" t="n"/>
      <c r="U828" s="430" t="n"/>
      <c r="V828" s="430" t="n"/>
      <c r="W828" s="430" t="n"/>
      <c r="X828" s="431" t="n"/>
    </row>
    <row r="829" ht="13.35" customHeight="1" s="162">
      <c r="B829" s="200" t="inlineStr">
        <is>
          <t xml:space="preserve">Static Pressures Profile </t>
        </is>
      </c>
      <c r="C829" s="400" t="n"/>
      <c r="D829" s="400" t="n"/>
      <c r="E829" s="400" t="n"/>
      <c r="F829" s="400" t="n"/>
      <c r="G829" s="401" t="n"/>
      <c r="I829" s="199" t="inlineStr">
        <is>
          <t>Fan RPM</t>
        </is>
      </c>
      <c r="J829" s="401" t="n"/>
      <c r="K829" s="24" t="n"/>
      <c r="L829" s="24" t="n"/>
      <c r="P829" s="217" t="n"/>
      <c r="Q829" s="217" t="n"/>
      <c r="R829" s="432" t="n"/>
      <c r="S829" s="404" t="n"/>
      <c r="T829" s="404" t="n"/>
      <c r="U829" s="404" t="n"/>
      <c r="V829" s="404" t="n"/>
      <c r="W829" s="404" t="n"/>
      <c r="X829" s="433" t="n"/>
    </row>
    <row r="830" ht="13.35" customHeight="1" s="162">
      <c r="B830" s="434" t="n"/>
      <c r="C830" s="401" t="n"/>
      <c r="D830" s="205" t="inlineStr">
        <is>
          <t>Flt/Coil</t>
        </is>
      </c>
      <c r="E830" s="205" t="inlineStr">
        <is>
          <t>Fan</t>
        </is>
      </c>
      <c r="F830" s="434" t="n"/>
      <c r="G830" s="401" t="n"/>
      <c r="I830" s="199" t="inlineStr">
        <is>
          <t>VSD Frequency</t>
        </is>
      </c>
      <c r="J830" s="401" t="n"/>
      <c r="K830" s="66" t="n"/>
      <c r="L830" s="66" t="n"/>
      <c r="P830" s="217" t="n"/>
      <c r="Q830" s="217" t="n"/>
      <c r="R830" s="432" t="n"/>
      <c r="S830" s="404" t="n"/>
      <c r="T830" s="404" t="n"/>
      <c r="U830" s="404" t="n"/>
      <c r="V830" s="404" t="n"/>
      <c r="W830" s="404" t="n"/>
      <c r="X830" s="433" t="n"/>
    </row>
    <row r="831" ht="13.35" customHeight="1" s="162">
      <c r="B831" s="198" t="inlineStr">
        <is>
          <t>Entering</t>
        </is>
      </c>
      <c r="C831" s="401" t="n"/>
      <c r="D831" s="19" t="n"/>
      <c r="E831" s="19" t="n"/>
      <c r="F831" s="19">
        <f>IF(E831="","",E832-N(E831))</f>
        <v/>
      </c>
      <c r="G831" s="186" t="inlineStr">
        <is>
          <t>TSP</t>
        </is>
      </c>
      <c r="H831" s="23" t="n"/>
      <c r="I831" s="199" t="inlineStr">
        <is>
          <t>OA Damper Position</t>
        </is>
      </c>
      <c r="J831" s="400" t="n"/>
      <c r="K831" s="401" t="n"/>
      <c r="L831" s="56" t="n"/>
      <c r="P831" s="217" t="n"/>
      <c r="Q831" s="217" t="n"/>
      <c r="R831" s="432" t="n"/>
      <c r="S831" s="404" t="n"/>
      <c r="T831" s="404" t="n"/>
      <c r="U831" s="404" t="n"/>
      <c r="V831" s="404" t="n"/>
      <c r="W831" s="404" t="n"/>
      <c r="X831" s="433" t="n"/>
    </row>
    <row r="832" ht="13.35" customHeight="1" s="162">
      <c r="B832" s="198" t="inlineStr">
        <is>
          <t>Exiting</t>
        </is>
      </c>
      <c r="C832" s="401" t="n"/>
      <c r="D832" s="55">
        <f>IF(E831="", "", E831)</f>
        <v/>
      </c>
      <c r="E832" s="19" t="n"/>
      <c r="F832" s="19">
        <f>IF(E832="","",E832-N(D831))</f>
        <v/>
      </c>
      <c r="G832" s="186" t="inlineStr">
        <is>
          <t>ESP</t>
        </is>
      </c>
      <c r="H832" s="23" t="n"/>
      <c r="P832" s="217" t="n"/>
      <c r="Q832" s="217" t="n"/>
      <c r="R832" s="432" t="n"/>
      <c r="S832" s="404" t="n"/>
      <c r="T832" s="404" t="n"/>
      <c r="U832" s="404" t="n"/>
      <c r="V832" s="404" t="n"/>
      <c r="W832" s="404" t="n"/>
      <c r="X832" s="433" t="n"/>
    </row>
    <row r="833" ht="13.35" customHeight="1" s="162">
      <c r="P833" s="217" t="n"/>
      <c r="Q833" s="217" t="n"/>
      <c r="R833" s="432" t="n"/>
      <c r="S833" s="404" t="n"/>
      <c r="T833" s="404" t="n"/>
      <c r="U833" s="404" t="n"/>
      <c r="V833" s="404" t="n"/>
      <c r="W833" s="404" t="n"/>
      <c r="X833" s="433" t="n"/>
    </row>
    <row r="834" ht="13.35" customHeight="1" s="162">
      <c r="B834" s="205" t="inlineStr">
        <is>
          <t>Notes</t>
        </is>
      </c>
      <c r="C834" s="186" t="n"/>
      <c r="D834" s="400" t="n"/>
      <c r="E834" s="400" t="n"/>
      <c r="F834" s="400" t="n"/>
      <c r="G834" s="400" t="n"/>
      <c r="H834" s="400" t="n"/>
      <c r="I834" s="400" t="n"/>
      <c r="J834" s="400" t="n"/>
      <c r="K834" s="400" t="n"/>
      <c r="L834" s="400" t="n"/>
      <c r="M834" s="401" t="n"/>
      <c r="P834" s="217" t="n"/>
      <c r="Q834" s="217" t="n"/>
      <c r="R834" s="432" t="n"/>
      <c r="S834" s="404" t="n"/>
      <c r="T834" s="404" t="n"/>
      <c r="U834" s="404" t="n"/>
      <c r="V834" s="404" t="n"/>
      <c r="W834" s="404" t="n"/>
      <c r="X834" s="433" t="n"/>
    </row>
    <row r="835" ht="13.35" customHeight="1" s="162">
      <c r="B835" s="186" t="n"/>
      <c r="C835" s="400" t="n"/>
      <c r="D835" s="400" t="n"/>
      <c r="E835" s="400" t="n"/>
      <c r="F835" s="400" t="n"/>
      <c r="G835" s="400" t="n"/>
      <c r="H835" s="400" t="n"/>
      <c r="I835" s="400" t="n"/>
      <c r="J835" s="400" t="n"/>
      <c r="K835" s="400" t="n"/>
      <c r="L835" s="400" t="n"/>
      <c r="M835" s="401" t="n"/>
      <c r="P835" s="217" t="n"/>
      <c r="Q835" s="217" t="n"/>
      <c r="R835" s="435" t="n"/>
      <c r="S835" s="404" t="n"/>
      <c r="T835" s="404" t="n"/>
      <c r="U835" s="404" t="n"/>
      <c r="V835" s="404" t="n"/>
      <c r="W835" s="404" t="n"/>
      <c r="X835" s="433" t="n"/>
    </row>
    <row r="836" ht="13.35" customHeight="1" s="162">
      <c r="B836" s="186" t="n"/>
      <c r="C836" s="400" t="n"/>
      <c r="D836" s="400" t="n"/>
      <c r="E836" s="400" t="n"/>
      <c r="F836" s="400" t="n"/>
      <c r="G836" s="400" t="n"/>
      <c r="H836" s="400" t="n"/>
      <c r="I836" s="400" t="n"/>
      <c r="J836" s="400" t="n"/>
      <c r="K836" s="400" t="n"/>
      <c r="L836" s="400" t="n"/>
      <c r="M836" s="401" t="n"/>
      <c r="P836" s="217" t="n"/>
      <c r="Q836" s="217" t="n"/>
      <c r="R836" s="432" t="inlineStr">
        <is>
          <t>Misc. Unit Info</t>
        </is>
      </c>
      <c r="S836" s="404" t="n"/>
      <c r="T836" s="404" t="n"/>
      <c r="U836" s="404" t="n"/>
      <c r="V836" s="404" t="n"/>
      <c r="W836" s="404" t="n"/>
      <c r="X836" s="433" t="n"/>
    </row>
    <row r="837" ht="13.35" customHeight="1" s="162">
      <c r="B837" s="200" t="inlineStr">
        <is>
          <t>System</t>
        </is>
      </c>
      <c r="C837" s="403" t="n"/>
      <c r="D837" s="209">
        <f>IF('{Equipment Data Entry}'!B41="","",'{Equipment Data Entry}'!B41)</f>
        <v/>
      </c>
      <c r="E837" s="420" t="n"/>
      <c r="F837" s="403" t="n"/>
      <c r="G837" s="200" t="inlineStr">
        <is>
          <t>Service</t>
        </is>
      </c>
      <c r="H837" s="403" t="n"/>
      <c r="I837" s="210">
        <f>IF('{Equipment Data Entry}'!C41="", "", '{Equipment Data Entry}'!C41)</f>
        <v/>
      </c>
      <c r="J837" s="420" t="n"/>
      <c r="K837" s="420" t="n"/>
      <c r="L837" s="420" t="n"/>
      <c r="M837" s="403" t="n"/>
      <c r="P837" s="217" t="n"/>
      <c r="Q837" s="217" t="n"/>
      <c r="R837" s="436" t="inlineStr">
        <is>
          <t>Design Fan Rotation</t>
        </is>
      </c>
      <c r="S837" s="437" t="n"/>
      <c r="T837" s="437" t="n"/>
      <c r="U837" s="437" t="n"/>
      <c r="V837" s="437" t="n"/>
      <c r="W837" s="437" t="n"/>
      <c r="X837" s="438" t="n"/>
    </row>
    <row r="838" ht="13.35" customHeight="1" s="162">
      <c r="B838" s="424" t="n"/>
      <c r="C838" s="425" t="n"/>
      <c r="D838" s="424" t="n"/>
      <c r="E838" s="426" t="n"/>
      <c r="F838" s="425" t="n"/>
      <c r="G838" s="424" t="n"/>
      <c r="H838" s="425" t="n"/>
      <c r="I838" s="424" t="n"/>
      <c r="J838" s="426" t="n"/>
      <c r="K838" s="426" t="n"/>
      <c r="L838" s="426" t="n"/>
      <c r="M838" s="425" t="n"/>
      <c r="R838" s="13" t="inlineStr">
        <is>
          <t>Actual Fan Rotation</t>
        </is>
      </c>
    </row>
    <row r="839" ht="13.35" customHeight="1" s="162">
      <c r="B839" s="427" t="inlineStr">
        <is>
          <t>Drive Type:</t>
        </is>
      </c>
      <c r="D839" s="428" t="n"/>
      <c r="E839" s="427" t="inlineStr">
        <is>
          <t>Fan Rotation – Design:</t>
        </is>
      </c>
      <c r="G839" s="428" t="n"/>
      <c r="I839" s="427" t="inlineStr">
        <is>
          <t>Actual:</t>
        </is>
      </c>
      <c r="J839" s="428" t="n"/>
      <c r="K839" s="427" t="inlineStr">
        <is>
          <t>Sheave Bore (M/F):</t>
        </is>
      </c>
      <c r="M839" s="428" t="n"/>
      <c r="P839" s="217" t="n"/>
      <c r="Q839" s="217" t="n"/>
      <c r="R839" s="216" t="inlineStr">
        <is>
          <t>Design Filter Type</t>
        </is>
      </c>
      <c r="U839" s="217" t="n"/>
      <c r="W839" s="217" t="n"/>
      <c r="X839" s="217" t="n"/>
    </row>
    <row r="840" ht="13.35" customHeight="1" s="162">
      <c r="B840" s="200" t="inlineStr">
        <is>
          <t>Unit Data</t>
        </is>
      </c>
      <c r="C840" s="400" t="n"/>
      <c r="D840" s="400" t="n"/>
      <c r="E840" s="400" t="n"/>
      <c r="F840" s="400" t="n"/>
      <c r="G840" s="401" t="n"/>
      <c r="I840" s="200" t="inlineStr">
        <is>
          <t>Design and Performance Data</t>
        </is>
      </c>
      <c r="J840" s="400" t="n"/>
      <c r="K840" s="400" t="n"/>
      <c r="L840" s="401" t="n"/>
      <c r="M840" s="283" t="n"/>
      <c r="P840" s="217" t="n"/>
      <c r="Q840" s="217" t="n"/>
      <c r="R840" s="211" t="inlineStr">
        <is>
          <t>Installed Filter Type</t>
        </is>
      </c>
      <c r="S840" s="421" t="n"/>
      <c r="T840" s="422" t="n"/>
      <c r="U840" s="212" t="n"/>
      <c r="V840" s="423" t="n"/>
      <c r="W840" s="217" t="n"/>
      <c r="X840" s="217" t="n"/>
    </row>
    <row r="841" ht="13.35" customHeight="1" s="162">
      <c r="B841" s="199" t="inlineStr">
        <is>
          <t>Manufacturer</t>
        </is>
      </c>
      <c r="C841" s="401" t="n"/>
      <c r="D841" s="204">
        <f>IF('{Equipment Data Entry}'!E41="","",'{Equipment Data Entry}'!E41)</f>
        <v/>
      </c>
      <c r="E841" s="400" t="n"/>
      <c r="F841" s="400" t="n"/>
      <c r="G841" s="401" t="n"/>
      <c r="I841" s="199" t="inlineStr">
        <is>
          <t>Design Criteria</t>
        </is>
      </c>
      <c r="J841" s="401" t="n"/>
      <c r="K841" s="199" t="inlineStr">
        <is>
          <t>Design</t>
        </is>
      </c>
      <c r="L841" s="199" t="inlineStr">
        <is>
          <t>Actual</t>
        </is>
      </c>
      <c r="P841" s="217" t="n"/>
      <c r="Q841" s="217" t="n"/>
      <c r="R841" s="211" t="inlineStr">
        <is>
          <t>Size</t>
        </is>
      </c>
      <c r="S841" s="421" t="n"/>
      <c r="T841" s="422" t="n"/>
      <c r="U841" s="212" t="inlineStr">
        <is>
          <t>Qty.</t>
        </is>
      </c>
      <c r="V841" s="423" t="n"/>
      <c r="W841" s="217" t="n"/>
      <c r="X841" s="217" t="n"/>
    </row>
    <row r="842" ht="13.35" customHeight="1" s="162">
      <c r="B842" s="199" t="inlineStr">
        <is>
          <t>Model Number</t>
        </is>
      </c>
      <c r="C842" s="401" t="n"/>
      <c r="D842" s="204">
        <f>IF('{Equipment Data Entry}'!F41="","",'{Equipment Data Entry}'!F41)</f>
        <v/>
      </c>
      <c r="E842" s="400" t="n"/>
      <c r="F842" s="400" t="n"/>
      <c r="G842" s="401" t="n"/>
      <c r="I842" s="199" t="inlineStr">
        <is>
          <t>Total Airflow</t>
        </is>
      </c>
      <c r="J842" s="401" t="n"/>
      <c r="K842" s="24">
        <f>'RTU Airflow'!H1703</f>
        <v/>
      </c>
      <c r="L842" s="24">
        <f>'RTU Airflow'!L1703</f>
        <v/>
      </c>
      <c r="M842" s="22">
        <f>IF(OR(L842="",K842="",K842=0),"",L842/K842)</f>
        <v/>
      </c>
      <c r="P842" s="217" t="n"/>
      <c r="Q842" s="217" t="n"/>
      <c r="R842" s="211" t="n"/>
      <c r="S842" s="421" t="n"/>
      <c r="T842" s="422" t="n"/>
      <c r="U842" s="212" t="n"/>
      <c r="V842" s="423" t="n"/>
      <c r="W842" s="217" t="n"/>
      <c r="X842" s="217" t="n"/>
    </row>
    <row r="843" ht="13.35" customHeight="1" s="162">
      <c r="B843" s="199" t="inlineStr">
        <is>
          <t>Serial Number</t>
        </is>
      </c>
      <c r="C843" s="401" t="n"/>
      <c r="D843" s="204" t="n"/>
      <c r="E843" s="400" t="n"/>
      <c r="F843" s="400" t="n"/>
      <c r="G843" s="401" t="n"/>
      <c r="I843" s="199" t="inlineStr">
        <is>
          <t>Outside Airflow</t>
        </is>
      </c>
      <c r="J843" s="401" t="n"/>
      <c r="K843" s="24">
        <f>IF('RTU Airflow'!H1714=0,0,'RTU Airflow'!H1714)</f>
        <v/>
      </c>
      <c r="L843" s="24">
        <f>'RTU Airflow'!L1714</f>
        <v/>
      </c>
      <c r="M843" s="22">
        <f>IF(OR(L843="",K843="",K843=0),"",L843/K843)</f>
        <v/>
      </c>
      <c r="P843" s="216" t="n"/>
      <c r="Q843" s="216" t="n"/>
      <c r="R843" s="211" t="inlineStr">
        <is>
          <t>Direct Drive Motors</t>
        </is>
      </c>
      <c r="S843" s="421" t="n"/>
      <c r="T843" s="422" t="n"/>
      <c r="U843" s="212" t="inlineStr">
        <is>
          <t>Drive Change Data</t>
        </is>
      </c>
      <c r="V843" s="423" t="n"/>
      <c r="W843" s="217" t="inlineStr">
        <is>
          <t>Original</t>
        </is>
      </c>
      <c r="X843" s="217" t="inlineStr">
        <is>
          <t>New</t>
        </is>
      </c>
    </row>
    <row r="844" ht="13.35" customHeight="1" s="162">
      <c r="B844" s="199" t="inlineStr">
        <is>
          <t>Area Served</t>
        </is>
      </c>
      <c r="C844" s="401" t="n"/>
      <c r="D844" s="204">
        <f>I837</f>
        <v/>
      </c>
      <c r="E844" s="400" t="n"/>
      <c r="F844" s="400" t="n"/>
      <c r="G844" s="401" t="n"/>
      <c r="I844" s="199" t="inlineStr">
        <is>
          <t>Return Airflow</t>
        </is>
      </c>
      <c r="J844" s="401" t="n"/>
      <c r="K844" s="24">
        <f>IF(K842="","",K842-N(K843))</f>
        <v/>
      </c>
      <c r="L844" s="24">
        <f>IF(L842="","",L842-N(L843))</f>
        <v/>
      </c>
      <c r="P844" s="217" t="n"/>
      <c r="Q844" s="217" t="n"/>
      <c r="R844" s="211" t="inlineStr">
        <is>
          <t>Initial</t>
        </is>
      </c>
      <c r="S844" s="212" t="inlineStr">
        <is>
          <t>Final</t>
        </is>
      </c>
      <c r="T844" s="423" t="n"/>
      <c r="U844" s="211" t="inlineStr">
        <is>
          <t>Motor Sheave</t>
        </is>
      </c>
      <c r="V844" s="212" t="n"/>
      <c r="W844" s="217" t="n"/>
      <c r="X844" s="217" t="n"/>
    </row>
    <row r="845" ht="13.35" customHeight="1" s="162">
      <c r="B845" s="199" t="inlineStr">
        <is>
          <t>Location</t>
        </is>
      </c>
      <c r="C845" s="401" t="n"/>
      <c r="D845" s="204">
        <f>IF('{Equipment Data Entry}'!D41="","",'{Equipment Data Entry}'!D41)</f>
        <v/>
      </c>
      <c r="E845" s="400" t="n"/>
      <c r="F845" s="400" t="n"/>
      <c r="G845" s="401" t="n"/>
      <c r="I845" s="199" t="inlineStr">
        <is>
          <t>Unit ESP</t>
        </is>
      </c>
      <c r="J845" s="401" t="n"/>
      <c r="K845" s="71">
        <f>IF('{Equipment Data Entry}'!H41="","",'{Equipment Data Entry}'!H41)</f>
        <v/>
      </c>
      <c r="L845" s="29">
        <f>F858</f>
        <v/>
      </c>
      <c r="P845" s="217" t="n"/>
      <c r="S845" s="217" t="n"/>
      <c r="V845" s="217" t="n"/>
      <c r="W845" s="217" t="n"/>
      <c r="X845" s="217" t="n"/>
    </row>
    <row r="846" ht="13.35" customHeight="1" s="162">
      <c r="I846" s="199" t="inlineStr">
        <is>
          <t>Fan RPMs</t>
        </is>
      </c>
      <c r="J846" s="401" t="n"/>
      <c r="K846" s="24">
        <f>IF('{Equipment Data Entry}'!I41="","",'{Equipment Data Entry}'!I41)</f>
        <v/>
      </c>
      <c r="L846" s="24">
        <f>IF(L855="","",L855)</f>
        <v/>
      </c>
      <c r="P846" s="217" t="n"/>
      <c r="Q846" s="217" t="inlineStr">
        <is>
          <t>VFD</t>
        </is>
      </c>
      <c r="R846" s="216" t="n"/>
      <c r="U846" s="216" t="inlineStr">
        <is>
          <t>Belt</t>
        </is>
      </c>
      <c r="W846" s="61" t="n"/>
      <c r="X846" s="61" t="n"/>
    </row>
    <row r="847" ht="13.35" customHeight="1" s="162">
      <c r="B847" s="200" t="inlineStr">
        <is>
          <t>Motor Data</t>
        </is>
      </c>
      <c r="C847" s="400" t="n"/>
      <c r="D847" s="400" t="n"/>
      <c r="E847" s="400" t="n"/>
      <c r="F847" s="400" t="n"/>
      <c r="G847" s="401" t="n"/>
      <c r="I847" s="199" t="inlineStr">
        <is>
          <t>Filters: Type / Size / Qty</t>
        </is>
      </c>
      <c r="J847" s="401" t="n"/>
      <c r="K847" s="24" t="n"/>
      <c r="L847" s="400" t="n"/>
      <c r="M847" s="401" t="n"/>
      <c r="P847" s="217" t="n"/>
      <c r="Q847" s="211" t="inlineStr">
        <is>
          <t>DCV</t>
        </is>
      </c>
      <c r="R847" s="211" t="n"/>
      <c r="S847" s="211" t="n"/>
      <c r="T847" s="217" t="n"/>
      <c r="U847" s="211" t="inlineStr">
        <is>
          <t>C to C</t>
        </is>
      </c>
      <c r="V847" s="422" t="n"/>
      <c r="W847" s="212" t="n"/>
      <c r="X847" s="212" t="n"/>
    </row>
    <row r="848" ht="13.35" customHeight="1" s="162">
      <c r="B848" s="199" t="inlineStr">
        <is>
          <t>Manufacturer</t>
        </is>
      </c>
      <c r="C848" s="401" t="n"/>
      <c r="D848" s="203" t="n"/>
      <c r="E848" s="400" t="n"/>
      <c r="F848" s="400" t="n"/>
      <c r="G848" s="401" t="n"/>
      <c r="I848" s="200" t="inlineStr">
        <is>
          <t>Drive Data</t>
        </is>
      </c>
      <c r="J848" s="400" t="n"/>
      <c r="K848" s="400" t="n"/>
      <c r="L848" s="401" t="n"/>
      <c r="P848" s="217" t="n"/>
      <c r="Q848" s="211" t="n"/>
      <c r="R848" s="212" t="n"/>
      <c r="S848" s="211" t="n"/>
      <c r="T848" s="217" t="n"/>
      <c r="U848" s="211" t="n"/>
      <c r="V848" s="422" t="n"/>
      <c r="W848" s="212" t="n"/>
      <c r="X848" s="212" t="n"/>
    </row>
    <row r="849" ht="13.35" customHeight="1" s="162">
      <c r="B849" s="199" t="inlineStr">
        <is>
          <t>Horsepower</t>
        </is>
      </c>
      <c r="C849" s="401" t="n"/>
      <c r="D849" s="28">
        <f>IF('{Equipment Data Entry}'!G41="","",'{Equipment Data Entry}'!G41)</f>
        <v/>
      </c>
      <c r="E849" s="21" t="inlineStr">
        <is>
          <t>RPM</t>
        </is>
      </c>
      <c r="F849" s="24" t="n"/>
      <c r="G849" s="199" t="inlineStr">
        <is>
          <t>SF</t>
        </is>
      </c>
      <c r="I849" s="199" t="inlineStr">
        <is>
          <t>Motor Shv OD/Bore/PD</t>
        </is>
      </c>
      <c r="J849" s="401" t="n"/>
      <c r="K849" s="208">
        <f>IF('{Equipment Data Entry}'!J41="","",'{Equipment Data Entry}'!J41)</f>
        <v/>
      </c>
      <c r="L849" s="401" t="n"/>
      <c r="P849" s="217" t="n"/>
      <c r="Q849" s="211" t="n"/>
      <c r="R849" s="212" t="inlineStr">
        <is>
          <t>Technician Notes</t>
        </is>
      </c>
      <c r="S849" s="211" t="n"/>
      <c r="T849" s="217" t="n"/>
      <c r="U849" s="211" t="n"/>
      <c r="V849" s="422" t="n"/>
      <c r="W849" s="212" t="n"/>
      <c r="X849" s="212" t="n"/>
    </row>
    <row r="850" ht="13.35" customHeight="1" s="162">
      <c r="B850" s="198">
        <f>IF('{Equipment Data Entry}'!N41="","",'{Equipment Data Entry}'!N41)</f>
        <v/>
      </c>
      <c r="C850" s="198">
        <f>IF('{Equipment Data Entry}'!O41="","",'{Equipment Data Entry}'!O41)</f>
        <v/>
      </c>
      <c r="D850" s="21" t="inlineStr">
        <is>
          <t>FLA</t>
        </is>
      </c>
      <c r="E850" s="25" t="n"/>
      <c r="F850" s="21" t="inlineStr">
        <is>
          <t>Frame</t>
        </is>
      </c>
      <c r="G850" s="208" t="n"/>
      <c r="I850" s="199" t="inlineStr">
        <is>
          <t>Fan Shv OD/Bore</t>
        </is>
      </c>
      <c r="J850" s="401" t="n"/>
      <c r="K850" s="208">
        <f>IF('{Equipment Data Entry}'!K41="","",'{Equipment Data Entry}'!K41)</f>
        <v/>
      </c>
      <c r="L850" s="401" t="n"/>
      <c r="P850" s="217" t="n"/>
      <c r="Q850" s="211" t="n"/>
      <c r="R850" s="212" t="n"/>
      <c r="S850" s="211" t="n"/>
      <c r="T850" s="217" t="n"/>
      <c r="U850" s="211" t="n"/>
      <c r="V850" s="422" t="n"/>
      <c r="W850" s="212" t="n"/>
      <c r="X850" s="212" t="n"/>
    </row>
    <row r="851" ht="13.35" customHeight="1" s="162">
      <c r="B851" s="199" t="inlineStr">
        <is>
          <t>Corrected FLA</t>
        </is>
      </c>
      <c r="C851" s="401" t="n"/>
      <c r="D851" s="27">
        <f>IF(OR(E852="",E850="",B850=""),"",B850/AVERAGE(E852:G852)*E850)</f>
        <v/>
      </c>
      <c r="E851" s="199" t="inlineStr">
        <is>
          <t>Estimated BHP</t>
        </is>
      </c>
      <c r="F851" s="401" t="n"/>
      <c r="G851" s="27">
        <f>IF(OR(COUNT(E852:G852)=0,COUNT(E853:G853)=0),"",IF(C850="1-phase", ((0.8*0.9*E852*E853)/746), AVERAGE(E852,F852,G852)*AVERAGE(E853,F853,G853)*0.8*0.9*1.732/746))</f>
        <v/>
      </c>
      <c r="I851" s="199" t="inlineStr">
        <is>
          <t>Belt(s)</t>
        </is>
      </c>
      <c r="J851" s="208">
        <f>IF('{Equipment Data Entry}'!L41="","",'{Equipment Data Entry}'!L41)</f>
        <v/>
      </c>
      <c r="K851" s="199" t="inlineStr">
        <is>
          <t>C to C</t>
        </is>
      </c>
      <c r="L851" s="25">
        <f>IF('{Equipment Data Entry}'!M41="","",'{Equipment Data Entry}'!M41)</f>
        <v/>
      </c>
      <c r="P851" s="217" t="n"/>
      <c r="Q851" s="217" t="n"/>
      <c r="R851" s="217" t="n"/>
      <c r="S851" s="217" t="n"/>
      <c r="T851" s="217" t="n"/>
      <c r="U851" s="217" t="n"/>
      <c r="V851" s="217" t="n"/>
      <c r="W851" s="217" t="n"/>
      <c r="X851" s="217" t="n"/>
    </row>
    <row r="852" ht="13.35" customHeight="1" s="162">
      <c r="B852" s="199" t="inlineStr">
        <is>
          <t>Measured Voltage</t>
        </is>
      </c>
      <c r="C852" s="400" t="n"/>
      <c r="D852" s="401" t="n"/>
      <c r="E852" s="24" t="n"/>
      <c r="F852" s="24" t="n"/>
      <c r="G852" s="24" t="n"/>
      <c r="I852" s="199" t="inlineStr">
        <is>
          <t>Final Settings / Setpoints</t>
        </is>
      </c>
      <c r="J852" s="401" t="n"/>
      <c r="K852" s="24" t="n"/>
      <c r="L852" s="400" t="n"/>
      <c r="M852" s="401" t="n"/>
      <c r="P852" s="217" t="n"/>
      <c r="Q852" s="217" t="n"/>
      <c r="R852" s="216" t="n"/>
      <c r="S852" s="217" t="n"/>
      <c r="T852" s="217" t="n"/>
      <c r="U852" s="217" t="n"/>
      <c r="V852" s="217" t="n"/>
      <c r="W852" s="217" t="n"/>
      <c r="X852" s="217" t="n"/>
    </row>
    <row r="853" ht="13.35" customHeight="1" s="162">
      <c r="B853" s="199" t="inlineStr">
        <is>
          <t>Measured Amperage</t>
        </is>
      </c>
      <c r="C853" s="400" t="n"/>
      <c r="D853" s="401" t="n"/>
      <c r="E853" s="25" t="n"/>
      <c r="F853" s="25" t="n"/>
      <c r="G853" s="25" t="n"/>
      <c r="I853" s="205" t="inlineStr">
        <is>
          <t>RPM Data</t>
        </is>
      </c>
      <c r="J853" s="401" t="n"/>
      <c r="K853" s="205" t="inlineStr">
        <is>
          <t>Initial</t>
        </is>
      </c>
      <c r="L853" s="205" t="inlineStr">
        <is>
          <t>Final</t>
        </is>
      </c>
      <c r="P853" s="217" t="n"/>
      <c r="Q853" s="217" t="n"/>
      <c r="R853" s="429" t="n"/>
      <c r="S853" s="430" t="n"/>
      <c r="T853" s="430" t="n"/>
      <c r="U853" s="430" t="n"/>
      <c r="V853" s="430" t="n"/>
      <c r="W853" s="430" t="n"/>
      <c r="X853" s="431" t="n"/>
    </row>
    <row r="854" ht="13.35" customHeight="1" s="162">
      <c r="I854" s="199" t="inlineStr">
        <is>
          <t>Motor RPM</t>
        </is>
      </c>
      <c r="J854" s="401" t="n"/>
      <c r="K854" s="24" t="n"/>
      <c r="L854" s="24" t="n"/>
      <c r="P854" s="217" t="n"/>
      <c r="Q854" s="217" t="n"/>
      <c r="R854" s="432" t="n"/>
      <c r="S854" s="404" t="n"/>
      <c r="T854" s="404" t="n"/>
      <c r="U854" s="404" t="n"/>
      <c r="V854" s="404" t="n"/>
      <c r="W854" s="404" t="n"/>
      <c r="X854" s="433" t="n"/>
    </row>
    <row r="855" ht="13.35" customHeight="1" s="162">
      <c r="B855" s="200" t="inlineStr">
        <is>
          <t xml:space="preserve">Static Pressures Profile </t>
        </is>
      </c>
      <c r="C855" s="400" t="n"/>
      <c r="D855" s="400" t="n"/>
      <c r="E855" s="400" t="n"/>
      <c r="F855" s="400" t="n"/>
      <c r="G855" s="401" t="n"/>
      <c r="I855" s="199" t="inlineStr">
        <is>
          <t>Fan RPM</t>
        </is>
      </c>
      <c r="J855" s="401" t="n"/>
      <c r="K855" s="24" t="n"/>
      <c r="L855" s="24" t="n"/>
      <c r="P855" s="217" t="n"/>
      <c r="Q855" s="217" t="n"/>
      <c r="R855" s="432" t="n"/>
      <c r="S855" s="404" t="n"/>
      <c r="T855" s="404" t="n"/>
      <c r="U855" s="404" t="n"/>
      <c r="V855" s="404" t="n"/>
      <c r="W855" s="404" t="n"/>
      <c r="X855" s="433" t="n"/>
    </row>
    <row r="856" ht="13.35" customHeight="1" s="162">
      <c r="B856" s="434" t="n"/>
      <c r="C856" s="401" t="n"/>
      <c r="D856" s="205" t="inlineStr">
        <is>
          <t>Flt/Coil</t>
        </is>
      </c>
      <c r="E856" s="205" t="inlineStr">
        <is>
          <t>Fan</t>
        </is>
      </c>
      <c r="F856" s="434" t="n"/>
      <c r="G856" s="401" t="n"/>
      <c r="I856" s="199" t="inlineStr">
        <is>
          <t>VSD Frequency</t>
        </is>
      </c>
      <c r="J856" s="401" t="n"/>
      <c r="K856" s="66" t="n"/>
      <c r="L856" s="66" t="n"/>
      <c r="P856" s="217" t="n"/>
      <c r="Q856" s="217" t="n"/>
      <c r="R856" s="432" t="n"/>
      <c r="S856" s="404" t="n"/>
      <c r="T856" s="404" t="n"/>
      <c r="U856" s="404" t="n"/>
      <c r="V856" s="404" t="n"/>
      <c r="W856" s="404" t="n"/>
      <c r="X856" s="433" t="n"/>
    </row>
    <row r="857" ht="13.35" customHeight="1" s="162">
      <c r="B857" s="198" t="inlineStr">
        <is>
          <t>Entering</t>
        </is>
      </c>
      <c r="C857" s="401" t="n"/>
      <c r="D857" s="19" t="n"/>
      <c r="E857" s="19" t="n"/>
      <c r="F857" s="19">
        <f>IF(E857="","",E858-N(E857))</f>
        <v/>
      </c>
      <c r="G857" s="186" t="inlineStr">
        <is>
          <t>TSP</t>
        </is>
      </c>
      <c r="H857" s="23" t="n"/>
      <c r="I857" s="199" t="inlineStr">
        <is>
          <t>OA Damper Position</t>
        </is>
      </c>
      <c r="J857" s="400" t="n"/>
      <c r="K857" s="401" t="n"/>
      <c r="L857" s="56" t="n"/>
      <c r="P857" s="217" t="n"/>
      <c r="Q857" s="217" t="n"/>
      <c r="R857" s="432" t="n"/>
      <c r="S857" s="404" t="n"/>
      <c r="T857" s="404" t="n"/>
      <c r="U857" s="404" t="n"/>
      <c r="V857" s="404" t="n"/>
      <c r="W857" s="404" t="n"/>
      <c r="X857" s="433" t="n"/>
    </row>
    <row r="858" ht="13.35" customHeight="1" s="162">
      <c r="B858" s="198" t="inlineStr">
        <is>
          <t>Exiting</t>
        </is>
      </c>
      <c r="C858" s="401" t="n"/>
      <c r="D858" s="55">
        <f>IF(E857="", "", E857)</f>
        <v/>
      </c>
      <c r="E858" s="19" t="n"/>
      <c r="F858" s="19">
        <f>IF(E858="","",E858-N(D857))</f>
        <v/>
      </c>
      <c r="G858" s="186" t="inlineStr">
        <is>
          <t>ESP</t>
        </is>
      </c>
      <c r="H858" s="23" t="n"/>
      <c r="P858" s="217" t="n"/>
      <c r="Q858" s="217" t="n"/>
      <c r="R858" s="432" t="n"/>
      <c r="S858" s="404" t="n"/>
      <c r="T858" s="404" t="n"/>
      <c r="U858" s="404" t="n"/>
      <c r="V858" s="404" t="n"/>
      <c r="W858" s="404" t="n"/>
      <c r="X858" s="433" t="n"/>
    </row>
    <row r="859" ht="13.35" customHeight="1" s="162">
      <c r="P859" s="217" t="n"/>
      <c r="Q859" s="217" t="n"/>
      <c r="R859" s="432" t="n"/>
      <c r="S859" s="404" t="n"/>
      <c r="T859" s="404" t="n"/>
      <c r="U859" s="404" t="n"/>
      <c r="V859" s="404" t="n"/>
      <c r="W859" s="404" t="n"/>
      <c r="X859" s="433" t="n"/>
    </row>
    <row r="860" ht="13.35" customHeight="1" s="162">
      <c r="B860" s="200" t="inlineStr">
        <is>
          <t>System</t>
        </is>
      </c>
      <c r="C860" s="403" t="n"/>
      <c r="D860" s="209">
        <f>IF('{Equipment Data Entry}'!B42="","",'{Equipment Data Entry}'!B42)</f>
        <v/>
      </c>
      <c r="E860" s="420" t="n"/>
      <c r="F860" s="403" t="n"/>
      <c r="G860" s="200" t="inlineStr">
        <is>
          <t>Service</t>
        </is>
      </c>
      <c r="H860" s="403" t="n"/>
      <c r="I860" s="210">
        <f>IF('{Equipment Data Entry}'!C42="", "", '{Equipment Data Entry}'!C42)</f>
        <v/>
      </c>
      <c r="J860" s="420" t="n"/>
      <c r="K860" s="420" t="n"/>
      <c r="L860" s="420" t="n"/>
      <c r="M860" s="403" t="n"/>
      <c r="P860" s="217" t="n"/>
      <c r="Q860" s="217" t="n"/>
      <c r="R860" s="211" t="inlineStr">
        <is>
          <t>Design Fan Rotation</t>
        </is>
      </c>
      <c r="S860" s="404" t="n"/>
      <c r="T860" s="404" t="n"/>
      <c r="U860" s="404" t="n"/>
      <c r="V860" s="404" t="n"/>
      <c r="W860" s="404" t="n"/>
      <c r="X860" s="433" t="n"/>
    </row>
    <row r="861" ht="13.35" customHeight="1" s="162">
      <c r="B861" s="424" t="n"/>
      <c r="C861" s="425" t="n"/>
      <c r="D861" s="424" t="n"/>
      <c r="E861" s="426" t="n"/>
      <c r="F861" s="425" t="n"/>
      <c r="G861" s="424" t="n"/>
      <c r="H861" s="425" t="n"/>
      <c r="I861" s="424" t="n"/>
      <c r="J861" s="426" t="n"/>
      <c r="K861" s="426" t="n"/>
      <c r="L861" s="426" t="n"/>
      <c r="M861" s="425" t="n"/>
      <c r="P861" s="217" t="n"/>
      <c r="Q861" s="217" t="n"/>
      <c r="R861" s="211" t="inlineStr">
        <is>
          <t>Actual Fan Rotation</t>
        </is>
      </c>
      <c r="S861" s="404" t="n"/>
      <c r="T861" s="404" t="n"/>
      <c r="U861" s="404" t="n"/>
      <c r="V861" s="404" t="n"/>
      <c r="W861" s="404" t="n"/>
      <c r="X861" s="433" t="n"/>
    </row>
    <row r="862" ht="13.35" customHeight="1" s="162">
      <c r="B862" s="427" t="inlineStr">
        <is>
          <t>Drive Type:</t>
        </is>
      </c>
      <c r="D862" s="428" t="n"/>
      <c r="E862" s="427" t="inlineStr">
        <is>
          <t>Fan Rotation – Design:</t>
        </is>
      </c>
      <c r="G862" s="428" t="n"/>
      <c r="I862" s="427" t="inlineStr">
        <is>
          <t>Actual:</t>
        </is>
      </c>
      <c r="J862" s="428" t="n"/>
      <c r="K862" s="427" t="inlineStr">
        <is>
          <t>Sheave Bore (M/F):</t>
        </is>
      </c>
      <c r="M862" s="428" t="n"/>
      <c r="P862" s="217" t="n"/>
      <c r="Q862" s="217" t="n"/>
      <c r="R862" s="436" t="inlineStr">
        <is>
          <t>Misc. Unit Info</t>
        </is>
      </c>
      <c r="S862" s="437" t="n"/>
      <c r="T862" s="437" t="n"/>
      <c r="U862" s="437" t="n"/>
      <c r="V862" s="437" t="n"/>
      <c r="W862" s="437" t="n"/>
      <c r="X862" s="438" t="n"/>
    </row>
    <row r="863" ht="13.35" customHeight="1" s="162">
      <c r="B863" s="200" t="inlineStr">
        <is>
          <t>Unit Data</t>
        </is>
      </c>
      <c r="C863" s="400" t="n"/>
      <c r="D863" s="400" t="n"/>
      <c r="E863" s="400" t="n"/>
      <c r="F863" s="400" t="n"/>
      <c r="G863" s="401" t="n"/>
      <c r="I863" s="200" t="inlineStr">
        <is>
          <t>Design and Performance Data</t>
        </is>
      </c>
      <c r="J863" s="400" t="n"/>
      <c r="K863" s="400" t="n"/>
      <c r="L863" s="401" t="n"/>
      <c r="M863" s="283" t="n"/>
      <c r="P863" s="217" t="n"/>
      <c r="Q863" s="217" t="n"/>
      <c r="R863" s="216" t="inlineStr">
        <is>
          <t>Design Fan Rotation</t>
        </is>
      </c>
      <c r="U863" s="217" t="n"/>
      <c r="W863" s="217" t="n"/>
      <c r="X863" s="217" t="n"/>
    </row>
    <row r="864" ht="13.35" customHeight="1" s="162">
      <c r="B864" s="199" t="inlineStr">
        <is>
          <t>Manufacturer</t>
        </is>
      </c>
      <c r="C864" s="401" t="n"/>
      <c r="D864" s="204">
        <f>IF('{Equipment Data Entry}'!E42="","",'{Equipment Data Entry}'!E42)</f>
        <v/>
      </c>
      <c r="E864" s="400" t="n"/>
      <c r="F864" s="400" t="n"/>
      <c r="G864" s="401" t="n"/>
      <c r="I864" s="199" t="inlineStr">
        <is>
          <t>Design Criteria</t>
        </is>
      </c>
      <c r="J864" s="401" t="n"/>
      <c r="K864" s="199" t="inlineStr">
        <is>
          <t>Design</t>
        </is>
      </c>
      <c r="L864" s="199" t="inlineStr">
        <is>
          <t>Actual</t>
        </is>
      </c>
      <c r="P864" s="217" t="n"/>
      <c r="Q864" s="217" t="n"/>
      <c r="R864" s="211" t="inlineStr">
        <is>
          <t>Actual Fan Rotation</t>
        </is>
      </c>
      <c r="S864" s="421" t="n"/>
      <c r="T864" s="422" t="n"/>
      <c r="U864" s="211" t="inlineStr">
        <is>
          <t>Qty.</t>
        </is>
      </c>
      <c r="V864" s="423" t="n"/>
      <c r="W864" s="217" t="n"/>
      <c r="X864" s="217" t="n"/>
    </row>
    <row r="865" ht="13.35" customHeight="1" s="162">
      <c r="B865" s="199" t="inlineStr">
        <is>
          <t>Model Number</t>
        </is>
      </c>
      <c r="C865" s="401" t="n"/>
      <c r="D865" s="204">
        <f>IF('{Equipment Data Entry}'!F42="","",'{Equipment Data Entry}'!F42)</f>
        <v/>
      </c>
      <c r="E865" s="400" t="n"/>
      <c r="F865" s="400" t="n"/>
      <c r="G865" s="401" t="n"/>
      <c r="I865" s="199" t="inlineStr">
        <is>
          <t>Total Airflow</t>
        </is>
      </c>
      <c r="J865" s="401" t="n"/>
      <c r="K865" s="24">
        <f>'RTU Airflow'!H1752</f>
        <v/>
      </c>
      <c r="L865" s="24">
        <f>'RTU Airflow'!L1752</f>
        <v/>
      </c>
      <c r="M865" s="22">
        <f>IF(OR(L865="",K865="",K865=0),"",L865/K865)</f>
        <v/>
      </c>
      <c r="P865" s="217" t="n"/>
      <c r="Q865" s="217" t="n"/>
      <c r="R865" s="211" t="inlineStr">
        <is>
          <t>Design Filter Type</t>
        </is>
      </c>
      <c r="S865" s="421" t="n"/>
      <c r="T865" s="422" t="n"/>
      <c r="U865" s="212" t="n"/>
      <c r="V865" s="423" t="n"/>
      <c r="W865" s="217" t="n"/>
      <c r="X865" s="217" t="n"/>
    </row>
    <row r="866" ht="13.35" customHeight="1" s="162">
      <c r="B866" s="199" t="inlineStr">
        <is>
          <t>Serial Number</t>
        </is>
      </c>
      <c r="C866" s="401" t="n"/>
      <c r="D866" s="204" t="n"/>
      <c r="E866" s="400" t="n"/>
      <c r="F866" s="400" t="n"/>
      <c r="G866" s="401" t="n"/>
      <c r="I866" s="199" t="inlineStr">
        <is>
          <t>Outside Airflow</t>
        </is>
      </c>
      <c r="J866" s="401" t="n"/>
      <c r="K866" s="24">
        <f>IF('RTU Airflow'!H1763=0,0,'RTU Airflow'!H1763)</f>
        <v/>
      </c>
      <c r="L866" s="24">
        <f>'RTU Airflow'!L1763</f>
        <v/>
      </c>
      <c r="M866" s="22">
        <f>IF(OR(L866="",K866="",K866=0),"",L866/K866)</f>
        <v/>
      </c>
      <c r="P866" s="217" t="n"/>
      <c r="Q866" s="217" t="n"/>
      <c r="R866" s="211" t="inlineStr">
        <is>
          <t>Installed Filter Type</t>
        </is>
      </c>
      <c r="S866" s="421" t="n"/>
      <c r="T866" s="422" t="n"/>
      <c r="U866" s="216" t="inlineStr">
        <is>
          <t>Drive Change Data</t>
        </is>
      </c>
      <c r="V866" s="423" t="n"/>
      <c r="W866" s="61" t="inlineStr">
        <is>
          <t>Original</t>
        </is>
      </c>
      <c r="X866" s="61" t="inlineStr">
        <is>
          <t>New</t>
        </is>
      </c>
    </row>
    <row r="867" ht="13.35" customHeight="1" s="162">
      <c r="B867" s="199" t="inlineStr">
        <is>
          <t>Area Served</t>
        </is>
      </c>
      <c r="C867" s="401" t="n"/>
      <c r="D867" s="204">
        <f>I860</f>
        <v/>
      </c>
      <c r="E867" s="400" t="n"/>
      <c r="F867" s="400" t="n"/>
      <c r="G867" s="401" t="n"/>
      <c r="I867" s="199" t="inlineStr">
        <is>
          <t>Return Airflow</t>
        </is>
      </c>
      <c r="J867" s="401" t="n"/>
      <c r="K867" s="24">
        <f>IF(K865="","",K865-N(K866))</f>
        <v/>
      </c>
      <c r="L867" s="24">
        <f>IF(L865="","",L865-N(L866))</f>
        <v/>
      </c>
      <c r="P867" s="216" t="n"/>
      <c r="Q867" s="216" t="n"/>
      <c r="R867" s="211" t="inlineStr">
        <is>
          <t>Size</t>
        </is>
      </c>
      <c r="S867" s="421" t="n"/>
      <c r="T867" s="422" t="n"/>
      <c r="U867" s="212" t="inlineStr">
        <is>
          <t>Qty.</t>
        </is>
      </c>
      <c r="V867" s="423" t="n"/>
      <c r="W867" s="217" t="n"/>
      <c r="X867" s="217" t="n"/>
    </row>
    <row r="868" ht="13.35" customHeight="1" s="162">
      <c r="B868" s="199" t="inlineStr">
        <is>
          <t>Location</t>
        </is>
      </c>
      <c r="C868" s="401" t="n"/>
      <c r="D868" s="204">
        <f>IF('{Equipment Data Entry}'!D42="","",'{Equipment Data Entry}'!D42)</f>
        <v/>
      </c>
      <c r="E868" s="400" t="n"/>
      <c r="F868" s="400" t="n"/>
      <c r="G868" s="401" t="n"/>
      <c r="I868" s="199" t="inlineStr">
        <is>
          <t>Unit ESP</t>
        </is>
      </c>
      <c r="J868" s="401" t="n"/>
      <c r="K868" s="71">
        <f>IF('{Equipment Data Entry}'!H42="","",'{Equipment Data Entry}'!H42)</f>
        <v/>
      </c>
      <c r="L868" s="29">
        <f>F881</f>
        <v/>
      </c>
      <c r="P868" s="217" t="n"/>
      <c r="Q868" s="211" t="inlineStr">
        <is>
          <t>RPM</t>
        </is>
      </c>
      <c r="R868" s="211" t="n"/>
      <c r="S868" s="212" t="n"/>
      <c r="T868" s="423" t="n"/>
      <c r="U868" s="211" t="inlineStr">
        <is>
          <t>Fan Sheave</t>
        </is>
      </c>
      <c r="V868" s="212" t="n"/>
      <c r="W868" s="217" t="n"/>
      <c r="X868" s="217" t="n"/>
    </row>
    <row r="869" ht="13.35" customHeight="1" s="162">
      <c r="I869" s="199" t="inlineStr">
        <is>
          <t>Fan RPMs</t>
        </is>
      </c>
      <c r="J869" s="401" t="n"/>
      <c r="K869" s="24">
        <f>IF('{Equipment Data Entry}'!I42="","",'{Equipment Data Entry}'!I42)</f>
        <v/>
      </c>
      <c r="L869" s="24">
        <f>IF(L878="","",L878)</f>
        <v/>
      </c>
      <c r="P869" s="217" t="n"/>
      <c r="S869" s="217" t="n"/>
      <c r="V869" s="217" t="n"/>
      <c r="W869" s="217" t="inlineStr">
        <is>
          <t>Original</t>
        </is>
      </c>
      <c r="X869" s="217" t="inlineStr">
        <is>
          <t>New</t>
        </is>
      </c>
    </row>
    <row r="870" ht="13.35" customHeight="1" s="162">
      <c r="B870" s="200" t="inlineStr">
        <is>
          <t>Motor Data</t>
        </is>
      </c>
      <c r="C870" s="400" t="n"/>
      <c r="D870" s="400" t="n"/>
      <c r="E870" s="400" t="n"/>
      <c r="F870" s="400" t="n"/>
      <c r="G870" s="401" t="n"/>
      <c r="I870" s="199" t="inlineStr">
        <is>
          <t>Filters: Type / Size / Qty</t>
        </is>
      </c>
      <c r="J870" s="401" t="n"/>
      <c r="K870" s="24" t="n"/>
      <c r="L870" s="400" t="n"/>
      <c r="M870" s="401" t="n"/>
      <c r="P870" s="217" t="n"/>
      <c r="Q870" s="211" t="inlineStr">
        <is>
          <t>DCV</t>
        </is>
      </c>
      <c r="R870" s="216" t="inlineStr">
        <is>
          <t>Initial</t>
        </is>
      </c>
      <c r="U870" s="216" t="inlineStr">
        <is>
          <t>Motor Sheave</t>
        </is>
      </c>
      <c r="W870" s="61" t="n"/>
      <c r="X870" s="61" t="n"/>
    </row>
    <row r="871" ht="13.35" customHeight="1" s="162">
      <c r="B871" s="199" t="inlineStr">
        <is>
          <t>Manufacturer</t>
        </is>
      </c>
      <c r="C871" s="401" t="n"/>
      <c r="D871" s="203" t="n"/>
      <c r="E871" s="400" t="n"/>
      <c r="F871" s="400" t="n"/>
      <c r="G871" s="401" t="n"/>
      <c r="I871" s="200" t="inlineStr">
        <is>
          <t>Drive Data</t>
        </is>
      </c>
      <c r="J871" s="400" t="n"/>
      <c r="K871" s="400" t="n"/>
      <c r="L871" s="401" t="n"/>
      <c r="P871" s="217" t="n"/>
      <c r="Q871" s="211" t="inlineStr">
        <is>
          <t>RPM</t>
        </is>
      </c>
      <c r="R871" s="211" t="n"/>
      <c r="S871" s="211" t="n"/>
      <c r="T871" s="217" t="n"/>
      <c r="U871" s="211" t="inlineStr">
        <is>
          <t>Fan Sheave</t>
        </is>
      </c>
      <c r="V871" s="422" t="n"/>
      <c r="W871" s="212" t="n"/>
      <c r="X871" s="212" t="n"/>
    </row>
    <row r="872" ht="13.35" customHeight="1" s="162">
      <c r="B872" s="199" t="inlineStr">
        <is>
          <t>Horsepower</t>
        </is>
      </c>
      <c r="C872" s="401" t="n"/>
      <c r="D872" s="28">
        <f>IF('{Equipment Data Entry}'!G42="","",'{Equipment Data Entry}'!G42)</f>
        <v/>
      </c>
      <c r="E872" s="21" t="inlineStr">
        <is>
          <t>RPM</t>
        </is>
      </c>
      <c r="F872" s="24" t="n"/>
      <c r="G872" s="199" t="inlineStr">
        <is>
          <t>SF</t>
        </is>
      </c>
      <c r="I872" s="199" t="inlineStr">
        <is>
          <t>Motor Shv OD/Bore/PD</t>
        </is>
      </c>
      <c r="J872" s="401" t="n"/>
      <c r="K872" s="208">
        <f>IF('{Equipment Data Entry}'!J42="","",'{Equipment Data Entry}'!J42)</f>
        <v/>
      </c>
      <c r="L872" s="401" t="n"/>
      <c r="P872" s="217" t="n"/>
      <c r="Q872" s="211" t="inlineStr">
        <is>
          <t>VFD</t>
        </is>
      </c>
      <c r="R872" s="216" t="inlineStr">
        <is>
          <t>Technician Notes</t>
        </is>
      </c>
      <c r="S872" s="211" t="n"/>
      <c r="T872" s="217" t="n"/>
      <c r="U872" s="211" t="inlineStr">
        <is>
          <t>Belt</t>
        </is>
      </c>
      <c r="V872" s="422" t="n"/>
      <c r="W872" s="212" t="n"/>
      <c r="X872" s="212" t="n"/>
    </row>
    <row r="873" ht="13.35" customHeight="1" s="162">
      <c r="B873" s="198">
        <f>IF('{Equipment Data Entry}'!N42="","",'{Equipment Data Entry}'!N42)</f>
        <v/>
      </c>
      <c r="C873" s="198">
        <f>IF('{Equipment Data Entry}'!O42="","",'{Equipment Data Entry}'!O42)</f>
        <v/>
      </c>
      <c r="D873" s="21" t="inlineStr">
        <is>
          <t>FLA</t>
        </is>
      </c>
      <c r="E873" s="25" t="n"/>
      <c r="F873" s="21" t="inlineStr">
        <is>
          <t>Frame</t>
        </is>
      </c>
      <c r="G873" s="208" t="n"/>
      <c r="I873" s="199" t="inlineStr">
        <is>
          <t>Fan Shv OD/Bore</t>
        </is>
      </c>
      <c r="J873" s="401" t="n"/>
      <c r="K873" s="208">
        <f>IF('{Equipment Data Entry}'!K42="","",'{Equipment Data Entry}'!K42)</f>
        <v/>
      </c>
      <c r="L873" s="401" t="n"/>
      <c r="P873" s="217" t="n"/>
      <c r="Q873" s="211" t="inlineStr">
        <is>
          <t>DCV</t>
        </is>
      </c>
      <c r="R873" s="212" t="n"/>
      <c r="S873" s="211" t="n"/>
      <c r="T873" s="217" t="n"/>
      <c r="U873" s="211" t="inlineStr">
        <is>
          <t>C to C</t>
        </is>
      </c>
      <c r="V873" s="422" t="n"/>
      <c r="W873" s="212" t="n"/>
      <c r="X873" s="212" t="n"/>
    </row>
    <row r="874" ht="13.35" customHeight="1" s="162">
      <c r="B874" s="199" t="inlineStr">
        <is>
          <t>Corrected FLA</t>
        </is>
      </c>
      <c r="C874" s="401" t="n"/>
      <c r="D874" s="27">
        <f>IF(OR(E875="",E873="",B873=""),"",B873/AVERAGE(E875:G875)*E873)</f>
        <v/>
      </c>
      <c r="E874" s="199" t="inlineStr">
        <is>
          <t>Estimated BHP</t>
        </is>
      </c>
      <c r="F874" s="401" t="n"/>
      <c r="G874" s="27">
        <f>IF(OR(COUNT(E875:G875)=0,COUNT(E876:G876)=0),"",IF(C873="1-phase", ((0.8*0.9*E875*E876)/746), AVERAGE(E875,F875,G875)*AVERAGE(E876,F876,G876)*0.8*0.9*1.732/746))</f>
        <v/>
      </c>
      <c r="I874" s="199" t="inlineStr">
        <is>
          <t>Belt(s)</t>
        </is>
      </c>
      <c r="J874" s="208">
        <f>IF('{Equipment Data Entry}'!L42="","",'{Equipment Data Entry}'!L42)</f>
        <v/>
      </c>
      <c r="K874" s="199" t="inlineStr">
        <is>
          <t>C to C</t>
        </is>
      </c>
      <c r="L874" s="25">
        <f>IF('{Equipment Data Entry}'!M42="","",'{Equipment Data Entry}'!M42)</f>
        <v/>
      </c>
      <c r="P874" s="217" t="n"/>
      <c r="Q874" s="211" t="n"/>
      <c r="R874" s="212" t="n"/>
      <c r="S874" s="211" t="n"/>
      <c r="T874" s="217" t="n"/>
      <c r="U874" s="211" t="n"/>
      <c r="V874" s="422" t="n"/>
      <c r="W874" s="212" t="n"/>
      <c r="X874" s="212" t="n"/>
    </row>
    <row r="875" ht="13.35" customHeight="1" s="162">
      <c r="B875" s="199" t="inlineStr">
        <is>
          <t>Measured Voltage</t>
        </is>
      </c>
      <c r="C875" s="400" t="n"/>
      <c r="D875" s="401" t="n"/>
      <c r="E875" s="24" t="n"/>
      <c r="F875" s="24" t="n"/>
      <c r="G875" s="24" t="n"/>
      <c r="I875" s="199" t="inlineStr">
        <is>
          <t>Final Settings / Setpoints</t>
        </is>
      </c>
      <c r="J875" s="401" t="n"/>
      <c r="K875" s="24" t="n"/>
      <c r="L875" s="400" t="n"/>
      <c r="M875" s="401" t="n"/>
      <c r="P875" s="217" t="n"/>
      <c r="Q875" s="217" t="n"/>
      <c r="R875" s="217" t="inlineStr">
        <is>
          <t>Technician Notes</t>
        </is>
      </c>
      <c r="S875" s="217" t="n"/>
      <c r="T875" s="217" t="n"/>
      <c r="U875" s="217" t="n"/>
      <c r="V875" s="217" t="n"/>
      <c r="W875" s="217" t="n"/>
      <c r="X875" s="217" t="n"/>
    </row>
    <row r="876" ht="13.35" customHeight="1" s="162">
      <c r="B876" s="199" t="inlineStr">
        <is>
          <t>Measured Amperage</t>
        </is>
      </c>
      <c r="C876" s="400" t="n"/>
      <c r="D876" s="401" t="n"/>
      <c r="E876" s="25" t="n"/>
      <c r="F876" s="25" t="n"/>
      <c r="G876" s="25" t="n"/>
      <c r="I876" s="205" t="inlineStr">
        <is>
          <t>RPM Data</t>
        </is>
      </c>
      <c r="J876" s="401" t="n"/>
      <c r="K876" s="205" t="inlineStr">
        <is>
          <t>Initial</t>
        </is>
      </c>
      <c r="L876" s="205" t="inlineStr">
        <is>
          <t>Final</t>
        </is>
      </c>
      <c r="P876" s="217" t="n"/>
      <c r="Q876" s="217" t="n"/>
      <c r="R876" s="216" t="n"/>
      <c r="S876" s="217" t="n"/>
      <c r="T876" s="217" t="n"/>
      <c r="U876" s="217" t="n"/>
      <c r="V876" s="217" t="n"/>
      <c r="W876" s="217" t="n"/>
      <c r="X876" s="217" t="n"/>
    </row>
    <row r="877" ht="13.35" customHeight="1" s="162">
      <c r="I877" s="199" t="inlineStr">
        <is>
          <t>Motor RPM</t>
        </is>
      </c>
      <c r="J877" s="401" t="n"/>
      <c r="K877" s="24" t="n"/>
      <c r="L877" s="24" t="n"/>
      <c r="P877" s="217" t="n"/>
      <c r="Q877" s="217" t="n"/>
      <c r="R877" s="429" t="n"/>
      <c r="S877" s="430" t="n"/>
      <c r="T877" s="430" t="n"/>
      <c r="U877" s="430" t="n"/>
      <c r="V877" s="430" t="n"/>
      <c r="W877" s="430" t="n"/>
      <c r="X877" s="431" t="n"/>
    </row>
    <row r="878" ht="13.35" customHeight="1" s="162">
      <c r="B878" s="200" t="inlineStr">
        <is>
          <t xml:space="preserve">Static Pressures Profile </t>
        </is>
      </c>
      <c r="C878" s="400" t="n"/>
      <c r="D878" s="400" t="n"/>
      <c r="E878" s="400" t="n"/>
      <c r="F878" s="400" t="n"/>
      <c r="G878" s="401" t="n"/>
      <c r="I878" s="199" t="inlineStr">
        <is>
          <t>Fan RPM</t>
        </is>
      </c>
      <c r="J878" s="401" t="n"/>
      <c r="K878" s="24" t="n"/>
      <c r="L878" s="24" t="n"/>
      <c r="P878" s="217" t="n"/>
      <c r="Q878" s="217" t="n"/>
      <c r="R878" s="432" t="n"/>
      <c r="S878" s="404" t="n"/>
      <c r="T878" s="404" t="n"/>
      <c r="U878" s="404" t="n"/>
      <c r="V878" s="404" t="n"/>
      <c r="W878" s="404" t="n"/>
      <c r="X878" s="433" t="n"/>
    </row>
    <row r="879" ht="13.35" customHeight="1" s="162">
      <c r="B879" s="434" t="n"/>
      <c r="C879" s="401" t="n"/>
      <c r="D879" s="205" t="inlineStr">
        <is>
          <t>Flt/Coil</t>
        </is>
      </c>
      <c r="E879" s="205" t="inlineStr">
        <is>
          <t>Fan</t>
        </is>
      </c>
      <c r="F879" s="434" t="n"/>
      <c r="G879" s="401" t="n"/>
      <c r="I879" s="199" t="inlineStr">
        <is>
          <t>VSD Frequency</t>
        </is>
      </c>
      <c r="J879" s="401" t="n"/>
      <c r="K879" s="66" t="n"/>
      <c r="L879" s="66" t="n"/>
      <c r="P879" s="217" t="n"/>
      <c r="Q879" s="217" t="n"/>
      <c r="R879" s="432" t="n"/>
      <c r="S879" s="404" t="n"/>
      <c r="T879" s="404" t="n"/>
      <c r="U879" s="404" t="n"/>
      <c r="V879" s="404" t="n"/>
      <c r="W879" s="404" t="n"/>
      <c r="X879" s="433" t="n"/>
    </row>
    <row r="880" ht="13.35" customHeight="1" s="162">
      <c r="B880" s="198" t="inlineStr">
        <is>
          <t>Entering</t>
        </is>
      </c>
      <c r="C880" s="401" t="n"/>
      <c r="D880" s="19" t="n"/>
      <c r="E880" s="19" t="n"/>
      <c r="F880" s="19">
        <f>IF(E880="","",E881-N(E880))</f>
        <v/>
      </c>
      <c r="G880" s="186" t="inlineStr">
        <is>
          <t>TSP</t>
        </is>
      </c>
      <c r="H880" s="23" t="n"/>
      <c r="I880" s="199" t="inlineStr">
        <is>
          <t>OA Damper Position</t>
        </is>
      </c>
      <c r="J880" s="400" t="n"/>
      <c r="K880" s="401" t="n"/>
      <c r="L880" s="56" t="n"/>
      <c r="P880" s="217" t="n"/>
      <c r="Q880" s="217" t="n"/>
      <c r="R880" s="432" t="n"/>
      <c r="S880" s="404" t="n"/>
      <c r="T880" s="404" t="n"/>
      <c r="U880" s="404" t="n"/>
      <c r="V880" s="404" t="n"/>
      <c r="W880" s="404" t="n"/>
      <c r="X880" s="433" t="n"/>
    </row>
    <row r="881" ht="13.35" customHeight="1" s="162">
      <c r="B881" s="198" t="inlineStr">
        <is>
          <t>Exiting</t>
        </is>
      </c>
      <c r="C881" s="401" t="n"/>
      <c r="D881" s="55">
        <f>IF(E880="", "", E880)</f>
        <v/>
      </c>
      <c r="E881" s="19" t="n"/>
      <c r="F881" s="19">
        <f>IF(E881="","",E881-N(D880))</f>
        <v/>
      </c>
      <c r="G881" s="186" t="inlineStr">
        <is>
          <t>ESP</t>
        </is>
      </c>
      <c r="H881" s="23" t="n"/>
      <c r="P881" s="217" t="n"/>
      <c r="Q881" s="217" t="n"/>
      <c r="R881" s="432" t="n"/>
      <c r="S881" s="404" t="n"/>
      <c r="T881" s="404" t="n"/>
      <c r="U881" s="404" t="n"/>
      <c r="V881" s="404" t="n"/>
      <c r="W881" s="404" t="n"/>
      <c r="X881" s="433" t="n"/>
    </row>
    <row r="882" ht="13.35" customHeight="1" s="162">
      <c r="P882" s="217" t="n"/>
      <c r="Q882" s="217" t="n"/>
      <c r="R882" s="432" t="n"/>
      <c r="S882" s="404" t="n"/>
      <c r="T882" s="404" t="n"/>
      <c r="U882" s="404" t="n"/>
      <c r="V882" s="404" t="n"/>
      <c r="W882" s="404" t="n"/>
      <c r="X882" s="433" t="n"/>
    </row>
    <row r="883" ht="13.35" customHeight="1" s="162">
      <c r="B883" s="205" t="inlineStr">
        <is>
          <t>Notes</t>
        </is>
      </c>
      <c r="C883" s="186" t="n"/>
      <c r="D883" s="400" t="n"/>
      <c r="E883" s="400" t="n"/>
      <c r="F883" s="400" t="n"/>
      <c r="G883" s="400" t="n"/>
      <c r="H883" s="400" t="n"/>
      <c r="I883" s="400" t="n"/>
      <c r="J883" s="400" t="n"/>
      <c r="K883" s="400" t="n"/>
      <c r="L883" s="400" t="n"/>
      <c r="M883" s="401" t="n"/>
      <c r="P883" s="217" t="n"/>
      <c r="Q883" s="217" t="n"/>
      <c r="R883" s="432" t="n"/>
      <c r="S883" s="404" t="n"/>
      <c r="T883" s="404" t="n"/>
      <c r="U883" s="404" t="n"/>
      <c r="V883" s="404" t="n"/>
      <c r="W883" s="404" t="n"/>
      <c r="X883" s="433" t="n"/>
    </row>
    <row r="884" ht="13.35" customHeight="1" s="162">
      <c r="B884" s="186" t="n"/>
      <c r="C884" s="400" t="n"/>
      <c r="D884" s="400" t="n"/>
      <c r="E884" s="400" t="n"/>
      <c r="F884" s="400" t="n"/>
      <c r="G884" s="400" t="n"/>
      <c r="H884" s="400" t="n"/>
      <c r="I884" s="400" t="n"/>
      <c r="J884" s="400" t="n"/>
      <c r="K884" s="400" t="n"/>
      <c r="L884" s="400" t="n"/>
      <c r="M884" s="401" t="n"/>
      <c r="P884" s="217" t="n"/>
      <c r="Q884" s="217" t="n"/>
      <c r="R884" s="435" t="n"/>
      <c r="S884" s="404" t="n"/>
      <c r="T884" s="404" t="n"/>
      <c r="U884" s="404" t="n"/>
      <c r="V884" s="404" t="n"/>
      <c r="W884" s="404" t="n"/>
      <c r="X884" s="433" t="n"/>
    </row>
    <row r="885" ht="13.35" customHeight="1" s="162">
      <c r="B885" s="186" t="n"/>
      <c r="C885" s="400" t="n"/>
      <c r="D885" s="400" t="n"/>
      <c r="E885" s="400" t="n"/>
      <c r="F885" s="400" t="n"/>
      <c r="G885" s="400" t="n"/>
      <c r="H885" s="400" t="n"/>
      <c r="I885" s="400" t="n"/>
      <c r="J885" s="400" t="n"/>
      <c r="K885" s="400" t="n"/>
      <c r="L885" s="400" t="n"/>
      <c r="M885" s="401" t="n"/>
      <c r="P885" s="217" t="n"/>
      <c r="Q885" s="217" t="n"/>
      <c r="R885" s="432" t="inlineStr">
        <is>
          <t>Misc. Unit Info</t>
        </is>
      </c>
      <c r="S885" s="404" t="n"/>
      <c r="T885" s="404" t="n"/>
      <c r="U885" s="404" t="n"/>
      <c r="V885" s="404" t="n"/>
      <c r="W885" s="404" t="n"/>
      <c r="X885" s="433" t="n"/>
    </row>
    <row r="886" ht="13.35" customHeight="1" s="162">
      <c r="B886" s="200" t="inlineStr">
        <is>
          <t>System</t>
        </is>
      </c>
      <c r="C886" s="403" t="n"/>
      <c r="D886" s="209">
        <f>IF('{Equipment Data Entry}'!B43="","",'{Equipment Data Entry}'!B43)</f>
        <v/>
      </c>
      <c r="E886" s="420" t="n"/>
      <c r="F886" s="403" t="n"/>
      <c r="G886" s="200" t="inlineStr">
        <is>
          <t>Service</t>
        </is>
      </c>
      <c r="H886" s="403" t="n"/>
      <c r="I886" s="210">
        <f>IF('{Equipment Data Entry}'!C43="", "", '{Equipment Data Entry}'!C43)</f>
        <v/>
      </c>
      <c r="J886" s="420" t="n"/>
      <c r="K886" s="420" t="n"/>
      <c r="L886" s="420" t="n"/>
      <c r="M886" s="403" t="n"/>
      <c r="P886" s="217" t="n"/>
      <c r="Q886" s="217" t="n"/>
      <c r="R886" s="436" t="inlineStr">
        <is>
          <t>Design Fan Rotation</t>
        </is>
      </c>
      <c r="S886" s="437" t="n"/>
      <c r="T886" s="437" t="n"/>
      <c r="U886" s="437" t="n"/>
      <c r="V886" s="437" t="n"/>
      <c r="W886" s="437" t="n"/>
      <c r="X886" s="438" t="n"/>
    </row>
    <row r="887" ht="13.35" customHeight="1" s="162">
      <c r="B887" s="424" t="n"/>
      <c r="C887" s="425" t="n"/>
      <c r="D887" s="424" t="n"/>
      <c r="E887" s="426" t="n"/>
      <c r="F887" s="425" t="n"/>
      <c r="G887" s="424" t="n"/>
      <c r="H887" s="425" t="n"/>
      <c r="I887" s="424" t="n"/>
      <c r="J887" s="426" t="n"/>
      <c r="K887" s="426" t="n"/>
      <c r="L887" s="426" t="n"/>
      <c r="M887" s="425" t="n"/>
      <c r="R887" s="13" t="inlineStr">
        <is>
          <t>Actual Fan Rotation</t>
        </is>
      </c>
    </row>
    <row r="888" ht="13.35" customHeight="1" s="162">
      <c r="B888" s="427" t="inlineStr">
        <is>
          <t>Drive Type:</t>
        </is>
      </c>
      <c r="D888" s="428" t="n"/>
      <c r="E888" s="427" t="inlineStr">
        <is>
          <t>Fan Rotation – Design:</t>
        </is>
      </c>
      <c r="G888" s="428" t="n"/>
      <c r="I888" s="427" t="inlineStr">
        <is>
          <t>Actual:</t>
        </is>
      </c>
      <c r="J888" s="428" t="n"/>
      <c r="K888" s="427" t="inlineStr">
        <is>
          <t>Sheave Bore (M/F):</t>
        </is>
      </c>
      <c r="M888" s="428" t="n"/>
      <c r="P888" s="217" t="n"/>
      <c r="Q888" s="217" t="n"/>
      <c r="R888" s="216" t="inlineStr">
        <is>
          <t>Design Filter Type</t>
        </is>
      </c>
      <c r="U888" s="217" t="n"/>
      <c r="W888" s="217" t="n"/>
      <c r="X888" s="217" t="n"/>
    </row>
    <row r="889" ht="13.35" customHeight="1" s="162">
      <c r="B889" s="200" t="inlineStr">
        <is>
          <t>Unit Data</t>
        </is>
      </c>
      <c r="C889" s="400" t="n"/>
      <c r="D889" s="400" t="n"/>
      <c r="E889" s="400" t="n"/>
      <c r="F889" s="400" t="n"/>
      <c r="G889" s="401" t="n"/>
      <c r="I889" s="200" t="inlineStr">
        <is>
          <t>Design and Performance Data</t>
        </is>
      </c>
      <c r="J889" s="400" t="n"/>
      <c r="K889" s="400" t="n"/>
      <c r="L889" s="401" t="n"/>
      <c r="M889" s="283" t="n"/>
      <c r="P889" s="217" t="n"/>
      <c r="Q889" s="217" t="n"/>
      <c r="R889" s="211" t="inlineStr">
        <is>
          <t>Installed Filter Type</t>
        </is>
      </c>
      <c r="S889" s="421" t="n"/>
      <c r="T889" s="422" t="n"/>
      <c r="U889" s="212" t="n"/>
      <c r="V889" s="423" t="n"/>
      <c r="W889" s="217" t="n"/>
      <c r="X889" s="217" t="n"/>
    </row>
    <row r="890" ht="13.35" customHeight="1" s="162">
      <c r="B890" s="199" t="inlineStr">
        <is>
          <t>Manufacturer</t>
        </is>
      </c>
      <c r="C890" s="401" t="n"/>
      <c r="D890" s="204">
        <f>IF('{Equipment Data Entry}'!E43="","",'{Equipment Data Entry}'!E43)</f>
        <v/>
      </c>
      <c r="E890" s="400" t="n"/>
      <c r="F890" s="400" t="n"/>
      <c r="G890" s="401" t="n"/>
      <c r="I890" s="199" t="inlineStr">
        <is>
          <t>Design Criteria</t>
        </is>
      </c>
      <c r="J890" s="401" t="n"/>
      <c r="K890" s="199" t="inlineStr">
        <is>
          <t>Design</t>
        </is>
      </c>
      <c r="L890" s="199" t="inlineStr">
        <is>
          <t>Actual</t>
        </is>
      </c>
      <c r="P890" s="217" t="n"/>
      <c r="Q890" s="217" t="n"/>
      <c r="R890" s="211" t="inlineStr">
        <is>
          <t>Size</t>
        </is>
      </c>
      <c r="S890" s="421" t="n"/>
      <c r="T890" s="422" t="n"/>
      <c r="U890" s="212" t="inlineStr">
        <is>
          <t>Qty.</t>
        </is>
      </c>
      <c r="V890" s="423" t="n"/>
      <c r="W890" s="217" t="n"/>
      <c r="X890" s="217" t="n"/>
    </row>
    <row r="891" ht="13.35" customHeight="1" s="162">
      <c r="B891" s="199" t="inlineStr">
        <is>
          <t>Model Number</t>
        </is>
      </c>
      <c r="C891" s="401" t="n"/>
      <c r="D891" s="204">
        <f>IF('{Equipment Data Entry}'!F43="","",'{Equipment Data Entry}'!F43)</f>
        <v/>
      </c>
      <c r="E891" s="400" t="n"/>
      <c r="F891" s="400" t="n"/>
      <c r="G891" s="401" t="n"/>
      <c r="I891" s="199" t="inlineStr">
        <is>
          <t>Total Airflow</t>
        </is>
      </c>
      <c r="J891" s="401" t="n"/>
      <c r="K891" s="24">
        <f>'RTU Airflow'!H1801</f>
        <v/>
      </c>
      <c r="L891" s="24">
        <f>'RTU Airflow'!L1801</f>
        <v/>
      </c>
      <c r="M891" s="22">
        <f>IF(OR(L891="",K891="",K891=0),"",L891/K891)</f>
        <v/>
      </c>
      <c r="P891" s="217" t="n"/>
      <c r="Q891" s="217" t="n"/>
      <c r="R891" s="211" t="n"/>
      <c r="S891" s="421" t="n"/>
      <c r="T891" s="422" t="n"/>
      <c r="U891" s="212" t="n"/>
      <c r="V891" s="423" t="n"/>
      <c r="W891" s="217" t="n"/>
      <c r="X891" s="217" t="n"/>
    </row>
    <row r="892" ht="13.35" customHeight="1" s="162">
      <c r="B892" s="199" t="inlineStr">
        <is>
          <t>Serial Number</t>
        </is>
      </c>
      <c r="C892" s="401" t="n"/>
      <c r="D892" s="204" t="n"/>
      <c r="E892" s="400" t="n"/>
      <c r="F892" s="400" t="n"/>
      <c r="G892" s="401" t="n"/>
      <c r="I892" s="199" t="inlineStr">
        <is>
          <t>Outside Airflow</t>
        </is>
      </c>
      <c r="J892" s="401" t="n"/>
      <c r="K892" s="24">
        <f>IF('RTU Airflow'!H1812=0,0,'RTU Airflow'!H1812)</f>
        <v/>
      </c>
      <c r="L892" s="24">
        <f>'RTU Airflow'!L1812</f>
        <v/>
      </c>
      <c r="M892" s="22">
        <f>IF(OR(L892="",K892="",K892=0),"",L892/K892)</f>
        <v/>
      </c>
      <c r="P892" s="216" t="n"/>
      <c r="Q892" s="216" t="n"/>
      <c r="R892" s="211" t="inlineStr">
        <is>
          <t>Direct Drive Motors</t>
        </is>
      </c>
      <c r="S892" s="421" t="n"/>
      <c r="T892" s="422" t="n"/>
      <c r="U892" s="212" t="inlineStr">
        <is>
          <t>Drive Change Data</t>
        </is>
      </c>
      <c r="V892" s="423" t="n"/>
      <c r="W892" s="217" t="inlineStr">
        <is>
          <t>Original</t>
        </is>
      </c>
      <c r="X892" s="217" t="inlineStr">
        <is>
          <t>New</t>
        </is>
      </c>
    </row>
    <row r="893" ht="13.35" customHeight="1" s="162">
      <c r="B893" s="199" t="inlineStr">
        <is>
          <t>Area Served</t>
        </is>
      </c>
      <c r="C893" s="401" t="n"/>
      <c r="D893" s="204">
        <f>I886</f>
        <v/>
      </c>
      <c r="E893" s="400" t="n"/>
      <c r="F893" s="400" t="n"/>
      <c r="G893" s="401" t="n"/>
      <c r="I893" s="199" t="inlineStr">
        <is>
          <t>Return Airflow</t>
        </is>
      </c>
      <c r="J893" s="401" t="n"/>
      <c r="K893" s="24">
        <f>IF(K891="","",K891-N(K892))</f>
        <v/>
      </c>
      <c r="L893" s="24">
        <f>IF(L891="","",L891-N(L892))</f>
        <v/>
      </c>
      <c r="P893" s="217" t="n"/>
      <c r="Q893" s="217" t="n"/>
      <c r="R893" s="211" t="inlineStr">
        <is>
          <t>Initial</t>
        </is>
      </c>
      <c r="S893" s="212" t="inlineStr">
        <is>
          <t>Final</t>
        </is>
      </c>
      <c r="T893" s="423" t="n"/>
      <c r="U893" s="211" t="inlineStr">
        <is>
          <t>Motor Sheave</t>
        </is>
      </c>
      <c r="V893" s="212" t="n"/>
      <c r="W893" s="217" t="n"/>
      <c r="X893" s="217" t="n"/>
    </row>
    <row r="894" ht="13.35" customHeight="1" s="162">
      <c r="B894" s="199" t="inlineStr">
        <is>
          <t>Location</t>
        </is>
      </c>
      <c r="C894" s="401" t="n"/>
      <c r="D894" s="204">
        <f>IF('{Equipment Data Entry}'!D43="","",'{Equipment Data Entry}'!D43)</f>
        <v/>
      </c>
      <c r="E894" s="400" t="n"/>
      <c r="F894" s="400" t="n"/>
      <c r="G894" s="401" t="n"/>
      <c r="I894" s="199" t="inlineStr">
        <is>
          <t>Unit ESP</t>
        </is>
      </c>
      <c r="J894" s="401" t="n"/>
      <c r="K894" s="71">
        <f>IF('{Equipment Data Entry}'!H43="","",'{Equipment Data Entry}'!H43)</f>
        <v/>
      </c>
      <c r="L894" s="29">
        <f>F907</f>
        <v/>
      </c>
      <c r="P894" s="217" t="n"/>
      <c r="S894" s="217" t="n"/>
      <c r="V894" s="217" t="n"/>
      <c r="W894" s="217" t="n"/>
      <c r="X894" s="217" t="n"/>
    </row>
    <row r="895" ht="13.35" customHeight="1" s="162">
      <c r="I895" s="199" t="inlineStr">
        <is>
          <t>Fan RPMs</t>
        </is>
      </c>
      <c r="J895" s="401" t="n"/>
      <c r="K895" s="24">
        <f>IF('{Equipment Data Entry}'!I43="","",'{Equipment Data Entry}'!I43)</f>
        <v/>
      </c>
      <c r="L895" s="24">
        <f>IF(L904="","",L904)</f>
        <v/>
      </c>
      <c r="P895" s="217" t="n"/>
      <c r="Q895" s="217" t="inlineStr">
        <is>
          <t>VFD</t>
        </is>
      </c>
      <c r="R895" s="216" t="n"/>
      <c r="U895" s="216" t="inlineStr">
        <is>
          <t>Belt</t>
        </is>
      </c>
      <c r="W895" s="61" t="n"/>
      <c r="X895" s="61" t="n"/>
    </row>
    <row r="896" ht="13.35" customHeight="1" s="162">
      <c r="B896" s="200" t="inlineStr">
        <is>
          <t>Motor Data</t>
        </is>
      </c>
      <c r="C896" s="400" t="n"/>
      <c r="D896" s="400" t="n"/>
      <c r="E896" s="400" t="n"/>
      <c r="F896" s="400" t="n"/>
      <c r="G896" s="401" t="n"/>
      <c r="I896" s="199" t="inlineStr">
        <is>
          <t>Filters: Type / Size / Qty</t>
        </is>
      </c>
      <c r="J896" s="401" t="n"/>
      <c r="K896" s="24" t="n"/>
      <c r="L896" s="400" t="n"/>
      <c r="M896" s="401" t="n"/>
      <c r="P896" s="217" t="n"/>
      <c r="Q896" s="211" t="inlineStr">
        <is>
          <t>DCV</t>
        </is>
      </c>
      <c r="R896" s="211" t="n"/>
      <c r="S896" s="211" t="n"/>
      <c r="T896" s="217" t="n"/>
      <c r="U896" s="211" t="inlineStr">
        <is>
          <t>C to C</t>
        </is>
      </c>
      <c r="V896" s="422" t="n"/>
      <c r="W896" s="212" t="n"/>
      <c r="X896" s="212" t="n"/>
    </row>
    <row r="897" ht="13.35" customHeight="1" s="162">
      <c r="B897" s="199" t="inlineStr">
        <is>
          <t>Manufacturer</t>
        </is>
      </c>
      <c r="C897" s="401" t="n"/>
      <c r="D897" s="203" t="n"/>
      <c r="E897" s="400" t="n"/>
      <c r="F897" s="400" t="n"/>
      <c r="G897" s="401" t="n"/>
      <c r="I897" s="200" t="inlineStr">
        <is>
          <t>Drive Data</t>
        </is>
      </c>
      <c r="J897" s="400" t="n"/>
      <c r="K897" s="400" t="n"/>
      <c r="L897" s="401" t="n"/>
      <c r="P897" s="217" t="n"/>
      <c r="Q897" s="211" t="n"/>
      <c r="R897" s="212" t="n"/>
      <c r="S897" s="211" t="n"/>
      <c r="T897" s="217" t="n"/>
      <c r="U897" s="211" t="n"/>
      <c r="V897" s="422" t="n"/>
      <c r="W897" s="212" t="n"/>
      <c r="X897" s="212" t="n"/>
    </row>
    <row r="898" ht="13.35" customHeight="1" s="162">
      <c r="B898" s="199" t="inlineStr">
        <is>
          <t>Horsepower</t>
        </is>
      </c>
      <c r="C898" s="401" t="n"/>
      <c r="D898" s="28">
        <f>IF('{Equipment Data Entry}'!G43="","",'{Equipment Data Entry}'!G43)</f>
        <v/>
      </c>
      <c r="E898" s="21" t="inlineStr">
        <is>
          <t>RPM</t>
        </is>
      </c>
      <c r="F898" s="24" t="n"/>
      <c r="G898" s="199" t="inlineStr">
        <is>
          <t>SF</t>
        </is>
      </c>
      <c r="I898" s="199" t="inlineStr">
        <is>
          <t>Motor Shv OD/Bore/PD</t>
        </is>
      </c>
      <c r="J898" s="401" t="n"/>
      <c r="K898" s="208">
        <f>IF('{Equipment Data Entry}'!J43="","",'{Equipment Data Entry}'!J43)</f>
        <v/>
      </c>
      <c r="L898" s="401" t="n"/>
      <c r="P898" s="217" t="n"/>
      <c r="Q898" s="211" t="n"/>
      <c r="R898" s="212" t="inlineStr">
        <is>
          <t>Technician Notes</t>
        </is>
      </c>
      <c r="S898" s="211" t="n"/>
      <c r="T898" s="217" t="n"/>
      <c r="U898" s="211" t="n"/>
      <c r="V898" s="422" t="n"/>
      <c r="W898" s="212" t="n"/>
      <c r="X898" s="212" t="n"/>
    </row>
    <row r="899" ht="13.35" customHeight="1" s="162">
      <c r="B899" s="198">
        <f>IF('{Equipment Data Entry}'!N43="","",'{Equipment Data Entry}'!N43)</f>
        <v/>
      </c>
      <c r="C899" s="198">
        <f>IF('{Equipment Data Entry}'!O43="","",'{Equipment Data Entry}'!O43)</f>
        <v/>
      </c>
      <c r="D899" s="21" t="inlineStr">
        <is>
          <t>FLA</t>
        </is>
      </c>
      <c r="E899" s="25" t="n"/>
      <c r="F899" s="21" t="inlineStr">
        <is>
          <t>Frame</t>
        </is>
      </c>
      <c r="G899" s="208" t="n"/>
      <c r="I899" s="199" t="inlineStr">
        <is>
          <t>Fan Shv OD/Bore</t>
        </is>
      </c>
      <c r="J899" s="401" t="n"/>
      <c r="K899" s="208">
        <f>IF('{Equipment Data Entry}'!K43="","",'{Equipment Data Entry}'!K43)</f>
        <v/>
      </c>
      <c r="L899" s="401" t="n"/>
      <c r="P899" s="217" t="n"/>
      <c r="Q899" s="211" t="n"/>
      <c r="R899" s="212" t="n"/>
      <c r="S899" s="211" t="n"/>
      <c r="T899" s="217" t="n"/>
      <c r="U899" s="211" t="n"/>
      <c r="V899" s="422" t="n"/>
      <c r="W899" s="212" t="n"/>
      <c r="X899" s="212" t="n"/>
    </row>
    <row r="900" ht="13.35" customHeight="1" s="162">
      <c r="B900" s="199" t="inlineStr">
        <is>
          <t>Corrected FLA</t>
        </is>
      </c>
      <c r="C900" s="401" t="n"/>
      <c r="D900" s="27">
        <f>IF(OR(E901="",E899="",B899=""),"",B899/AVERAGE(E901:G901)*E899)</f>
        <v/>
      </c>
      <c r="E900" s="199" t="inlineStr">
        <is>
          <t>Estimated BHP</t>
        </is>
      </c>
      <c r="F900" s="401" t="n"/>
      <c r="G900" s="27">
        <f>IF(OR(COUNT(E901:G901)=0,COUNT(E902:G902)=0),"",IF(C899="1-phase", ((0.8*0.9*E901*E902)/746), AVERAGE(E901,F901,G901)*AVERAGE(E902,F902,G902)*0.8*0.9*1.732/746))</f>
        <v/>
      </c>
      <c r="I900" s="199" t="inlineStr">
        <is>
          <t>Belt(s)</t>
        </is>
      </c>
      <c r="J900" s="208">
        <f>IF('{Equipment Data Entry}'!L43="","",'{Equipment Data Entry}'!L43)</f>
        <v/>
      </c>
      <c r="K900" s="199" t="inlineStr">
        <is>
          <t>C to C</t>
        </is>
      </c>
      <c r="L900" s="25">
        <f>IF('{Equipment Data Entry}'!M43="","",'{Equipment Data Entry}'!M43)</f>
        <v/>
      </c>
      <c r="P900" s="217" t="n"/>
      <c r="Q900" s="217" t="n"/>
      <c r="R900" s="217" t="n"/>
      <c r="S900" s="217" t="n"/>
      <c r="T900" s="217" t="n"/>
      <c r="U900" s="217" t="n"/>
      <c r="V900" s="217" t="n"/>
      <c r="W900" s="217" t="n"/>
      <c r="X900" s="217" t="n"/>
    </row>
    <row r="901" ht="13.35" customHeight="1" s="162">
      <c r="B901" s="199" t="inlineStr">
        <is>
          <t>Measured Voltage</t>
        </is>
      </c>
      <c r="C901" s="400" t="n"/>
      <c r="D901" s="401" t="n"/>
      <c r="E901" s="24" t="n"/>
      <c r="F901" s="24" t="n"/>
      <c r="G901" s="24" t="n"/>
      <c r="I901" s="199" t="inlineStr">
        <is>
          <t>Final Settings / Setpoints</t>
        </is>
      </c>
      <c r="J901" s="401" t="n"/>
      <c r="K901" s="24" t="n"/>
      <c r="L901" s="400" t="n"/>
      <c r="M901" s="401" t="n"/>
      <c r="P901" s="217" t="n"/>
      <c r="Q901" s="217" t="n"/>
      <c r="R901" s="216" t="n"/>
      <c r="S901" s="217" t="n"/>
      <c r="T901" s="217" t="n"/>
      <c r="U901" s="217" t="n"/>
      <c r="V901" s="217" t="n"/>
      <c r="W901" s="217" t="n"/>
      <c r="X901" s="217" t="n"/>
    </row>
    <row r="902" ht="13.35" customHeight="1" s="162">
      <c r="B902" s="199" t="inlineStr">
        <is>
          <t>Measured Amperage</t>
        </is>
      </c>
      <c r="C902" s="400" t="n"/>
      <c r="D902" s="401" t="n"/>
      <c r="E902" s="25" t="n"/>
      <c r="F902" s="25" t="n"/>
      <c r="G902" s="25" t="n"/>
      <c r="I902" s="205" t="inlineStr">
        <is>
          <t>RPM Data</t>
        </is>
      </c>
      <c r="J902" s="401" t="n"/>
      <c r="K902" s="205" t="inlineStr">
        <is>
          <t>Initial</t>
        </is>
      </c>
      <c r="L902" s="205" t="inlineStr">
        <is>
          <t>Final</t>
        </is>
      </c>
      <c r="P902" s="217" t="n"/>
      <c r="Q902" s="217" t="n"/>
      <c r="R902" s="429" t="n"/>
      <c r="S902" s="430" t="n"/>
      <c r="T902" s="430" t="n"/>
      <c r="U902" s="430" t="n"/>
      <c r="V902" s="430" t="n"/>
      <c r="W902" s="430" t="n"/>
      <c r="X902" s="431" t="n"/>
    </row>
    <row r="903" ht="13.35" customHeight="1" s="162">
      <c r="I903" s="199" t="inlineStr">
        <is>
          <t>Motor RPM</t>
        </is>
      </c>
      <c r="J903" s="401" t="n"/>
      <c r="K903" s="24" t="n"/>
      <c r="L903" s="24" t="n"/>
      <c r="P903" s="217" t="n"/>
      <c r="Q903" s="217" t="n"/>
      <c r="R903" s="432" t="n"/>
      <c r="S903" s="404" t="n"/>
      <c r="T903" s="404" t="n"/>
      <c r="U903" s="404" t="n"/>
      <c r="V903" s="404" t="n"/>
      <c r="W903" s="404" t="n"/>
      <c r="X903" s="433" t="n"/>
    </row>
    <row r="904" ht="13.35" customHeight="1" s="162">
      <c r="B904" s="200" t="inlineStr">
        <is>
          <t xml:space="preserve">Static Pressures Profile </t>
        </is>
      </c>
      <c r="C904" s="400" t="n"/>
      <c r="D904" s="400" t="n"/>
      <c r="E904" s="400" t="n"/>
      <c r="F904" s="400" t="n"/>
      <c r="G904" s="401" t="n"/>
      <c r="I904" s="199" t="inlineStr">
        <is>
          <t>Fan RPM</t>
        </is>
      </c>
      <c r="J904" s="401" t="n"/>
      <c r="K904" s="24" t="n"/>
      <c r="L904" s="24" t="n"/>
      <c r="P904" s="217" t="n"/>
      <c r="Q904" s="217" t="n"/>
      <c r="R904" s="432" t="n"/>
      <c r="S904" s="404" t="n"/>
      <c r="T904" s="404" t="n"/>
      <c r="U904" s="404" t="n"/>
      <c r="V904" s="404" t="n"/>
      <c r="W904" s="404" t="n"/>
      <c r="X904" s="433" t="n"/>
    </row>
    <row r="905" ht="13.35" customHeight="1" s="162">
      <c r="B905" s="434" t="n"/>
      <c r="C905" s="401" t="n"/>
      <c r="D905" s="205" t="inlineStr">
        <is>
          <t>Flt/Coil</t>
        </is>
      </c>
      <c r="E905" s="205" t="inlineStr">
        <is>
          <t>Fan</t>
        </is>
      </c>
      <c r="F905" s="434" t="n"/>
      <c r="G905" s="401" t="n"/>
      <c r="I905" s="199" t="inlineStr">
        <is>
          <t>VSD Frequency</t>
        </is>
      </c>
      <c r="J905" s="401" t="n"/>
      <c r="K905" s="66" t="n"/>
      <c r="L905" s="66" t="n"/>
      <c r="P905" s="217" t="n"/>
      <c r="Q905" s="217" t="n"/>
      <c r="R905" s="432" t="n"/>
      <c r="S905" s="404" t="n"/>
      <c r="T905" s="404" t="n"/>
      <c r="U905" s="404" t="n"/>
      <c r="V905" s="404" t="n"/>
      <c r="W905" s="404" t="n"/>
      <c r="X905" s="433" t="n"/>
    </row>
    <row r="906" ht="13.35" customHeight="1" s="162">
      <c r="B906" s="198" t="inlineStr">
        <is>
          <t>Entering</t>
        </is>
      </c>
      <c r="C906" s="401" t="n"/>
      <c r="D906" s="19" t="n"/>
      <c r="E906" s="19" t="n"/>
      <c r="F906" s="19">
        <f>IF(E906="","",E907-N(E906))</f>
        <v/>
      </c>
      <c r="G906" s="186" t="inlineStr">
        <is>
          <t>TSP</t>
        </is>
      </c>
      <c r="H906" s="23" t="n"/>
      <c r="I906" s="199" t="inlineStr">
        <is>
          <t>OA Damper Position</t>
        </is>
      </c>
      <c r="J906" s="400" t="n"/>
      <c r="K906" s="401" t="n"/>
      <c r="L906" s="56" t="n"/>
      <c r="P906" s="217" t="n"/>
      <c r="Q906" s="217" t="n"/>
      <c r="R906" s="432" t="n"/>
      <c r="S906" s="404" t="n"/>
      <c r="T906" s="404" t="n"/>
      <c r="U906" s="404" t="n"/>
      <c r="V906" s="404" t="n"/>
      <c r="W906" s="404" t="n"/>
      <c r="X906" s="433" t="n"/>
    </row>
    <row r="907" ht="13.35" customHeight="1" s="162">
      <c r="B907" s="198" t="inlineStr">
        <is>
          <t>Exiting</t>
        </is>
      </c>
      <c r="C907" s="401" t="n"/>
      <c r="D907" s="55">
        <f>IF(E906="", "", E906)</f>
        <v/>
      </c>
      <c r="E907" s="19" t="n"/>
      <c r="F907" s="19">
        <f>IF(E907="","",E907-N(D906))</f>
        <v/>
      </c>
      <c r="G907" s="186" t="inlineStr">
        <is>
          <t>ESP</t>
        </is>
      </c>
      <c r="H907" s="23" t="n"/>
      <c r="P907" s="217" t="n"/>
      <c r="Q907" s="217" t="n"/>
      <c r="R907" s="432" t="n"/>
      <c r="S907" s="404" t="n"/>
      <c r="T907" s="404" t="n"/>
      <c r="U907" s="404" t="n"/>
      <c r="V907" s="404" t="n"/>
      <c r="W907" s="404" t="n"/>
      <c r="X907" s="433" t="n"/>
    </row>
    <row r="908" ht="13.35" customHeight="1" s="162">
      <c r="P908" s="217" t="n"/>
      <c r="Q908" s="217" t="n"/>
      <c r="R908" s="432" t="n"/>
      <c r="S908" s="404" t="n"/>
      <c r="T908" s="404" t="n"/>
      <c r="U908" s="404" t="n"/>
      <c r="V908" s="404" t="n"/>
      <c r="W908" s="404" t="n"/>
      <c r="X908" s="433" t="n"/>
    </row>
    <row r="909" ht="13.35" customHeight="1" s="162">
      <c r="B909" s="200" t="inlineStr">
        <is>
          <t>System</t>
        </is>
      </c>
      <c r="C909" s="403" t="n"/>
      <c r="D909" s="209">
        <f>IF('{Equipment Data Entry}'!B44="","",'{Equipment Data Entry}'!B44)</f>
        <v/>
      </c>
      <c r="E909" s="420" t="n"/>
      <c r="F909" s="403" t="n"/>
      <c r="G909" s="200" t="inlineStr">
        <is>
          <t>Service</t>
        </is>
      </c>
      <c r="H909" s="403" t="n"/>
      <c r="I909" s="210">
        <f>IF('{Equipment Data Entry}'!C44="", "", '{Equipment Data Entry}'!C44)</f>
        <v/>
      </c>
      <c r="J909" s="420" t="n"/>
      <c r="K909" s="420" t="n"/>
      <c r="L909" s="420" t="n"/>
      <c r="M909" s="403" t="n"/>
      <c r="P909" s="217" t="n"/>
      <c r="Q909" s="217" t="n"/>
      <c r="R909" s="211" t="inlineStr">
        <is>
          <t>Design Fan Rotation</t>
        </is>
      </c>
      <c r="S909" s="404" t="n"/>
      <c r="T909" s="404" t="n"/>
      <c r="U909" s="404" t="n"/>
      <c r="V909" s="404" t="n"/>
      <c r="W909" s="404" t="n"/>
      <c r="X909" s="433" t="n"/>
    </row>
    <row r="910" ht="13.35" customHeight="1" s="162">
      <c r="B910" s="424" t="n"/>
      <c r="C910" s="425" t="n"/>
      <c r="D910" s="424" t="n"/>
      <c r="E910" s="426" t="n"/>
      <c r="F910" s="425" t="n"/>
      <c r="G910" s="424" t="n"/>
      <c r="H910" s="425" t="n"/>
      <c r="I910" s="424" t="n"/>
      <c r="J910" s="426" t="n"/>
      <c r="K910" s="426" t="n"/>
      <c r="L910" s="426" t="n"/>
      <c r="M910" s="425" t="n"/>
      <c r="P910" s="217" t="n"/>
      <c r="Q910" s="217" t="n"/>
      <c r="R910" s="211" t="inlineStr">
        <is>
          <t>Actual Fan Rotation</t>
        </is>
      </c>
      <c r="S910" s="404" t="n"/>
      <c r="T910" s="404" t="n"/>
      <c r="U910" s="404" t="n"/>
      <c r="V910" s="404" t="n"/>
      <c r="W910" s="404" t="n"/>
      <c r="X910" s="433" t="n"/>
    </row>
    <row r="911" ht="13.35" customHeight="1" s="162">
      <c r="B911" s="427" t="inlineStr">
        <is>
          <t>Drive Type:</t>
        </is>
      </c>
      <c r="D911" s="428" t="n"/>
      <c r="E911" s="427" t="inlineStr">
        <is>
          <t>Fan Rotation – Design:</t>
        </is>
      </c>
      <c r="G911" s="428" t="n"/>
      <c r="I911" s="427" t="inlineStr">
        <is>
          <t>Actual:</t>
        </is>
      </c>
      <c r="J911" s="428" t="n"/>
      <c r="K911" s="427" t="inlineStr">
        <is>
          <t>Sheave Bore (M/F):</t>
        </is>
      </c>
      <c r="M911" s="428" t="n"/>
      <c r="P911" s="217" t="n"/>
      <c r="Q911" s="217" t="n"/>
      <c r="R911" s="436" t="inlineStr">
        <is>
          <t>Misc. Unit Info</t>
        </is>
      </c>
      <c r="S911" s="437" t="n"/>
      <c r="T911" s="437" t="n"/>
      <c r="U911" s="437" t="n"/>
      <c r="V911" s="437" t="n"/>
      <c r="W911" s="437" t="n"/>
      <c r="X911" s="438" t="n"/>
    </row>
    <row r="912" ht="13.35" customHeight="1" s="162">
      <c r="B912" s="200" t="inlineStr">
        <is>
          <t>Unit Data</t>
        </is>
      </c>
      <c r="C912" s="400" t="n"/>
      <c r="D912" s="400" t="n"/>
      <c r="E912" s="400" t="n"/>
      <c r="F912" s="400" t="n"/>
      <c r="G912" s="401" t="n"/>
      <c r="I912" s="200" t="inlineStr">
        <is>
          <t>Design and Performance Data</t>
        </is>
      </c>
      <c r="J912" s="400" t="n"/>
      <c r="K912" s="400" t="n"/>
      <c r="L912" s="401" t="n"/>
      <c r="M912" s="283" t="n"/>
      <c r="P912" s="217" t="n"/>
      <c r="Q912" s="217" t="n"/>
      <c r="R912" s="216" t="inlineStr">
        <is>
          <t>Design Fan Rotation</t>
        </is>
      </c>
      <c r="U912" s="217" t="n"/>
      <c r="W912" s="217" t="n"/>
      <c r="X912" s="217" t="n"/>
    </row>
    <row r="913" ht="13.35" customHeight="1" s="162">
      <c r="B913" s="199" t="inlineStr">
        <is>
          <t>Manufacturer</t>
        </is>
      </c>
      <c r="C913" s="401" t="n"/>
      <c r="D913" s="204">
        <f>IF('{Equipment Data Entry}'!E44="","",'{Equipment Data Entry}'!E44)</f>
        <v/>
      </c>
      <c r="E913" s="400" t="n"/>
      <c r="F913" s="400" t="n"/>
      <c r="G913" s="401" t="n"/>
      <c r="I913" s="199" t="inlineStr">
        <is>
          <t>Design Criteria</t>
        </is>
      </c>
      <c r="J913" s="401" t="n"/>
      <c r="K913" s="199" t="inlineStr">
        <is>
          <t>Design</t>
        </is>
      </c>
      <c r="L913" s="199" t="inlineStr">
        <is>
          <t>Actual</t>
        </is>
      </c>
      <c r="P913" s="217" t="n"/>
      <c r="Q913" s="217" t="n"/>
      <c r="R913" s="211" t="inlineStr">
        <is>
          <t>Actual Fan Rotation</t>
        </is>
      </c>
      <c r="S913" s="421" t="n"/>
      <c r="T913" s="422" t="n"/>
      <c r="U913" s="211" t="inlineStr">
        <is>
          <t>Qty.</t>
        </is>
      </c>
      <c r="V913" s="423" t="n"/>
      <c r="W913" s="217" t="n"/>
      <c r="X913" s="217" t="n"/>
    </row>
    <row r="914" ht="13.35" customHeight="1" s="162">
      <c r="B914" s="199" t="inlineStr">
        <is>
          <t>Model Number</t>
        </is>
      </c>
      <c r="C914" s="401" t="n"/>
      <c r="D914" s="204">
        <f>IF('{Equipment Data Entry}'!F44="","",'{Equipment Data Entry}'!F44)</f>
        <v/>
      </c>
      <c r="E914" s="400" t="n"/>
      <c r="F914" s="400" t="n"/>
      <c r="G914" s="401" t="n"/>
      <c r="I914" s="199" t="inlineStr">
        <is>
          <t>Total Airflow</t>
        </is>
      </c>
      <c r="J914" s="401" t="n"/>
      <c r="K914" s="24">
        <f>'RTU Airflow'!H1850</f>
        <v/>
      </c>
      <c r="L914" s="24">
        <f>'RTU Airflow'!L1850</f>
        <v/>
      </c>
      <c r="M914" s="22">
        <f>IF(OR(L914="",K914="",K914=0),"",L914/K914)</f>
        <v/>
      </c>
      <c r="P914" s="217" t="n"/>
      <c r="Q914" s="217" t="n"/>
      <c r="R914" s="211" t="inlineStr">
        <is>
          <t>Design Filter Type</t>
        </is>
      </c>
      <c r="S914" s="421" t="n"/>
      <c r="T914" s="422" t="n"/>
      <c r="U914" s="212" t="n"/>
      <c r="V914" s="423" t="n"/>
      <c r="W914" s="217" t="n"/>
      <c r="X914" s="217" t="n"/>
    </row>
    <row r="915" ht="13.35" customHeight="1" s="162">
      <c r="B915" s="199" t="inlineStr">
        <is>
          <t>Serial Number</t>
        </is>
      </c>
      <c r="C915" s="401" t="n"/>
      <c r="D915" s="204" t="n"/>
      <c r="E915" s="400" t="n"/>
      <c r="F915" s="400" t="n"/>
      <c r="G915" s="401" t="n"/>
      <c r="I915" s="199" t="inlineStr">
        <is>
          <t>Outside Airflow</t>
        </is>
      </c>
      <c r="J915" s="401" t="n"/>
      <c r="K915" s="24">
        <f>IF('RTU Airflow'!H1861=0,0,'RTU Airflow'!H1861)</f>
        <v/>
      </c>
      <c r="L915" s="24">
        <f>'RTU Airflow'!L1861</f>
        <v/>
      </c>
      <c r="M915" s="22">
        <f>IF(OR(L915="",K915="",K915=0),"",L915/K915)</f>
        <v/>
      </c>
      <c r="P915" s="217" t="n"/>
      <c r="Q915" s="217" t="n"/>
      <c r="R915" s="211" t="inlineStr">
        <is>
          <t>Installed Filter Type</t>
        </is>
      </c>
      <c r="S915" s="421" t="n"/>
      <c r="T915" s="422" t="n"/>
      <c r="U915" s="216" t="inlineStr">
        <is>
          <t>Drive Change Data</t>
        </is>
      </c>
      <c r="V915" s="423" t="n"/>
      <c r="W915" s="61" t="inlineStr">
        <is>
          <t>Original</t>
        </is>
      </c>
      <c r="X915" s="61" t="inlineStr">
        <is>
          <t>New</t>
        </is>
      </c>
    </row>
    <row r="916" ht="13.35" customHeight="1" s="162">
      <c r="B916" s="199" t="inlineStr">
        <is>
          <t>Area Served</t>
        </is>
      </c>
      <c r="C916" s="401" t="n"/>
      <c r="D916" s="204">
        <f>I909</f>
        <v/>
      </c>
      <c r="E916" s="400" t="n"/>
      <c r="F916" s="400" t="n"/>
      <c r="G916" s="401" t="n"/>
      <c r="I916" s="199" t="inlineStr">
        <is>
          <t>Return Airflow</t>
        </is>
      </c>
      <c r="J916" s="401" t="n"/>
      <c r="K916" s="24">
        <f>IF(K914="","",K914-N(K915))</f>
        <v/>
      </c>
      <c r="L916" s="24">
        <f>IF(L914="","",L914-N(L915))</f>
        <v/>
      </c>
      <c r="P916" s="216" t="n"/>
      <c r="Q916" s="216" t="n"/>
      <c r="R916" s="211" t="inlineStr">
        <is>
          <t>Size</t>
        </is>
      </c>
      <c r="S916" s="421" t="n"/>
      <c r="T916" s="422" t="n"/>
      <c r="U916" s="212" t="inlineStr">
        <is>
          <t>Qty.</t>
        </is>
      </c>
      <c r="V916" s="423" t="n"/>
      <c r="W916" s="217" t="n"/>
      <c r="X916" s="217" t="n"/>
    </row>
    <row r="917" ht="13.35" customHeight="1" s="162">
      <c r="B917" s="199" t="inlineStr">
        <is>
          <t>Location</t>
        </is>
      </c>
      <c r="C917" s="401" t="n"/>
      <c r="D917" s="204">
        <f>IF('{Equipment Data Entry}'!D44="","",'{Equipment Data Entry}'!D44)</f>
        <v/>
      </c>
      <c r="E917" s="400" t="n"/>
      <c r="F917" s="400" t="n"/>
      <c r="G917" s="401" t="n"/>
      <c r="I917" s="199" t="inlineStr">
        <is>
          <t>Unit ESP</t>
        </is>
      </c>
      <c r="J917" s="401" t="n"/>
      <c r="K917" s="71">
        <f>IF('{Equipment Data Entry}'!H44="","",'{Equipment Data Entry}'!H44)</f>
        <v/>
      </c>
      <c r="L917" s="29">
        <f>F930</f>
        <v/>
      </c>
      <c r="P917" s="217" t="n"/>
      <c r="Q917" s="211" t="inlineStr">
        <is>
          <t>RPM</t>
        </is>
      </c>
      <c r="R917" s="211" t="n"/>
      <c r="S917" s="212" t="n"/>
      <c r="T917" s="423" t="n"/>
      <c r="U917" s="211" t="inlineStr">
        <is>
          <t>Fan Sheave</t>
        </is>
      </c>
      <c r="V917" s="212" t="n"/>
      <c r="W917" s="217" t="n"/>
      <c r="X917" s="217" t="n"/>
    </row>
    <row r="918" ht="13.35" customHeight="1" s="162">
      <c r="I918" s="199" t="inlineStr">
        <is>
          <t>Fan RPMs</t>
        </is>
      </c>
      <c r="J918" s="401" t="n"/>
      <c r="K918" s="24">
        <f>IF('{Equipment Data Entry}'!I44="","",'{Equipment Data Entry}'!I44)</f>
        <v/>
      </c>
      <c r="L918" s="24">
        <f>IF(L927="","",L927)</f>
        <v/>
      </c>
      <c r="P918" s="217" t="n"/>
      <c r="S918" s="217" t="n"/>
      <c r="V918" s="217" t="n"/>
      <c r="W918" s="217" t="inlineStr">
        <is>
          <t>Original</t>
        </is>
      </c>
      <c r="X918" s="217" t="inlineStr">
        <is>
          <t>New</t>
        </is>
      </c>
    </row>
    <row r="919" ht="13.35" customHeight="1" s="162">
      <c r="B919" s="200" t="inlineStr">
        <is>
          <t>Motor Data</t>
        </is>
      </c>
      <c r="C919" s="400" t="n"/>
      <c r="D919" s="400" t="n"/>
      <c r="E919" s="400" t="n"/>
      <c r="F919" s="400" t="n"/>
      <c r="G919" s="401" t="n"/>
      <c r="I919" s="199" t="inlineStr">
        <is>
          <t>Filters: Type / Size / Qty</t>
        </is>
      </c>
      <c r="J919" s="401" t="n"/>
      <c r="K919" s="24" t="n"/>
      <c r="L919" s="400" t="n"/>
      <c r="M919" s="401" t="n"/>
      <c r="P919" s="217" t="n"/>
      <c r="Q919" s="211" t="inlineStr">
        <is>
          <t>DCV</t>
        </is>
      </c>
      <c r="R919" s="216" t="inlineStr">
        <is>
          <t>Initial</t>
        </is>
      </c>
      <c r="U919" s="216" t="inlineStr">
        <is>
          <t>Motor Sheave</t>
        </is>
      </c>
      <c r="W919" s="61" t="n"/>
      <c r="X919" s="61" t="n"/>
    </row>
    <row r="920" ht="13.35" customHeight="1" s="162">
      <c r="B920" s="199" t="inlineStr">
        <is>
          <t>Manufacturer</t>
        </is>
      </c>
      <c r="C920" s="401" t="n"/>
      <c r="D920" s="203" t="n"/>
      <c r="E920" s="400" t="n"/>
      <c r="F920" s="400" t="n"/>
      <c r="G920" s="401" t="n"/>
      <c r="I920" s="200" t="inlineStr">
        <is>
          <t>Drive Data</t>
        </is>
      </c>
      <c r="J920" s="400" t="n"/>
      <c r="K920" s="400" t="n"/>
      <c r="L920" s="401" t="n"/>
      <c r="P920" s="217" t="n"/>
      <c r="Q920" s="211" t="inlineStr">
        <is>
          <t>RPM</t>
        </is>
      </c>
      <c r="R920" s="211" t="n"/>
      <c r="S920" s="211" t="n"/>
      <c r="T920" s="217" t="n"/>
      <c r="U920" s="211" t="inlineStr">
        <is>
          <t>Fan Sheave</t>
        </is>
      </c>
      <c r="V920" s="422" t="n"/>
      <c r="W920" s="212" t="n"/>
      <c r="X920" s="212" t="n"/>
    </row>
    <row r="921" ht="13.35" customHeight="1" s="162">
      <c r="B921" s="199" t="inlineStr">
        <is>
          <t>Horsepower</t>
        </is>
      </c>
      <c r="C921" s="401" t="n"/>
      <c r="D921" s="28">
        <f>IF('{Equipment Data Entry}'!G44="","",'{Equipment Data Entry}'!G44)</f>
        <v/>
      </c>
      <c r="E921" s="21" t="inlineStr">
        <is>
          <t>RPM</t>
        </is>
      </c>
      <c r="F921" s="24" t="n"/>
      <c r="G921" s="199" t="inlineStr">
        <is>
          <t>SF</t>
        </is>
      </c>
      <c r="I921" s="199" t="inlineStr">
        <is>
          <t>Motor Shv OD/Bore/PD</t>
        </is>
      </c>
      <c r="J921" s="401" t="n"/>
      <c r="K921" s="208">
        <f>IF('{Equipment Data Entry}'!J44="","",'{Equipment Data Entry}'!J44)</f>
        <v/>
      </c>
      <c r="L921" s="401" t="n"/>
      <c r="P921" s="217" t="n"/>
      <c r="Q921" s="211" t="inlineStr">
        <is>
          <t>VFD</t>
        </is>
      </c>
      <c r="R921" s="216" t="inlineStr">
        <is>
          <t>Technician Notes</t>
        </is>
      </c>
      <c r="S921" s="211" t="n"/>
      <c r="T921" s="217" t="n"/>
      <c r="U921" s="211" t="inlineStr">
        <is>
          <t>Belt</t>
        </is>
      </c>
      <c r="V921" s="422" t="n"/>
      <c r="W921" s="212" t="n"/>
      <c r="X921" s="212" t="n"/>
    </row>
    <row r="922" ht="13.35" customHeight="1" s="162">
      <c r="B922" s="198">
        <f>IF('{Equipment Data Entry}'!N44="","",'{Equipment Data Entry}'!N44)</f>
        <v/>
      </c>
      <c r="C922" s="198">
        <f>IF('{Equipment Data Entry}'!O44="","",'{Equipment Data Entry}'!O44)</f>
        <v/>
      </c>
      <c r="D922" s="21" t="inlineStr">
        <is>
          <t>FLA</t>
        </is>
      </c>
      <c r="E922" s="25" t="n"/>
      <c r="F922" s="21" t="inlineStr">
        <is>
          <t>Frame</t>
        </is>
      </c>
      <c r="G922" s="208" t="n"/>
      <c r="I922" s="199" t="inlineStr">
        <is>
          <t>Fan Shv OD/Bore</t>
        </is>
      </c>
      <c r="J922" s="401" t="n"/>
      <c r="K922" s="208">
        <f>IF('{Equipment Data Entry}'!K44="","",'{Equipment Data Entry}'!K44)</f>
        <v/>
      </c>
      <c r="L922" s="401" t="n"/>
      <c r="P922" s="217" t="n"/>
      <c r="Q922" s="211" t="inlineStr">
        <is>
          <t>DCV</t>
        </is>
      </c>
      <c r="R922" s="212" t="n"/>
      <c r="S922" s="211" t="n"/>
      <c r="T922" s="217" t="n"/>
      <c r="U922" s="211" t="inlineStr">
        <is>
          <t>C to C</t>
        </is>
      </c>
      <c r="V922" s="422" t="n"/>
      <c r="W922" s="212" t="n"/>
      <c r="X922" s="212" t="n"/>
    </row>
    <row r="923" ht="13.35" customHeight="1" s="162">
      <c r="B923" s="199" t="inlineStr">
        <is>
          <t>Corrected FLA</t>
        </is>
      </c>
      <c r="C923" s="401" t="n"/>
      <c r="D923" s="27">
        <f>IF(OR(E924="",E922="",B922=""),"",B922/AVERAGE(E924:G924)*E922)</f>
        <v/>
      </c>
      <c r="E923" s="199" t="inlineStr">
        <is>
          <t>Estimated BHP</t>
        </is>
      </c>
      <c r="F923" s="401" t="n"/>
      <c r="G923" s="27">
        <f>IF(OR(COUNT(E924:G924)=0,COUNT(E925:G925)=0),"",IF(C922="1-phase", ((0.8*0.9*E924*E925)/746), AVERAGE(E924,F924,G924)*AVERAGE(E925,F925,G925)*0.8*0.9*1.732/746))</f>
        <v/>
      </c>
      <c r="I923" s="199" t="inlineStr">
        <is>
          <t>Belt(s)</t>
        </is>
      </c>
      <c r="J923" s="208">
        <f>IF('{Equipment Data Entry}'!L44="","",'{Equipment Data Entry}'!L44)</f>
        <v/>
      </c>
      <c r="K923" s="199" t="inlineStr">
        <is>
          <t>C to C</t>
        </is>
      </c>
      <c r="L923" s="25">
        <f>IF('{Equipment Data Entry}'!M44="","",'{Equipment Data Entry}'!M44)</f>
        <v/>
      </c>
      <c r="P923" s="217" t="n"/>
      <c r="Q923" s="211" t="n"/>
      <c r="R923" s="212" t="n"/>
      <c r="S923" s="211" t="n"/>
      <c r="T923" s="217" t="n"/>
      <c r="U923" s="211" t="n"/>
      <c r="V923" s="422" t="n"/>
      <c r="W923" s="212" t="n"/>
      <c r="X923" s="212" t="n"/>
    </row>
    <row r="924" ht="13.35" customHeight="1" s="162">
      <c r="B924" s="199" t="inlineStr">
        <is>
          <t>Measured Voltage</t>
        </is>
      </c>
      <c r="C924" s="400" t="n"/>
      <c r="D924" s="401" t="n"/>
      <c r="E924" s="24" t="n"/>
      <c r="F924" s="24" t="n"/>
      <c r="G924" s="24" t="n"/>
      <c r="I924" s="199" t="inlineStr">
        <is>
          <t>Final Settings / Setpoints</t>
        </is>
      </c>
      <c r="J924" s="401" t="n"/>
      <c r="K924" s="24" t="n"/>
      <c r="L924" s="400" t="n"/>
      <c r="M924" s="401" t="n"/>
      <c r="P924" s="217" t="n"/>
      <c r="Q924" s="217" t="n"/>
      <c r="R924" s="217" t="inlineStr">
        <is>
          <t>Technician Notes</t>
        </is>
      </c>
      <c r="S924" s="217" t="n"/>
      <c r="T924" s="217" t="n"/>
      <c r="U924" s="217" t="n"/>
      <c r="V924" s="217" t="n"/>
      <c r="W924" s="217" t="n"/>
      <c r="X924" s="217" t="n"/>
    </row>
    <row r="925" ht="13.35" customHeight="1" s="162">
      <c r="B925" s="199" t="inlineStr">
        <is>
          <t>Measured Amperage</t>
        </is>
      </c>
      <c r="C925" s="400" t="n"/>
      <c r="D925" s="401" t="n"/>
      <c r="E925" s="25" t="n"/>
      <c r="F925" s="25" t="n"/>
      <c r="G925" s="25" t="n"/>
      <c r="I925" s="205" t="inlineStr">
        <is>
          <t>RPM Data</t>
        </is>
      </c>
      <c r="J925" s="401" t="n"/>
      <c r="K925" s="205" t="inlineStr">
        <is>
          <t>Initial</t>
        </is>
      </c>
      <c r="L925" s="205" t="inlineStr">
        <is>
          <t>Final</t>
        </is>
      </c>
      <c r="P925" s="217" t="n"/>
      <c r="Q925" s="217" t="n"/>
      <c r="R925" s="216" t="n"/>
      <c r="S925" s="217" t="n"/>
      <c r="T925" s="217" t="n"/>
      <c r="U925" s="217" t="n"/>
      <c r="V925" s="217" t="n"/>
      <c r="W925" s="217" t="n"/>
      <c r="X925" s="217" t="n"/>
    </row>
    <row r="926" ht="13.35" customHeight="1" s="162">
      <c r="I926" s="199" t="inlineStr">
        <is>
          <t>Motor RPM</t>
        </is>
      </c>
      <c r="J926" s="401" t="n"/>
      <c r="K926" s="24" t="n"/>
      <c r="L926" s="24" t="n"/>
      <c r="P926" s="217" t="n"/>
      <c r="Q926" s="217" t="n"/>
      <c r="R926" s="429" t="n"/>
      <c r="S926" s="430" t="n"/>
      <c r="T926" s="430" t="n"/>
      <c r="U926" s="430" t="n"/>
      <c r="V926" s="430" t="n"/>
      <c r="W926" s="430" t="n"/>
      <c r="X926" s="431" t="n"/>
    </row>
    <row r="927" ht="13.35" customHeight="1" s="162">
      <c r="B927" s="200" t="inlineStr">
        <is>
          <t xml:space="preserve">Static Pressures Profile </t>
        </is>
      </c>
      <c r="C927" s="400" t="n"/>
      <c r="D927" s="400" t="n"/>
      <c r="E927" s="400" t="n"/>
      <c r="F927" s="400" t="n"/>
      <c r="G927" s="401" t="n"/>
      <c r="I927" s="199" t="inlineStr">
        <is>
          <t>Fan RPM</t>
        </is>
      </c>
      <c r="J927" s="401" t="n"/>
      <c r="K927" s="24" t="n"/>
      <c r="L927" s="24" t="n"/>
      <c r="P927" s="217" t="n"/>
      <c r="Q927" s="217" t="n"/>
      <c r="R927" s="432" t="n"/>
      <c r="S927" s="404" t="n"/>
      <c r="T927" s="404" t="n"/>
      <c r="U927" s="404" t="n"/>
      <c r="V927" s="404" t="n"/>
      <c r="W927" s="404" t="n"/>
      <c r="X927" s="433" t="n"/>
    </row>
    <row r="928" ht="13.35" customHeight="1" s="162">
      <c r="B928" s="434" t="n"/>
      <c r="C928" s="401" t="n"/>
      <c r="D928" s="205" t="inlineStr">
        <is>
          <t>Flt/Coil</t>
        </is>
      </c>
      <c r="E928" s="205" t="inlineStr">
        <is>
          <t>Fan</t>
        </is>
      </c>
      <c r="F928" s="434" t="n"/>
      <c r="G928" s="401" t="n"/>
      <c r="I928" s="199" t="inlineStr">
        <is>
          <t>VSD Frequency</t>
        </is>
      </c>
      <c r="J928" s="401" t="n"/>
      <c r="K928" s="66" t="n"/>
      <c r="L928" s="66" t="n"/>
      <c r="P928" s="217" t="n"/>
      <c r="Q928" s="217" t="n"/>
      <c r="R928" s="432" t="n"/>
      <c r="S928" s="404" t="n"/>
      <c r="T928" s="404" t="n"/>
      <c r="U928" s="404" t="n"/>
      <c r="V928" s="404" t="n"/>
      <c r="W928" s="404" t="n"/>
      <c r="X928" s="433" t="n"/>
    </row>
    <row r="929" ht="13.35" customHeight="1" s="162">
      <c r="B929" s="198" t="inlineStr">
        <is>
          <t>Entering</t>
        </is>
      </c>
      <c r="C929" s="401" t="n"/>
      <c r="D929" s="19" t="n"/>
      <c r="E929" s="19" t="n"/>
      <c r="F929" s="19">
        <f>IF(E929="","",E930-N(E929))</f>
        <v/>
      </c>
      <c r="G929" s="186" t="inlineStr">
        <is>
          <t>TSP</t>
        </is>
      </c>
      <c r="H929" s="23" t="n"/>
      <c r="I929" s="199" t="inlineStr">
        <is>
          <t>OA Damper Position</t>
        </is>
      </c>
      <c r="J929" s="400" t="n"/>
      <c r="K929" s="401" t="n"/>
      <c r="L929" s="56" t="n"/>
      <c r="P929" s="217" t="n"/>
      <c r="Q929" s="217" t="n"/>
      <c r="R929" s="432" t="n"/>
      <c r="S929" s="404" t="n"/>
      <c r="T929" s="404" t="n"/>
      <c r="U929" s="404" t="n"/>
      <c r="V929" s="404" t="n"/>
      <c r="W929" s="404" t="n"/>
      <c r="X929" s="433" t="n"/>
    </row>
    <row r="930" ht="13.35" customHeight="1" s="162">
      <c r="B930" s="198" t="inlineStr">
        <is>
          <t>Exiting</t>
        </is>
      </c>
      <c r="C930" s="401" t="n"/>
      <c r="D930" s="55">
        <f>IF(E929="", "", E929)</f>
        <v/>
      </c>
      <c r="E930" s="19" t="n"/>
      <c r="F930" s="19">
        <f>IF(E930="","",E930-N(D929))</f>
        <v/>
      </c>
      <c r="G930" s="186" t="inlineStr">
        <is>
          <t>ESP</t>
        </is>
      </c>
      <c r="H930" s="23" t="n"/>
      <c r="P930" s="217" t="n"/>
      <c r="Q930" s="217" t="n"/>
      <c r="R930" s="432" t="n"/>
      <c r="S930" s="404" t="n"/>
      <c r="T930" s="404" t="n"/>
      <c r="U930" s="404" t="n"/>
      <c r="V930" s="404" t="n"/>
      <c r="W930" s="404" t="n"/>
      <c r="X930" s="433" t="n"/>
    </row>
    <row r="931" ht="13.35" customHeight="1" s="162">
      <c r="P931" s="217" t="n"/>
      <c r="Q931" s="217" t="n"/>
      <c r="R931" s="432" t="n"/>
      <c r="S931" s="404" t="n"/>
      <c r="T931" s="404" t="n"/>
      <c r="U931" s="404" t="n"/>
      <c r="V931" s="404" t="n"/>
      <c r="W931" s="404" t="n"/>
      <c r="X931" s="433" t="n"/>
    </row>
    <row r="932" ht="13.35" customHeight="1" s="162">
      <c r="B932" s="205" t="inlineStr">
        <is>
          <t>Notes</t>
        </is>
      </c>
      <c r="C932" s="186" t="n"/>
      <c r="D932" s="400" t="n"/>
      <c r="E932" s="400" t="n"/>
      <c r="F932" s="400" t="n"/>
      <c r="G932" s="400" t="n"/>
      <c r="H932" s="400" t="n"/>
      <c r="I932" s="400" t="n"/>
      <c r="J932" s="400" t="n"/>
      <c r="K932" s="400" t="n"/>
      <c r="L932" s="400" t="n"/>
      <c r="M932" s="401" t="n"/>
      <c r="P932" s="217" t="n"/>
      <c r="Q932" s="217" t="n"/>
      <c r="R932" s="432" t="n"/>
      <c r="S932" s="404" t="n"/>
      <c r="T932" s="404" t="n"/>
      <c r="U932" s="404" t="n"/>
      <c r="V932" s="404" t="n"/>
      <c r="W932" s="404" t="n"/>
      <c r="X932" s="433" t="n"/>
    </row>
    <row r="933" ht="13.35" customHeight="1" s="162">
      <c r="B933" s="186" t="n"/>
      <c r="C933" s="400" t="n"/>
      <c r="D933" s="400" t="n"/>
      <c r="E933" s="400" t="n"/>
      <c r="F933" s="400" t="n"/>
      <c r="G933" s="400" t="n"/>
      <c r="H933" s="400" t="n"/>
      <c r="I933" s="400" t="n"/>
      <c r="J933" s="400" t="n"/>
      <c r="K933" s="400" t="n"/>
      <c r="L933" s="400" t="n"/>
      <c r="M933" s="401" t="n"/>
      <c r="P933" s="217" t="n"/>
      <c r="Q933" s="217" t="n"/>
      <c r="R933" s="435" t="n"/>
      <c r="S933" s="404" t="n"/>
      <c r="T933" s="404" t="n"/>
      <c r="U933" s="404" t="n"/>
      <c r="V933" s="404" t="n"/>
      <c r="W933" s="404" t="n"/>
      <c r="X933" s="433" t="n"/>
    </row>
    <row r="934" ht="13.35" customHeight="1" s="162">
      <c r="B934" s="186" t="n"/>
      <c r="C934" s="400" t="n"/>
      <c r="D934" s="400" t="n"/>
      <c r="E934" s="400" t="n"/>
      <c r="F934" s="400" t="n"/>
      <c r="G934" s="400" t="n"/>
      <c r="H934" s="400" t="n"/>
      <c r="I934" s="400" t="n"/>
      <c r="J934" s="400" t="n"/>
      <c r="K934" s="400" t="n"/>
      <c r="L934" s="400" t="n"/>
      <c r="M934" s="401" t="n"/>
      <c r="P934" s="217" t="n"/>
      <c r="Q934" s="217" t="n"/>
      <c r="R934" s="432" t="inlineStr">
        <is>
          <t>Misc. Unit Info</t>
        </is>
      </c>
      <c r="S934" s="404" t="n"/>
      <c r="T934" s="404" t="n"/>
      <c r="U934" s="404" t="n"/>
      <c r="V934" s="404" t="n"/>
      <c r="W934" s="404" t="n"/>
      <c r="X934" s="433" t="n"/>
    </row>
    <row r="935" ht="13.35" customHeight="1" s="162">
      <c r="B935" s="200" t="inlineStr">
        <is>
          <t>System</t>
        </is>
      </c>
      <c r="C935" s="403" t="n"/>
      <c r="D935" s="209">
        <f>IF('{Equipment Data Entry}'!B45="","",'{Equipment Data Entry}'!B45)</f>
        <v/>
      </c>
      <c r="E935" s="420" t="n"/>
      <c r="F935" s="403" t="n"/>
      <c r="G935" s="200" t="inlineStr">
        <is>
          <t>Service</t>
        </is>
      </c>
      <c r="H935" s="403" t="n"/>
      <c r="I935" s="210">
        <f>IF('{Equipment Data Entry}'!C45="", "", '{Equipment Data Entry}'!C45)</f>
        <v/>
      </c>
      <c r="J935" s="420" t="n"/>
      <c r="K935" s="420" t="n"/>
      <c r="L935" s="420" t="n"/>
      <c r="M935" s="403" t="n"/>
      <c r="P935" s="217" t="n"/>
      <c r="Q935" s="217" t="n"/>
      <c r="R935" s="436" t="inlineStr">
        <is>
          <t>Design Fan Rotation</t>
        </is>
      </c>
      <c r="S935" s="437" t="n"/>
      <c r="T935" s="437" t="n"/>
      <c r="U935" s="437" t="n"/>
      <c r="V935" s="437" t="n"/>
      <c r="W935" s="437" t="n"/>
      <c r="X935" s="438" t="n"/>
    </row>
    <row r="936" ht="13.35" customHeight="1" s="162">
      <c r="B936" s="424" t="n"/>
      <c r="C936" s="425" t="n"/>
      <c r="D936" s="424" t="n"/>
      <c r="E936" s="426" t="n"/>
      <c r="F936" s="425" t="n"/>
      <c r="G936" s="424" t="n"/>
      <c r="H936" s="425" t="n"/>
      <c r="I936" s="424" t="n"/>
      <c r="J936" s="426" t="n"/>
      <c r="K936" s="426" t="n"/>
      <c r="L936" s="426" t="n"/>
      <c r="M936" s="425" t="n"/>
      <c r="R936" s="13" t="inlineStr">
        <is>
          <t>Actual Fan Rotation</t>
        </is>
      </c>
    </row>
    <row r="937" ht="13.35" customHeight="1" s="162">
      <c r="B937" s="427" t="inlineStr">
        <is>
          <t>Drive Type:</t>
        </is>
      </c>
      <c r="D937" s="428" t="n"/>
      <c r="E937" s="427" t="inlineStr">
        <is>
          <t>Fan Rotation – Design:</t>
        </is>
      </c>
      <c r="G937" s="428" t="n"/>
      <c r="I937" s="427" t="inlineStr">
        <is>
          <t>Actual:</t>
        </is>
      </c>
      <c r="J937" s="428" t="n"/>
      <c r="K937" s="427" t="inlineStr">
        <is>
          <t>Sheave Bore (M/F):</t>
        </is>
      </c>
      <c r="M937" s="428" t="n"/>
      <c r="P937" s="217" t="n"/>
      <c r="Q937" s="217" t="n"/>
      <c r="R937" s="216" t="inlineStr">
        <is>
          <t>Design Filter Type</t>
        </is>
      </c>
      <c r="U937" s="217" t="n"/>
      <c r="W937" s="217" t="n"/>
      <c r="X937" s="217" t="n"/>
    </row>
    <row r="938" ht="13.35" customHeight="1" s="162">
      <c r="B938" s="200" t="inlineStr">
        <is>
          <t>Unit Data</t>
        </is>
      </c>
      <c r="C938" s="400" t="n"/>
      <c r="D938" s="400" t="n"/>
      <c r="E938" s="400" t="n"/>
      <c r="F938" s="400" t="n"/>
      <c r="G938" s="401" t="n"/>
      <c r="I938" s="200" t="inlineStr">
        <is>
          <t>Design and Performance Data</t>
        </is>
      </c>
      <c r="J938" s="400" t="n"/>
      <c r="K938" s="400" t="n"/>
      <c r="L938" s="401" t="n"/>
      <c r="M938" s="283" t="n"/>
      <c r="P938" s="217" t="n"/>
      <c r="Q938" s="217" t="n"/>
      <c r="R938" s="211" t="inlineStr">
        <is>
          <t>Installed Filter Type</t>
        </is>
      </c>
      <c r="S938" s="421" t="n"/>
      <c r="T938" s="422" t="n"/>
      <c r="U938" s="212" t="n"/>
      <c r="V938" s="423" t="n"/>
      <c r="W938" s="217" t="n"/>
      <c r="X938" s="217" t="n"/>
    </row>
    <row r="939" ht="13.35" customHeight="1" s="162">
      <c r="B939" s="199" t="inlineStr">
        <is>
          <t>Manufacturer</t>
        </is>
      </c>
      <c r="C939" s="401" t="n"/>
      <c r="D939" s="204">
        <f>IF('{Equipment Data Entry}'!E45="","",'{Equipment Data Entry}'!E45)</f>
        <v/>
      </c>
      <c r="E939" s="400" t="n"/>
      <c r="F939" s="400" t="n"/>
      <c r="G939" s="401" t="n"/>
      <c r="I939" s="199" t="inlineStr">
        <is>
          <t>Design Criteria</t>
        </is>
      </c>
      <c r="J939" s="401" t="n"/>
      <c r="K939" s="199" t="inlineStr">
        <is>
          <t>Design</t>
        </is>
      </c>
      <c r="L939" s="199" t="inlineStr">
        <is>
          <t>Actual</t>
        </is>
      </c>
      <c r="P939" s="217" t="n"/>
      <c r="Q939" s="217" t="n"/>
      <c r="R939" s="211" t="inlineStr">
        <is>
          <t>Size</t>
        </is>
      </c>
      <c r="S939" s="421" t="n"/>
      <c r="T939" s="422" t="n"/>
      <c r="U939" s="212" t="inlineStr">
        <is>
          <t>Qty.</t>
        </is>
      </c>
      <c r="V939" s="423" t="n"/>
      <c r="W939" s="217" t="n"/>
      <c r="X939" s="217" t="n"/>
    </row>
    <row r="940" ht="13.35" customHeight="1" s="162">
      <c r="B940" s="199" t="inlineStr">
        <is>
          <t>Model Number</t>
        </is>
      </c>
      <c r="C940" s="401" t="n"/>
      <c r="D940" s="204">
        <f>IF('{Equipment Data Entry}'!F45="","",'{Equipment Data Entry}'!F45)</f>
        <v/>
      </c>
      <c r="E940" s="400" t="n"/>
      <c r="F940" s="400" t="n"/>
      <c r="G940" s="401" t="n"/>
      <c r="I940" s="199" t="inlineStr">
        <is>
          <t>Total Airflow</t>
        </is>
      </c>
      <c r="J940" s="401" t="n"/>
      <c r="K940" s="24">
        <f>'RTU Airflow'!H1899</f>
        <v/>
      </c>
      <c r="L940" s="24">
        <f>'RTU Airflow'!L1899</f>
        <v/>
      </c>
      <c r="M940" s="22">
        <f>IF(OR(L940="",K940="",K940=0),"",L940/K940)</f>
        <v/>
      </c>
      <c r="P940" s="217" t="n"/>
      <c r="Q940" s="217" t="n"/>
      <c r="R940" s="211" t="n"/>
      <c r="S940" s="421" t="n"/>
      <c r="T940" s="422" t="n"/>
      <c r="U940" s="212" t="n"/>
      <c r="V940" s="423" t="n"/>
      <c r="W940" s="217" t="n"/>
      <c r="X940" s="217" t="n"/>
    </row>
    <row r="941" ht="13.35" customHeight="1" s="162">
      <c r="B941" s="199" t="inlineStr">
        <is>
          <t>Serial Number</t>
        </is>
      </c>
      <c r="C941" s="401" t="n"/>
      <c r="D941" s="204" t="n"/>
      <c r="E941" s="400" t="n"/>
      <c r="F941" s="400" t="n"/>
      <c r="G941" s="401" t="n"/>
      <c r="I941" s="199" t="inlineStr">
        <is>
          <t>Outside Airflow</t>
        </is>
      </c>
      <c r="J941" s="401" t="n"/>
      <c r="K941" s="24">
        <f>IF('RTU Airflow'!H1910=0,0,'RTU Airflow'!H1910)</f>
        <v/>
      </c>
      <c r="L941" s="24">
        <f>'RTU Airflow'!L1910</f>
        <v/>
      </c>
      <c r="M941" s="22">
        <f>IF(OR(L941="",K941="",K941=0),"",L941/K941)</f>
        <v/>
      </c>
      <c r="P941" s="216" t="n"/>
      <c r="Q941" s="216" t="n"/>
      <c r="R941" s="211" t="inlineStr">
        <is>
          <t>Direct Drive Motors</t>
        </is>
      </c>
      <c r="S941" s="421" t="n"/>
      <c r="T941" s="422" t="n"/>
      <c r="U941" s="212" t="inlineStr">
        <is>
          <t>Drive Change Data</t>
        </is>
      </c>
      <c r="V941" s="423" t="n"/>
      <c r="W941" s="217" t="inlineStr">
        <is>
          <t>Original</t>
        </is>
      </c>
      <c r="X941" s="217" t="inlineStr">
        <is>
          <t>New</t>
        </is>
      </c>
    </row>
    <row r="942" ht="13.35" customHeight="1" s="162">
      <c r="B942" s="199" t="inlineStr">
        <is>
          <t>Area Served</t>
        </is>
      </c>
      <c r="C942" s="401" t="n"/>
      <c r="D942" s="204">
        <f>I935</f>
        <v/>
      </c>
      <c r="E942" s="400" t="n"/>
      <c r="F942" s="400" t="n"/>
      <c r="G942" s="401" t="n"/>
      <c r="I942" s="199" t="inlineStr">
        <is>
          <t>Return Airflow</t>
        </is>
      </c>
      <c r="J942" s="401" t="n"/>
      <c r="K942" s="24">
        <f>IF(K940="","",K940-N(K941))</f>
        <v/>
      </c>
      <c r="L942" s="24">
        <f>IF(L940="","",L940-N(L941))</f>
        <v/>
      </c>
      <c r="P942" s="217" t="n"/>
      <c r="Q942" s="217" t="n"/>
      <c r="R942" s="211" t="inlineStr">
        <is>
          <t>Initial</t>
        </is>
      </c>
      <c r="S942" s="212" t="inlineStr">
        <is>
          <t>Final</t>
        </is>
      </c>
      <c r="T942" s="423" t="n"/>
      <c r="U942" s="211" t="inlineStr">
        <is>
          <t>Motor Sheave</t>
        </is>
      </c>
      <c r="V942" s="212" t="n"/>
      <c r="W942" s="217" t="n"/>
      <c r="X942" s="217" t="n"/>
    </row>
    <row r="943" ht="13.35" customHeight="1" s="162">
      <c r="B943" s="199" t="inlineStr">
        <is>
          <t>Location</t>
        </is>
      </c>
      <c r="C943" s="401" t="n"/>
      <c r="D943" s="204">
        <f>IF('{Equipment Data Entry}'!D45="","",'{Equipment Data Entry}'!D45)</f>
        <v/>
      </c>
      <c r="E943" s="400" t="n"/>
      <c r="F943" s="400" t="n"/>
      <c r="G943" s="401" t="n"/>
      <c r="I943" s="199" t="inlineStr">
        <is>
          <t>Unit ESP</t>
        </is>
      </c>
      <c r="J943" s="401" t="n"/>
      <c r="K943" s="71">
        <f>IF('{Equipment Data Entry}'!H45="","",'{Equipment Data Entry}'!H45)</f>
        <v/>
      </c>
      <c r="L943" s="29">
        <f>F956</f>
        <v/>
      </c>
      <c r="P943" s="217" t="n"/>
      <c r="S943" s="217" t="n"/>
      <c r="V943" s="217" t="n"/>
      <c r="W943" s="217" t="n"/>
      <c r="X943" s="217" t="n"/>
    </row>
    <row r="944" ht="13.35" customHeight="1" s="162">
      <c r="I944" s="199" t="inlineStr">
        <is>
          <t>Fan RPMs</t>
        </is>
      </c>
      <c r="J944" s="401" t="n"/>
      <c r="K944" s="24">
        <f>IF('{Equipment Data Entry}'!I45="","",'{Equipment Data Entry}'!I45)</f>
        <v/>
      </c>
      <c r="L944" s="24">
        <f>IF(L953="","",L953)</f>
        <v/>
      </c>
      <c r="P944" s="217" t="n"/>
      <c r="Q944" s="217" t="inlineStr">
        <is>
          <t>VFD</t>
        </is>
      </c>
      <c r="R944" s="216" t="n"/>
      <c r="U944" s="216" t="inlineStr">
        <is>
          <t>Belt</t>
        </is>
      </c>
      <c r="W944" s="61" t="n"/>
      <c r="X944" s="61" t="n"/>
    </row>
    <row r="945" ht="13.35" customHeight="1" s="162">
      <c r="B945" s="200" t="inlineStr">
        <is>
          <t>Motor Data</t>
        </is>
      </c>
      <c r="C945" s="400" t="n"/>
      <c r="D945" s="400" t="n"/>
      <c r="E945" s="400" t="n"/>
      <c r="F945" s="400" t="n"/>
      <c r="G945" s="401" t="n"/>
      <c r="I945" s="199" t="inlineStr">
        <is>
          <t>Filters: Type / Size / Qty</t>
        </is>
      </c>
      <c r="J945" s="401" t="n"/>
      <c r="K945" s="24" t="n"/>
      <c r="L945" s="400" t="n"/>
      <c r="M945" s="401" t="n"/>
      <c r="P945" s="217" t="n"/>
      <c r="Q945" s="211" t="inlineStr">
        <is>
          <t>DCV</t>
        </is>
      </c>
      <c r="R945" s="211" t="n"/>
      <c r="S945" s="211" t="n"/>
      <c r="T945" s="217" t="n"/>
      <c r="U945" s="211" t="inlineStr">
        <is>
          <t>C to C</t>
        </is>
      </c>
      <c r="V945" s="422" t="n"/>
      <c r="W945" s="212" t="n"/>
      <c r="X945" s="212" t="n"/>
    </row>
    <row r="946" ht="13.35" customHeight="1" s="162">
      <c r="B946" s="199" t="inlineStr">
        <is>
          <t>Manufacturer</t>
        </is>
      </c>
      <c r="C946" s="401" t="n"/>
      <c r="D946" s="203" t="n"/>
      <c r="E946" s="400" t="n"/>
      <c r="F946" s="400" t="n"/>
      <c r="G946" s="401" t="n"/>
      <c r="I946" s="200" t="inlineStr">
        <is>
          <t>Drive Data</t>
        </is>
      </c>
      <c r="J946" s="400" t="n"/>
      <c r="K946" s="400" t="n"/>
      <c r="L946" s="401" t="n"/>
      <c r="P946" s="217" t="n"/>
      <c r="Q946" s="211" t="n"/>
      <c r="R946" s="212" t="n"/>
      <c r="S946" s="211" t="n"/>
      <c r="T946" s="217" t="n"/>
      <c r="U946" s="211" t="n"/>
      <c r="V946" s="422" t="n"/>
      <c r="W946" s="212" t="n"/>
      <c r="X946" s="212" t="n"/>
    </row>
    <row r="947" ht="13.35" customHeight="1" s="162">
      <c r="B947" s="199" t="inlineStr">
        <is>
          <t>Horsepower</t>
        </is>
      </c>
      <c r="C947" s="401" t="n"/>
      <c r="D947" s="28">
        <f>IF('{Equipment Data Entry}'!G45="","",'{Equipment Data Entry}'!G45)</f>
        <v/>
      </c>
      <c r="E947" s="21" t="inlineStr">
        <is>
          <t>RPM</t>
        </is>
      </c>
      <c r="F947" s="24" t="n"/>
      <c r="G947" s="199" t="inlineStr">
        <is>
          <t>SF</t>
        </is>
      </c>
      <c r="I947" s="199" t="inlineStr">
        <is>
          <t>Motor Shv OD/Bore/PD</t>
        </is>
      </c>
      <c r="J947" s="401" t="n"/>
      <c r="K947" s="208">
        <f>IF('{Equipment Data Entry}'!J45="","",'{Equipment Data Entry}'!J45)</f>
        <v/>
      </c>
      <c r="L947" s="401" t="n"/>
      <c r="P947" s="217" t="n"/>
      <c r="Q947" s="211" t="n"/>
      <c r="R947" s="212" t="inlineStr">
        <is>
          <t>Technician Notes</t>
        </is>
      </c>
      <c r="S947" s="211" t="n"/>
      <c r="T947" s="217" t="n"/>
      <c r="U947" s="211" t="n"/>
      <c r="V947" s="422" t="n"/>
      <c r="W947" s="212" t="n"/>
      <c r="X947" s="212" t="n"/>
    </row>
    <row r="948" ht="13.35" customHeight="1" s="162">
      <c r="B948" s="198">
        <f>IF('{Equipment Data Entry}'!N45="","",'{Equipment Data Entry}'!N45)</f>
        <v/>
      </c>
      <c r="C948" s="198">
        <f>IF('{Equipment Data Entry}'!O45="","",'{Equipment Data Entry}'!O45)</f>
        <v/>
      </c>
      <c r="D948" s="21" t="inlineStr">
        <is>
          <t>FLA</t>
        </is>
      </c>
      <c r="E948" s="25" t="n"/>
      <c r="F948" s="21" t="inlineStr">
        <is>
          <t>Frame</t>
        </is>
      </c>
      <c r="G948" s="208" t="n"/>
      <c r="I948" s="199" t="inlineStr">
        <is>
          <t>Fan Shv OD/Bore</t>
        </is>
      </c>
      <c r="J948" s="401" t="n"/>
      <c r="K948" s="208">
        <f>IF('{Equipment Data Entry}'!K45="","",'{Equipment Data Entry}'!K45)</f>
        <v/>
      </c>
      <c r="L948" s="401" t="n"/>
      <c r="P948" s="217" t="n"/>
      <c r="Q948" s="211" t="n"/>
      <c r="R948" s="212" t="n"/>
      <c r="S948" s="211" t="n"/>
      <c r="T948" s="217" t="n"/>
      <c r="U948" s="211" t="n"/>
      <c r="V948" s="422" t="n"/>
      <c r="W948" s="212" t="n"/>
      <c r="X948" s="212" t="n"/>
    </row>
    <row r="949" ht="13.35" customHeight="1" s="162">
      <c r="B949" s="199" t="inlineStr">
        <is>
          <t>Corrected FLA</t>
        </is>
      </c>
      <c r="C949" s="401" t="n"/>
      <c r="D949" s="27">
        <f>IF(OR(E950="",E948="",B948=""),"",B948/AVERAGE(E950:G950)*E948)</f>
        <v/>
      </c>
      <c r="E949" s="199" t="inlineStr">
        <is>
          <t>Estimated BHP</t>
        </is>
      </c>
      <c r="F949" s="401" t="n"/>
      <c r="G949" s="27">
        <f>IF(OR(COUNT(E950:G950)=0,COUNT(E951:G951)=0),"",IF(C948="1-phase", ((0.8*0.9*E950*E951)/746), AVERAGE(E950,F950,G950)*AVERAGE(E951,F951,G951)*0.8*0.9*1.732/746))</f>
        <v/>
      </c>
      <c r="I949" s="199" t="inlineStr">
        <is>
          <t>Belt(s)</t>
        </is>
      </c>
      <c r="J949" s="208">
        <f>IF('{Equipment Data Entry}'!L45="","",'{Equipment Data Entry}'!L45)</f>
        <v/>
      </c>
      <c r="K949" s="199" t="inlineStr">
        <is>
          <t>C to C</t>
        </is>
      </c>
      <c r="L949" s="25">
        <f>IF('{Equipment Data Entry}'!M45="","",'{Equipment Data Entry}'!M45)</f>
        <v/>
      </c>
      <c r="P949" s="217" t="n"/>
      <c r="Q949" s="217" t="n"/>
      <c r="R949" s="217" t="n"/>
      <c r="S949" s="217" t="n"/>
      <c r="T949" s="217" t="n"/>
      <c r="U949" s="217" t="n"/>
      <c r="V949" s="217" t="n"/>
      <c r="W949" s="217" t="n"/>
      <c r="X949" s="217" t="n"/>
    </row>
    <row r="950" ht="13.35" customHeight="1" s="162">
      <c r="B950" s="199" t="inlineStr">
        <is>
          <t>Measured Voltage</t>
        </is>
      </c>
      <c r="C950" s="400" t="n"/>
      <c r="D950" s="401" t="n"/>
      <c r="E950" s="24" t="n"/>
      <c r="F950" s="24" t="n"/>
      <c r="G950" s="24" t="n"/>
      <c r="I950" s="199" t="inlineStr">
        <is>
          <t>Final Settings / Setpoints</t>
        </is>
      </c>
      <c r="J950" s="401" t="n"/>
      <c r="K950" s="24" t="n"/>
      <c r="L950" s="400" t="n"/>
      <c r="M950" s="401" t="n"/>
      <c r="P950" s="217" t="n"/>
      <c r="Q950" s="217" t="n"/>
      <c r="R950" s="216" t="n"/>
      <c r="S950" s="217" t="n"/>
      <c r="T950" s="217" t="n"/>
      <c r="U950" s="217" t="n"/>
      <c r="V950" s="217" t="n"/>
      <c r="W950" s="217" t="n"/>
      <c r="X950" s="217" t="n"/>
    </row>
    <row r="951" ht="13.35" customHeight="1" s="162">
      <c r="B951" s="199" t="inlineStr">
        <is>
          <t>Measured Amperage</t>
        </is>
      </c>
      <c r="C951" s="400" t="n"/>
      <c r="D951" s="401" t="n"/>
      <c r="E951" s="25" t="n"/>
      <c r="F951" s="25" t="n"/>
      <c r="G951" s="25" t="n"/>
      <c r="I951" s="205" t="inlineStr">
        <is>
          <t>RPM Data</t>
        </is>
      </c>
      <c r="J951" s="401" t="n"/>
      <c r="K951" s="205" t="inlineStr">
        <is>
          <t>Initial</t>
        </is>
      </c>
      <c r="L951" s="205" t="inlineStr">
        <is>
          <t>Final</t>
        </is>
      </c>
      <c r="P951" s="217" t="n"/>
      <c r="Q951" s="217" t="n"/>
      <c r="R951" s="429" t="n"/>
      <c r="S951" s="430" t="n"/>
      <c r="T951" s="430" t="n"/>
      <c r="U951" s="430" t="n"/>
      <c r="V951" s="430" t="n"/>
      <c r="W951" s="430" t="n"/>
      <c r="X951" s="431" t="n"/>
    </row>
    <row r="952" ht="13.35" customHeight="1" s="162">
      <c r="I952" s="199" t="inlineStr">
        <is>
          <t>Motor RPM</t>
        </is>
      </c>
      <c r="J952" s="401" t="n"/>
      <c r="K952" s="24" t="n"/>
      <c r="L952" s="24" t="n"/>
      <c r="P952" s="217" t="n"/>
      <c r="Q952" s="217" t="n"/>
      <c r="R952" s="432" t="n"/>
      <c r="S952" s="404" t="n"/>
      <c r="T952" s="404" t="n"/>
      <c r="U952" s="404" t="n"/>
      <c r="V952" s="404" t="n"/>
      <c r="W952" s="404" t="n"/>
      <c r="X952" s="433" t="n"/>
    </row>
    <row r="953" ht="13.35" customHeight="1" s="162">
      <c r="B953" s="200" t="inlineStr">
        <is>
          <t xml:space="preserve">Static Pressures Profile </t>
        </is>
      </c>
      <c r="C953" s="400" t="n"/>
      <c r="D953" s="400" t="n"/>
      <c r="E953" s="400" t="n"/>
      <c r="F953" s="400" t="n"/>
      <c r="G953" s="401" t="n"/>
      <c r="I953" s="199" t="inlineStr">
        <is>
          <t>Fan RPM</t>
        </is>
      </c>
      <c r="J953" s="401" t="n"/>
      <c r="K953" s="24" t="n"/>
      <c r="L953" s="24" t="n"/>
      <c r="P953" s="217" t="n"/>
      <c r="Q953" s="217" t="n"/>
      <c r="R953" s="432" t="n"/>
      <c r="S953" s="404" t="n"/>
      <c r="T953" s="404" t="n"/>
      <c r="U953" s="404" t="n"/>
      <c r="V953" s="404" t="n"/>
      <c r="W953" s="404" t="n"/>
      <c r="X953" s="433" t="n"/>
    </row>
    <row r="954" ht="13.35" customHeight="1" s="162">
      <c r="B954" s="434" t="n"/>
      <c r="C954" s="401" t="n"/>
      <c r="D954" s="205" t="inlineStr">
        <is>
          <t>Flt/Coil</t>
        </is>
      </c>
      <c r="E954" s="205" t="inlineStr">
        <is>
          <t>Fan</t>
        </is>
      </c>
      <c r="F954" s="434" t="n"/>
      <c r="G954" s="401" t="n"/>
      <c r="I954" s="199" t="inlineStr">
        <is>
          <t>VSD Frequency</t>
        </is>
      </c>
      <c r="J954" s="401" t="n"/>
      <c r="K954" s="66" t="n"/>
      <c r="L954" s="66" t="n"/>
      <c r="P954" s="217" t="n"/>
      <c r="Q954" s="217" t="n"/>
      <c r="R954" s="432" t="n"/>
      <c r="S954" s="404" t="n"/>
      <c r="T954" s="404" t="n"/>
      <c r="U954" s="404" t="n"/>
      <c r="V954" s="404" t="n"/>
      <c r="W954" s="404" t="n"/>
      <c r="X954" s="433" t="n"/>
    </row>
    <row r="955" ht="13.35" customHeight="1" s="162">
      <c r="B955" s="198" t="inlineStr">
        <is>
          <t>Entering</t>
        </is>
      </c>
      <c r="C955" s="401" t="n"/>
      <c r="D955" s="19" t="n"/>
      <c r="E955" s="19" t="n"/>
      <c r="F955" s="19">
        <f>IF(E955="","",E956-N(E955))</f>
        <v/>
      </c>
      <c r="G955" s="186" t="inlineStr">
        <is>
          <t>TSP</t>
        </is>
      </c>
      <c r="H955" s="23" t="n"/>
      <c r="I955" s="199" t="inlineStr">
        <is>
          <t>OA Damper Position</t>
        </is>
      </c>
      <c r="J955" s="400" t="n"/>
      <c r="K955" s="401" t="n"/>
      <c r="L955" s="56" t="n"/>
      <c r="P955" s="217" t="n"/>
      <c r="Q955" s="217" t="n"/>
      <c r="R955" s="432" t="n"/>
      <c r="S955" s="404" t="n"/>
      <c r="T955" s="404" t="n"/>
      <c r="U955" s="404" t="n"/>
      <c r="V955" s="404" t="n"/>
      <c r="W955" s="404" t="n"/>
      <c r="X955" s="433" t="n"/>
    </row>
    <row r="956" ht="13.35" customHeight="1" s="162">
      <c r="B956" s="198" t="inlineStr">
        <is>
          <t>Exiting</t>
        </is>
      </c>
      <c r="C956" s="401" t="n"/>
      <c r="D956" s="55">
        <f>IF(E955="", "", E955)</f>
        <v/>
      </c>
      <c r="E956" s="19" t="n"/>
      <c r="F956" s="19">
        <f>IF(E956="","",E956-N(D955))</f>
        <v/>
      </c>
      <c r="G956" s="186" t="inlineStr">
        <is>
          <t>ESP</t>
        </is>
      </c>
      <c r="H956" s="23" t="n"/>
      <c r="P956" s="217" t="n"/>
      <c r="Q956" s="217" t="n"/>
      <c r="R956" s="432" t="n"/>
      <c r="S956" s="404" t="n"/>
      <c r="T956" s="404" t="n"/>
      <c r="U956" s="404" t="n"/>
      <c r="V956" s="404" t="n"/>
      <c r="W956" s="404" t="n"/>
      <c r="X956" s="433" t="n"/>
    </row>
    <row r="957" ht="13.35" customHeight="1" s="162">
      <c r="P957" s="217" t="n"/>
      <c r="Q957" s="217" t="n"/>
      <c r="R957" s="432" t="n"/>
      <c r="S957" s="404" t="n"/>
      <c r="T957" s="404" t="n"/>
      <c r="U957" s="404" t="n"/>
      <c r="V957" s="404" t="n"/>
      <c r="W957" s="404" t="n"/>
      <c r="X957" s="433" t="n"/>
    </row>
    <row r="958" ht="13.35" customHeight="1" s="162">
      <c r="B958" s="200" t="inlineStr">
        <is>
          <t>System</t>
        </is>
      </c>
      <c r="C958" s="403" t="n"/>
      <c r="D958" s="209">
        <f>IF('{Equipment Data Entry}'!B46="","",'{Equipment Data Entry}'!B46)</f>
        <v/>
      </c>
      <c r="E958" s="420" t="n"/>
      <c r="F958" s="403" t="n"/>
      <c r="G958" s="200" t="inlineStr">
        <is>
          <t>Service</t>
        </is>
      </c>
      <c r="H958" s="403" t="n"/>
      <c r="I958" s="210">
        <f>IF('{Equipment Data Entry}'!C46="", "", '{Equipment Data Entry}'!C46)</f>
        <v/>
      </c>
      <c r="J958" s="420" t="n"/>
      <c r="K958" s="420" t="n"/>
      <c r="L958" s="420" t="n"/>
      <c r="M958" s="403" t="n"/>
      <c r="P958" s="217" t="n"/>
      <c r="Q958" s="217" t="n"/>
      <c r="R958" s="211" t="inlineStr">
        <is>
          <t>Design Fan Rotation</t>
        </is>
      </c>
      <c r="S958" s="404" t="n"/>
      <c r="T958" s="404" t="n"/>
      <c r="U958" s="404" t="n"/>
      <c r="V958" s="404" t="n"/>
      <c r="W958" s="404" t="n"/>
      <c r="X958" s="433" t="n"/>
    </row>
    <row r="959" ht="13.35" customHeight="1" s="162">
      <c r="B959" s="424" t="n"/>
      <c r="C959" s="425" t="n"/>
      <c r="D959" s="424" t="n"/>
      <c r="E959" s="426" t="n"/>
      <c r="F959" s="425" t="n"/>
      <c r="G959" s="424" t="n"/>
      <c r="H959" s="425" t="n"/>
      <c r="I959" s="424" t="n"/>
      <c r="J959" s="426" t="n"/>
      <c r="K959" s="426" t="n"/>
      <c r="L959" s="426" t="n"/>
      <c r="M959" s="425" t="n"/>
      <c r="P959" s="217" t="n"/>
      <c r="Q959" s="217" t="n"/>
      <c r="R959" s="211" t="inlineStr">
        <is>
          <t>Actual Fan Rotation</t>
        </is>
      </c>
      <c r="S959" s="404" t="n"/>
      <c r="T959" s="404" t="n"/>
      <c r="U959" s="404" t="n"/>
      <c r="V959" s="404" t="n"/>
      <c r="W959" s="404" t="n"/>
      <c r="X959" s="433" t="n"/>
    </row>
    <row r="960" ht="13.35" customHeight="1" s="162">
      <c r="B960" s="427" t="inlineStr">
        <is>
          <t>Drive Type:</t>
        </is>
      </c>
      <c r="D960" s="428" t="n"/>
      <c r="E960" s="427" t="inlineStr">
        <is>
          <t>Fan Rotation – Design:</t>
        </is>
      </c>
      <c r="G960" s="428" t="n"/>
      <c r="I960" s="427" t="inlineStr">
        <is>
          <t>Actual:</t>
        </is>
      </c>
      <c r="J960" s="428" t="n"/>
      <c r="K960" s="427" t="inlineStr">
        <is>
          <t>Sheave Bore (M/F):</t>
        </is>
      </c>
      <c r="M960" s="428" t="n"/>
      <c r="P960" s="217" t="n"/>
      <c r="Q960" s="217" t="n"/>
      <c r="R960" s="436" t="inlineStr">
        <is>
          <t>Misc. Unit Info</t>
        </is>
      </c>
      <c r="S960" s="437" t="n"/>
      <c r="T960" s="437" t="n"/>
      <c r="U960" s="437" t="n"/>
      <c r="V960" s="437" t="n"/>
      <c r="W960" s="437" t="n"/>
      <c r="X960" s="438" t="n"/>
    </row>
    <row r="961" ht="13.35" customHeight="1" s="162">
      <c r="B961" s="200" t="inlineStr">
        <is>
          <t>Unit Data</t>
        </is>
      </c>
      <c r="C961" s="400" t="n"/>
      <c r="D961" s="400" t="n"/>
      <c r="E961" s="400" t="n"/>
      <c r="F961" s="400" t="n"/>
      <c r="G961" s="401" t="n"/>
      <c r="I961" s="200" t="inlineStr">
        <is>
          <t>Design and Performance Data</t>
        </is>
      </c>
      <c r="J961" s="400" t="n"/>
      <c r="K961" s="400" t="n"/>
      <c r="L961" s="401" t="n"/>
      <c r="M961" s="283" t="n"/>
      <c r="P961" s="217" t="n"/>
      <c r="Q961" s="217" t="n"/>
      <c r="R961" s="216" t="inlineStr">
        <is>
          <t>Design Fan Rotation</t>
        </is>
      </c>
      <c r="U961" s="217" t="n"/>
      <c r="W961" s="217" t="n"/>
      <c r="X961" s="217" t="n"/>
    </row>
    <row r="962" ht="13.35" customHeight="1" s="162">
      <c r="B962" s="199" t="inlineStr">
        <is>
          <t>Manufacturer</t>
        </is>
      </c>
      <c r="C962" s="401" t="n"/>
      <c r="D962" s="204">
        <f>IF('{Equipment Data Entry}'!E46="","",'{Equipment Data Entry}'!E46)</f>
        <v/>
      </c>
      <c r="E962" s="400" t="n"/>
      <c r="F962" s="400" t="n"/>
      <c r="G962" s="401" t="n"/>
      <c r="I962" s="199" t="inlineStr">
        <is>
          <t>Design Criteria</t>
        </is>
      </c>
      <c r="J962" s="401" t="n"/>
      <c r="K962" s="199" t="inlineStr">
        <is>
          <t>Design</t>
        </is>
      </c>
      <c r="L962" s="199" t="inlineStr">
        <is>
          <t>Actual</t>
        </is>
      </c>
      <c r="P962" s="217" t="n"/>
      <c r="Q962" s="217" t="n"/>
      <c r="R962" s="211" t="inlineStr">
        <is>
          <t>Actual Fan Rotation</t>
        </is>
      </c>
      <c r="S962" s="421" t="n"/>
      <c r="T962" s="422" t="n"/>
      <c r="U962" s="211" t="inlineStr">
        <is>
          <t>Qty.</t>
        </is>
      </c>
      <c r="V962" s="423" t="n"/>
      <c r="W962" s="217" t="n"/>
      <c r="X962" s="217" t="n"/>
    </row>
    <row r="963" ht="13.35" customHeight="1" s="162">
      <c r="B963" s="199" t="inlineStr">
        <is>
          <t>Model Number</t>
        </is>
      </c>
      <c r="C963" s="401" t="n"/>
      <c r="D963" s="204">
        <f>IF('{Equipment Data Entry}'!F46="","",'{Equipment Data Entry}'!F46)</f>
        <v/>
      </c>
      <c r="E963" s="400" t="n"/>
      <c r="F963" s="400" t="n"/>
      <c r="G963" s="401" t="n"/>
      <c r="I963" s="199" t="inlineStr">
        <is>
          <t>Total Airflow</t>
        </is>
      </c>
      <c r="J963" s="401" t="n"/>
      <c r="K963" s="24">
        <f>'RTU Airflow'!H1948</f>
        <v/>
      </c>
      <c r="L963" s="24">
        <f>'RTU Airflow'!L1948</f>
        <v/>
      </c>
      <c r="M963" s="22">
        <f>IF(OR(L963="",K963="",K963=0),"",L963/K963)</f>
        <v/>
      </c>
      <c r="P963" s="217" t="n"/>
      <c r="Q963" s="217" t="n"/>
      <c r="R963" s="211" t="inlineStr">
        <is>
          <t>Design Filter Type</t>
        </is>
      </c>
      <c r="S963" s="421" t="n"/>
      <c r="T963" s="422" t="n"/>
      <c r="U963" s="212" t="n"/>
      <c r="V963" s="423" t="n"/>
      <c r="W963" s="217" t="n"/>
      <c r="X963" s="217" t="n"/>
    </row>
    <row r="964" ht="13.35" customHeight="1" s="162">
      <c r="B964" s="199" t="inlineStr">
        <is>
          <t>Serial Number</t>
        </is>
      </c>
      <c r="C964" s="401" t="n"/>
      <c r="D964" s="204" t="n"/>
      <c r="E964" s="400" t="n"/>
      <c r="F964" s="400" t="n"/>
      <c r="G964" s="401" t="n"/>
      <c r="I964" s="199" t="inlineStr">
        <is>
          <t>Outside Airflow</t>
        </is>
      </c>
      <c r="J964" s="401" t="n"/>
      <c r="K964" s="24">
        <f>IF('RTU Airflow'!H1959=0,0,'RTU Airflow'!H1959)</f>
        <v/>
      </c>
      <c r="L964" s="24">
        <f>'RTU Airflow'!L1959</f>
        <v/>
      </c>
      <c r="M964" s="22">
        <f>IF(OR(L964="",K964="",K964=0),"",L964/K964)</f>
        <v/>
      </c>
      <c r="P964" s="217" t="n"/>
      <c r="Q964" s="217" t="n"/>
      <c r="R964" s="211" t="inlineStr">
        <is>
          <t>Installed Filter Type</t>
        </is>
      </c>
      <c r="S964" s="421" t="n"/>
      <c r="T964" s="422" t="n"/>
      <c r="U964" s="216" t="inlineStr">
        <is>
          <t>Drive Change Data</t>
        </is>
      </c>
      <c r="V964" s="423" t="n"/>
      <c r="W964" s="61" t="inlineStr">
        <is>
          <t>Original</t>
        </is>
      </c>
      <c r="X964" s="61" t="inlineStr">
        <is>
          <t>New</t>
        </is>
      </c>
    </row>
    <row r="965" ht="13.35" customHeight="1" s="162">
      <c r="B965" s="199" t="inlineStr">
        <is>
          <t>Area Served</t>
        </is>
      </c>
      <c r="C965" s="401" t="n"/>
      <c r="D965" s="204">
        <f>I958</f>
        <v/>
      </c>
      <c r="E965" s="400" t="n"/>
      <c r="F965" s="400" t="n"/>
      <c r="G965" s="401" t="n"/>
      <c r="I965" s="199" t="inlineStr">
        <is>
          <t>Return Airflow</t>
        </is>
      </c>
      <c r="J965" s="401" t="n"/>
      <c r="K965" s="24">
        <f>IF(K963="","",K963-N(K964))</f>
        <v/>
      </c>
      <c r="L965" s="24">
        <f>IF(L963="","",L963-N(L964))</f>
        <v/>
      </c>
      <c r="P965" s="216" t="n"/>
      <c r="Q965" s="216" t="n"/>
      <c r="R965" s="211" t="inlineStr">
        <is>
          <t>Size</t>
        </is>
      </c>
      <c r="S965" s="421" t="n"/>
      <c r="T965" s="422" t="n"/>
      <c r="U965" s="212" t="inlineStr">
        <is>
          <t>Qty.</t>
        </is>
      </c>
      <c r="V965" s="423" t="n"/>
      <c r="W965" s="217" t="n"/>
      <c r="X965" s="217" t="n"/>
    </row>
    <row r="966" ht="13.35" customHeight="1" s="162">
      <c r="B966" s="199" t="inlineStr">
        <is>
          <t>Location</t>
        </is>
      </c>
      <c r="C966" s="401" t="n"/>
      <c r="D966" s="204">
        <f>IF('{Equipment Data Entry}'!D46="","",'{Equipment Data Entry}'!D46)</f>
        <v/>
      </c>
      <c r="E966" s="400" t="n"/>
      <c r="F966" s="400" t="n"/>
      <c r="G966" s="401" t="n"/>
      <c r="I966" s="199" t="inlineStr">
        <is>
          <t>Unit ESP</t>
        </is>
      </c>
      <c r="J966" s="401" t="n"/>
      <c r="K966" s="71">
        <f>IF('{Equipment Data Entry}'!H46="","",'{Equipment Data Entry}'!H46)</f>
        <v/>
      </c>
      <c r="L966" s="29">
        <f>F979</f>
        <v/>
      </c>
      <c r="P966" s="217" t="n"/>
      <c r="Q966" s="211" t="inlineStr">
        <is>
          <t>RPM</t>
        </is>
      </c>
      <c r="R966" s="211" t="n"/>
      <c r="S966" s="212" t="n"/>
      <c r="T966" s="423" t="n"/>
      <c r="U966" s="211" t="inlineStr">
        <is>
          <t>Fan Sheave</t>
        </is>
      </c>
      <c r="V966" s="212" t="n"/>
      <c r="W966" s="217" t="n"/>
      <c r="X966" s="217" t="n"/>
    </row>
    <row r="967" ht="13.35" customHeight="1" s="162">
      <c r="I967" s="199" t="inlineStr">
        <is>
          <t>Fan RPMs</t>
        </is>
      </c>
      <c r="J967" s="401" t="n"/>
      <c r="K967" s="24">
        <f>IF('{Equipment Data Entry}'!I46="","",'{Equipment Data Entry}'!I46)</f>
        <v/>
      </c>
      <c r="L967" s="24">
        <f>IF(L976="","",L976)</f>
        <v/>
      </c>
      <c r="P967" s="217" t="n"/>
      <c r="S967" s="217" t="n"/>
      <c r="V967" s="217" t="n"/>
      <c r="W967" s="217" t="inlineStr">
        <is>
          <t>Original</t>
        </is>
      </c>
      <c r="X967" s="217" t="inlineStr">
        <is>
          <t>New</t>
        </is>
      </c>
    </row>
    <row r="968" ht="13.35" customHeight="1" s="162">
      <c r="B968" s="200" t="inlineStr">
        <is>
          <t>Motor Data</t>
        </is>
      </c>
      <c r="C968" s="400" t="n"/>
      <c r="D968" s="400" t="n"/>
      <c r="E968" s="400" t="n"/>
      <c r="F968" s="400" t="n"/>
      <c r="G968" s="401" t="n"/>
      <c r="I968" s="199" t="inlineStr">
        <is>
          <t>Filters: Type / Size / Qty</t>
        </is>
      </c>
      <c r="J968" s="401" t="n"/>
      <c r="K968" s="24" t="n"/>
      <c r="L968" s="400" t="n"/>
      <c r="M968" s="401" t="n"/>
      <c r="P968" s="217" t="n"/>
      <c r="Q968" s="211" t="inlineStr">
        <is>
          <t>DCV</t>
        </is>
      </c>
      <c r="R968" s="216" t="inlineStr">
        <is>
          <t>Initial</t>
        </is>
      </c>
      <c r="U968" s="216" t="inlineStr">
        <is>
          <t>Motor Sheave</t>
        </is>
      </c>
      <c r="W968" s="61" t="n"/>
      <c r="X968" s="61" t="n"/>
    </row>
    <row r="969" ht="13.35" customHeight="1" s="162">
      <c r="B969" s="199" t="inlineStr">
        <is>
          <t>Manufacturer</t>
        </is>
      </c>
      <c r="C969" s="401" t="n"/>
      <c r="D969" s="203" t="n"/>
      <c r="E969" s="400" t="n"/>
      <c r="F969" s="400" t="n"/>
      <c r="G969" s="401" t="n"/>
      <c r="I969" s="200" t="inlineStr">
        <is>
          <t>Drive Data</t>
        </is>
      </c>
      <c r="J969" s="400" t="n"/>
      <c r="K969" s="400" t="n"/>
      <c r="L969" s="401" t="n"/>
      <c r="P969" s="217" t="n"/>
      <c r="Q969" s="211" t="inlineStr">
        <is>
          <t>RPM</t>
        </is>
      </c>
      <c r="R969" s="211" t="n"/>
      <c r="S969" s="211" t="n"/>
      <c r="T969" s="217" t="n"/>
      <c r="U969" s="211" t="inlineStr">
        <is>
          <t>Fan Sheave</t>
        </is>
      </c>
      <c r="V969" s="422" t="n"/>
      <c r="W969" s="212" t="n"/>
      <c r="X969" s="212" t="n"/>
    </row>
    <row r="970" ht="13.35" customHeight="1" s="162">
      <c r="B970" s="199" t="inlineStr">
        <is>
          <t>Horsepower</t>
        </is>
      </c>
      <c r="C970" s="401" t="n"/>
      <c r="D970" s="28">
        <f>IF('{Equipment Data Entry}'!G46="","",'{Equipment Data Entry}'!G46)</f>
        <v/>
      </c>
      <c r="E970" s="21" t="inlineStr">
        <is>
          <t>RPM</t>
        </is>
      </c>
      <c r="F970" s="24" t="n"/>
      <c r="G970" s="199" t="inlineStr">
        <is>
          <t>SF</t>
        </is>
      </c>
      <c r="I970" s="199" t="inlineStr">
        <is>
          <t>Motor Shv OD/Bore/PD</t>
        </is>
      </c>
      <c r="J970" s="401" t="n"/>
      <c r="K970" s="208">
        <f>IF('{Equipment Data Entry}'!J46="","",'{Equipment Data Entry}'!J46)</f>
        <v/>
      </c>
      <c r="L970" s="401" t="n"/>
      <c r="P970" s="217" t="n"/>
      <c r="Q970" s="211" t="inlineStr">
        <is>
          <t>VFD</t>
        </is>
      </c>
      <c r="R970" s="216" t="inlineStr">
        <is>
          <t>Technician Notes</t>
        </is>
      </c>
      <c r="S970" s="211" t="n"/>
      <c r="T970" s="217" t="n"/>
      <c r="U970" s="211" t="inlineStr">
        <is>
          <t>Belt</t>
        </is>
      </c>
      <c r="V970" s="422" t="n"/>
      <c r="W970" s="212" t="n"/>
      <c r="X970" s="212" t="n"/>
    </row>
    <row r="971" ht="13.35" customHeight="1" s="162">
      <c r="B971" s="198">
        <f>IF('{Equipment Data Entry}'!N46="","",'{Equipment Data Entry}'!N46)</f>
        <v/>
      </c>
      <c r="C971" s="198">
        <f>IF('{Equipment Data Entry}'!O46="","",'{Equipment Data Entry}'!O46)</f>
        <v/>
      </c>
      <c r="D971" s="21" t="inlineStr">
        <is>
          <t>FLA</t>
        </is>
      </c>
      <c r="E971" s="25" t="n"/>
      <c r="F971" s="21" t="inlineStr">
        <is>
          <t>Frame</t>
        </is>
      </c>
      <c r="G971" s="208" t="n"/>
      <c r="I971" s="199" t="inlineStr">
        <is>
          <t>Fan Shv OD/Bore</t>
        </is>
      </c>
      <c r="J971" s="401" t="n"/>
      <c r="K971" s="208">
        <f>IF('{Equipment Data Entry}'!K46="","",'{Equipment Data Entry}'!K46)</f>
        <v/>
      </c>
      <c r="L971" s="401" t="n"/>
      <c r="P971" s="217" t="n"/>
      <c r="Q971" s="211" t="inlineStr">
        <is>
          <t>DCV</t>
        </is>
      </c>
      <c r="R971" s="212" t="n"/>
      <c r="S971" s="211" t="n"/>
      <c r="T971" s="217" t="n"/>
      <c r="U971" s="211" t="inlineStr">
        <is>
          <t>C to C</t>
        </is>
      </c>
      <c r="V971" s="422" t="n"/>
      <c r="W971" s="212" t="n"/>
      <c r="X971" s="212" t="n"/>
    </row>
    <row r="972" ht="13.35" customHeight="1" s="162">
      <c r="B972" s="199" t="inlineStr">
        <is>
          <t>Corrected FLA</t>
        </is>
      </c>
      <c r="C972" s="401" t="n"/>
      <c r="D972" s="27">
        <f>IF(OR(E973="",E971="",B971=""),"",B971/AVERAGE(E973:G973)*E971)</f>
        <v/>
      </c>
      <c r="E972" s="199" t="inlineStr">
        <is>
          <t>Estimated BHP</t>
        </is>
      </c>
      <c r="F972" s="401" t="n"/>
      <c r="G972" s="27">
        <f>IF(OR(COUNT(E973:G973)=0,COUNT(E974:G974)=0),"",IF(C971="1-phase", ((0.8*0.9*E973*E974)/746), AVERAGE(E973,F973,G973)*AVERAGE(E974,F974,G974)*0.8*0.9*1.732/746))</f>
        <v/>
      </c>
      <c r="I972" s="199" t="inlineStr">
        <is>
          <t>Belt(s)</t>
        </is>
      </c>
      <c r="J972" s="208">
        <f>IF('{Equipment Data Entry}'!L46="","",'{Equipment Data Entry}'!L46)</f>
        <v/>
      </c>
      <c r="K972" s="199" t="inlineStr">
        <is>
          <t>C to C</t>
        </is>
      </c>
      <c r="L972" s="25">
        <f>IF('{Equipment Data Entry}'!M46="","",'{Equipment Data Entry}'!M46)</f>
        <v/>
      </c>
      <c r="P972" s="217" t="n"/>
      <c r="Q972" s="211" t="n"/>
      <c r="R972" s="212" t="n"/>
      <c r="S972" s="211" t="n"/>
      <c r="T972" s="217" t="n"/>
      <c r="U972" s="211" t="n"/>
      <c r="V972" s="422" t="n"/>
      <c r="W972" s="212" t="n"/>
      <c r="X972" s="212" t="n"/>
    </row>
    <row r="973" ht="13.35" customHeight="1" s="162">
      <c r="B973" s="199" t="inlineStr">
        <is>
          <t>Measured Voltage</t>
        </is>
      </c>
      <c r="C973" s="400" t="n"/>
      <c r="D973" s="401" t="n"/>
      <c r="E973" s="24" t="n"/>
      <c r="F973" s="24" t="n"/>
      <c r="G973" s="24" t="n"/>
      <c r="I973" s="199" t="inlineStr">
        <is>
          <t>Final Settings / Setpoints</t>
        </is>
      </c>
      <c r="J973" s="401" t="n"/>
      <c r="K973" s="24" t="n"/>
      <c r="L973" s="400" t="n"/>
      <c r="M973" s="401" t="n"/>
      <c r="P973" s="217" t="n"/>
      <c r="Q973" s="217" t="n"/>
      <c r="R973" s="217" t="inlineStr">
        <is>
          <t>Technician Notes</t>
        </is>
      </c>
      <c r="S973" s="217" t="n"/>
      <c r="T973" s="217" t="n"/>
      <c r="U973" s="217" t="n"/>
      <c r="V973" s="217" t="n"/>
      <c r="W973" s="217" t="n"/>
      <c r="X973" s="217" t="n"/>
    </row>
    <row r="974" ht="13.35" customHeight="1" s="162">
      <c r="B974" s="199" t="inlineStr">
        <is>
          <t>Measured Amperage</t>
        </is>
      </c>
      <c r="C974" s="400" t="n"/>
      <c r="D974" s="401" t="n"/>
      <c r="E974" s="25" t="n"/>
      <c r="F974" s="25" t="n"/>
      <c r="G974" s="25" t="n"/>
      <c r="I974" s="205" t="inlineStr">
        <is>
          <t>RPM Data</t>
        </is>
      </c>
      <c r="J974" s="401" t="n"/>
      <c r="K974" s="205" t="inlineStr">
        <is>
          <t>Initial</t>
        </is>
      </c>
      <c r="L974" s="205" t="inlineStr">
        <is>
          <t>Final</t>
        </is>
      </c>
      <c r="P974" s="217" t="n"/>
      <c r="Q974" s="217" t="n"/>
      <c r="R974" s="216" t="n"/>
      <c r="S974" s="217" t="n"/>
      <c r="T974" s="217" t="n"/>
      <c r="U974" s="217" t="n"/>
      <c r="V974" s="217" t="n"/>
      <c r="W974" s="217" t="n"/>
      <c r="X974" s="217" t="n"/>
    </row>
    <row r="975" ht="13.35" customHeight="1" s="162">
      <c r="I975" s="199" t="inlineStr">
        <is>
          <t>Motor RPM</t>
        </is>
      </c>
      <c r="J975" s="401" t="n"/>
      <c r="K975" s="24" t="n"/>
      <c r="L975" s="24" t="n"/>
      <c r="P975" s="217" t="n"/>
      <c r="Q975" s="217" t="n"/>
      <c r="R975" s="429" t="n"/>
      <c r="S975" s="430" t="n"/>
      <c r="T975" s="430" t="n"/>
      <c r="U975" s="430" t="n"/>
      <c r="V975" s="430" t="n"/>
      <c r="W975" s="430" t="n"/>
      <c r="X975" s="431" t="n"/>
    </row>
    <row r="976" ht="13.35" customHeight="1" s="162">
      <c r="B976" s="200" t="inlineStr">
        <is>
          <t xml:space="preserve">Static Pressures Profile </t>
        </is>
      </c>
      <c r="C976" s="400" t="n"/>
      <c r="D976" s="400" t="n"/>
      <c r="E976" s="400" t="n"/>
      <c r="F976" s="400" t="n"/>
      <c r="G976" s="401" t="n"/>
      <c r="I976" s="199" t="inlineStr">
        <is>
          <t>Fan RPM</t>
        </is>
      </c>
      <c r="J976" s="401" t="n"/>
      <c r="K976" s="24" t="n"/>
      <c r="L976" s="24" t="n"/>
      <c r="P976" s="217" t="n"/>
      <c r="Q976" s="217" t="n"/>
      <c r="R976" s="432" t="n"/>
      <c r="S976" s="404" t="n"/>
      <c r="T976" s="404" t="n"/>
      <c r="U976" s="404" t="n"/>
      <c r="V976" s="404" t="n"/>
      <c r="W976" s="404" t="n"/>
      <c r="X976" s="433" t="n"/>
    </row>
    <row r="977" ht="13.35" customHeight="1" s="162">
      <c r="B977" s="434" t="n"/>
      <c r="C977" s="401" t="n"/>
      <c r="D977" s="205" t="inlineStr">
        <is>
          <t>Flt/Coil</t>
        </is>
      </c>
      <c r="E977" s="205" t="inlineStr">
        <is>
          <t>Fan</t>
        </is>
      </c>
      <c r="F977" s="434" t="n"/>
      <c r="G977" s="401" t="n"/>
      <c r="I977" s="199" t="inlineStr">
        <is>
          <t>VSD Frequency</t>
        </is>
      </c>
      <c r="J977" s="401" t="n"/>
      <c r="K977" s="66" t="n"/>
      <c r="L977" s="66" t="n"/>
      <c r="P977" s="217" t="n"/>
      <c r="Q977" s="217" t="n"/>
      <c r="R977" s="432" t="n"/>
      <c r="S977" s="404" t="n"/>
      <c r="T977" s="404" t="n"/>
      <c r="U977" s="404" t="n"/>
      <c r="V977" s="404" t="n"/>
      <c r="W977" s="404" t="n"/>
      <c r="X977" s="433" t="n"/>
    </row>
    <row r="978" ht="13.35" customHeight="1" s="162">
      <c r="B978" s="198" t="inlineStr">
        <is>
          <t>Entering</t>
        </is>
      </c>
      <c r="C978" s="401" t="n"/>
      <c r="D978" s="19" t="n"/>
      <c r="E978" s="19" t="n"/>
      <c r="F978" s="19">
        <f>IF(E978="","",E979-N(E978))</f>
        <v/>
      </c>
      <c r="G978" s="186" t="inlineStr">
        <is>
          <t>TSP</t>
        </is>
      </c>
      <c r="H978" s="23" t="n"/>
      <c r="I978" s="199" t="inlineStr">
        <is>
          <t>OA Damper Position</t>
        </is>
      </c>
      <c r="J978" s="400" t="n"/>
      <c r="K978" s="401" t="n"/>
      <c r="L978" s="56" t="n"/>
      <c r="P978" s="217" t="n"/>
      <c r="Q978" s="217" t="n"/>
      <c r="R978" s="432" t="n"/>
      <c r="S978" s="404" t="n"/>
      <c r="T978" s="404" t="n"/>
      <c r="U978" s="404" t="n"/>
      <c r="V978" s="404" t="n"/>
      <c r="W978" s="404" t="n"/>
      <c r="X978" s="433" t="n"/>
    </row>
    <row r="979" ht="13.35" customHeight="1" s="162">
      <c r="B979" s="198" t="inlineStr">
        <is>
          <t>Exiting</t>
        </is>
      </c>
      <c r="C979" s="401" t="n"/>
      <c r="D979" s="55">
        <f>IF(E978="", "", E978)</f>
        <v/>
      </c>
      <c r="E979" s="19" t="n"/>
      <c r="F979" s="19">
        <f>IF(E979="","",E979-N(D978))</f>
        <v/>
      </c>
      <c r="G979" s="186" t="inlineStr">
        <is>
          <t>ESP</t>
        </is>
      </c>
      <c r="H979" s="23" t="n"/>
      <c r="P979" s="217" t="n"/>
      <c r="Q979" s="217" t="n"/>
      <c r="R979" s="432" t="n"/>
      <c r="S979" s="404" t="n"/>
      <c r="T979" s="404" t="n"/>
      <c r="U979" s="404" t="n"/>
      <c r="V979" s="404" t="n"/>
      <c r="W979" s="404" t="n"/>
      <c r="X979" s="433" t="n"/>
    </row>
    <row r="980" ht="13.35" customHeight="1" s="162">
      <c r="P980" s="217" t="n"/>
      <c r="Q980" s="217" t="n"/>
      <c r="R980" s="432" t="n"/>
      <c r="S980" s="404" t="n"/>
      <c r="T980" s="404" t="n"/>
      <c r="U980" s="404" t="n"/>
      <c r="V980" s="404" t="n"/>
      <c r="W980" s="404" t="n"/>
      <c r="X980" s="433" t="n"/>
    </row>
    <row r="981" ht="13.35" customHeight="1" s="162">
      <c r="B981" s="205" t="inlineStr">
        <is>
          <t>Notes</t>
        </is>
      </c>
      <c r="C981" s="186" t="n"/>
      <c r="D981" s="400" t="n"/>
      <c r="E981" s="400" t="n"/>
      <c r="F981" s="400" t="n"/>
      <c r="G981" s="400" t="n"/>
      <c r="H981" s="400" t="n"/>
      <c r="I981" s="400" t="n"/>
      <c r="J981" s="400" t="n"/>
      <c r="K981" s="400" t="n"/>
      <c r="L981" s="400" t="n"/>
      <c r="M981" s="401" t="n"/>
      <c r="P981" s="217" t="n"/>
      <c r="Q981" s="217" t="n"/>
      <c r="R981" s="432" t="n"/>
      <c r="S981" s="404" t="n"/>
      <c r="T981" s="404" t="n"/>
      <c r="U981" s="404" t="n"/>
      <c r="V981" s="404" t="n"/>
      <c r="W981" s="404" t="n"/>
      <c r="X981" s="433" t="n"/>
    </row>
  </sheetData>
  <mergeCells count="3183">
    <mergeCell ref="I223:M224"/>
    <mergeCell ref="U718:V718"/>
    <mergeCell ref="D864:G864"/>
    <mergeCell ref="B827:D827"/>
    <mergeCell ref="D592:F593"/>
    <mergeCell ref="D130:G130"/>
    <mergeCell ref="I536:J536"/>
    <mergeCell ref="B675:C675"/>
    <mergeCell ref="U720:V720"/>
    <mergeCell ref="F683:G683"/>
    <mergeCell ref="C834:M834"/>
    <mergeCell ref="D893:G893"/>
    <mergeCell ref="D132:G132"/>
    <mergeCell ref="R18:X18"/>
    <mergeCell ref="B660:C660"/>
    <mergeCell ref="D920:G920"/>
    <mergeCell ref="I656:J656"/>
    <mergeCell ref="I260:L260"/>
    <mergeCell ref="I370:M371"/>
    <mergeCell ref="I867:J867"/>
    <mergeCell ref="D739:F740"/>
    <mergeCell ref="R19:X19"/>
    <mergeCell ref="B205:C205"/>
    <mergeCell ref="B243:C243"/>
    <mergeCell ref="B370:C371"/>
    <mergeCell ref="B574:C574"/>
    <mergeCell ref="R319:X319"/>
    <mergeCell ref="I868:J868"/>
    <mergeCell ref="I407:L407"/>
    <mergeCell ref="D946:G946"/>
    <mergeCell ref="S256:T256"/>
    <mergeCell ref="U14:V14"/>
    <mergeCell ref="I863:L863"/>
    <mergeCell ref="K628:L628"/>
    <mergeCell ref="I555:J555"/>
    <mergeCell ref="R804:X804"/>
    <mergeCell ref="R489:X489"/>
    <mergeCell ref="B390:C390"/>
    <mergeCell ref="R464:X464"/>
    <mergeCell ref="U643:V643"/>
    <mergeCell ref="K919:M919"/>
    <mergeCell ref="B721:C721"/>
    <mergeCell ref="R915:T915"/>
    <mergeCell ref="D64:G64"/>
    <mergeCell ref="R764:X764"/>
    <mergeCell ref="R792:T792"/>
    <mergeCell ref="R154:T154"/>
    <mergeCell ref="R370:X370"/>
    <mergeCell ref="R72:X72"/>
    <mergeCell ref="U645:V645"/>
    <mergeCell ref="I592:M593"/>
    <mergeCell ref="D476:G476"/>
    <mergeCell ref="R975:X975"/>
    <mergeCell ref="I582:J582"/>
    <mergeCell ref="R156:T156"/>
    <mergeCell ref="R454:T454"/>
    <mergeCell ref="U945:V945"/>
    <mergeCell ref="I581:J581"/>
    <mergeCell ref="G615:H616"/>
    <mergeCell ref="D664:F665"/>
    <mergeCell ref="I285:J285"/>
    <mergeCell ref="I583:J583"/>
    <mergeCell ref="B747:C747"/>
    <mergeCell ref="R517:X517"/>
    <mergeCell ref="K184:M184"/>
    <mergeCell ref="D965:G965"/>
    <mergeCell ref="E900:F900"/>
    <mergeCell ref="U373:V373"/>
    <mergeCell ref="U58:V58"/>
    <mergeCell ref="U671:V671"/>
    <mergeCell ref="S600:U600"/>
    <mergeCell ref="I7:L7"/>
    <mergeCell ref="D204:G204"/>
    <mergeCell ref="R388:X388"/>
    <mergeCell ref="B625:G625"/>
    <mergeCell ref="P747:R747"/>
    <mergeCell ref="B15:C15"/>
    <mergeCell ref="D206:G206"/>
    <mergeCell ref="I332:L332"/>
    <mergeCell ref="U971:V971"/>
    <mergeCell ref="B620:C620"/>
    <mergeCell ref="R512:X512"/>
    <mergeCell ref="R390:X390"/>
    <mergeCell ref="I939:J939"/>
    <mergeCell ref="R376:T376"/>
    <mergeCell ref="E18:F18"/>
    <mergeCell ref="R389:X389"/>
    <mergeCell ref="I267:J267"/>
    <mergeCell ref="R841:T841"/>
    <mergeCell ref="G543:H544"/>
    <mergeCell ref="R80:T80"/>
    <mergeCell ref="I207:J207"/>
    <mergeCell ref="I507:J507"/>
    <mergeCell ref="U86:V86"/>
    <mergeCell ref="U384:V384"/>
    <mergeCell ref="U262:V262"/>
    <mergeCell ref="I596:J596"/>
    <mergeCell ref="S207:U207"/>
    <mergeCell ref="B760:C760"/>
    <mergeCell ref="I807:J807"/>
    <mergeCell ref="B333:C333"/>
    <mergeCell ref="D837:F838"/>
    <mergeCell ref="D891:G891"/>
    <mergeCell ref="D76:F77"/>
    <mergeCell ref="R226:T226"/>
    <mergeCell ref="B34:C34"/>
    <mergeCell ref="I664:M665"/>
    <mergeCell ref="E825:F825"/>
    <mergeCell ref="P673:R673"/>
    <mergeCell ref="P35:R35"/>
    <mergeCell ref="I952:J952"/>
    <mergeCell ref="R444:X444"/>
    <mergeCell ref="B100:M100"/>
    <mergeCell ref="I191:J191"/>
    <mergeCell ref="R520:T520"/>
    <mergeCell ref="B252:G252"/>
    <mergeCell ref="I647:J647"/>
    <mergeCell ref="U742:V742"/>
    <mergeCell ref="B238:D238"/>
    <mergeCell ref="R315:X315"/>
    <mergeCell ref="I954:J954"/>
    <mergeCell ref="B361:C361"/>
    <mergeCell ref="B210:G210"/>
    <mergeCell ref="I955:K955"/>
    <mergeCell ref="I649:J649"/>
    <mergeCell ref="I947:J947"/>
    <mergeCell ref="I192:J192"/>
    <mergeCell ref="I194:K194"/>
    <mergeCell ref="D304:G304"/>
    <mergeCell ref="S550:T550"/>
    <mergeCell ref="B532:D532"/>
    <mergeCell ref="E972:F972"/>
    <mergeCell ref="I79:L79"/>
    <mergeCell ref="B684:C684"/>
    <mergeCell ref="F193:G193"/>
    <mergeCell ref="B475:C475"/>
    <mergeCell ref="U310:V310"/>
    <mergeCell ref="B263:C263"/>
    <mergeCell ref="R462:X462"/>
    <mergeCell ref="R760:X760"/>
    <mergeCell ref="B229:C229"/>
    <mergeCell ref="K287:M287"/>
    <mergeCell ref="K558:M558"/>
    <mergeCell ref="B685:C685"/>
    <mergeCell ref="R762:X762"/>
    <mergeCell ref="S697:T697"/>
    <mergeCell ref="I973:J973"/>
    <mergeCell ref="R450:T450"/>
    <mergeCell ref="R748:T748"/>
    <mergeCell ref="B558:D558"/>
    <mergeCell ref="D816:G816"/>
    <mergeCell ref="B787:M787"/>
    <mergeCell ref="U457:V457"/>
    <mergeCell ref="I837:M838"/>
    <mergeCell ref="I660:J660"/>
    <mergeCell ref="B260:C260"/>
    <mergeCell ref="I76:M77"/>
    <mergeCell ref="K39:L39"/>
    <mergeCell ref="U913:V913"/>
    <mergeCell ref="I579:J579"/>
    <mergeCell ref="I877:J877"/>
    <mergeCell ref="I573:J573"/>
    <mergeCell ref="R757:X757"/>
    <mergeCell ref="D445:F446"/>
    <mergeCell ref="C442:M442"/>
    <mergeCell ref="U29:V29"/>
    <mergeCell ref="S869:U869"/>
    <mergeCell ref="I879:J879"/>
    <mergeCell ref="U458:V458"/>
    <mergeCell ref="R515:X515"/>
    <mergeCell ref="R175:X175"/>
    <mergeCell ref="R813:X813"/>
    <mergeCell ref="B309:C309"/>
    <mergeCell ref="U669:V669"/>
    <mergeCell ref="U31:V31"/>
    <mergeCell ref="L2:M2"/>
    <mergeCell ref="D500:G500"/>
    <mergeCell ref="E139:F139"/>
    <mergeCell ref="U627:V627"/>
    <mergeCell ref="K945:M945"/>
    <mergeCell ref="U481:V481"/>
    <mergeCell ref="R478:T478"/>
    <mergeCell ref="I720:J720"/>
    <mergeCell ref="I102:M103"/>
    <mergeCell ref="D231:G231"/>
    <mergeCell ref="B857:C857"/>
    <mergeCell ref="I603:L603"/>
    <mergeCell ref="B706:D706"/>
    <mergeCell ref="B400:C400"/>
    <mergeCell ref="R890:T890"/>
    <mergeCell ref="B698:C698"/>
    <mergeCell ref="L3:M3"/>
    <mergeCell ref="R387:X387"/>
    <mergeCell ref="B611:C611"/>
    <mergeCell ref="S868:T868"/>
    <mergeCell ref="F562:G562"/>
    <mergeCell ref="B402:C402"/>
    <mergeCell ref="I721:J721"/>
    <mergeCell ref="D174:F175"/>
    <mergeCell ref="B463:G463"/>
    <mergeCell ref="U57:V57"/>
    <mergeCell ref="U380:V380"/>
    <mergeCell ref="G27:H28"/>
    <mergeCell ref="K656:M656"/>
    <mergeCell ref="B125:C126"/>
    <mergeCell ref="K481:L481"/>
    <mergeCell ref="U382:V382"/>
    <mergeCell ref="U357:V357"/>
    <mergeCell ref="D257:G257"/>
    <mergeCell ref="U471:V471"/>
    <mergeCell ref="B758:C758"/>
    <mergeCell ref="U769:V769"/>
    <mergeCell ref="B24:C24"/>
    <mergeCell ref="I20:J20"/>
    <mergeCell ref="R223:X223"/>
    <mergeCell ref="B453:C453"/>
    <mergeCell ref="B751:C751"/>
    <mergeCell ref="I747:J747"/>
    <mergeCell ref="D671:G671"/>
    <mergeCell ref="R828:X828"/>
    <mergeCell ref="R522:T522"/>
    <mergeCell ref="I13:J13"/>
    <mergeCell ref="R100:X100"/>
    <mergeCell ref="B32:C32"/>
    <mergeCell ref="B630:D630"/>
    <mergeCell ref="B482:C482"/>
    <mergeCell ref="B753:C753"/>
    <mergeCell ref="I749:J749"/>
    <mergeCell ref="K507:L507"/>
    <mergeCell ref="I620:J620"/>
    <mergeCell ref="I918:J918"/>
    <mergeCell ref="B782:C782"/>
    <mergeCell ref="R127:X127"/>
    <mergeCell ref="U744:V744"/>
    <mergeCell ref="C638:M638"/>
    <mergeCell ref="R583:X583"/>
    <mergeCell ref="R854:X854"/>
    <mergeCell ref="B769:C769"/>
    <mergeCell ref="B478:G478"/>
    <mergeCell ref="S943:U943"/>
    <mergeCell ref="P820:R820"/>
    <mergeCell ref="B464:C464"/>
    <mergeCell ref="I460:J460"/>
    <mergeCell ref="B815:C815"/>
    <mergeCell ref="R883:X883"/>
    <mergeCell ref="I174:M175"/>
    <mergeCell ref="B352:C352"/>
    <mergeCell ref="I33:J33"/>
    <mergeCell ref="B472:C472"/>
    <mergeCell ref="D543:F544"/>
    <mergeCell ref="R855:X855"/>
    <mergeCell ref="B466:C466"/>
    <mergeCell ref="D570:G570"/>
    <mergeCell ref="U426:V426"/>
    <mergeCell ref="I462:J462"/>
    <mergeCell ref="G396:H397"/>
    <mergeCell ref="R573:T573"/>
    <mergeCell ref="I673:J673"/>
    <mergeCell ref="I35:J35"/>
    <mergeCell ref="B501:C501"/>
    <mergeCell ref="B264:D264"/>
    <mergeCell ref="I333:J333"/>
    <mergeCell ref="D626:G626"/>
    <mergeCell ref="R545:T545"/>
    <mergeCell ref="I814:L814"/>
    <mergeCell ref="U129:V129"/>
    <mergeCell ref="U840:V840"/>
    <mergeCell ref="I211:L211"/>
    <mergeCell ref="R718:T718"/>
    <mergeCell ref="R269:X269"/>
    <mergeCell ref="K310:L310"/>
    <mergeCell ref="K432:L432"/>
    <mergeCell ref="D717:G717"/>
    <mergeCell ref="U423:V423"/>
    <mergeCell ref="B194:C194"/>
    <mergeCell ref="B528:C528"/>
    <mergeCell ref="R298:X298"/>
    <mergeCell ref="B96:C96"/>
    <mergeCell ref="D623:G623"/>
    <mergeCell ref="I546:L546"/>
    <mergeCell ref="R52:X52"/>
    <mergeCell ref="R927:X927"/>
    <mergeCell ref="B708:G708"/>
    <mergeCell ref="I386:J386"/>
    <mergeCell ref="R258:T258"/>
    <mergeCell ref="I842:J842"/>
    <mergeCell ref="D768:G768"/>
    <mergeCell ref="U597:V597"/>
    <mergeCell ref="I563:K563"/>
    <mergeCell ref="B696:C696"/>
    <mergeCell ref="R466:X466"/>
    <mergeCell ref="E580:F580"/>
    <mergeCell ref="I229:J229"/>
    <mergeCell ref="D770:G770"/>
    <mergeCell ref="I871:L871"/>
    <mergeCell ref="I387:J387"/>
    <mergeCell ref="U897:V897"/>
    <mergeCell ref="S403:T403"/>
    <mergeCell ref="S378:T378"/>
    <mergeCell ref="B7:G7"/>
    <mergeCell ref="U55:V55"/>
    <mergeCell ref="R192:X192"/>
    <mergeCell ref="D799:G799"/>
    <mergeCell ref="U899:V899"/>
    <mergeCell ref="R955:X955"/>
    <mergeCell ref="B117:D117"/>
    <mergeCell ref="B424:C424"/>
    <mergeCell ref="R643:T643"/>
    <mergeCell ref="R194:X194"/>
    <mergeCell ref="B109:C109"/>
    <mergeCell ref="R492:X492"/>
    <mergeCell ref="U767:V767"/>
    <mergeCell ref="B249:C250"/>
    <mergeCell ref="R957:X957"/>
    <mergeCell ref="B765:G765"/>
    <mergeCell ref="I826:J826"/>
    <mergeCell ref="R645:T645"/>
    <mergeCell ref="B724:C724"/>
    <mergeCell ref="R494:X494"/>
    <mergeCell ref="I745:J745"/>
    <mergeCell ref="I405:J405"/>
    <mergeCell ref="K801:L801"/>
    <mergeCell ref="K163:L163"/>
    <mergeCell ref="U798:V798"/>
    <mergeCell ref="S8:T8"/>
    <mergeCell ref="B288:D288"/>
    <mergeCell ref="I855:J855"/>
    <mergeCell ref="K42:M42"/>
    <mergeCell ref="U523:V523"/>
    <mergeCell ref="R368:X368"/>
    <mergeCell ref="U821:V821"/>
    <mergeCell ref="I916:J916"/>
    <mergeCell ref="I400:J400"/>
    <mergeCell ref="U522:V522"/>
    <mergeCell ref="U793:V793"/>
    <mergeCell ref="K37:M37"/>
    <mergeCell ref="B898:C898"/>
    <mergeCell ref="R58:T58"/>
    <mergeCell ref="B772:G772"/>
    <mergeCell ref="B137:C137"/>
    <mergeCell ref="D695:G695"/>
    <mergeCell ref="U524:V524"/>
    <mergeCell ref="D57:G57"/>
    <mergeCell ref="U822:V822"/>
    <mergeCell ref="R879:X879"/>
    <mergeCell ref="R961:T961"/>
    <mergeCell ref="R124:X124"/>
    <mergeCell ref="D355:G355"/>
    <mergeCell ref="R118:X118"/>
    <mergeCell ref="B900:C900"/>
    <mergeCell ref="P600:R600"/>
    <mergeCell ref="B139:C139"/>
    <mergeCell ref="I458:J458"/>
    <mergeCell ref="U849:V849"/>
    <mergeCell ref="U824:V824"/>
    <mergeCell ref="I756:J756"/>
    <mergeCell ref="R963:T963"/>
    <mergeCell ref="R126:X126"/>
    <mergeCell ref="R569:T569"/>
    <mergeCell ref="I912:L912"/>
    <mergeCell ref="I31:J31"/>
    <mergeCell ref="I635:K635"/>
    <mergeCell ref="I329:J329"/>
    <mergeCell ref="R880:X880"/>
    <mergeCell ref="I627:J627"/>
    <mergeCell ref="I758:J758"/>
    <mergeCell ref="K850:L850"/>
    <mergeCell ref="I759:K759"/>
    <mergeCell ref="U969:V969"/>
    <mergeCell ref="K89:L89"/>
    <mergeCell ref="I453:J453"/>
    <mergeCell ref="U963:V963"/>
    <mergeCell ref="U208:V208"/>
    <mergeCell ref="R265:X265"/>
    <mergeCell ref="I331:J331"/>
    <mergeCell ref="K553:M553"/>
    <mergeCell ref="B793:C793"/>
    <mergeCell ref="R563:X563"/>
    <mergeCell ref="K88:L88"/>
    <mergeCell ref="D110:G110"/>
    <mergeCell ref="F928:G928"/>
    <mergeCell ref="B524:C524"/>
    <mergeCell ref="R565:X565"/>
    <mergeCell ref="R294:X294"/>
    <mergeCell ref="B822:C822"/>
    <mergeCell ref="R592:X592"/>
    <mergeCell ref="U237:V237"/>
    <mergeCell ref="B67:C67"/>
    <mergeCell ref="I938:L938"/>
    <mergeCell ref="B61:C61"/>
    <mergeCell ref="B613:C613"/>
    <mergeCell ref="C981:M981"/>
    <mergeCell ref="B829:G829"/>
    <mergeCell ref="U719:V719"/>
    <mergeCell ref="R564:X564"/>
    <mergeCell ref="R266:X266"/>
    <mergeCell ref="B321:C322"/>
    <mergeCell ref="B946:C946"/>
    <mergeCell ref="B367:C367"/>
    <mergeCell ref="R566:X566"/>
    <mergeCell ref="K115:L115"/>
    <mergeCell ref="B823:C823"/>
    <mergeCell ref="I42:J42"/>
    <mergeCell ref="R254:T254"/>
    <mergeCell ref="E678:F678"/>
    <mergeCell ref="E949:F949"/>
    <mergeCell ref="I769:J769"/>
    <mergeCell ref="B615:C616"/>
    <mergeCell ref="B591:M591"/>
    <mergeCell ref="I44:J44"/>
    <mergeCell ref="D136:G136"/>
    <mergeCell ref="I166:J166"/>
    <mergeCell ref="B64:C64"/>
    <mergeCell ref="I473:J473"/>
    <mergeCell ref="U595:V595"/>
    <mergeCell ref="D426:G426"/>
    <mergeCell ref="U138:V138"/>
    <mergeCell ref="U132:V132"/>
    <mergeCell ref="K754:M754"/>
    <mergeCell ref="S672:T672"/>
    <mergeCell ref="U430:V430"/>
    <mergeCell ref="B847:G847"/>
    <mergeCell ref="B237:C237"/>
    <mergeCell ref="S551:U551"/>
    <mergeCell ref="I47:K47"/>
    <mergeCell ref="U895:V895"/>
    <mergeCell ref="B964:C964"/>
    <mergeCell ref="I543:M544"/>
    <mergeCell ref="B762:C763"/>
    <mergeCell ref="K530:L530"/>
    <mergeCell ref="R951:X951"/>
    <mergeCell ref="B537:C537"/>
    <mergeCell ref="K749:M749"/>
    <mergeCell ref="R745:T745"/>
    <mergeCell ref="B966:C966"/>
    <mergeCell ref="I70:J70"/>
    <mergeCell ref="B543:C544"/>
    <mergeCell ref="R953:X953"/>
    <mergeCell ref="I499:J499"/>
    <mergeCell ref="B965:C965"/>
    <mergeCell ref="B661:C661"/>
    <mergeCell ref="R3:T3"/>
    <mergeCell ref="B814:G814"/>
    <mergeCell ref="C393:M393"/>
    <mergeCell ref="B538:C538"/>
    <mergeCell ref="U308:V308"/>
    <mergeCell ref="U921:V921"/>
    <mergeCell ref="R303:T303"/>
    <mergeCell ref="F781:G781"/>
    <mergeCell ref="U160:V160"/>
    <mergeCell ref="E90:F90"/>
    <mergeCell ref="D909:F910"/>
    <mergeCell ref="B563:C563"/>
    <mergeCell ref="I853:J853"/>
    <mergeCell ref="K460:M460"/>
    <mergeCell ref="I283:L283"/>
    <mergeCell ref="U309:V309"/>
    <mergeCell ref="R366:X366"/>
    <mergeCell ref="D474:G474"/>
    <mergeCell ref="B894:C894"/>
    <mergeCell ref="R664:X664"/>
    <mergeCell ref="R639:X639"/>
    <mergeCell ref="R300:T300"/>
    <mergeCell ref="R29:T29"/>
    <mergeCell ref="B141:D141"/>
    <mergeCell ref="U818:V818"/>
    <mergeCell ref="D351:G351"/>
    <mergeCell ref="R666:X666"/>
    <mergeCell ref="I577:L577"/>
    <mergeCell ref="R31:T31"/>
    <mergeCell ref="K187:L187"/>
    <mergeCell ref="I423:J423"/>
    <mergeCell ref="G788:H789"/>
    <mergeCell ref="R331:T331"/>
    <mergeCell ref="I729:J729"/>
    <mergeCell ref="I416:K416"/>
    <mergeCell ref="I414:J414"/>
    <mergeCell ref="B891:C891"/>
    <mergeCell ref="R661:X661"/>
    <mergeCell ref="B314:D314"/>
    <mergeCell ref="D378:G378"/>
    <mergeCell ref="U965:V965"/>
    <mergeCell ref="I424:J424"/>
    <mergeCell ref="U179:V179"/>
    <mergeCell ref="I724:L724"/>
    <mergeCell ref="F415:G415"/>
    <mergeCell ref="D502:G502"/>
    <mergeCell ref="E923:F923"/>
    <mergeCell ref="K970:L970"/>
    <mergeCell ref="B316:G316"/>
    <mergeCell ref="S477:U477"/>
    <mergeCell ref="D81:G81"/>
    <mergeCell ref="U233:V233"/>
    <mergeCell ref="U531:V531"/>
    <mergeCell ref="R685:X685"/>
    <mergeCell ref="G935:H936"/>
    <mergeCell ref="B527:G527"/>
    <mergeCell ref="P624:R624"/>
    <mergeCell ref="B146:C146"/>
    <mergeCell ref="U235:V235"/>
    <mergeCell ref="I142:J142"/>
    <mergeCell ref="B619:C619"/>
    <mergeCell ref="B304:C304"/>
    <mergeCell ref="R687:X687"/>
    <mergeCell ref="U962:V962"/>
    <mergeCell ref="I909:M910"/>
    <mergeCell ref="B733:C733"/>
    <mergeCell ref="I899:J899"/>
    <mergeCell ref="B604:C604"/>
    <mergeCell ref="B184:G184"/>
    <mergeCell ref="I898:J898"/>
    <mergeCell ref="I652:L652"/>
    <mergeCell ref="I892:J892"/>
    <mergeCell ref="R591:X591"/>
    <mergeCell ref="I137:J137"/>
    <mergeCell ref="S501:T501"/>
    <mergeCell ref="U259:V259"/>
    <mergeCell ref="B247:M247"/>
    <mergeCell ref="U864:V864"/>
    <mergeCell ref="B635:C635"/>
    <mergeCell ref="I925:J925"/>
    <mergeCell ref="I164:J164"/>
    <mergeCell ref="R834:X834"/>
    <mergeCell ref="U261:V261"/>
    <mergeCell ref="B101:M101"/>
    <mergeCell ref="K114:L114"/>
    <mergeCell ref="U866:V866"/>
    <mergeCell ref="D521:G521"/>
    <mergeCell ref="I341:K341"/>
    <mergeCell ref="D819:G819"/>
    <mergeCell ref="D303:G303"/>
    <mergeCell ref="R524:T524"/>
    <mergeCell ref="I827:J827"/>
    <mergeCell ref="B546:G546"/>
    <mergeCell ref="R401:T401"/>
    <mergeCell ref="D603:G603"/>
    <mergeCell ref="R693:T693"/>
    <mergeCell ref="I522:J522"/>
    <mergeCell ref="I793:J793"/>
    <mergeCell ref="S35:U35"/>
    <mergeCell ref="I951:J951"/>
    <mergeCell ref="G860:H861"/>
    <mergeCell ref="K705:M705"/>
    <mergeCell ref="I190:J190"/>
    <mergeCell ref="I68:J68"/>
    <mergeCell ref="S942:T942"/>
    <mergeCell ref="I524:J524"/>
    <mergeCell ref="I795:J795"/>
    <mergeCell ref="R733:X733"/>
    <mergeCell ref="D396:F397"/>
    <mergeCell ref="I367:K367"/>
    <mergeCell ref="I953:J953"/>
    <mergeCell ref="I219:J219"/>
    <mergeCell ref="I794:J794"/>
    <mergeCell ref="B536:C536"/>
    <mergeCell ref="B27:C28"/>
    <mergeCell ref="I824:J824"/>
    <mergeCell ref="I675:L675"/>
    <mergeCell ref="D750:G750"/>
    <mergeCell ref="R840:T840"/>
    <mergeCell ref="U185:V185"/>
    <mergeCell ref="I667:L667"/>
    <mergeCell ref="U912:V912"/>
    <mergeCell ref="R635:X635"/>
    <mergeCell ref="K852:M852"/>
    <mergeCell ref="K135:M135"/>
    <mergeCell ref="B259:G259"/>
    <mergeCell ref="E263:F263"/>
    <mergeCell ref="K285:L285"/>
    <mergeCell ref="R108:T108"/>
    <mergeCell ref="U605:V605"/>
    <mergeCell ref="I514:K514"/>
    <mergeCell ref="R759:X759"/>
    <mergeCell ref="R637:X637"/>
    <mergeCell ref="I208:J208"/>
    <mergeCell ref="R935:X935"/>
    <mergeCell ref="B852:D852"/>
    <mergeCell ref="R325:T325"/>
    <mergeCell ref="I366:J366"/>
    <mergeCell ref="B562:C562"/>
    <mergeCell ref="I210:J210"/>
    <mergeCell ref="R761:X761"/>
    <mergeCell ref="B933:M933"/>
    <mergeCell ref="B676:C676"/>
    <mergeCell ref="R327:T327"/>
    <mergeCell ref="R625:T625"/>
    <mergeCell ref="I964:J964"/>
    <mergeCell ref="I209:J209"/>
    <mergeCell ref="I693:L693"/>
    <mergeCell ref="I249:M250"/>
    <mergeCell ref="R632:X632"/>
    <mergeCell ref="B547:C547"/>
    <mergeCell ref="B92:D92"/>
    <mergeCell ref="I239:J239"/>
    <mergeCell ref="F807:G807"/>
    <mergeCell ref="I966:J966"/>
    <mergeCell ref="D621:G621"/>
    <mergeCell ref="I238:J238"/>
    <mergeCell ref="U327:V327"/>
    <mergeCell ref="U625:V625"/>
    <mergeCell ref="D158:G158"/>
    <mergeCell ref="K186:L186"/>
    <mergeCell ref="D321:F322"/>
    <mergeCell ref="U335:V335"/>
    <mergeCell ref="R690:X690"/>
    <mergeCell ref="R174:X174"/>
    <mergeCell ref="I236:J236"/>
    <mergeCell ref="B702:C702"/>
    <mergeCell ref="G468:H469"/>
    <mergeCell ref="I396:M397"/>
    <mergeCell ref="K357:M357"/>
    <mergeCell ref="U328:V328"/>
    <mergeCell ref="D377:G377"/>
    <mergeCell ref="B581:D581"/>
    <mergeCell ref="R683:X683"/>
    <mergeCell ref="R45:X45"/>
    <mergeCell ref="R343:X343"/>
    <mergeCell ref="R4:T4"/>
    <mergeCell ref="B704:C704"/>
    <mergeCell ref="B396:C397"/>
    <mergeCell ref="B912:G912"/>
    <mergeCell ref="U772:V772"/>
    <mergeCell ref="R47:X47"/>
    <mergeCell ref="R767:T767"/>
    <mergeCell ref="B277:C277"/>
    <mergeCell ref="R345:X345"/>
    <mergeCell ref="S280:T280"/>
    <mergeCell ref="B639:M639"/>
    <mergeCell ref="I894:J894"/>
    <mergeCell ref="I439:K439"/>
    <mergeCell ref="I133:J133"/>
    <mergeCell ref="I108:J108"/>
    <mergeCell ref="K504:M504"/>
    <mergeCell ref="G200:H201"/>
    <mergeCell ref="U801:V801"/>
    <mergeCell ref="I598:J598"/>
    <mergeCell ref="I896:J896"/>
    <mergeCell ref="K654:L654"/>
    <mergeCell ref="U773:V773"/>
    <mergeCell ref="R830:X830"/>
    <mergeCell ref="I135:J135"/>
    <mergeCell ref="U555:V555"/>
    <mergeCell ref="E433:F433"/>
    <mergeCell ref="I618:L618"/>
    <mergeCell ref="I435:J435"/>
    <mergeCell ref="I15:L15"/>
    <mergeCell ref="D845:G845"/>
    <mergeCell ref="B938:G938"/>
    <mergeCell ref="B328:C328"/>
    <mergeCell ref="R818:T818"/>
    <mergeCell ref="R793:T793"/>
    <mergeCell ref="B626:C626"/>
    <mergeCell ref="B177:G177"/>
    <mergeCell ref="D817:G817"/>
    <mergeCell ref="B417:C417"/>
    <mergeCell ref="D844:G844"/>
    <mergeCell ref="B633:G633"/>
    <mergeCell ref="G347:H348"/>
    <mergeCell ref="R861:X861"/>
    <mergeCell ref="I608:J608"/>
    <mergeCell ref="I624:J624"/>
    <mergeCell ref="K382:L382"/>
    <mergeCell ref="D548:G548"/>
    <mergeCell ref="R61:T61"/>
    <mergeCell ref="D788:F789"/>
    <mergeCell ref="B717:C717"/>
    <mergeCell ref="I321:M322"/>
    <mergeCell ref="B928:C928"/>
    <mergeCell ref="I311:J311"/>
    <mergeCell ref="I924:J924"/>
    <mergeCell ref="I162:L162"/>
    <mergeCell ref="I609:J609"/>
    <mergeCell ref="D573:G573"/>
    <mergeCell ref="B773:C773"/>
    <mergeCell ref="D871:G871"/>
    <mergeCell ref="I373:L373"/>
    <mergeCell ref="U399:V399"/>
    <mergeCell ref="D230:G230"/>
    <mergeCell ref="I611:J611"/>
    <mergeCell ref="R414:X414"/>
    <mergeCell ref="K973:M973"/>
    <mergeCell ref="B651:G651"/>
    <mergeCell ref="R208:T208"/>
    <mergeCell ref="U699:V699"/>
    <mergeCell ref="B768:C768"/>
    <mergeCell ref="B646:C646"/>
    <mergeCell ref="R416:X416"/>
    <mergeCell ref="B811:C812"/>
    <mergeCell ref="S820:U820"/>
    <mergeCell ref="I179:J179"/>
    <mergeCell ref="U570:V570"/>
    <mergeCell ref="B341:C341"/>
    <mergeCell ref="I337:J337"/>
    <mergeCell ref="B870:G870"/>
    <mergeCell ref="R867:T867"/>
    <mergeCell ref="R719:T719"/>
    <mergeCell ref="I875:J875"/>
    <mergeCell ref="R119:X119"/>
    <mergeCell ref="I30:L30"/>
    <mergeCell ref="R417:X417"/>
    <mergeCell ref="R105:T105"/>
    <mergeCell ref="B799:C799"/>
    <mergeCell ref="B342:C342"/>
    <mergeCell ref="S354:T354"/>
    <mergeCell ref="U112:V112"/>
    <mergeCell ref="R107:T107"/>
    <mergeCell ref="K726:L726"/>
    <mergeCell ref="R442:X442"/>
    <mergeCell ref="I962:J962"/>
    <mergeCell ref="U717:V717"/>
    <mergeCell ref="D915:G915"/>
    <mergeCell ref="D890:G890"/>
    <mergeCell ref="S110:U110"/>
    <mergeCell ref="S648:T648"/>
    <mergeCell ref="B359:C359"/>
    <mergeCell ref="I517:M518"/>
    <mergeCell ref="I788:M789"/>
    <mergeCell ref="D917:G917"/>
    <mergeCell ref="R865:T865"/>
    <mergeCell ref="S525:T525"/>
    <mergeCell ref="R443:X443"/>
    <mergeCell ref="B489:C489"/>
    <mergeCell ref="E851:F851"/>
    <mergeCell ref="B781:C781"/>
    <mergeCell ref="B120:G120"/>
    <mergeCell ref="I261:J261"/>
    <mergeCell ref="R470:X470"/>
    <mergeCell ref="I559:J559"/>
    <mergeCell ref="B362:D362"/>
    <mergeCell ref="R888:T888"/>
    <mergeCell ref="K752:L752"/>
    <mergeCell ref="D157:G157"/>
    <mergeCell ref="R43:X43"/>
    <mergeCell ref="B571:C571"/>
    <mergeCell ref="R341:X341"/>
    <mergeCell ref="I561:J561"/>
    <mergeCell ref="R135:T135"/>
    <mergeCell ref="I681:J681"/>
    <mergeCell ref="D943:G943"/>
    <mergeCell ref="B573:C573"/>
    <mergeCell ref="R584:X584"/>
    <mergeCell ref="I560:J560"/>
    <mergeCell ref="B871:C871"/>
    <mergeCell ref="R641:X641"/>
    <mergeCell ref="U11:V11"/>
    <mergeCell ref="F95:G95"/>
    <mergeCell ref="I105:L105"/>
    <mergeCell ref="B118:D118"/>
    <mergeCell ref="D182:G182"/>
    <mergeCell ref="I254:J254"/>
    <mergeCell ref="I264:J264"/>
    <mergeCell ref="U799:V799"/>
    <mergeCell ref="I562:J562"/>
    <mergeCell ref="F219:G219"/>
    <mergeCell ref="B723:G723"/>
    <mergeCell ref="R488:X488"/>
    <mergeCell ref="R69:X69"/>
    <mergeCell ref="R367:X367"/>
    <mergeCell ref="G739:H740"/>
    <mergeCell ref="G223:H224"/>
    <mergeCell ref="U940:V940"/>
    <mergeCell ref="U39:V39"/>
    <mergeCell ref="R788:X788"/>
    <mergeCell ref="D185:G185"/>
    <mergeCell ref="R791:T791"/>
    <mergeCell ref="R153:T153"/>
    <mergeCell ref="R369:X369"/>
    <mergeCell ref="B284:C284"/>
    <mergeCell ref="R57:T57"/>
    <mergeCell ref="I713:M714"/>
    <mergeCell ref="I551:J551"/>
    <mergeCell ref="I280:J280"/>
    <mergeCell ref="B415:C415"/>
    <mergeCell ref="I709:J709"/>
    <mergeCell ref="I703:J703"/>
    <mergeCell ref="B110:C110"/>
    <mergeCell ref="B52:M52"/>
    <mergeCell ref="B286:C286"/>
    <mergeCell ref="B287:D287"/>
    <mergeCell ref="B439:C439"/>
    <mergeCell ref="D353:G353"/>
    <mergeCell ref="U65:V65"/>
    <mergeCell ref="R204:T204"/>
    <mergeCell ref="B12:C12"/>
    <mergeCell ref="I302:J302"/>
    <mergeCell ref="I277:J277"/>
    <mergeCell ref="I575:J575"/>
    <mergeCell ref="U670:V670"/>
    <mergeCell ref="I4:M5"/>
    <mergeCell ref="D868:G868"/>
    <mergeCell ref="K333:L333"/>
    <mergeCell ref="B312:C312"/>
    <mergeCell ref="I631:J631"/>
    <mergeCell ref="B434:D434"/>
    <mergeCell ref="R511:X511"/>
    <mergeCell ref="R809:X809"/>
    <mergeCell ref="P477:R477"/>
    <mergeCell ref="I633:J633"/>
    <mergeCell ref="R962:T962"/>
    <mergeCell ref="G664:H665"/>
    <mergeCell ref="I170:J170"/>
    <mergeCell ref="I722:J722"/>
    <mergeCell ref="K480:L480"/>
    <mergeCell ref="I328:J328"/>
    <mergeCell ref="D200:F201"/>
    <mergeCell ref="U83:V83"/>
    <mergeCell ref="B190:D190"/>
    <mergeCell ref="D254:G254"/>
    <mergeCell ref="K849:L849"/>
    <mergeCell ref="P159:R159"/>
    <mergeCell ref="I628:J628"/>
    <mergeCell ref="I479:L479"/>
    <mergeCell ref="D283:G283"/>
    <mergeCell ref="D554:G554"/>
    <mergeCell ref="R440:X440"/>
    <mergeCell ref="U383:V383"/>
    <mergeCell ref="I288:J288"/>
    <mergeCell ref="I471:L471"/>
    <mergeCell ref="K236:L236"/>
    <mergeCell ref="K700:M700"/>
    <mergeCell ref="R439:X439"/>
    <mergeCell ref="B25:C25"/>
    <mergeCell ref="I46:J46"/>
    <mergeCell ref="B156:C156"/>
    <mergeCell ref="R224:X224"/>
    <mergeCell ref="E67:F67"/>
    <mergeCell ref="R143:X143"/>
    <mergeCell ref="U80:V80"/>
    <mergeCell ref="R441:X441"/>
    <mergeCell ref="R739:X739"/>
    <mergeCell ref="B656:D656"/>
    <mergeCell ref="R129:T129"/>
    <mergeCell ref="I775:J775"/>
    <mergeCell ref="B737:M737"/>
    <mergeCell ref="R131:T131"/>
    <mergeCell ref="F487:G487"/>
    <mergeCell ref="R429:T429"/>
    <mergeCell ref="B239:D239"/>
    <mergeCell ref="I646:J646"/>
    <mergeCell ref="I497:L497"/>
    <mergeCell ref="I944:J944"/>
    <mergeCell ref="U13:V13"/>
    <mergeCell ref="I804:J804"/>
    <mergeCell ref="U7:V7"/>
    <mergeCell ref="I43:J43"/>
    <mergeCell ref="S795:T795"/>
    <mergeCell ref="I770:J770"/>
    <mergeCell ref="I648:J648"/>
    <mergeCell ref="D425:G425"/>
    <mergeCell ref="B84:C84"/>
    <mergeCell ref="U307:V307"/>
    <mergeCell ref="B935:C936"/>
    <mergeCell ref="E237:F237"/>
    <mergeCell ref="D427:G427"/>
    <mergeCell ref="I528:L528"/>
    <mergeCell ref="B841:C841"/>
    <mergeCell ref="R611:X611"/>
    <mergeCell ref="R576:T576"/>
    <mergeCell ref="R909:X909"/>
    <mergeCell ref="B80:C80"/>
    <mergeCell ref="R570:T570"/>
    <mergeCell ref="I200:M201"/>
    <mergeCell ref="B378:C378"/>
    <mergeCell ref="B384:C384"/>
    <mergeCell ref="B150:M150"/>
    <mergeCell ref="I374:J374"/>
    <mergeCell ref="U765:V765"/>
    <mergeCell ref="I672:J672"/>
    <mergeCell ref="R881:X881"/>
    <mergeCell ref="D596:G596"/>
    <mergeCell ref="U10:V10"/>
    <mergeCell ref="D181:G181"/>
    <mergeCell ref="I59:J59"/>
    <mergeCell ref="K924:M924"/>
    <mergeCell ref="I699:J699"/>
    <mergeCell ref="B842:C842"/>
    <mergeCell ref="R612:X612"/>
    <mergeCell ref="B716:G716"/>
    <mergeCell ref="R910:X910"/>
    <mergeCell ref="I494:M495"/>
    <mergeCell ref="R571:T571"/>
    <mergeCell ref="B81:C81"/>
    <mergeCell ref="I359:J359"/>
    <mergeCell ref="I674:J674"/>
    <mergeCell ref="U155:V155"/>
    <mergeCell ref="U447:V447"/>
    <mergeCell ref="R302:T302"/>
    <mergeCell ref="R151:X151"/>
    <mergeCell ref="B381:C381"/>
    <mergeCell ref="I700:J700"/>
    <mergeCell ref="K458:L458"/>
    <mergeCell ref="U455:V455"/>
    <mergeCell ref="U449:V449"/>
    <mergeCell ref="B618:G618"/>
    <mergeCell ref="I422:L422"/>
    <mergeCell ref="U186:V186"/>
    <mergeCell ref="R541:X541"/>
    <mergeCell ref="D649:G649"/>
    <mergeCell ref="B742:G742"/>
    <mergeCell ref="I860:M861"/>
    <mergeCell ref="U450:V450"/>
    <mergeCell ref="R805:X805"/>
    <mergeCell ref="D468:F469"/>
    <mergeCell ref="B555:C555"/>
    <mergeCell ref="B860:C861"/>
    <mergeCell ref="P526:R526"/>
    <mergeCell ref="B766:C766"/>
    <mergeCell ref="R807:X807"/>
    <mergeCell ref="B705:D705"/>
    <mergeCell ref="R536:X536"/>
    <mergeCell ref="U475:V475"/>
    <mergeCell ref="U177:V177"/>
    <mergeCell ref="I718:J718"/>
    <mergeCell ref="I255:J255"/>
    <mergeCell ref="P551:R551"/>
    <mergeCell ref="D796:G796"/>
    <mergeCell ref="I897:L897"/>
    <mergeCell ref="I291:J291"/>
    <mergeCell ref="I413:J413"/>
    <mergeCell ref="R836:X836"/>
    <mergeCell ref="I292:K292"/>
    <mergeCell ref="R681:X681"/>
    <mergeCell ref="I415:J415"/>
    <mergeCell ref="K777:M777"/>
    <mergeCell ref="B455:G455"/>
    <mergeCell ref="E188:F188"/>
    <mergeCell ref="R981:X981"/>
    <mergeCell ref="C197:M197"/>
    <mergeCell ref="D256:G256"/>
    <mergeCell ref="U163:V163"/>
    <mergeCell ref="R562:X562"/>
    <mergeCell ref="R220:X220"/>
    <mergeCell ref="B450:C450"/>
    <mergeCell ref="R518:X518"/>
    <mergeCell ref="S624:U624"/>
    <mergeCell ref="D668:G668"/>
    <mergeCell ref="B906:C906"/>
    <mergeCell ref="B23:C23"/>
    <mergeCell ref="S9:U9"/>
    <mergeCell ref="B145:C145"/>
    <mergeCell ref="B791:G791"/>
    <mergeCell ref="B181:C181"/>
    <mergeCell ref="R671:T671"/>
    <mergeCell ref="R222:X222"/>
    <mergeCell ref="B30:G30"/>
    <mergeCell ref="R862:X862"/>
    <mergeCell ref="R944:T944"/>
    <mergeCell ref="B750:C750"/>
    <mergeCell ref="I746:J746"/>
    <mergeCell ref="R252:T252"/>
    <mergeCell ref="B452:C452"/>
    <mergeCell ref="B486:G486"/>
    <mergeCell ref="B757:G757"/>
    <mergeCell ref="R221:X221"/>
    <mergeCell ref="S34:T34"/>
    <mergeCell ref="I12:J12"/>
    <mergeCell ref="B451:C451"/>
    <mergeCell ref="I39:J39"/>
    <mergeCell ref="D641:F642"/>
    <mergeCell ref="I14:J14"/>
    <mergeCell ref="B395:M395"/>
    <mergeCell ref="I468:M469"/>
    <mergeCell ref="F732:G732"/>
    <mergeCell ref="I339:J339"/>
    <mergeCell ref="I314:J314"/>
    <mergeCell ref="R399:T399"/>
    <mergeCell ref="B207:C207"/>
    <mergeCell ref="R248:X248"/>
    <mergeCell ref="B56:G56"/>
    <mergeCell ref="B163:C163"/>
    <mergeCell ref="D721:G721"/>
    <mergeCell ref="I822:L822"/>
    <mergeCell ref="D696:G696"/>
    <mergeCell ref="U848:V848"/>
    <mergeCell ref="K411:M411"/>
    <mergeCell ref="R125:X125"/>
    <mergeCell ref="B42:D42"/>
    <mergeCell ref="R699:T699"/>
    <mergeCell ref="B165:C165"/>
    <mergeCell ref="I484:J484"/>
    <mergeCell ref="K282:M282"/>
    <mergeCell ref="U850:V850"/>
    <mergeCell ref="B166:D166"/>
    <mergeCell ref="R906:X906"/>
    <mergeCell ref="B832:C832"/>
    <mergeCell ref="U276:V276"/>
    <mergeCell ref="K406:M406"/>
    <mergeCell ref="R120:X120"/>
    <mergeCell ref="I365:J365"/>
    <mergeCell ref="R908:X908"/>
    <mergeCell ref="U278:V278"/>
    <mergeCell ref="S476:T476"/>
    <mergeCell ref="D747:G747"/>
    <mergeCell ref="U576:V576"/>
    <mergeCell ref="C50:M50"/>
    <mergeCell ref="D109:G109"/>
    <mergeCell ref="B377:C377"/>
    <mergeCell ref="I58:J58"/>
    <mergeCell ref="S355:U355"/>
    <mergeCell ref="R598:T598"/>
    <mergeCell ref="F954:G954"/>
    <mergeCell ref="U115:V115"/>
    <mergeCell ref="K431:L431"/>
    <mergeCell ref="D566:F567"/>
    <mergeCell ref="I83:J83"/>
    <mergeCell ref="R267:X267"/>
    <mergeCell ref="D620:G620"/>
    <mergeCell ref="I203:L203"/>
    <mergeCell ref="B347:C348"/>
    <mergeCell ref="I641:M642"/>
    <mergeCell ref="B863:G863"/>
    <mergeCell ref="R636:X636"/>
    <mergeCell ref="I383:J383"/>
    <mergeCell ref="R934:X934"/>
    <mergeCell ref="R173:X173"/>
    <mergeCell ref="R255:T255"/>
    <mergeCell ref="R926:X926"/>
    <mergeCell ref="U448:V448"/>
    <mergeCell ref="I84:J84"/>
    <mergeCell ref="I385:J385"/>
    <mergeCell ref="B853:D853"/>
    <mergeCell ref="B851:C851"/>
    <mergeCell ref="B845:C845"/>
    <mergeCell ref="B90:C90"/>
    <mergeCell ref="I841:J841"/>
    <mergeCell ref="D713:F714"/>
    <mergeCell ref="I86:J86"/>
    <mergeCell ref="I80:J80"/>
    <mergeCell ref="I684:K684"/>
    <mergeCell ref="I378:J378"/>
    <mergeCell ref="U473:V473"/>
    <mergeCell ref="D33:G33"/>
    <mergeCell ref="K899:L899"/>
    <mergeCell ref="B548:C548"/>
    <mergeCell ref="D35:G35"/>
    <mergeCell ref="R347:X347"/>
    <mergeCell ref="B128:G128"/>
    <mergeCell ref="U800:V800"/>
    <mergeCell ref="R952:X952"/>
    <mergeCell ref="U474:V474"/>
    <mergeCell ref="D34:G34"/>
    <mergeCell ref="D305:G305"/>
    <mergeCell ref="R191:X191"/>
    <mergeCell ref="B116:C116"/>
    <mergeCell ref="I525:J525"/>
    <mergeCell ref="U503:V503"/>
    <mergeCell ref="U774:V774"/>
    <mergeCell ref="U161:V161"/>
    <mergeCell ref="B840:G840"/>
    <mergeCell ref="B230:C230"/>
    <mergeCell ref="R940:T940"/>
    <mergeCell ref="B493:M493"/>
    <mergeCell ref="B423:C423"/>
    <mergeCell ref="R179:T179"/>
    <mergeCell ref="B879:C879"/>
    <mergeCell ref="I8:J8"/>
    <mergeCell ref="I437:J437"/>
    <mergeCell ref="R766:T766"/>
    <mergeCell ref="U947:V947"/>
    <mergeCell ref="R644:T644"/>
    <mergeCell ref="I852:J852"/>
    <mergeCell ref="D61:G61"/>
    <mergeCell ref="I771:J771"/>
    <mergeCell ref="I566:M567"/>
    <mergeCell ref="K800:L800"/>
    <mergeCell ref="I526:J526"/>
    <mergeCell ref="I10:J10"/>
    <mergeCell ref="R219:X219"/>
    <mergeCell ref="K284:L284"/>
    <mergeCell ref="D935:F936"/>
    <mergeCell ref="U520:V520"/>
    <mergeCell ref="K66:L66"/>
    <mergeCell ref="I308:J308"/>
    <mergeCell ref="U63:V63"/>
    <mergeCell ref="K679:M679"/>
    <mergeCell ref="U650:V650"/>
    <mergeCell ref="I309:L309"/>
    <mergeCell ref="K380:M380"/>
    <mergeCell ref="U948:V948"/>
    <mergeCell ref="U644:V644"/>
    <mergeCell ref="I310:J310"/>
    <mergeCell ref="D475:G475"/>
    <mergeCell ref="U187:V187"/>
    <mergeCell ref="R244:X244"/>
    <mergeCell ref="R326:T326"/>
    <mergeCell ref="K803:M803"/>
    <mergeCell ref="R542:X542"/>
    <mergeCell ref="I766:J766"/>
    <mergeCell ref="B927:G927"/>
    <mergeCell ref="U521:V521"/>
    <mergeCell ref="B292:C292"/>
    <mergeCell ref="K674:M674"/>
    <mergeCell ref="R695:T695"/>
    <mergeCell ref="R273:X273"/>
    <mergeCell ref="D694:G694"/>
    <mergeCell ref="P134:R134"/>
    <mergeCell ref="K213:L213"/>
    <mergeCell ref="I455:J455"/>
    <mergeCell ref="R878:X878"/>
    <mergeCell ref="R245:X245"/>
    <mergeCell ref="B915:C915"/>
    <mergeCell ref="B890:C890"/>
    <mergeCell ref="R660:X660"/>
    <mergeCell ref="R877:X877"/>
    <mergeCell ref="B925:D925"/>
    <mergeCell ref="I755:J755"/>
    <mergeCell ref="B917:C917"/>
    <mergeCell ref="B892:C892"/>
    <mergeCell ref="B162:C162"/>
    <mergeCell ref="I913:J913"/>
    <mergeCell ref="B804:D804"/>
    <mergeCell ref="B497:G497"/>
    <mergeCell ref="I21:J21"/>
    <mergeCell ref="F291:G291"/>
    <mergeCell ref="B169:G169"/>
    <mergeCell ref="I450:J450"/>
    <mergeCell ref="U572:V572"/>
    <mergeCell ref="U205:V205"/>
    <mergeCell ref="I486:J486"/>
    <mergeCell ref="I757:J757"/>
    <mergeCell ref="G517:H518"/>
    <mergeCell ref="S599:T599"/>
    <mergeCell ref="I23:J23"/>
    <mergeCell ref="K971:L971"/>
    <mergeCell ref="I452:J452"/>
    <mergeCell ref="D745:G745"/>
    <mergeCell ref="D107:G107"/>
    <mergeCell ref="U872:V872"/>
    <mergeCell ref="U961:V961"/>
    <mergeCell ref="B739:C740"/>
    <mergeCell ref="E41:F41"/>
    <mergeCell ref="B71:G71"/>
    <mergeCell ref="B487:C487"/>
    <mergeCell ref="I481:J481"/>
    <mergeCell ref="B951:D951"/>
    <mergeCell ref="U874:V874"/>
    <mergeCell ref="B645:C645"/>
    <mergeCell ref="U236:V236"/>
    <mergeCell ref="B305:C305"/>
    <mergeCell ref="B943:C943"/>
    <mergeCell ref="B798:G798"/>
    <mergeCell ref="R713:X713"/>
    <mergeCell ref="B188:C188"/>
    <mergeCell ref="I935:M936"/>
    <mergeCell ref="I178:J178"/>
    <mergeCell ref="B522:C522"/>
    <mergeCell ref="R292:X292"/>
    <mergeCell ref="R251:T251"/>
    <mergeCell ref="I512:J512"/>
    <mergeCell ref="B59:C59"/>
    <mergeCell ref="R715:X715"/>
    <mergeCell ref="B488:C488"/>
    <mergeCell ref="I171:K171"/>
    <mergeCell ref="R932:X932"/>
    <mergeCell ref="I478:J478"/>
    <mergeCell ref="I163:J163"/>
    <mergeCell ref="B69:D69"/>
    <mergeCell ref="D133:G133"/>
    <mergeCell ref="R253:T253"/>
    <mergeCell ref="I380:J380"/>
    <mergeCell ref="B219:C219"/>
    <mergeCell ref="U890:V890"/>
    <mergeCell ref="S231:T231"/>
    <mergeCell ref="B590:M590"/>
    <mergeCell ref="F340:G340"/>
    <mergeCell ref="R282:T282"/>
    <mergeCell ref="U716:V716"/>
    <mergeCell ref="I382:J382"/>
    <mergeCell ref="I350:L350"/>
    <mergeCell ref="I680:J680"/>
    <mergeCell ref="R289:X289"/>
    <mergeCell ref="B241:G241"/>
    <mergeCell ref="R731:X731"/>
    <mergeCell ref="R318:X318"/>
    <mergeCell ref="K19:M19"/>
    <mergeCell ref="B968:G968"/>
    <mergeCell ref="U130:V130"/>
    <mergeCell ref="U745:V745"/>
    <mergeCell ref="R307:T307"/>
    <mergeCell ref="F366:G366"/>
    <mergeCell ref="R320:X320"/>
    <mergeCell ref="R314:X314"/>
    <mergeCell ref="D32:G32"/>
    <mergeCell ref="B956:C956"/>
    <mergeCell ref="G125:H126"/>
    <mergeCell ref="R10:T10"/>
    <mergeCell ref="B114:C114"/>
    <mergeCell ref="I550:J550"/>
    <mergeCell ref="B509:D509"/>
    <mergeCell ref="R422:T422"/>
    <mergeCell ref="I856:J856"/>
    <mergeCell ref="I552:J552"/>
    <mergeCell ref="I850:J850"/>
    <mergeCell ref="I95:J95"/>
    <mergeCell ref="U727:V727"/>
    <mergeCell ref="I89:J89"/>
    <mergeCell ref="K922:L922"/>
    <mergeCell ref="I96:K96"/>
    <mergeCell ref="D769:G769"/>
    <mergeCell ref="K161:M161"/>
    <mergeCell ref="R449:T449"/>
    <mergeCell ref="I553:J553"/>
    <mergeCell ref="U946:V946"/>
    <mergeCell ref="D473:G473"/>
    <mergeCell ref="R785:X785"/>
    <mergeCell ref="D60:G60"/>
    <mergeCell ref="U212:V212"/>
    <mergeCell ref="D815:G815"/>
    <mergeCell ref="I275:L275"/>
    <mergeCell ref="D472:G472"/>
    <mergeCell ref="I578:J578"/>
    <mergeCell ref="R787:X787"/>
    <mergeCell ref="I876:J876"/>
    <mergeCell ref="B595:G595"/>
    <mergeCell ref="I121:J121"/>
    <mergeCell ref="B283:C283"/>
    <mergeCell ref="R658:X658"/>
    <mergeCell ref="U326:V326"/>
    <mergeCell ref="I878:J878"/>
    <mergeCell ref="E286:F286"/>
    <mergeCell ref="I535:J535"/>
    <mergeCell ref="D505:G505"/>
    <mergeCell ref="D499:G499"/>
    <mergeCell ref="S893:T893"/>
    <mergeCell ref="R79:T79"/>
    <mergeCell ref="B199:M199"/>
    <mergeCell ref="B435:D435"/>
    <mergeCell ref="K189:M189"/>
    <mergeCell ref="D347:F348"/>
    <mergeCell ref="I272:M273"/>
    <mergeCell ref="D376:G376"/>
    <mergeCell ref="P404:R404"/>
    <mergeCell ref="C932:M932"/>
    <mergeCell ref="F536:G536"/>
    <mergeCell ref="U653:V653"/>
    <mergeCell ref="I477:J477"/>
    <mergeCell ref="B953:G953"/>
    <mergeCell ref="K235:L235"/>
    <mergeCell ref="B3:C3"/>
    <mergeCell ref="R684:X684"/>
    <mergeCell ref="R503:T503"/>
    <mergeCell ref="E312:F312"/>
    <mergeCell ref="U356:V356"/>
    <mergeCell ref="B688:M688"/>
    <mergeCell ref="K86:M86"/>
    <mergeCell ref="B303:C303"/>
    <mergeCell ref="F438:G438"/>
    <mergeCell ref="R711:X711"/>
    <mergeCell ref="R686:X686"/>
    <mergeCell ref="B941:C941"/>
    <mergeCell ref="B916:C916"/>
    <mergeCell ref="R380:T380"/>
    <mergeCell ref="R374:T374"/>
    <mergeCell ref="B732:C732"/>
    <mergeCell ref="U227:V227"/>
    <mergeCell ref="I134:J134"/>
    <mergeCell ref="S623:T623"/>
    <mergeCell ref="B603:C603"/>
    <mergeCell ref="I922:J922"/>
    <mergeCell ref="I773:L773"/>
    <mergeCell ref="I503:J503"/>
    <mergeCell ref="D131:G131"/>
    <mergeCell ref="S502:U502"/>
    <mergeCell ref="U258:V258"/>
    <mergeCell ref="U556:V556"/>
    <mergeCell ref="B515:C515"/>
    <mergeCell ref="S159:U159"/>
    <mergeCell ref="K233:M233"/>
    <mergeCell ref="I803:J803"/>
    <mergeCell ref="U260:V260"/>
    <mergeCell ref="R521:T521"/>
    <mergeCell ref="R99:X99"/>
    <mergeCell ref="B329:C329"/>
    <mergeCell ref="B627:C627"/>
    <mergeCell ref="D843:G843"/>
    <mergeCell ref="R316:X316"/>
    <mergeCell ref="U253:V253"/>
    <mergeCell ref="K875:M875"/>
    <mergeCell ref="R101:X101"/>
    <mergeCell ref="R821:T821"/>
    <mergeCell ref="B629:C629"/>
    <mergeCell ref="I445:M446"/>
    <mergeCell ref="I948:J948"/>
    <mergeCell ref="I187:J187"/>
    <mergeCell ref="R616:X616"/>
    <mergeCell ref="B533:D533"/>
    <mergeCell ref="R6:T6"/>
    <mergeCell ref="I485:J485"/>
    <mergeCell ref="I347:M348"/>
    <mergeCell ref="B662:C662"/>
    <mergeCell ref="R552:T552"/>
    <mergeCell ref="R730:X730"/>
    <mergeCell ref="B954:C954"/>
    <mergeCell ref="I950:J950"/>
    <mergeCell ref="I610:J610"/>
    <mergeCell ref="I189:J189"/>
    <mergeCell ref="B655:C655"/>
    <mergeCell ref="U311:V311"/>
    <mergeCell ref="I487:J487"/>
    <mergeCell ref="I645:J645"/>
    <mergeCell ref="I523:J523"/>
    <mergeCell ref="D517:F518"/>
    <mergeCell ref="U400:V400"/>
    <mergeCell ref="U723:V723"/>
    <mergeCell ref="B228:C228"/>
    <mergeCell ref="I218:J218"/>
    <mergeCell ref="D302:G302"/>
    <mergeCell ref="K703:L703"/>
    <mergeCell ref="I945:J945"/>
    <mergeCell ref="D600:G600"/>
    <mergeCell ref="U725:V725"/>
    <mergeCell ref="I205:J205"/>
    <mergeCell ref="R756:X756"/>
    <mergeCell ref="S85:U85"/>
    <mergeCell ref="G272:H273"/>
    <mergeCell ref="E384:F384"/>
    <mergeCell ref="U726:V726"/>
    <mergeCell ref="B375:C375"/>
    <mergeCell ref="R758:X758"/>
    <mergeCell ref="B973:D973"/>
    <mergeCell ref="B889:G889"/>
    <mergeCell ref="R24:X24"/>
    <mergeCell ref="R295:X295"/>
    <mergeCell ref="B254:C254"/>
    <mergeCell ref="G151:H152"/>
    <mergeCell ref="B683:C683"/>
    <mergeCell ref="I87:L87"/>
    <mergeCell ref="R448:T448"/>
    <mergeCell ref="U751:V751"/>
    <mergeCell ref="U113:V113"/>
    <mergeCell ref="R26:X26"/>
    <mergeCell ref="B256:C256"/>
    <mergeCell ref="B554:C554"/>
    <mergeCell ref="I963:J963"/>
    <mergeCell ref="D501:G501"/>
    <mergeCell ref="U324:V324"/>
    <mergeCell ref="U622:V622"/>
    <mergeCell ref="I658:J658"/>
    <mergeCell ref="U482:V482"/>
    <mergeCell ref="K483:M483"/>
    <mergeCell ref="I122:K122"/>
    <mergeCell ref="P698:R698"/>
    <mergeCell ref="I537:K537"/>
    <mergeCell ref="F830:G830"/>
    <mergeCell ref="U752:V752"/>
    <mergeCell ref="R171:X171"/>
    <mergeCell ref="D524:G524"/>
    <mergeCell ref="D795:G795"/>
    <mergeCell ref="D279:G279"/>
    <mergeCell ref="B401:C401"/>
    <mergeCell ref="U325:V325"/>
    <mergeCell ref="B701:C701"/>
    <mergeCell ref="B602:G602"/>
    <mergeCell ref="D498:G498"/>
    <mergeCell ref="C99:M99"/>
    <mergeCell ref="R682:X682"/>
    <mergeCell ref="R44:X44"/>
    <mergeCell ref="R980:X980"/>
    <mergeCell ref="I289:J289"/>
    <mergeCell ref="I130:J130"/>
    <mergeCell ref="B607:D607"/>
    <mergeCell ref="D969:G969"/>
    <mergeCell ref="F856:G856"/>
    <mergeCell ref="S917:T917"/>
    <mergeCell ref="I893:J893"/>
    <mergeCell ref="I132:J132"/>
    <mergeCell ref="D4:F5"/>
    <mergeCell ref="B904:G904"/>
    <mergeCell ref="B269:C269"/>
    <mergeCell ref="P428:R428"/>
    <mergeCell ref="I290:J290"/>
    <mergeCell ref="G837:H838"/>
    <mergeCell ref="K775:L775"/>
    <mergeCell ref="K653:L653"/>
    <mergeCell ref="R856:X856"/>
    <mergeCell ref="B631:D631"/>
    <mergeCell ref="R95:X95"/>
    <mergeCell ref="R70:X70"/>
    <mergeCell ref="U38:V38"/>
    <mergeCell ref="R393:X393"/>
    <mergeCell ref="B325:C325"/>
    <mergeCell ref="D966:G966"/>
    <mergeCell ref="U678:V678"/>
    <mergeCell ref="R546:T546"/>
    <mergeCell ref="R97:X97"/>
    <mergeCell ref="U40:V40"/>
    <mergeCell ref="R395:X395"/>
    <mergeCell ref="D211:G211"/>
    <mergeCell ref="S305:T305"/>
    <mergeCell ref="B923:C923"/>
    <mergeCell ref="R83:T83"/>
    <mergeCell ref="I739:M740"/>
    <mergeCell ref="B327:C327"/>
    <mergeCell ref="B416:C416"/>
    <mergeCell ref="R96:X96"/>
    <mergeCell ref="D82:G82"/>
    <mergeCell ref="I316:J316"/>
    <mergeCell ref="R548:T548"/>
    <mergeCell ref="R846:T846"/>
    <mergeCell ref="R519:X519"/>
    <mergeCell ref="D669:G669"/>
    <mergeCell ref="R853:X853"/>
    <mergeCell ref="R98:X98"/>
    <mergeCell ref="R396:X396"/>
    <mergeCell ref="I730:J730"/>
    <mergeCell ref="F905:G905"/>
    <mergeCell ref="B394:M394"/>
    <mergeCell ref="F144:G144"/>
    <mergeCell ref="R123:X123"/>
    <mergeCell ref="B38:C38"/>
    <mergeCell ref="R421:X421"/>
    <mergeCell ref="I941:J941"/>
    <mergeCell ref="U398:V398"/>
    <mergeCell ref="I154:L154"/>
    <mergeCell ref="B806:G806"/>
    <mergeCell ref="U696:V696"/>
    <mergeCell ref="I601:J601"/>
    <mergeCell ref="D894:G894"/>
    <mergeCell ref="D571:G571"/>
    <mergeCell ref="R535:X535"/>
    <mergeCell ref="B45:G45"/>
    <mergeCell ref="I186:J186"/>
    <mergeCell ref="D108:G108"/>
    <mergeCell ref="D229:G229"/>
    <mergeCell ref="D598:G598"/>
    <mergeCell ref="R111:T111"/>
    <mergeCell ref="R543:X543"/>
    <mergeCell ref="B767:C767"/>
    <mergeCell ref="S206:T206"/>
    <mergeCell ref="K578:L578"/>
    <mergeCell ref="B33:C33"/>
    <mergeCell ref="B340:C340"/>
    <mergeCell ref="R20:X20"/>
    <mergeCell ref="I634:J634"/>
    <mergeCell ref="B498:C498"/>
    <mergeCell ref="R233:T233"/>
    <mergeCell ref="B796:C796"/>
    <mergeCell ref="B41:C41"/>
    <mergeCell ref="B43:D43"/>
    <mergeCell ref="B35:C35"/>
    <mergeCell ref="R538:X538"/>
    <mergeCell ref="R22:X22"/>
    <mergeCell ref="R104:T104"/>
    <mergeCell ref="D255:G255"/>
    <mergeCell ref="B976:G976"/>
    <mergeCell ref="B979:C979"/>
    <mergeCell ref="I356:J356"/>
    <mergeCell ref="I654:J654"/>
    <mergeCell ref="U111:V111"/>
    <mergeCell ref="U724:V724"/>
    <mergeCell ref="D309:G309"/>
    <mergeCell ref="U409:V409"/>
    <mergeCell ref="B180:C180"/>
    <mergeCell ref="I233:J233"/>
    <mergeCell ref="I227:J227"/>
    <mergeCell ref="R167:X167"/>
    <mergeCell ref="U104:V104"/>
    <mergeCell ref="B480:C480"/>
    <mergeCell ref="R169:X169"/>
    <mergeCell ref="D619:G619"/>
    <mergeCell ref="B697:C697"/>
    <mergeCell ref="R467:X467"/>
    <mergeCell ref="C736:M736"/>
    <mergeCell ref="I258:J258"/>
    <mergeCell ref="B275:G275"/>
    <mergeCell ref="R130:T130"/>
    <mergeCell ref="B406:G406"/>
    <mergeCell ref="K728:M728"/>
    <mergeCell ref="U621:V621"/>
    <mergeCell ref="R811:X811"/>
    <mergeCell ref="R469:X469"/>
    <mergeCell ref="B399:G399"/>
    <mergeCell ref="B738:M738"/>
    <mergeCell ref="I558:J558"/>
    <mergeCell ref="R132:T132"/>
    <mergeCell ref="I259:J259"/>
    <mergeCell ref="K17:L17"/>
    <mergeCell ref="D940:G940"/>
    <mergeCell ref="B876:D876"/>
    <mergeCell ref="D125:F126"/>
    <mergeCell ref="I253:J253"/>
    <mergeCell ref="D179:G179"/>
    <mergeCell ref="I682:J682"/>
    <mergeCell ref="B517:C518"/>
    <mergeCell ref="F977:G977"/>
    <mergeCell ref="D766:G766"/>
    <mergeCell ref="C883:M883"/>
    <mergeCell ref="R913:T913"/>
    <mergeCell ref="B694:C694"/>
    <mergeCell ref="R493:X493"/>
    <mergeCell ref="I226:L226"/>
    <mergeCell ref="U768:V768"/>
    <mergeCell ref="D180:G180"/>
    <mergeCell ref="U920:V920"/>
    <mergeCell ref="I554:L554"/>
    <mergeCell ref="K625:M625"/>
    <mergeCell ref="D332:G332"/>
    <mergeCell ref="U797:V797"/>
    <mergeCell ref="I220:K220"/>
    <mergeCell ref="I520:L520"/>
    <mergeCell ref="U791:V791"/>
    <mergeCell ref="I698:J698"/>
    <mergeCell ref="U36:V36"/>
    <mergeCell ref="R68:X68"/>
    <mergeCell ref="U334:V334"/>
    <mergeCell ref="U30:V30"/>
    <mergeCell ref="B122:C122"/>
    <mergeCell ref="I256:J256"/>
    <mergeCell ref="K950:M950"/>
    <mergeCell ref="R54:T54"/>
    <mergeCell ref="G4:H5"/>
    <mergeCell ref="B112:G112"/>
    <mergeCell ref="B710:C710"/>
    <mergeCell ref="B868:C868"/>
    <mergeCell ref="B107:C107"/>
    <mergeCell ref="R939:T939"/>
    <mergeCell ref="R490:X490"/>
    <mergeCell ref="F242:G242"/>
    <mergeCell ref="R56:T56"/>
    <mergeCell ref="I401:J401"/>
    <mergeCell ref="D479:G479"/>
    <mergeCell ref="R941:T941"/>
    <mergeCell ref="B407:C407"/>
    <mergeCell ref="I403:J403"/>
    <mergeCell ref="I726:J726"/>
    <mergeCell ref="U823:V823"/>
    <mergeCell ref="S306:U306"/>
    <mergeCell ref="B924:D924"/>
    <mergeCell ref="U62:V62"/>
    <mergeCell ref="B9:C9"/>
    <mergeCell ref="E508:F508"/>
    <mergeCell ref="U667:V667"/>
    <mergeCell ref="B438:C438"/>
    <mergeCell ref="I728:J728"/>
    <mergeCell ref="U825:V825"/>
    <mergeCell ref="D352:G352"/>
    <mergeCell ref="U64:V64"/>
    <mergeCell ref="K65:L65"/>
    <mergeCell ref="B133:C133"/>
    <mergeCell ref="I125:M126"/>
    <mergeCell ref="P9:R9"/>
    <mergeCell ref="D867:G867"/>
    <mergeCell ref="D106:G106"/>
    <mergeCell ref="R870:T870"/>
    <mergeCell ref="P894:R894"/>
    <mergeCell ref="B433:C433"/>
    <mergeCell ref="I752:J752"/>
    <mergeCell ref="I750:L750"/>
    <mergeCell ref="R122:X122"/>
    <mergeCell ref="B792:C792"/>
    <mergeCell ref="I630:J630"/>
    <mergeCell ref="B337:D337"/>
    <mergeCell ref="R356:T356"/>
    <mergeCell ref="I325:J325"/>
    <mergeCell ref="R534:X534"/>
    <mergeCell ref="E165:F165"/>
    <mergeCell ref="I754:J754"/>
    <mergeCell ref="B39:C39"/>
    <mergeCell ref="I327:J327"/>
    <mergeCell ref="I625:J625"/>
    <mergeCell ref="U204:V204"/>
    <mergeCell ref="K383:L383"/>
    <mergeCell ref="D280:G280"/>
    <mergeCell ref="D551:G551"/>
    <mergeCell ref="I22:J22"/>
    <mergeCell ref="U749:V749"/>
    <mergeCell ref="U504:V504"/>
    <mergeCell ref="R561:X561"/>
    <mergeCell ref="B818:C818"/>
    <mergeCell ref="R859:X859"/>
    <mergeCell ref="B667:G667"/>
    <mergeCell ref="U863:V863"/>
    <mergeCell ref="R560:X560"/>
    <mergeCell ref="R438:X438"/>
    <mergeCell ref="I167:J167"/>
    <mergeCell ref="R590:X590"/>
    <mergeCell ref="B65:C65"/>
    <mergeCell ref="S158:T158"/>
    <mergeCell ref="R549:T549"/>
    <mergeCell ref="R889:T889"/>
    <mergeCell ref="U402:V402"/>
    <mergeCell ref="D277:G277"/>
    <mergeCell ref="R860:X860"/>
    <mergeCell ref="R128:T128"/>
    <mergeCell ref="I169:J169"/>
    <mergeCell ref="R426:T426"/>
    <mergeCell ref="I801:J801"/>
    <mergeCell ref="I40:J40"/>
    <mergeCell ref="B479:C479"/>
    <mergeCell ref="I338:J338"/>
    <mergeCell ref="U433:V433"/>
    <mergeCell ref="I767:J767"/>
    <mergeCell ref="I257:J257"/>
    <mergeCell ref="U889:V889"/>
    <mergeCell ref="U251:V251"/>
    <mergeCell ref="U128:V128"/>
    <mergeCell ref="I340:J340"/>
    <mergeCell ref="D886:F887"/>
    <mergeCell ref="B802:C802"/>
    <mergeCell ref="I796:J796"/>
    <mergeCell ref="U891:V891"/>
    <mergeCell ref="U136:V136"/>
    <mergeCell ref="I857:K857"/>
    <mergeCell ref="I848:L848"/>
    <mergeCell ref="I252:L252"/>
    <mergeCell ref="D424:G424"/>
    <mergeCell ref="P967:R967"/>
    <mergeCell ref="B235:C235"/>
    <mergeCell ref="B388:G388"/>
    <mergeCell ref="B831:C831"/>
    <mergeCell ref="D724:G724"/>
    <mergeCell ref="B962:C962"/>
    <mergeCell ref="I66:J66"/>
    <mergeCell ref="B505:C505"/>
    <mergeCell ref="B499:C499"/>
    <mergeCell ref="R609:X609"/>
    <mergeCell ref="U131:V131"/>
    <mergeCell ref="R486:X486"/>
    <mergeCell ref="R146:X146"/>
    <mergeCell ref="B376:C376"/>
    <mergeCell ref="F23:G23"/>
    <mergeCell ref="R720:T720"/>
    <mergeCell ref="P207:R207"/>
    <mergeCell ref="U304:V304"/>
    <mergeCell ref="B386:D386"/>
    <mergeCell ref="S844:T844"/>
    <mergeCell ref="U602:V602"/>
    <mergeCell ref="B745:C745"/>
    <mergeCell ref="R597:T597"/>
    <mergeCell ref="D151:F152"/>
    <mergeCell ref="B411:D411"/>
    <mergeCell ref="U790:V790"/>
    <mergeCell ref="I697:J697"/>
    <mergeCell ref="I849:J849"/>
    <mergeCell ref="P232:R232"/>
    <mergeCell ref="U604:V604"/>
    <mergeCell ref="K457:L457"/>
    <mergeCell ref="U815:V815"/>
    <mergeCell ref="D652:G652"/>
    <mergeCell ref="D646:G646"/>
    <mergeCell ref="U358:V358"/>
    <mergeCell ref="B129:C129"/>
    <mergeCell ref="K336:M336"/>
    <mergeCell ref="B14:G14"/>
    <mergeCell ref="B734:C734"/>
    <mergeCell ref="B610:G610"/>
    <mergeCell ref="R662:X662"/>
    <mergeCell ref="D648:G648"/>
    <mergeCell ref="R960:X960"/>
    <mergeCell ref="U360:V360"/>
    <mergeCell ref="B131:C131"/>
    <mergeCell ref="R596:T596"/>
    <mergeCell ref="R199:X199"/>
    <mergeCell ref="D811:F812"/>
    <mergeCell ref="U816:V816"/>
    <mergeCell ref="B465:C465"/>
    <mergeCell ref="B220:C220"/>
    <mergeCell ref="D647:G647"/>
    <mergeCell ref="B2:C2"/>
    <mergeCell ref="K331:M331"/>
    <mergeCell ref="R650:T650"/>
    <mergeCell ref="B431:C431"/>
    <mergeCell ref="I112:J112"/>
    <mergeCell ref="B835:M835"/>
    <mergeCell ref="I719:J719"/>
    <mergeCell ref="R657:X657"/>
    <mergeCell ref="I404:J404"/>
    <mergeCell ref="D374:G374"/>
    <mergeCell ref="D672:G672"/>
    <mergeCell ref="G811:H812"/>
    <mergeCell ref="B608:D608"/>
    <mergeCell ref="I114:J114"/>
    <mergeCell ref="S918:U918"/>
    <mergeCell ref="I412:J412"/>
    <mergeCell ref="F709:G709"/>
    <mergeCell ref="S770:T770"/>
    <mergeCell ref="R688:X688"/>
    <mergeCell ref="B154:G154"/>
    <mergeCell ref="I929:K929"/>
    <mergeCell ref="D794:G794"/>
    <mergeCell ref="I107:J107"/>
    <mergeCell ref="S771:U771"/>
    <mergeCell ref="S404:U404"/>
    <mergeCell ref="D375:G375"/>
    <mergeCell ref="K478:M478"/>
    <mergeCell ref="R217:X217"/>
    <mergeCell ref="R797:T797"/>
    <mergeCell ref="E606:F606"/>
    <mergeCell ref="B272:C273"/>
    <mergeCell ref="I151:M152"/>
    <mergeCell ref="I138:J138"/>
    <mergeCell ref="U529:V529"/>
    <mergeCell ref="D675:G675"/>
    <mergeCell ref="G958:H959"/>
    <mergeCell ref="R668:T668"/>
    <mergeCell ref="B449:C449"/>
    <mergeCell ref="B905:C905"/>
    <mergeCell ref="I9:J9"/>
    <mergeCell ref="B144:C144"/>
    <mergeCell ref="B151:C152"/>
    <mergeCell ref="I895:J895"/>
    <mergeCell ref="I140:J140"/>
    <mergeCell ref="I463:J463"/>
    <mergeCell ref="B302:C302"/>
    <mergeCell ref="R670:T670"/>
    <mergeCell ref="I438:J438"/>
    <mergeCell ref="R886:X886"/>
    <mergeCell ref="R968:T968"/>
    <mergeCell ref="B600:C600"/>
    <mergeCell ref="B542:M542"/>
    <mergeCell ref="I797:J797"/>
    <mergeCell ref="B907:C907"/>
    <mergeCell ref="D223:F224"/>
    <mergeCell ref="I11:J11"/>
    <mergeCell ref="G76:H77"/>
    <mergeCell ref="U676:V676"/>
    <mergeCell ref="K529:L529"/>
    <mergeCell ref="I792:J792"/>
    <mergeCell ref="U547:V547"/>
    <mergeCell ref="B318:C318"/>
    <mergeCell ref="B170:C170"/>
    <mergeCell ref="R696:T696"/>
    <mergeCell ref="I823:J823"/>
    <mergeCell ref="D720:G720"/>
    <mergeCell ref="U549:V549"/>
    <mergeCell ref="U847:V847"/>
    <mergeCell ref="I62:J62"/>
    <mergeCell ref="R271:X271"/>
    <mergeCell ref="R246:X246"/>
    <mergeCell ref="B79:G79"/>
    <mergeCell ref="B172:C172"/>
    <mergeCell ref="G102:H103"/>
    <mergeCell ref="E629:F629"/>
    <mergeCell ref="B506:C506"/>
    <mergeCell ref="I362:J362"/>
    <mergeCell ref="B468:C469"/>
    <mergeCell ref="K555:L555"/>
    <mergeCell ref="I818:J818"/>
    <mergeCell ref="R905:X905"/>
    <mergeCell ref="J2:K2"/>
    <mergeCell ref="I476:J476"/>
    <mergeCell ref="B680:D680"/>
    <mergeCell ref="I364:J364"/>
    <mergeCell ref="B830:C830"/>
    <mergeCell ref="I820:J820"/>
    <mergeCell ref="I65:J65"/>
    <mergeCell ref="I243:K243"/>
    <mergeCell ref="D746:G746"/>
    <mergeCell ref="I363:J363"/>
    <mergeCell ref="U898:V898"/>
    <mergeCell ref="U873:V873"/>
    <mergeCell ref="R930:X930"/>
    <mergeCell ref="D12:G12"/>
    <mergeCell ref="I961:L961"/>
    <mergeCell ref="I358:L358"/>
    <mergeCell ref="K429:M429"/>
    <mergeCell ref="B520:G520"/>
    <mergeCell ref="R620:T620"/>
    <mergeCell ref="I965:J965"/>
    <mergeCell ref="R633:X633"/>
    <mergeCell ref="B244:C244"/>
    <mergeCell ref="R931:X931"/>
    <mergeCell ref="R170:X170"/>
    <mergeCell ref="B977:C977"/>
    <mergeCell ref="R106:T106"/>
    <mergeCell ref="B514:C514"/>
    <mergeCell ref="I510:J510"/>
    <mergeCell ref="I206:J206"/>
    <mergeCell ref="B550:C550"/>
    <mergeCell ref="R933:X933"/>
    <mergeCell ref="I504:J504"/>
    <mergeCell ref="B848:C848"/>
    <mergeCell ref="D159:G159"/>
    <mergeCell ref="R621:T621"/>
    <mergeCell ref="R172:X172"/>
    <mergeCell ref="B87:C87"/>
    <mergeCell ref="B855:G855"/>
    <mergeCell ref="B94:G94"/>
    <mergeCell ref="I235:J235"/>
    <mergeCell ref="I506:J506"/>
    <mergeCell ref="B974:D974"/>
    <mergeCell ref="B972:C972"/>
    <mergeCell ref="U628:V628"/>
    <mergeCell ref="I533:J533"/>
    <mergeCell ref="U505:V505"/>
    <mergeCell ref="R928:X928"/>
    <mergeCell ref="S698:U698"/>
    <mergeCell ref="P575:R575"/>
    <mergeCell ref="D162:G162"/>
    <mergeCell ref="D156:G156"/>
    <mergeCell ref="R346:X346"/>
    <mergeCell ref="R7:T7"/>
    <mergeCell ref="B570:C570"/>
    <mergeCell ref="B113:C113"/>
    <mergeCell ref="U202:V202"/>
    <mergeCell ref="U500:V500"/>
    <mergeCell ref="R610:X610"/>
    <mergeCell ref="I217:J217"/>
    <mergeCell ref="R36:T36"/>
    <mergeCell ref="I891:J891"/>
    <mergeCell ref="I434:J434"/>
    <mergeCell ref="R857:X857"/>
    <mergeCell ref="I129:J129"/>
    <mergeCell ref="I436:J436"/>
    <mergeCell ref="R765:T765"/>
    <mergeCell ref="B598:C598"/>
    <mergeCell ref="K798:M798"/>
    <mergeCell ref="K948:L948"/>
    <mergeCell ref="D818:G818"/>
    <mergeCell ref="I131:J131"/>
    <mergeCell ref="I307:J307"/>
    <mergeCell ref="S428:U428"/>
    <mergeCell ref="B20:D20"/>
    <mergeCell ref="U184:V184"/>
    <mergeCell ref="D84:G84"/>
    <mergeCell ref="I431:J431"/>
    <mergeCell ref="D841:G841"/>
    <mergeCell ref="U553:V553"/>
    <mergeCell ref="B541:M541"/>
    <mergeCell ref="R25:X25"/>
    <mergeCell ref="B255:C255"/>
    <mergeCell ref="E116:F116"/>
    <mergeCell ref="I301:L301"/>
    <mergeCell ref="B929:C929"/>
    <mergeCell ref="K68:M68"/>
    <mergeCell ref="R242:X242"/>
    <mergeCell ref="R178:T178"/>
    <mergeCell ref="B502:C502"/>
    <mergeCell ref="B919:G919"/>
    <mergeCell ref="R394:X394"/>
    <mergeCell ref="B800:C800"/>
    <mergeCell ref="D842:G842"/>
    <mergeCell ref="B167:D167"/>
    <mergeCell ref="B914:C914"/>
    <mergeCell ref="I904:J904"/>
    <mergeCell ref="P502:R502"/>
    <mergeCell ref="I605:J605"/>
    <mergeCell ref="B803:D803"/>
    <mergeCell ref="B461:D461"/>
    <mergeCell ref="I816:J816"/>
    <mergeCell ref="I449:J449"/>
    <mergeCell ref="U571:V571"/>
    <mergeCell ref="I607:J607"/>
    <mergeCell ref="I905:J905"/>
    <mergeCell ref="U108:V108"/>
    <mergeCell ref="I144:J144"/>
    <mergeCell ref="D690:F691"/>
    <mergeCell ref="U695:V695"/>
    <mergeCell ref="U573:V573"/>
    <mergeCell ref="D228:G228"/>
    <mergeCell ref="U871:V871"/>
    <mergeCell ref="C687:M687"/>
    <mergeCell ref="R412:X412"/>
    <mergeCell ref="B226:G226"/>
    <mergeCell ref="B940:C940"/>
    <mergeCell ref="R710:X710"/>
    <mergeCell ref="D404:G404"/>
    <mergeCell ref="K210:M210"/>
    <mergeCell ref="B179:C179"/>
    <mergeCell ref="P771:R771"/>
    <mergeCell ref="B192:G192"/>
    <mergeCell ref="B4:C5"/>
    <mergeCell ref="D528:G528"/>
    <mergeCell ref="R863:T863"/>
    <mergeCell ref="F464:G464"/>
    <mergeCell ref="B942:C942"/>
    <mergeCell ref="R712:X712"/>
    <mergeCell ref="B189:D189"/>
    <mergeCell ref="B216:D216"/>
    <mergeCell ref="R400:T400"/>
    <mergeCell ref="R293:X293"/>
    <mergeCell ref="B63:G63"/>
    <mergeCell ref="I500:J500"/>
    <mergeCell ref="R929:X929"/>
    <mergeCell ref="R413:X413"/>
    <mergeCell ref="I798:J798"/>
    <mergeCell ref="U255:V255"/>
    <mergeCell ref="B553:G553"/>
    <mergeCell ref="B223:C224"/>
    <mergeCell ref="R402:T402"/>
    <mergeCell ref="I231:J231"/>
    <mergeCell ref="I806:J806"/>
    <mergeCell ref="R415:X415"/>
    <mergeCell ref="I529:J529"/>
    <mergeCell ref="I800:J800"/>
    <mergeCell ref="B885:M885"/>
    <mergeCell ref="U284:V284"/>
    <mergeCell ref="D430:G430"/>
    <mergeCell ref="I501:J501"/>
    <mergeCell ref="B970:C970"/>
    <mergeCell ref="I829:J829"/>
    <mergeCell ref="U408:V408"/>
    <mergeCell ref="U286:V286"/>
    <mergeCell ref="R547:T547"/>
    <mergeCell ref="B355:C355"/>
    <mergeCell ref="R738:X738"/>
    <mergeCell ref="D913:G913"/>
    <mergeCell ref="B878:G878"/>
    <mergeCell ref="B572:C572"/>
    <mergeCell ref="R342:X342"/>
    <mergeCell ref="U279:V279"/>
    <mergeCell ref="D450:G450"/>
    <mergeCell ref="K901:M901"/>
    <mergeCell ref="K140:M140"/>
    <mergeCell ref="U496:V496"/>
    <mergeCell ref="P355:R355"/>
    <mergeCell ref="R344:X344"/>
    <mergeCell ref="B58:C58"/>
    <mergeCell ref="D452:G452"/>
    <mergeCell ref="B872:C872"/>
    <mergeCell ref="I547:J547"/>
    <mergeCell ref="U498:V498"/>
    <mergeCell ref="I976:J976"/>
    <mergeCell ref="K896:M896"/>
    <mergeCell ref="B60:C60"/>
    <mergeCell ref="B640:M640"/>
    <mergeCell ref="B358:C358"/>
    <mergeCell ref="I215:J215"/>
    <mergeCell ref="I690:M691"/>
    <mergeCell ref="I513:J513"/>
    <mergeCell ref="I671:J671"/>
    <mergeCell ref="I549:J549"/>
    <mergeCell ref="I847:J847"/>
    <mergeCell ref="D939:G939"/>
    <mergeCell ref="B875:D875"/>
    <mergeCell ref="R339:X339"/>
    <mergeCell ref="F389:G389"/>
    <mergeCell ref="B867:C867"/>
    <mergeCell ref="D272:F273"/>
    <mergeCell ref="I977:J977"/>
    <mergeCell ref="S722:U722"/>
    <mergeCell ref="I971:J971"/>
    <mergeCell ref="D941:G941"/>
    <mergeCell ref="R790:T790"/>
    <mergeCell ref="I216:J216"/>
    <mergeCell ref="S574:T574"/>
    <mergeCell ref="K921:L921"/>
    <mergeCell ref="I733:K733"/>
    <mergeCell ref="E753:F753"/>
    <mergeCell ref="U937:V937"/>
    <mergeCell ref="S453:U453"/>
    <mergeCell ref="P85:R85"/>
    <mergeCell ref="K527:M527"/>
    <mergeCell ref="R21:X21"/>
    <mergeCell ref="B585:C585"/>
    <mergeCell ref="I701:L701"/>
    <mergeCell ref="R784:X784"/>
    <mergeCell ref="I873:J873"/>
    <mergeCell ref="U211:V211"/>
    <mergeCell ref="R472:T472"/>
    <mergeCell ref="R447:T447"/>
    <mergeCell ref="R365:X365"/>
    <mergeCell ref="R50:X50"/>
    <mergeCell ref="B280:C280"/>
    <mergeCell ref="I276:J276"/>
    <mergeCell ref="U938:V938"/>
    <mergeCell ref="B709:C709"/>
    <mergeCell ref="B587:C587"/>
    <mergeCell ref="R786:X786"/>
    <mergeCell ref="I120:J120"/>
    <mergeCell ref="R816:T816"/>
    <mergeCell ref="R474:T474"/>
    <mergeCell ref="B920:C920"/>
    <mergeCell ref="R772:T772"/>
    <mergeCell ref="R665:X665"/>
    <mergeCell ref="B580:C580"/>
    <mergeCell ref="R55:T55"/>
    <mergeCell ref="I278:J278"/>
    <mergeCell ref="I576:J576"/>
    <mergeCell ref="I840:L840"/>
    <mergeCell ref="B711:C711"/>
    <mergeCell ref="I570:J570"/>
    <mergeCell ref="R779:X779"/>
    <mergeCell ref="R510:X510"/>
    <mergeCell ref="K334:L334"/>
    <mergeCell ref="I901:J901"/>
    <mergeCell ref="U352:V352"/>
    <mergeCell ref="I115:J115"/>
    <mergeCell ref="R810:X810"/>
    <mergeCell ref="B8:C8"/>
    <mergeCell ref="D522:G522"/>
    <mergeCell ref="U351:V351"/>
    <mergeCell ref="I903:J903"/>
    <mergeCell ref="B51:M51"/>
    <mergeCell ref="R812:X812"/>
    <mergeCell ref="R202:T202"/>
    <mergeCell ref="B727:C727"/>
    <mergeCell ref="B10:C10"/>
    <mergeCell ref="R500:T500"/>
    <mergeCell ref="I782:K782"/>
    <mergeCell ref="U353:V353"/>
    <mergeCell ref="D822:G822"/>
    <mergeCell ref="U651:V651"/>
    <mergeCell ref="B218:G218"/>
    <mergeCell ref="B945:G945"/>
    <mergeCell ref="B335:C335"/>
    <mergeCell ref="B310:C310"/>
    <mergeCell ref="I262:J262"/>
    <mergeCell ref="I927:J927"/>
    <mergeCell ref="R709:X709"/>
    <mergeCell ref="U79:V79"/>
    <mergeCell ref="B484:D484"/>
    <mergeCell ref="I168:J168"/>
    <mergeCell ref="I808:K808"/>
    <mergeCell ref="I502:J502"/>
    <mergeCell ref="U81:V81"/>
    <mergeCell ref="I38:L38"/>
    <mergeCell ref="B961:G961"/>
    <mergeCell ref="D848:G848"/>
    <mergeCell ref="U702:V702"/>
    <mergeCell ref="U677:V677"/>
    <mergeCell ref="B326:C326"/>
    <mergeCell ref="I914:J914"/>
    <mergeCell ref="K532:M532"/>
    <mergeCell ref="U406:V406"/>
    <mergeCell ref="U381:V381"/>
    <mergeCell ref="R736:X736"/>
    <mergeCell ref="K261:L261"/>
    <mergeCell ref="R437:X437"/>
    <mergeCell ref="D423:G423"/>
    <mergeCell ref="R735:X735"/>
    <mergeCell ref="D3:I3"/>
    <mergeCell ref="I184:J184"/>
    <mergeCell ref="I811:M812"/>
    <mergeCell ref="B354:C354"/>
    <mergeCell ref="R737:X737"/>
    <mergeCell ref="R5:T5"/>
    <mergeCell ref="B652:C652"/>
    <mergeCell ref="B203:G203"/>
    <mergeCell ref="I940:J940"/>
    <mergeCell ref="B659:G659"/>
    <mergeCell ref="R608:X608"/>
    <mergeCell ref="U432:V432"/>
    <mergeCell ref="F170:G170"/>
    <mergeCell ref="B648:C648"/>
    <mergeCell ref="K408:L408"/>
    <mergeCell ref="I942:J942"/>
    <mergeCell ref="U766:V766"/>
    <mergeCell ref="D597:G597"/>
    <mergeCell ref="U5:V5"/>
    <mergeCell ref="U303:V303"/>
    <mergeCell ref="E531:F531"/>
    <mergeCell ref="P379:R379"/>
    <mergeCell ref="B657:D657"/>
    <mergeCell ref="D599:G599"/>
    <mergeCell ref="C540:M540"/>
    <mergeCell ref="D897:G897"/>
    <mergeCell ref="R150:X150"/>
    <mergeCell ref="U603:V603"/>
    <mergeCell ref="I399:L399"/>
    <mergeCell ref="U425:V425"/>
    <mergeCell ref="S967:U967"/>
    <mergeCell ref="U6:V6"/>
    <mergeCell ref="R755:X755"/>
    <mergeCell ref="G909:H910"/>
    <mergeCell ref="R907:X907"/>
    <mergeCell ref="B382:C382"/>
    <mergeCell ref="I57:J57"/>
    <mergeCell ref="I355:J355"/>
    <mergeCell ref="B794:C794"/>
    <mergeCell ref="U748:V748"/>
    <mergeCell ref="R23:X23"/>
    <mergeCell ref="R743:T743"/>
    <mergeCell ref="B837:C838"/>
    <mergeCell ref="B551:C551"/>
    <mergeCell ref="B253:C253"/>
    <mergeCell ref="I572:J572"/>
    <mergeCell ref="B76:C77"/>
    <mergeCell ref="I268:J268"/>
    <mergeCell ref="K607:M607"/>
    <mergeCell ref="R895:T895"/>
    <mergeCell ref="I357:J357"/>
    <mergeCell ref="S721:T721"/>
    <mergeCell ref="U750:V750"/>
    <mergeCell ref="I880:K880"/>
    <mergeCell ref="I574:J574"/>
    <mergeCell ref="I872:J872"/>
    <mergeCell ref="U451:V451"/>
    <mergeCell ref="I866:J866"/>
    <mergeCell ref="I111:J111"/>
    <mergeCell ref="R806:X806"/>
    <mergeCell ref="U743:V743"/>
    <mergeCell ref="R808:X808"/>
    <mergeCell ref="R468:X468"/>
    <mergeCell ref="R496:T496"/>
    <mergeCell ref="B301:G301"/>
    <mergeCell ref="R74:X74"/>
    <mergeCell ref="R794:T794"/>
    <mergeCell ref="I831:K831"/>
    <mergeCell ref="B95:C95"/>
    <mergeCell ref="B102:C103"/>
    <mergeCell ref="I456:L456"/>
    <mergeCell ref="R837:X837"/>
    <mergeCell ref="R919:T919"/>
    <mergeCell ref="R498:T498"/>
    <mergeCell ref="R76:X76"/>
    <mergeCell ref="B306:C306"/>
    <mergeCell ref="K16:L16"/>
    <mergeCell ref="B97:C97"/>
    <mergeCell ref="I556:J556"/>
    <mergeCell ref="B718:C718"/>
    <mergeCell ref="R527:T527"/>
    <mergeCell ref="R160:T160"/>
    <mergeCell ref="B728:D728"/>
    <mergeCell ref="I287:J287"/>
    <mergeCell ref="U919:V919"/>
    <mergeCell ref="R832:X832"/>
    <mergeCell ref="R914:T914"/>
    <mergeCell ref="B720:C720"/>
    <mergeCell ref="I585:J585"/>
    <mergeCell ref="R77:X77"/>
    <mergeCell ref="I281:J281"/>
    <mergeCell ref="U375:V375"/>
    <mergeCell ref="I411:J411"/>
    <mergeCell ref="K651:M651"/>
    <mergeCell ref="K774:L774"/>
    <mergeCell ref="R184:T184"/>
    <mergeCell ref="I282:J282"/>
    <mergeCell ref="K40:L40"/>
    <mergeCell ref="R977:X977"/>
    <mergeCell ref="U377:V377"/>
    <mergeCell ref="D963:G963"/>
    <mergeCell ref="U675:V675"/>
    <mergeCell ref="S281:U281"/>
    <mergeCell ref="R216:X216"/>
    <mergeCell ref="R94:X94"/>
    <mergeCell ref="B622:C622"/>
    <mergeCell ref="R514:X514"/>
    <mergeCell ref="U37:V37"/>
    <mergeCell ref="D208:G208"/>
    <mergeCell ref="C491:M491"/>
    <mergeCell ref="B331:G331"/>
    <mergeCell ref="P453:R453"/>
    <mergeCell ref="R979:X979"/>
    <mergeCell ref="B317:C317"/>
    <mergeCell ref="B754:D754"/>
    <mergeCell ref="R218:X218"/>
    <mergeCell ref="R965:T965"/>
    <mergeCell ref="B746:C746"/>
    <mergeCell ref="R516:X516"/>
    <mergeCell ref="S329:T329"/>
    <mergeCell ref="B108:C108"/>
    <mergeCell ref="B324:G324"/>
    <mergeCell ref="D964:G964"/>
    <mergeCell ref="B319:C319"/>
    <mergeCell ref="I315:J315"/>
    <mergeCell ref="R669:T669"/>
    <mergeCell ref="G249:H250"/>
    <mergeCell ref="E776:F776"/>
    <mergeCell ref="I429:J429"/>
    <mergeCell ref="B689:M689"/>
    <mergeCell ref="U88:V88"/>
    <mergeCell ref="K702:L702"/>
    <mergeCell ref="C246:M246"/>
    <mergeCell ref="U693:V693"/>
    <mergeCell ref="K581:M581"/>
    <mergeCell ref="I64:L64"/>
    <mergeCell ref="U90:V90"/>
    <mergeCell ref="B471:G471"/>
    <mergeCell ref="B159:C159"/>
    <mergeCell ref="U546:V546"/>
    <mergeCell ref="B682:G682"/>
    <mergeCell ref="B174:C175"/>
    <mergeCell ref="D407:G407"/>
    <mergeCell ref="E802:F802"/>
    <mergeCell ref="B459:C459"/>
    <mergeCell ref="U548:V548"/>
    <mergeCell ref="B37:G37"/>
    <mergeCell ref="U846:V846"/>
    <mergeCell ref="R903:X903"/>
    <mergeCell ref="R148:X148"/>
    <mergeCell ref="R572:T572"/>
    <mergeCell ref="R230:T230"/>
    <mergeCell ref="K576:M576"/>
    <mergeCell ref="K847:M847"/>
    <mergeCell ref="B670:C670"/>
    <mergeCell ref="I351:J351"/>
    <mergeCell ref="U302:V302"/>
    <mergeCell ref="I326:J326"/>
    <mergeCell ref="I780:J780"/>
    <mergeCell ref="B795:C795"/>
    <mergeCell ref="B678:C678"/>
    <mergeCell ref="B444:M444"/>
    <mergeCell ref="R866:T866"/>
    <mergeCell ref="K872:L872"/>
    <mergeCell ref="I353:J353"/>
    <mergeCell ref="I651:J651"/>
    <mergeCell ref="U230:V230"/>
    <mergeCell ref="I317:J317"/>
    <mergeCell ref="I661:K661"/>
    <mergeCell ref="K723:M723"/>
    <mergeCell ref="I653:J653"/>
    <mergeCell ref="U775:V775"/>
    <mergeCell ref="U530:V530"/>
    <mergeCell ref="I354:J354"/>
    <mergeCell ref="E557:F557"/>
    <mergeCell ref="U741:V741"/>
    <mergeCell ref="S257:U257"/>
    <mergeCell ref="B389:C389"/>
    <mergeCell ref="I81:J81"/>
    <mergeCell ref="I505:L505"/>
    <mergeCell ref="I379:J379"/>
    <mergeCell ref="D916:G916"/>
    <mergeCell ref="I677:J677"/>
    <mergeCell ref="R276:T276"/>
    <mergeCell ref="G419:H420"/>
    <mergeCell ref="B391:C391"/>
    <mergeCell ref="B267:G267"/>
    <mergeCell ref="R617:X617"/>
    <mergeCell ref="I679:J679"/>
    <mergeCell ref="K138:L138"/>
    <mergeCell ref="D762:F763"/>
    <mergeCell ref="R461:X461"/>
    <mergeCell ref="B849:C849"/>
    <mergeCell ref="I136:L136"/>
    <mergeCell ref="U162:V162"/>
    <mergeCell ref="R912:T912"/>
    <mergeCell ref="F513:G513"/>
    <mergeCell ref="U156:V156"/>
    <mergeCell ref="D31:G31"/>
    <mergeCell ref="U454:V454"/>
    <mergeCell ref="B265:D265"/>
    <mergeCell ref="D329:G329"/>
    <mergeCell ref="R180:T180"/>
    <mergeCell ref="B874:C874"/>
    <mergeCell ref="U33:V33"/>
    <mergeCell ref="S575:U575"/>
    <mergeCell ref="B414:G414"/>
    <mergeCell ref="I707:J707"/>
    <mergeCell ref="U164:V164"/>
    <mergeCell ref="R485:X485"/>
    <mergeCell ref="S427:T427"/>
    <mergeCell ref="B786:M786"/>
    <mergeCell ref="R937:T937"/>
    <mergeCell ref="I586:K586"/>
    <mergeCell ref="I521:J521"/>
    <mergeCell ref="B865:C865"/>
    <mergeCell ref="I819:J819"/>
    <mergeCell ref="U157:V157"/>
    <mergeCell ref="B22:G22"/>
    <mergeCell ref="R487:X487"/>
    <mergeCell ref="I94:J94"/>
    <mergeCell ref="G641:H642"/>
    <mergeCell ref="B749:G749"/>
    <mergeCell ref="I821:J821"/>
    <mergeCell ref="B412:D412"/>
    <mergeCell ref="B744:C744"/>
    <mergeCell ref="R938:T938"/>
    <mergeCell ref="U188:V188"/>
    <mergeCell ref="B106:C106"/>
    <mergeCell ref="S109:T109"/>
    <mergeCell ref="R177:T177"/>
    <mergeCell ref="B404:C404"/>
    <mergeCell ref="I425:J425"/>
    <mergeCell ref="I723:J723"/>
    <mergeCell ref="I304:J304"/>
    <mergeCell ref="D260:G260"/>
    <mergeCell ref="I427:J427"/>
    <mergeCell ref="I725:J725"/>
    <mergeCell ref="I306:J306"/>
    <mergeCell ref="U61:V61"/>
    <mergeCell ref="U359:V359"/>
    <mergeCell ref="B130:C130"/>
    <mergeCell ref="K362:M362"/>
    <mergeCell ref="B157:C157"/>
    <mergeCell ref="R540:X540"/>
    <mergeCell ref="R351:T351"/>
    <mergeCell ref="B132:C132"/>
    <mergeCell ref="B430:C430"/>
    <mergeCell ref="I762:M763"/>
    <mergeCell ref="I451:J451"/>
    <mergeCell ref="U842:V842"/>
    <mergeCell ref="U817:V817"/>
    <mergeCell ref="C589:M589"/>
    <mergeCell ref="U56:V56"/>
    <mergeCell ref="R353:T353"/>
    <mergeCell ref="B186:C186"/>
    <mergeCell ref="B198:M198"/>
    <mergeCell ref="B457:C457"/>
    <mergeCell ref="I751:J751"/>
    <mergeCell ref="B913:C913"/>
    <mergeCell ref="I17:J17"/>
    <mergeCell ref="B336:D336"/>
    <mergeCell ref="I622:J622"/>
    <mergeCell ref="U201:V201"/>
    <mergeCell ref="D402:G402"/>
    <mergeCell ref="U114:V114"/>
    <mergeCell ref="I19:J19"/>
    <mergeCell ref="K212:L212"/>
    <mergeCell ref="I177:L177"/>
    <mergeCell ref="U203:V203"/>
    <mergeCell ref="D401:G401"/>
    <mergeCell ref="D102:F103"/>
    <mergeCell ref="K91:M91"/>
    <mergeCell ref="B185:C185"/>
    <mergeCell ref="K506:L506"/>
    <mergeCell ref="U870:V870"/>
    <mergeCell ref="C344:M344"/>
    <mergeCell ref="D403:G403"/>
    <mergeCell ref="D701:G701"/>
    <mergeCell ref="B939:C939"/>
    <mergeCell ref="B817:C817"/>
    <mergeCell ref="R587:X587"/>
    <mergeCell ref="K385:M385"/>
    <mergeCell ref="B214:C214"/>
    <mergeCell ref="R559:X559"/>
    <mergeCell ref="B783:C783"/>
    <mergeCell ref="G713:H714"/>
    <mergeCell ref="I464:J464"/>
    <mergeCell ref="R277:T277"/>
    <mergeCell ref="I377:J377"/>
    <mergeCell ref="R290:X290"/>
    <mergeCell ref="D249:F250"/>
    <mergeCell ref="I159:J159"/>
    <mergeCell ref="R588:X588"/>
    <mergeCell ref="I37:J37"/>
    <mergeCell ref="B57:C57"/>
    <mergeCell ref="B171:C171"/>
    <mergeCell ref="I161:J161"/>
    <mergeCell ref="I975:J975"/>
    <mergeCell ref="B884:M884"/>
    <mergeCell ref="U283:V283"/>
    <mergeCell ref="F634:G634"/>
    <mergeCell ref="R278:T278"/>
    <mergeCell ref="U888:V888"/>
    <mergeCell ref="I676:J676"/>
    <mergeCell ref="B777:D777"/>
    <mergeCell ref="D325:G325"/>
    <mergeCell ref="U285:V285"/>
    <mergeCell ref="D456:G456"/>
    <mergeCell ref="I461:J461"/>
    <mergeCell ref="K313:M313"/>
    <mergeCell ref="R615:X615"/>
    <mergeCell ref="I978:K978"/>
    <mergeCell ref="I969:L969"/>
    <mergeCell ref="B204:C204"/>
    <mergeCell ref="D327:G327"/>
    <mergeCell ref="I63:J63"/>
    <mergeCell ref="R272:X272"/>
    <mergeCell ref="B105:G105"/>
    <mergeCell ref="R425:T425"/>
    <mergeCell ref="R723:T723"/>
    <mergeCell ref="R274:X274"/>
    <mergeCell ref="B531:C531"/>
    <mergeCell ref="R717:T717"/>
    <mergeCell ref="B227:C227"/>
    <mergeCell ref="B297:M297"/>
    <mergeCell ref="I388:J388"/>
    <mergeCell ref="D328:G328"/>
    <mergeCell ref="R783:X783"/>
    <mergeCell ref="S966:T966"/>
    <mergeCell ref="B856:C856"/>
    <mergeCell ref="I548:J548"/>
    <mergeCell ref="I846:J846"/>
    <mergeCell ref="U941:V941"/>
    <mergeCell ref="I91:J91"/>
    <mergeCell ref="I269:K269"/>
    <mergeCell ref="U601:V601"/>
    <mergeCell ref="I85:J85"/>
    <mergeCell ref="G886:H887"/>
    <mergeCell ref="I389:J389"/>
    <mergeCell ref="B858:C858"/>
    <mergeCell ref="I93:J93"/>
    <mergeCell ref="F268:G268"/>
    <mergeCell ref="K455:M455"/>
    <mergeCell ref="B672:C672"/>
    <mergeCell ref="K605:L605"/>
    <mergeCell ref="I234:L234"/>
    <mergeCell ref="D773:G773"/>
    <mergeCell ref="R659:X659"/>
    <mergeCell ref="D767:G767"/>
    <mergeCell ref="U596:V596"/>
    <mergeCell ref="I113:L113"/>
    <mergeCell ref="R196:X196"/>
    <mergeCell ref="B426:C426"/>
    <mergeCell ref="B896:G896"/>
    <mergeCell ref="I118:J118"/>
    <mergeCell ref="B135:G135"/>
    <mergeCell ref="I530:J530"/>
    <mergeCell ref="R959:X959"/>
    <mergeCell ref="R349:T349"/>
    <mergeCell ref="R324:T324"/>
    <mergeCell ref="R647:T647"/>
    <mergeCell ref="R622:T622"/>
    <mergeCell ref="R198:X198"/>
    <mergeCell ref="B492:M492"/>
    <mergeCell ref="I864:J864"/>
    <mergeCell ref="I109:J109"/>
    <mergeCell ref="B586:C586"/>
    <mergeCell ref="B123:C123"/>
    <mergeCell ref="I119:J119"/>
    <mergeCell ref="G53:H54"/>
    <mergeCell ref="R51:X51"/>
    <mergeCell ref="R954:X954"/>
    <mergeCell ref="D793:G793"/>
    <mergeCell ref="B729:D729"/>
    <mergeCell ref="I865:J865"/>
    <mergeCell ref="U226:V226"/>
    <mergeCell ref="U497:V497"/>
    <mergeCell ref="I778:J778"/>
    <mergeCell ref="R372:X372"/>
    <mergeCell ref="R375:T375"/>
    <mergeCell ref="I744:J744"/>
    <mergeCell ref="D958:F959"/>
    <mergeCell ref="I710:K710"/>
    <mergeCell ref="I890:J890"/>
    <mergeCell ref="U499:V499"/>
    <mergeCell ref="U228:V228"/>
    <mergeCell ref="D697:G697"/>
    <mergeCell ref="D59:G59"/>
    <mergeCell ref="I106:J106"/>
    <mergeCell ref="E727:F727"/>
    <mergeCell ref="R377:T377"/>
    <mergeCell ref="B909:C910"/>
    <mergeCell ref="U528:V528"/>
    <mergeCell ref="B597:C597"/>
    <mergeCell ref="P306:R306"/>
    <mergeCell ref="E335:F335"/>
    <mergeCell ref="I155:J155"/>
    <mergeCell ref="B808:C808"/>
    <mergeCell ref="F121:G121"/>
    <mergeCell ref="B599:C599"/>
    <mergeCell ref="B897:C897"/>
    <mergeCell ref="I157:J157"/>
    <mergeCell ref="R586:X586"/>
    <mergeCell ref="R884:X884"/>
    <mergeCell ref="U254:V254"/>
    <mergeCell ref="I193:J193"/>
    <mergeCell ref="K826:M826"/>
    <mergeCell ref="B504:G504"/>
    <mergeCell ref="P330:R330"/>
    <mergeCell ref="I465:K465"/>
    <mergeCell ref="I457:J457"/>
    <mergeCell ref="U579:V579"/>
    <mergeCell ref="U554:V554"/>
    <mergeCell ref="D87:G87"/>
    <mergeCell ref="S673:U673"/>
    <mergeCell ref="U668:V668"/>
    <mergeCell ref="B955:C955"/>
    <mergeCell ref="E361:F361"/>
    <mergeCell ref="K821:M821"/>
    <mergeCell ref="R817:T817"/>
    <mergeCell ref="I644:L644"/>
    <mergeCell ref="U968:V968"/>
    <mergeCell ref="I61:J61"/>
    <mergeCell ref="B500:C500"/>
    <mergeCell ref="R270:X270"/>
    <mergeCell ref="R297:X297"/>
    <mergeCell ref="R568:X568"/>
    <mergeCell ref="I183:J183"/>
    <mergeCell ref="B521:C521"/>
    <mergeCell ref="B195:C195"/>
    <mergeCell ref="B231:C231"/>
    <mergeCell ref="I212:J212"/>
    <mergeCell ref="B529:C529"/>
    <mergeCell ref="I483:J483"/>
    <mergeCell ref="I958:M959"/>
    <mergeCell ref="B523:C523"/>
    <mergeCell ref="B68:D68"/>
    <mergeCell ref="I817:J817"/>
    <mergeCell ref="I475:J475"/>
    <mergeCell ref="D743:G743"/>
    <mergeCell ref="R716:T716"/>
    <mergeCell ref="F46:G46"/>
    <mergeCell ref="B668:C668"/>
    <mergeCell ref="B561:G561"/>
    <mergeCell ref="R296:X296"/>
    <mergeCell ref="D11:G11"/>
    <mergeCell ref="F317:G317"/>
    <mergeCell ref="S379:U379"/>
    <mergeCell ref="B215:D215"/>
    <mergeCell ref="R741:T741"/>
    <mergeCell ref="B429:G429"/>
    <mergeCell ref="B549:C549"/>
    <mergeCell ref="E410:F410"/>
    <mergeCell ref="U594:V594"/>
    <mergeCell ref="B978:C978"/>
    <mergeCell ref="U892:V892"/>
    <mergeCell ref="U137:V137"/>
    <mergeCell ref="R618:T618"/>
    <mergeCell ref="I659:J659"/>
    <mergeCell ref="G174:H175"/>
    <mergeCell ref="G445:H446"/>
    <mergeCell ref="B880:C880"/>
    <mergeCell ref="P257:R257"/>
    <mergeCell ref="B242:C242"/>
    <mergeCell ref="I232:J232"/>
    <mergeCell ref="B671:C671"/>
    <mergeCell ref="I870:J870"/>
    <mergeCell ref="B969:C969"/>
    <mergeCell ref="R742:T742"/>
    <mergeCell ref="B963:C963"/>
    <mergeCell ref="U923:V923"/>
    <mergeCell ref="B208:C208"/>
    <mergeCell ref="I569:L569"/>
    <mergeCell ref="I204:J204"/>
    <mergeCell ref="B366:C366"/>
    <mergeCell ref="U618:V618"/>
    <mergeCell ref="I532:J532"/>
    <mergeCell ref="R744:T744"/>
    <mergeCell ref="K262:L262"/>
    <mergeCell ref="D914:G914"/>
    <mergeCell ref="U626:V626"/>
    <mergeCell ref="D615:F616"/>
    <mergeCell ref="U620:V620"/>
    <mergeCell ref="G321:H322"/>
    <mergeCell ref="K166:M166"/>
    <mergeCell ref="R373:T373"/>
    <mergeCell ref="I716:L716"/>
    <mergeCell ref="R155:T155"/>
    <mergeCell ref="R33:T33"/>
    <mergeCell ref="B234:C234"/>
    <mergeCell ref="B270:C270"/>
    <mergeCell ref="R363:X363"/>
    <mergeCell ref="R976:X976"/>
    <mergeCell ref="R338:X338"/>
    <mergeCell ref="R157:T157"/>
    <mergeCell ref="B901:D901"/>
    <mergeCell ref="I731:J731"/>
    <mergeCell ref="R978:X978"/>
    <mergeCell ref="R340:X340"/>
    <mergeCell ref="B893:C893"/>
    <mergeCell ref="R663:X663"/>
    <mergeCell ref="B140:D140"/>
    <mergeCell ref="G494:H495"/>
    <mergeCell ref="I426:J426"/>
    <mergeCell ref="R30:T30"/>
    <mergeCell ref="U333:V333"/>
    <mergeCell ref="K63:M63"/>
    <mergeCell ref="I742:L742"/>
    <mergeCell ref="K947:L947"/>
    <mergeCell ref="C785:M785"/>
    <mergeCell ref="U252:V252"/>
    <mergeCell ref="I428:J428"/>
    <mergeCell ref="D83:G83"/>
    <mergeCell ref="R86:T86"/>
    <mergeCell ref="D962:G962"/>
    <mergeCell ref="U552:V552"/>
    <mergeCell ref="R93:X93"/>
    <mergeCell ref="D207:G207"/>
    <mergeCell ref="B621:C621"/>
    <mergeCell ref="R391:X391"/>
    <mergeCell ref="R689:X689"/>
    <mergeCell ref="E482:F482"/>
    <mergeCell ref="B419:C420"/>
    <mergeCell ref="U964:V964"/>
    <mergeCell ref="R815:T815"/>
    <mergeCell ref="R842:T842"/>
    <mergeCell ref="B623:C623"/>
    <mergeCell ref="R475:T475"/>
    <mergeCell ref="B921:C921"/>
    <mergeCell ref="R81:T81"/>
    <mergeCell ref="I615:M616"/>
    <mergeCell ref="B606:C606"/>
    <mergeCell ref="I602:J602"/>
    <mergeCell ref="I181:J181"/>
    <mergeCell ref="D80:G80"/>
    <mergeCell ref="R392:X392"/>
    <mergeCell ref="U234:V234"/>
    <mergeCell ref="I604:J604"/>
    <mergeCell ref="I902:J902"/>
    <mergeCell ref="D866:G866"/>
    <mergeCell ref="K579:L579"/>
    <mergeCell ref="I815:J815"/>
    <mergeCell ref="I597:J597"/>
    <mergeCell ref="U692:V692"/>
    <mergeCell ref="U54:V54"/>
    <mergeCell ref="K238:M238"/>
    <mergeCell ref="K968:M968"/>
    <mergeCell ref="R228:T228"/>
    <mergeCell ref="I599:J599"/>
    <mergeCell ref="U694:V694"/>
    <mergeCell ref="D227:G227"/>
    <mergeCell ref="D525:G525"/>
    <mergeCell ref="R831:X831"/>
    <mergeCell ref="R321:X321"/>
    <mergeCell ref="E704:F704"/>
    <mergeCell ref="E459:F459"/>
    <mergeCell ref="D8:G8"/>
    <mergeCell ref="B634:C634"/>
    <mergeCell ref="B641:C642"/>
    <mergeCell ref="F585:G585"/>
    <mergeCell ref="R833:X833"/>
    <mergeCell ref="R323:X323"/>
    <mergeCell ref="B31:C31"/>
    <mergeCell ref="I228:J228"/>
    <mergeCell ref="U105:V105"/>
    <mergeCell ref="I657:J657"/>
    <mergeCell ref="B510:D510"/>
    <mergeCell ref="G566:H567"/>
    <mergeCell ref="R523:T523"/>
    <mergeCell ref="B669:C669"/>
    <mergeCell ref="I650:J650"/>
    <mergeCell ref="U107:V107"/>
    <mergeCell ref="S649:U649"/>
    <mergeCell ref="I73:K73"/>
    <mergeCell ref="U405:V405"/>
    <mergeCell ref="I71:J71"/>
    <mergeCell ref="G690:H691"/>
    <mergeCell ref="D155:G155"/>
    <mergeCell ref="B788:C789"/>
    <mergeCell ref="P796:R796"/>
    <mergeCell ref="K556:L556"/>
    <mergeCell ref="S526:U526"/>
    <mergeCell ref="P183:R183"/>
    <mergeCell ref="I381:L381"/>
    <mergeCell ref="I828:J828"/>
    <mergeCell ref="U407:V407"/>
    <mergeCell ref="F72:G72"/>
    <mergeCell ref="B178:C178"/>
    <mergeCell ref="B576:G576"/>
    <mergeCell ref="B476:C476"/>
    <mergeCell ref="K259:M259"/>
    <mergeCell ref="U922:V922"/>
    <mergeCell ref="R463:X463"/>
    <mergeCell ref="U916:V916"/>
    <mergeCell ref="D449:G449"/>
    <mergeCell ref="I683:J683"/>
    <mergeCell ref="G592:H593"/>
    <mergeCell ref="B700:G700"/>
    <mergeCell ref="B776:C776"/>
    <mergeCell ref="B564:C564"/>
    <mergeCell ref="B695:C695"/>
    <mergeCell ref="R465:X465"/>
    <mergeCell ref="R763:X763"/>
    <mergeCell ref="R451:T451"/>
    <mergeCell ref="I668:J668"/>
    <mergeCell ref="U619:V619"/>
    <mergeCell ref="B268:C268"/>
    <mergeCell ref="B864:C864"/>
    <mergeCell ref="R634:X634"/>
    <mergeCell ref="U4:V4"/>
    <mergeCell ref="I854:J854"/>
    <mergeCell ref="B261:C261"/>
    <mergeCell ref="I670:J670"/>
    <mergeCell ref="U792:V792"/>
    <mergeCell ref="I213:J213"/>
    <mergeCell ref="I968:J968"/>
    <mergeCell ref="B559:D559"/>
    <mergeCell ref="I242:J242"/>
    <mergeCell ref="R491:X491"/>
    <mergeCell ref="U331:V331"/>
    <mergeCell ref="R176:X176"/>
    <mergeCell ref="U629:V629"/>
    <mergeCell ref="D27:F28"/>
    <mergeCell ref="E874:F874"/>
    <mergeCell ref="U32:V32"/>
    <mergeCell ref="R781:X781"/>
    <mergeCell ref="D178:G178"/>
    <mergeCell ref="K308:M308"/>
    <mergeCell ref="B408:C408"/>
    <mergeCell ref="R181:T181"/>
    <mergeCell ref="B713:C714"/>
    <mergeCell ref="I696:J696"/>
    <mergeCell ref="U332:V332"/>
    <mergeCell ref="C148:M148"/>
    <mergeCell ref="R471:T471"/>
    <mergeCell ref="R364:X364"/>
    <mergeCell ref="R49:X49"/>
    <mergeCell ref="R769:T769"/>
    <mergeCell ref="B279:C279"/>
    <mergeCell ref="B410:C410"/>
    <mergeCell ref="P110:R110"/>
    <mergeCell ref="B584:G584"/>
    <mergeCell ref="S134:U134"/>
    <mergeCell ref="I241:J241"/>
    <mergeCell ref="R473:T473"/>
    <mergeCell ref="U776:V776"/>
    <mergeCell ref="B403:C403"/>
    <mergeCell ref="B345:M345"/>
    <mergeCell ref="I906:K906"/>
    <mergeCell ref="I600:J600"/>
    <mergeCell ref="R352:T352"/>
    <mergeCell ref="I145:K145"/>
    <mergeCell ref="D53:F54"/>
    <mergeCell ref="K360:L360"/>
    <mergeCell ref="U479:V479"/>
    <mergeCell ref="B582:D582"/>
    <mergeCell ref="B346:M346"/>
    <mergeCell ref="R497:T497"/>
    <mergeCell ref="R75:X75"/>
    <mergeCell ref="I324:L324"/>
    <mergeCell ref="B731:G731"/>
    <mergeCell ref="B759:C759"/>
    <mergeCell ref="U472:V472"/>
    <mergeCell ref="U350:V350"/>
    <mergeCell ref="B121:C121"/>
    <mergeCell ref="B644:G644"/>
    <mergeCell ref="I409:J409"/>
    <mergeCell ref="R499:T499"/>
    <mergeCell ref="R102:X102"/>
    <mergeCell ref="B332:C332"/>
    <mergeCell ref="I448:L448"/>
    <mergeCell ref="R835:X835"/>
    <mergeCell ref="D550:G550"/>
    <mergeCell ref="B339:G339"/>
    <mergeCell ref="R829:X829"/>
    <mergeCell ref="R706:X706"/>
    <mergeCell ref="B930:C930"/>
    <mergeCell ref="I313:J313"/>
    <mergeCell ref="I926:J926"/>
    <mergeCell ref="D494:F495"/>
    <mergeCell ref="R858:X858"/>
    <mergeCell ref="B886:C887"/>
    <mergeCell ref="I621:J621"/>
    <mergeCell ref="U401:V401"/>
    <mergeCell ref="D547:G547"/>
    <mergeCell ref="U376:V376"/>
    <mergeCell ref="D276:G276"/>
    <mergeCell ref="I928:J928"/>
    <mergeCell ref="D577:G577"/>
    <mergeCell ref="I623:J623"/>
    <mergeCell ref="D278:G278"/>
    <mergeCell ref="D549:G549"/>
    <mergeCell ref="U701:V701"/>
    <mergeCell ref="D234:G234"/>
    <mergeCell ref="B365:G365"/>
    <mergeCell ref="B357:G357"/>
    <mergeCell ref="P60:R60"/>
    <mergeCell ref="U703:V703"/>
    <mergeCell ref="B816:C816"/>
    <mergeCell ref="B474:C474"/>
    <mergeCell ref="R423:T423"/>
    <mergeCell ref="I768:J768"/>
    <mergeCell ref="I53:M54"/>
    <mergeCell ref="R205:T205"/>
    <mergeCell ref="B350:G350"/>
    <mergeCell ref="E214:F214"/>
    <mergeCell ref="R436:X436"/>
    <mergeCell ref="I34:J34"/>
    <mergeCell ref="R121:X121"/>
    <mergeCell ref="R734:X734"/>
    <mergeCell ref="D2:I2"/>
    <mergeCell ref="B47:C47"/>
    <mergeCell ref="B351:C351"/>
    <mergeCell ref="B774:C774"/>
    <mergeCell ref="B46:C46"/>
    <mergeCell ref="B53:C54"/>
    <mergeCell ref="I36:J36"/>
    <mergeCell ref="B569:G569"/>
    <mergeCell ref="U429:V429"/>
    <mergeCell ref="I334:J334"/>
    <mergeCell ref="R424:T424"/>
    <mergeCell ref="B48:C48"/>
    <mergeCell ref="U300:V300"/>
    <mergeCell ref="I336:J336"/>
    <mergeCell ref="U431:V431"/>
    <mergeCell ref="K311:L311"/>
    <mergeCell ref="D718:G718"/>
    <mergeCell ref="D419:F420"/>
    <mergeCell ref="R902:X902"/>
    <mergeCell ref="U424:V424"/>
    <mergeCell ref="B73:C73"/>
    <mergeCell ref="B200:C201"/>
    <mergeCell ref="U3:V3"/>
    <mergeCell ref="U301:V301"/>
    <mergeCell ref="K602:M602"/>
    <mergeCell ref="R904:X904"/>
    <mergeCell ref="R149:X149"/>
    <mergeCell ref="S84:T84"/>
    <mergeCell ref="B679:D679"/>
    <mergeCell ref="B443:M443"/>
    <mergeCell ref="K725:L725"/>
    <mergeCell ref="B494:C495"/>
    <mergeCell ref="S845:U845"/>
    <mergeCell ref="S232:U232"/>
    <mergeCell ref="B74:C74"/>
    <mergeCell ref="R142:X142"/>
    <mergeCell ref="I781:J781"/>
    <mergeCell ref="I265:J265"/>
    <mergeCell ref="R594:T594"/>
    <mergeCell ref="B282:G282"/>
    <mergeCell ref="R892:T892"/>
    <mergeCell ref="I694:J694"/>
    <mergeCell ref="R144:X144"/>
    <mergeCell ref="R864:T864"/>
    <mergeCell ref="B958:C959"/>
    <mergeCell ref="B374:C374"/>
    <mergeCell ref="G298:H299"/>
    <mergeCell ref="K627:L627"/>
    <mergeCell ref="I266:J266"/>
    <mergeCell ref="R595:T595"/>
    <mergeCell ref="R200:X200"/>
    <mergeCell ref="I695:J695"/>
    <mergeCell ref="K751:L751"/>
    <mergeCell ref="B437:G437"/>
    <mergeCell ref="B513:C513"/>
    <mergeCell ref="R71:X71"/>
    <mergeCell ref="K630:M630"/>
    <mergeCell ref="U139:V139"/>
    <mergeCell ref="B308:G308"/>
    <mergeCell ref="R291:X291"/>
    <mergeCell ref="B819:C819"/>
    <mergeCell ref="D942:G942"/>
    <mergeCell ref="R589:X589"/>
    <mergeCell ref="R195:X195"/>
    <mergeCell ref="R73:X73"/>
    <mergeCell ref="B422:G422"/>
    <mergeCell ref="R371:X371"/>
    <mergeCell ref="B425:C425"/>
    <mergeCell ref="R958:X958"/>
    <mergeCell ref="I705:J705"/>
    <mergeCell ref="R197:X197"/>
    <mergeCell ref="R279:T279"/>
    <mergeCell ref="B427:C427"/>
    <mergeCell ref="I419:M420"/>
    <mergeCell ref="D645:G645"/>
    <mergeCell ref="I284:J284"/>
    <mergeCell ref="B456:C456"/>
    <mergeCell ref="I110:J110"/>
    <mergeCell ref="I408:J408"/>
    <mergeCell ref="I706:J706"/>
    <mergeCell ref="I402:J402"/>
    <mergeCell ref="D670:G670"/>
    <mergeCell ref="I619:J619"/>
    <mergeCell ref="I279:J279"/>
    <mergeCell ref="U374:V374"/>
    <mergeCell ref="D572:G572"/>
    <mergeCell ref="D205:G205"/>
    <mergeCell ref="I708:J708"/>
    <mergeCell ref="K772:M772"/>
    <mergeCell ref="D792:G792"/>
    <mergeCell ref="I612:K612"/>
    <mergeCell ref="B16:C16"/>
    <mergeCell ref="D574:G574"/>
    <mergeCell ref="D58:G58"/>
    <mergeCell ref="R215:X215"/>
    <mergeCell ref="I430:L430"/>
    <mergeCell ref="K264:M264"/>
    <mergeCell ref="B743:C743"/>
    <mergeCell ref="R513:X513"/>
    <mergeCell ref="R201:T201"/>
    <mergeCell ref="I920:L920"/>
    <mergeCell ref="B18:C18"/>
    <mergeCell ref="U527:V527"/>
    <mergeCell ref="D358:G358"/>
    <mergeCell ref="R882:X882"/>
    <mergeCell ref="R964:T964"/>
    <mergeCell ref="B19:D19"/>
    <mergeCell ref="R203:T203"/>
    <mergeCell ref="I791:L791"/>
    <mergeCell ref="B11:C11"/>
    <mergeCell ref="I32:J32"/>
    <mergeCell ref="I330:J330"/>
    <mergeCell ref="I305:J305"/>
    <mergeCell ref="B440:C440"/>
    <mergeCell ref="G370:H371"/>
    <mergeCell ref="K824:L824"/>
    <mergeCell ref="U209:V209"/>
    <mergeCell ref="U87:V87"/>
    <mergeCell ref="R241:X241"/>
    <mergeCell ref="K823:L823"/>
    <mergeCell ref="R539:X539"/>
    <mergeCell ref="E655:F655"/>
    <mergeCell ref="U814:V814"/>
    <mergeCell ref="S330:U330"/>
    <mergeCell ref="P918:R918"/>
    <mergeCell ref="I946:L946"/>
    <mergeCell ref="U972:V972"/>
    <mergeCell ref="I185:L185"/>
    <mergeCell ref="I632:J632"/>
    <mergeCell ref="U456:V456"/>
    <mergeCell ref="U89:V89"/>
    <mergeCell ref="R692:T692"/>
    <mergeCell ref="R243:X243"/>
    <mergeCell ref="B158:C158"/>
    <mergeCell ref="B380:G380"/>
    <mergeCell ref="U545:V545"/>
    <mergeCell ref="R229:T229"/>
    <mergeCell ref="J3:K3"/>
    <mergeCell ref="U843:V843"/>
    <mergeCell ref="R145:X145"/>
    <mergeCell ref="I56:L56"/>
    <mergeCell ref="U82:V82"/>
    <mergeCell ref="D253:G253"/>
    <mergeCell ref="B825:C825"/>
    <mergeCell ref="B674:G674"/>
    <mergeCell ref="B368:C368"/>
    <mergeCell ref="I777:J777"/>
    <mergeCell ref="I60:J60"/>
    <mergeCell ref="R147:X147"/>
    <mergeCell ref="R445:X445"/>
    <mergeCell ref="I472:J472"/>
    <mergeCell ref="B72:C72"/>
    <mergeCell ref="I779:J779"/>
    <mergeCell ref="I360:J360"/>
    <mergeCell ref="I45:J45"/>
    <mergeCell ref="D15:G15"/>
    <mergeCell ref="I352:J352"/>
    <mergeCell ref="I474:J474"/>
    <mergeCell ref="D129:G129"/>
    <mergeCell ref="U229:V229"/>
    <mergeCell ref="I772:J772"/>
    <mergeCell ref="B363:D363"/>
    <mergeCell ref="K117:M117"/>
    <mergeCell ref="R405:T405"/>
    <mergeCell ref="U598:V598"/>
    <mergeCell ref="I774:J774"/>
    <mergeCell ref="D744:G744"/>
    <mergeCell ref="U896:V896"/>
    <mergeCell ref="R891:T891"/>
    <mergeCell ref="B843:C843"/>
    <mergeCell ref="R613:X613"/>
    <mergeCell ref="U135:V135"/>
    <mergeCell ref="D10:G10"/>
    <mergeCell ref="B82:C82"/>
    <mergeCell ref="B88:C88"/>
    <mergeCell ref="K409:L409"/>
    <mergeCell ref="I376:J376"/>
    <mergeCell ref="R585:X585"/>
    <mergeCell ref="U12:V12"/>
    <mergeCell ref="B809:C809"/>
    <mergeCell ref="I534:J534"/>
    <mergeCell ref="I805:J805"/>
    <mergeCell ref="K112:M112"/>
    <mergeCell ref="R916:T916"/>
    <mergeCell ref="B844:C844"/>
    <mergeCell ref="R885:X885"/>
    <mergeCell ref="R614:X614"/>
    <mergeCell ref="B693:G693"/>
    <mergeCell ref="R275:T275"/>
    <mergeCell ref="R193:X193"/>
    <mergeCell ref="R168:X168"/>
    <mergeCell ref="B83:C83"/>
    <mergeCell ref="B91:D91"/>
    <mergeCell ref="P845:R845"/>
    <mergeCell ref="R619:T619"/>
    <mergeCell ref="R304:T304"/>
    <mergeCell ref="F660:G660"/>
    <mergeCell ref="B149:M149"/>
    <mergeCell ref="K898:L898"/>
    <mergeCell ref="B385:D385"/>
    <mergeCell ref="K137:L137"/>
    <mergeCell ref="U914:V914"/>
    <mergeCell ref="I702:J702"/>
    <mergeCell ref="U153:V153"/>
    <mergeCell ref="D326:G326"/>
    <mergeCell ref="I406:J406"/>
    <mergeCell ref="K164:L164"/>
    <mergeCell ref="P869:R869"/>
    <mergeCell ref="F879:G879"/>
    <mergeCell ref="R911:X911"/>
    <mergeCell ref="R301:T301"/>
    <mergeCell ref="I889:L889"/>
    <mergeCell ref="U915:V915"/>
    <mergeCell ref="I128:L128"/>
    <mergeCell ref="B780:G780"/>
    <mergeCell ref="B535:G535"/>
    <mergeCell ref="U154:V154"/>
    <mergeCell ref="B448:G448"/>
    <mergeCell ref="R32:T32"/>
    <mergeCell ref="B866:C866"/>
    <mergeCell ref="B136:C136"/>
    <mergeCell ref="R601:T601"/>
    <mergeCell ref="D354:G354"/>
    <mergeCell ref="B143:G143"/>
    <mergeCell ref="B313:D313"/>
    <mergeCell ref="G762:H763"/>
    <mergeCell ref="B566:C567"/>
    <mergeCell ref="I432:J432"/>
    <mergeCell ref="B778:D778"/>
    <mergeCell ref="I92:J92"/>
    <mergeCell ref="I117:J117"/>
    <mergeCell ref="B770:C770"/>
    <mergeCell ref="B525:C525"/>
    <mergeCell ref="C295:M295"/>
    <mergeCell ref="B690:C691"/>
    <mergeCell ref="I303:J303"/>
    <mergeCell ref="U180:V180"/>
    <mergeCell ref="K359:L359"/>
    <mergeCell ref="I732:J732"/>
    <mergeCell ref="B836:M836"/>
    <mergeCell ref="S452:T452"/>
    <mergeCell ref="U210:V210"/>
    <mergeCell ref="I886:M887"/>
    <mergeCell ref="D381:G381"/>
    <mergeCell ref="B460:D460"/>
    <mergeCell ref="U480:V480"/>
    <mergeCell ref="R537:X537"/>
    <mergeCell ref="I717:J717"/>
    <mergeCell ref="B950:D950"/>
    <mergeCell ref="U839:V839"/>
    <mergeCell ref="B161:G161"/>
    <mergeCell ref="B592:C593"/>
    <mergeCell ref="U970:V970"/>
    <mergeCell ref="R268:X268"/>
    <mergeCell ref="R350:T350"/>
    <mergeCell ref="R227:T227"/>
    <mergeCell ref="U841:V841"/>
    <mergeCell ref="I748:J748"/>
    <mergeCell ref="B612:C612"/>
    <mergeCell ref="R240:X240"/>
    <mergeCell ref="B155:C155"/>
    <mergeCell ref="B193:C193"/>
    <mergeCell ref="P281:R281"/>
    <mergeCell ref="I24:K24"/>
    <mergeCell ref="I16:J16"/>
    <mergeCell ref="R567:X567"/>
    <mergeCell ref="B373:G373"/>
    <mergeCell ref="B755:D755"/>
    <mergeCell ref="K509:M509"/>
    <mergeCell ref="D860:F861"/>
    <mergeCell ref="I743:J743"/>
    <mergeCell ref="U865:V865"/>
    <mergeCell ref="D523:G523"/>
    <mergeCell ref="B182:C182"/>
    <mergeCell ref="U569:V569"/>
    <mergeCell ref="U867:V867"/>
    <mergeCell ref="S796:U796"/>
    <mergeCell ref="D400:G400"/>
    <mergeCell ref="D698:G698"/>
    <mergeCell ref="U106:V106"/>
    <mergeCell ref="K870:M870"/>
    <mergeCell ref="B821:G821"/>
    <mergeCell ref="P943:R943"/>
    <mergeCell ref="B211:C211"/>
    <mergeCell ref="I27:M28"/>
    <mergeCell ref="R714:X714"/>
    <mergeCell ref="R708:X708"/>
    <mergeCell ref="D306:G306"/>
    <mergeCell ref="B483:D483"/>
    <mergeCell ref="S819:T819"/>
    <mergeCell ref="I830:J830"/>
    <mergeCell ref="I69:J69"/>
    <mergeCell ref="B212:C212"/>
    <mergeCell ref="R398:T398"/>
    <mergeCell ref="B86:G86"/>
    <mergeCell ref="B206:C206"/>
    <mergeCell ref="I919:J919"/>
    <mergeCell ref="K677:L677"/>
    <mergeCell ref="I158:J158"/>
    <mergeCell ref="D451:G451"/>
    <mergeCell ref="S59:T59"/>
    <mergeCell ref="I375:J375"/>
    <mergeCell ref="I921:J921"/>
    <mergeCell ref="I527:J527"/>
    <mergeCell ref="I160:J160"/>
    <mergeCell ref="U282:V282"/>
    <mergeCell ref="D453:G453"/>
    <mergeCell ref="U580:V580"/>
    <mergeCell ref="D113:G113"/>
    <mergeCell ref="U275:V275"/>
    <mergeCell ref="D622:G622"/>
    <mergeCell ref="I72:J72"/>
    <mergeCell ref="K14:M14"/>
    <mergeCell ref="K434:M434"/>
    <mergeCell ref="B664:C665"/>
    <mergeCell ref="R843:T843"/>
    <mergeCell ref="B353:C353"/>
    <mergeCell ref="U277:V277"/>
    <mergeCell ref="R638:X638"/>
    <mergeCell ref="B653:C653"/>
    <mergeCell ref="B257:C257"/>
    <mergeCell ref="R640:X640"/>
    <mergeCell ref="B934:M934"/>
    <mergeCell ref="U577:V577"/>
    <mergeCell ref="R328:T328"/>
    <mergeCell ref="B296:M296"/>
    <mergeCell ref="I509:J509"/>
    <mergeCell ref="I843:J843"/>
    <mergeCell ref="U422:V422"/>
    <mergeCell ref="U181:V181"/>
    <mergeCell ref="I88:J88"/>
    <mergeCell ref="I974:J974"/>
    <mergeCell ref="I82:J82"/>
    <mergeCell ref="I240:J240"/>
    <mergeCell ref="B557:C557"/>
    <mergeCell ref="I511:J511"/>
    <mergeCell ref="I669:J669"/>
    <mergeCell ref="I967:J967"/>
    <mergeCell ref="I845:J845"/>
    <mergeCell ref="I390:K390"/>
    <mergeCell ref="D298:F299"/>
    <mergeCell ref="S746:T746"/>
    <mergeCell ref="R322:X322"/>
    <mergeCell ref="I844:J844"/>
    <mergeCell ref="U939:V939"/>
    <mergeCell ref="K873:L873"/>
    <mergeCell ref="U178:V178"/>
    <mergeCell ref="S747:U747"/>
    <mergeCell ref="R17:X17"/>
    <mergeCell ref="D9:G9"/>
    <mergeCell ref="U506:V506"/>
    <mergeCell ref="K604:L604"/>
    <mergeCell ref="I571:J571"/>
    <mergeCell ref="R780:X780"/>
    <mergeCell ref="B290:G290"/>
    <mergeCell ref="I869:J869"/>
    <mergeCell ref="R956:X956"/>
    <mergeCell ref="U478:V478"/>
    <mergeCell ref="D38:G38"/>
    <mergeCell ref="R46:X46"/>
    <mergeCell ref="R317:X317"/>
    <mergeCell ref="B276:C276"/>
    <mergeCell ref="B881:C881"/>
    <mergeCell ref="B577:C577"/>
    <mergeCell ref="R782:X782"/>
    <mergeCell ref="I141:J141"/>
    <mergeCell ref="U507:V507"/>
    <mergeCell ref="R48:X48"/>
    <mergeCell ref="R768:T768"/>
    <mergeCell ref="R646:T646"/>
    <mergeCell ref="B278:C278"/>
    <mergeCell ref="I595:L595"/>
    <mergeCell ref="I230:J230"/>
    <mergeCell ref="S894:U894"/>
    <mergeCell ref="I318:K318"/>
    <mergeCell ref="I143:J143"/>
    <mergeCell ref="B578:C578"/>
    <mergeCell ref="I626:L626"/>
    <mergeCell ref="U652:V652"/>
    <mergeCell ref="U646:V646"/>
    <mergeCell ref="S133:T133"/>
    <mergeCell ref="U944:V944"/>
    <mergeCell ref="P722:R722"/>
    <mergeCell ref="U654:V654"/>
    <mergeCell ref="F611:G611"/>
    <mergeCell ref="U349:V349"/>
    <mergeCell ref="B636:C636"/>
    <mergeCell ref="U647:V647"/>
    <mergeCell ref="B512:G512"/>
    <mergeCell ref="R247:X247"/>
    <mergeCell ref="B725:C725"/>
    <mergeCell ref="I584:J584"/>
    <mergeCell ref="B719:C719"/>
    <mergeCell ref="R674:T674"/>
    <mergeCell ref="B248:M248"/>
    <mergeCell ref="I298:M299"/>
    <mergeCell ref="B902:D902"/>
    <mergeCell ref="B596:C596"/>
    <mergeCell ref="R249:X249"/>
    <mergeCell ref="B473:C473"/>
    <mergeCell ref="I915:J915"/>
    <mergeCell ref="R667:T667"/>
    <mergeCell ref="B807:C807"/>
    <mergeCell ref="B291:C291"/>
    <mergeCell ref="B298:C299"/>
    <mergeCell ref="F758:G758"/>
    <mergeCell ref="U674:V674"/>
    <mergeCell ref="R694:T694"/>
    <mergeCell ref="I917:J917"/>
    <mergeCell ref="B508:C508"/>
    <mergeCell ref="S182:T182"/>
    <mergeCell ref="U794:V794"/>
    <mergeCell ref="R707:X707"/>
    <mergeCell ref="I498:J498"/>
    <mergeCell ref="I156:J156"/>
    <mergeCell ref="B293:C293"/>
    <mergeCell ref="D370:F371"/>
    <mergeCell ref="I454:J454"/>
    <mergeCell ref="U700:V700"/>
    <mergeCell ref="U578:V578"/>
    <mergeCell ref="R839:T839"/>
    <mergeCell ref="R814:T814"/>
    <mergeCell ref="B647:C647"/>
    <mergeCell ref="R732:X732"/>
    <mergeCell ref="K676:L676"/>
    <mergeCell ref="K215:M215"/>
    <mergeCell ref="S183:U183"/>
    <mergeCell ref="D865:G865"/>
    <mergeCell ref="B445:C446"/>
    <mergeCell ref="I799:L799"/>
    <mergeCell ref="S60:U60"/>
    <mergeCell ref="I180:J180"/>
    <mergeCell ref="B233:G233"/>
    <mergeCell ref="B649:C649"/>
    <mergeCell ref="R419:X419"/>
    <mergeCell ref="B947:C947"/>
    <mergeCell ref="I765:L765"/>
    <mergeCell ref="R82:T82"/>
    <mergeCell ref="I943:J943"/>
    <mergeCell ref="I488:K488"/>
    <mergeCell ref="I182:J182"/>
    <mergeCell ref="D719:G719"/>
    <mergeCell ref="R418:X418"/>
    <mergeCell ref="B826:D826"/>
    <mergeCell ref="I480:J480"/>
    <mergeCell ref="B949:C949"/>
    <mergeCell ref="I970:J970"/>
    <mergeCell ref="P649:R649"/>
    <mergeCell ref="B221:C221"/>
    <mergeCell ref="R420:X420"/>
    <mergeCell ref="D892:G892"/>
  </mergeCells>
  <conditionalFormatting sqref="B17">
    <cfRule type="cellIs" priority="287" operator="equal" dxfId="209">
      <formula>"Voltage"</formula>
    </cfRule>
  </conditionalFormatting>
  <conditionalFormatting sqref="B40">
    <cfRule type="cellIs" priority="175" operator="equal" dxfId="209">
      <formula>"Voltage"</formula>
    </cfRule>
  </conditionalFormatting>
  <conditionalFormatting sqref="B66">
    <cfRule type="cellIs" priority="171" operator="equal" dxfId="209">
      <formula>"Voltage"</formula>
    </cfRule>
  </conditionalFormatting>
  <conditionalFormatting sqref="B89">
    <cfRule type="cellIs" priority="167" operator="equal" dxfId="209">
      <formula>"Voltage"</formula>
    </cfRule>
  </conditionalFormatting>
  <conditionalFormatting sqref="B115">
    <cfRule type="cellIs" priority="163" operator="equal" dxfId="209">
      <formula>"Voltage"</formula>
    </cfRule>
  </conditionalFormatting>
  <conditionalFormatting sqref="B138">
    <cfRule type="cellIs" priority="159" operator="equal" dxfId="209">
      <formula>"Voltage"</formula>
    </cfRule>
  </conditionalFormatting>
  <conditionalFormatting sqref="B164">
    <cfRule type="cellIs" priority="155" operator="equal" dxfId="209">
      <formula>"Voltage"</formula>
    </cfRule>
  </conditionalFormatting>
  <conditionalFormatting sqref="B187">
    <cfRule type="cellIs" priority="151" operator="equal" dxfId="209">
      <formula>"Voltage"</formula>
    </cfRule>
  </conditionalFormatting>
  <conditionalFormatting sqref="B213">
    <cfRule type="cellIs" priority="147" operator="equal" dxfId="209">
      <formula>"Voltage"</formula>
    </cfRule>
  </conditionalFormatting>
  <conditionalFormatting sqref="B236">
    <cfRule type="cellIs" priority="143" operator="equal" dxfId="209">
      <formula>"Voltage"</formula>
    </cfRule>
  </conditionalFormatting>
  <conditionalFormatting sqref="B262">
    <cfRule type="cellIs" priority="139" operator="equal" dxfId="209">
      <formula>"Voltage"</formula>
    </cfRule>
  </conditionalFormatting>
  <conditionalFormatting sqref="B285">
    <cfRule type="cellIs" priority="135" operator="equal" dxfId="209">
      <formula>"Voltage"</formula>
    </cfRule>
  </conditionalFormatting>
  <conditionalFormatting sqref="B311">
    <cfRule type="cellIs" priority="131" operator="equal" dxfId="209">
      <formula>"Voltage"</formula>
    </cfRule>
  </conditionalFormatting>
  <conditionalFormatting sqref="B334">
    <cfRule type="cellIs" priority="127" operator="equal" dxfId="209">
      <formula>"Voltage"</formula>
    </cfRule>
  </conditionalFormatting>
  <conditionalFormatting sqref="B360">
    <cfRule type="cellIs" priority="123" operator="equal" dxfId="209">
      <formula>"Voltage"</formula>
    </cfRule>
  </conditionalFormatting>
  <conditionalFormatting sqref="B383">
    <cfRule type="cellIs" priority="119" operator="equal" dxfId="209">
      <formula>"Voltage"</formula>
    </cfRule>
  </conditionalFormatting>
  <conditionalFormatting sqref="B409">
    <cfRule type="cellIs" priority="115" operator="equal" dxfId="209">
      <formula>"Voltage"</formula>
    </cfRule>
  </conditionalFormatting>
  <conditionalFormatting sqref="B432">
    <cfRule type="cellIs" priority="111" operator="equal" dxfId="209">
      <formula>"Voltage"</formula>
    </cfRule>
  </conditionalFormatting>
  <conditionalFormatting sqref="B458">
    <cfRule type="cellIs" priority="107" operator="equal" dxfId="209">
      <formula>"Voltage"</formula>
    </cfRule>
  </conditionalFormatting>
  <conditionalFormatting sqref="B481">
    <cfRule type="cellIs" priority="103" operator="equal" dxfId="209">
      <formula>"Voltage"</formula>
    </cfRule>
  </conditionalFormatting>
  <conditionalFormatting sqref="B507">
    <cfRule type="cellIs" priority="80" operator="equal" dxfId="209">
      <formula>"Voltage"</formula>
    </cfRule>
  </conditionalFormatting>
  <conditionalFormatting sqref="B530">
    <cfRule type="cellIs" priority="77" operator="equal" dxfId="209">
      <formula>"Voltage"</formula>
    </cfRule>
  </conditionalFormatting>
  <conditionalFormatting sqref="B556">
    <cfRule type="cellIs" priority="72" operator="equal" dxfId="209">
      <formula>"Voltage"</formula>
    </cfRule>
  </conditionalFormatting>
  <conditionalFormatting sqref="B579">
    <cfRule type="cellIs" priority="69" operator="equal" dxfId="209">
      <formula>"Voltage"</formula>
    </cfRule>
  </conditionalFormatting>
  <conditionalFormatting sqref="B605">
    <cfRule type="cellIs" priority="64" operator="equal" dxfId="209">
      <formula>"Voltage"</formula>
    </cfRule>
  </conditionalFormatting>
  <conditionalFormatting sqref="B628">
    <cfRule type="cellIs" priority="61" operator="equal" dxfId="209">
      <formula>"Voltage"</formula>
    </cfRule>
  </conditionalFormatting>
  <conditionalFormatting sqref="B654">
    <cfRule type="cellIs" priority="56" operator="equal" dxfId="209">
      <formula>"Voltage"</formula>
    </cfRule>
  </conditionalFormatting>
  <conditionalFormatting sqref="B677">
    <cfRule type="cellIs" priority="53" operator="equal" dxfId="209">
      <formula>"Voltage"</formula>
    </cfRule>
  </conditionalFormatting>
  <conditionalFormatting sqref="B703">
    <cfRule type="cellIs" priority="48" operator="equal" dxfId="209">
      <formula>"Voltage"</formula>
    </cfRule>
  </conditionalFormatting>
  <conditionalFormatting sqref="B726">
    <cfRule type="cellIs" priority="45" operator="equal" dxfId="209">
      <formula>"Voltage"</formula>
    </cfRule>
  </conditionalFormatting>
  <conditionalFormatting sqref="B752">
    <cfRule type="cellIs" priority="40" operator="equal" dxfId="209">
      <formula>"Voltage"</formula>
    </cfRule>
  </conditionalFormatting>
  <conditionalFormatting sqref="B775">
    <cfRule type="cellIs" priority="37" operator="equal" dxfId="209">
      <formula>"Voltage"</formula>
    </cfRule>
  </conditionalFormatting>
  <conditionalFormatting sqref="B801">
    <cfRule type="cellIs" priority="32" operator="equal" dxfId="209">
      <formula>"Voltage"</formula>
    </cfRule>
  </conditionalFormatting>
  <conditionalFormatting sqref="B824">
    <cfRule type="cellIs" priority="29" operator="equal" dxfId="209">
      <formula>"Voltage"</formula>
    </cfRule>
  </conditionalFormatting>
  <conditionalFormatting sqref="B850">
    <cfRule type="cellIs" priority="24" operator="equal" dxfId="209">
      <formula>"Voltage"</formula>
    </cfRule>
  </conditionalFormatting>
  <conditionalFormatting sqref="B873">
    <cfRule type="cellIs" priority="21" operator="equal" dxfId="209">
      <formula>"Voltage"</formula>
    </cfRule>
  </conditionalFormatting>
  <conditionalFormatting sqref="B899">
    <cfRule type="cellIs" priority="16" operator="equal" dxfId="209">
      <formula>"Voltage"</formula>
    </cfRule>
  </conditionalFormatting>
  <conditionalFormatting sqref="B922">
    <cfRule type="cellIs" priority="13" operator="equal" dxfId="209">
      <formula>"Voltage"</formula>
    </cfRule>
  </conditionalFormatting>
  <conditionalFormatting sqref="B948">
    <cfRule type="cellIs" priority="8" operator="equal" dxfId="209">
      <formula>"Voltage"</formula>
    </cfRule>
  </conditionalFormatting>
  <conditionalFormatting sqref="B971">
    <cfRule type="cellIs" priority="5" operator="equal" dxfId="209">
      <formula>"Voltage"</formula>
    </cfRule>
  </conditionalFormatting>
  <conditionalFormatting sqref="C17">
    <cfRule type="cellIs" priority="288" operator="equal" dxfId="209">
      <formula>"Phase"</formula>
    </cfRule>
  </conditionalFormatting>
  <conditionalFormatting sqref="C40">
    <cfRule type="cellIs" priority="176" operator="equal" dxfId="209">
      <formula>"Phase"</formula>
    </cfRule>
  </conditionalFormatting>
  <conditionalFormatting sqref="C66">
    <cfRule type="cellIs" priority="172" operator="equal" dxfId="209">
      <formula>"Phase"</formula>
    </cfRule>
  </conditionalFormatting>
  <conditionalFormatting sqref="C89">
    <cfRule type="cellIs" priority="168" operator="equal" dxfId="209">
      <formula>"Phase"</formula>
    </cfRule>
  </conditionalFormatting>
  <conditionalFormatting sqref="C115">
    <cfRule type="cellIs" priority="164" operator="equal" dxfId="209">
      <formula>"Phase"</formula>
    </cfRule>
  </conditionalFormatting>
  <conditionalFormatting sqref="C138">
    <cfRule type="cellIs" priority="160" operator="equal" dxfId="209">
      <formula>"Phase"</formula>
    </cfRule>
  </conditionalFormatting>
  <conditionalFormatting sqref="C164">
    <cfRule type="cellIs" priority="156" operator="equal" dxfId="209">
      <formula>"Phase"</formula>
    </cfRule>
  </conditionalFormatting>
  <conditionalFormatting sqref="C187">
    <cfRule type="cellIs" priority="152" operator="equal" dxfId="209">
      <formula>"Phase"</formula>
    </cfRule>
  </conditionalFormatting>
  <conditionalFormatting sqref="C213">
    <cfRule type="cellIs" priority="148" operator="equal" dxfId="209">
      <formula>"Phase"</formula>
    </cfRule>
  </conditionalFormatting>
  <conditionalFormatting sqref="C236">
    <cfRule type="cellIs" priority="144" operator="equal" dxfId="209">
      <formula>"Phase"</formula>
    </cfRule>
  </conditionalFormatting>
  <conditionalFormatting sqref="C262">
    <cfRule type="cellIs" priority="140" operator="equal" dxfId="209">
      <formula>"Phase"</formula>
    </cfRule>
  </conditionalFormatting>
  <conditionalFormatting sqref="C285">
    <cfRule type="cellIs" priority="136" operator="equal" dxfId="209">
      <formula>"Phase"</formula>
    </cfRule>
  </conditionalFormatting>
  <conditionalFormatting sqref="C311">
    <cfRule type="cellIs" priority="132" operator="equal" dxfId="209">
      <formula>"Phase"</formula>
    </cfRule>
  </conditionalFormatting>
  <conditionalFormatting sqref="C334">
    <cfRule type="cellIs" priority="128" operator="equal" dxfId="209">
      <formula>"Phase"</formula>
    </cfRule>
  </conditionalFormatting>
  <conditionalFormatting sqref="C360">
    <cfRule type="cellIs" priority="124" operator="equal" dxfId="209">
      <formula>"Phase"</formula>
    </cfRule>
  </conditionalFormatting>
  <conditionalFormatting sqref="C383">
    <cfRule type="cellIs" priority="120" operator="equal" dxfId="209">
      <formula>"Phase"</formula>
    </cfRule>
  </conditionalFormatting>
  <conditionalFormatting sqref="C409">
    <cfRule type="cellIs" priority="116" operator="equal" dxfId="209">
      <formula>"Phase"</formula>
    </cfRule>
  </conditionalFormatting>
  <conditionalFormatting sqref="C432">
    <cfRule type="cellIs" priority="112" operator="equal" dxfId="209">
      <formula>"Phase"</formula>
    </cfRule>
  </conditionalFormatting>
  <conditionalFormatting sqref="C458">
    <cfRule type="cellIs" priority="108" operator="equal" dxfId="209">
      <formula>"Phase"</formula>
    </cfRule>
  </conditionalFormatting>
  <conditionalFormatting sqref="C481">
    <cfRule type="cellIs" priority="104" operator="equal" dxfId="209">
      <formula>"Phase"</formula>
    </cfRule>
  </conditionalFormatting>
  <conditionalFormatting sqref="C507">
    <cfRule type="cellIs" priority="81" operator="equal" dxfId="209">
      <formula>"Phase"</formula>
    </cfRule>
  </conditionalFormatting>
  <conditionalFormatting sqref="C530">
    <cfRule type="cellIs" priority="78" operator="equal" dxfId="209">
      <formula>"Phase"</formula>
    </cfRule>
  </conditionalFormatting>
  <conditionalFormatting sqref="C556">
    <cfRule type="cellIs" priority="73" operator="equal" dxfId="209">
      <formula>"Phase"</formula>
    </cfRule>
  </conditionalFormatting>
  <conditionalFormatting sqref="C579">
    <cfRule type="cellIs" priority="70" operator="equal" dxfId="209">
      <formula>"Phase"</formula>
    </cfRule>
  </conditionalFormatting>
  <conditionalFormatting sqref="C605">
    <cfRule type="cellIs" priority="65" operator="equal" dxfId="209">
      <formula>"Phase"</formula>
    </cfRule>
  </conditionalFormatting>
  <conditionalFormatting sqref="C628">
    <cfRule type="cellIs" priority="62" operator="equal" dxfId="209">
      <formula>"Phase"</formula>
    </cfRule>
  </conditionalFormatting>
  <conditionalFormatting sqref="C654">
    <cfRule type="cellIs" priority="57" operator="equal" dxfId="209">
      <formula>"Phase"</formula>
    </cfRule>
  </conditionalFormatting>
  <conditionalFormatting sqref="C677">
    <cfRule type="cellIs" priority="54" operator="equal" dxfId="209">
      <formula>"Phase"</formula>
    </cfRule>
  </conditionalFormatting>
  <conditionalFormatting sqref="C703">
    <cfRule type="cellIs" priority="49" operator="equal" dxfId="209">
      <formula>"Phase"</formula>
    </cfRule>
  </conditionalFormatting>
  <conditionalFormatting sqref="C726">
    <cfRule type="cellIs" priority="46" operator="equal" dxfId="209">
      <formula>"Phase"</formula>
    </cfRule>
  </conditionalFormatting>
  <conditionalFormatting sqref="C752">
    <cfRule type="cellIs" priority="41" operator="equal" dxfId="209">
      <formula>"Phase"</formula>
    </cfRule>
  </conditionalFormatting>
  <conditionalFormatting sqref="C775">
    <cfRule type="cellIs" priority="38" operator="equal" dxfId="209">
      <formula>"Phase"</formula>
    </cfRule>
  </conditionalFormatting>
  <conditionalFormatting sqref="C801">
    <cfRule type="cellIs" priority="33" operator="equal" dxfId="209">
      <formula>"Phase"</formula>
    </cfRule>
  </conditionalFormatting>
  <conditionalFormatting sqref="C824">
    <cfRule type="cellIs" priority="30" operator="equal" dxfId="209">
      <formula>"Phase"</formula>
    </cfRule>
  </conditionalFormatting>
  <conditionalFormatting sqref="C850">
    <cfRule type="cellIs" priority="25" operator="equal" dxfId="209">
      <formula>"Phase"</formula>
    </cfRule>
  </conditionalFormatting>
  <conditionalFormatting sqref="C873">
    <cfRule type="cellIs" priority="22" operator="equal" dxfId="209">
      <formula>"Phase"</formula>
    </cfRule>
  </conditionalFormatting>
  <conditionalFormatting sqref="C899">
    <cfRule type="cellIs" priority="17" operator="equal" dxfId="209">
      <formula>"Phase"</formula>
    </cfRule>
  </conditionalFormatting>
  <conditionalFormatting sqref="C922">
    <cfRule type="cellIs" priority="14" operator="equal" dxfId="209">
      <formula>"Phase"</formula>
    </cfRule>
  </conditionalFormatting>
  <conditionalFormatting sqref="C948">
    <cfRule type="cellIs" priority="9" operator="equal" dxfId="209">
      <formula>"Phase"</formula>
    </cfRule>
  </conditionalFormatting>
  <conditionalFormatting sqref="C971">
    <cfRule type="cellIs" priority="6" operator="equal" dxfId="209">
      <formula>"Phase"</formula>
    </cfRule>
  </conditionalFormatting>
  <conditionalFormatting sqref="G16">
    <cfRule type="cellIs" priority="289" operator="equal" dxfId="209">
      <formula>"SF"</formula>
    </cfRule>
  </conditionalFormatting>
  <conditionalFormatting sqref="G18">
    <cfRule type="containsErrors" priority="270" dxfId="49">
      <formula>ISERROR(G18)</formula>
    </cfRule>
  </conditionalFormatting>
  <conditionalFormatting sqref="G41">
    <cfRule type="containsErrors" priority="101" dxfId="49">
      <formula>ISERROR(G41)</formula>
    </cfRule>
  </conditionalFormatting>
  <conditionalFormatting sqref="G67">
    <cfRule type="containsErrors" priority="100" dxfId="49">
      <formula>ISERROR(G67)</formula>
    </cfRule>
  </conditionalFormatting>
  <conditionalFormatting sqref="G88">
    <cfRule type="cellIs" priority="169" operator="equal" dxfId="209">
      <formula>"SF"</formula>
    </cfRule>
  </conditionalFormatting>
  <conditionalFormatting sqref="G90">
    <cfRule type="containsErrors" priority="99" dxfId="49">
      <formula>ISERROR(G90)</formula>
    </cfRule>
  </conditionalFormatting>
  <conditionalFormatting sqref="G114">
    <cfRule type="cellIs" priority="165" operator="equal" dxfId="209">
      <formula>"SF"</formula>
    </cfRule>
  </conditionalFormatting>
  <conditionalFormatting sqref="G116">
    <cfRule type="containsErrors" priority="98" dxfId="49">
      <formula>ISERROR(G116)</formula>
    </cfRule>
  </conditionalFormatting>
  <conditionalFormatting sqref="G137">
    <cfRule type="cellIs" priority="161" operator="equal" dxfId="209">
      <formula>"SF"</formula>
    </cfRule>
  </conditionalFormatting>
  <conditionalFormatting sqref="G139">
    <cfRule type="containsErrors" priority="97" dxfId="49">
      <formula>ISERROR(G139)</formula>
    </cfRule>
  </conditionalFormatting>
  <conditionalFormatting sqref="G163">
    <cfRule type="cellIs" priority="157" operator="equal" dxfId="209">
      <formula>"SF"</formula>
    </cfRule>
  </conditionalFormatting>
  <conditionalFormatting sqref="G165">
    <cfRule type="containsErrors" priority="96" dxfId="49">
      <formula>ISERROR(G165)</formula>
    </cfRule>
  </conditionalFormatting>
  <conditionalFormatting sqref="G186">
    <cfRule type="cellIs" priority="153" operator="equal" dxfId="209">
      <formula>"SF"</formula>
    </cfRule>
  </conditionalFormatting>
  <conditionalFormatting sqref="G188">
    <cfRule type="containsErrors" priority="95" dxfId="49">
      <formula>ISERROR(G188)</formula>
    </cfRule>
  </conditionalFormatting>
  <conditionalFormatting sqref="G212">
    <cfRule type="cellIs" priority="149" operator="equal" dxfId="209">
      <formula>"SF"</formula>
    </cfRule>
  </conditionalFormatting>
  <conditionalFormatting sqref="G214">
    <cfRule type="containsErrors" priority="94" dxfId="49">
      <formula>ISERROR(G214)</formula>
    </cfRule>
  </conditionalFormatting>
  <conditionalFormatting sqref="G235">
    <cfRule type="cellIs" priority="145" operator="equal" dxfId="209">
      <formula>"SF"</formula>
    </cfRule>
  </conditionalFormatting>
  <conditionalFormatting sqref="G237">
    <cfRule type="containsErrors" priority="93" dxfId="49">
      <formula>ISERROR(G237)</formula>
    </cfRule>
  </conditionalFormatting>
  <conditionalFormatting sqref="G261">
    <cfRule type="cellIs" priority="141" operator="equal" dxfId="209">
      <formula>"SF"</formula>
    </cfRule>
  </conditionalFormatting>
  <conditionalFormatting sqref="G263">
    <cfRule type="containsErrors" priority="92" dxfId="49">
      <formula>ISERROR(G263)</formula>
    </cfRule>
  </conditionalFormatting>
  <conditionalFormatting sqref="G284">
    <cfRule type="cellIs" priority="137" operator="equal" dxfId="209">
      <formula>"SF"</formula>
    </cfRule>
  </conditionalFormatting>
  <conditionalFormatting sqref="G286">
    <cfRule type="containsErrors" priority="91" dxfId="49">
      <formula>ISERROR(G286)</formula>
    </cfRule>
  </conditionalFormatting>
  <conditionalFormatting sqref="G310">
    <cfRule type="cellIs" priority="133" operator="equal" dxfId="209">
      <formula>"SF"</formula>
    </cfRule>
  </conditionalFormatting>
  <conditionalFormatting sqref="G312">
    <cfRule type="containsErrors" priority="90" dxfId="49">
      <formula>ISERROR(G312)</formula>
    </cfRule>
  </conditionalFormatting>
  <conditionalFormatting sqref="G333">
    <cfRule type="cellIs" priority="129" operator="equal" dxfId="209">
      <formula>"SF"</formula>
    </cfRule>
  </conditionalFormatting>
  <conditionalFormatting sqref="G335">
    <cfRule type="containsErrors" priority="89" dxfId="49">
      <formula>ISERROR(G335)</formula>
    </cfRule>
  </conditionalFormatting>
  <conditionalFormatting sqref="G359">
    <cfRule type="cellIs" priority="125" operator="equal" dxfId="209">
      <formula>"SF"</formula>
    </cfRule>
  </conditionalFormatting>
  <conditionalFormatting sqref="G361">
    <cfRule type="containsErrors" priority="88" dxfId="49">
      <formula>ISERROR(G361)</formula>
    </cfRule>
  </conditionalFormatting>
  <conditionalFormatting sqref="G382">
    <cfRule type="cellIs" priority="121" operator="equal" dxfId="209">
      <formula>"SF"</formula>
    </cfRule>
  </conditionalFormatting>
  <conditionalFormatting sqref="G384">
    <cfRule type="containsErrors" priority="87" dxfId="49">
      <formula>ISERROR(G384)</formula>
    </cfRule>
  </conditionalFormatting>
  <conditionalFormatting sqref="G408">
    <cfRule type="cellIs" priority="117" operator="equal" dxfId="209">
      <formula>"SF"</formula>
    </cfRule>
  </conditionalFormatting>
  <conditionalFormatting sqref="G410">
    <cfRule type="containsErrors" priority="86" dxfId="49">
      <formula>ISERROR(G410)</formula>
    </cfRule>
  </conditionalFormatting>
  <conditionalFormatting sqref="G431">
    <cfRule type="cellIs" priority="113" operator="equal" dxfId="209">
      <formula>"SF"</formula>
    </cfRule>
  </conditionalFormatting>
  <conditionalFormatting sqref="G433">
    <cfRule type="containsErrors" priority="85" dxfId="49">
      <formula>ISERROR(G433)</formula>
    </cfRule>
  </conditionalFormatting>
  <conditionalFormatting sqref="G457">
    <cfRule type="cellIs" priority="109" operator="equal" dxfId="209">
      <formula>"SF"</formula>
    </cfRule>
  </conditionalFormatting>
  <conditionalFormatting sqref="G459">
    <cfRule type="containsErrors" priority="84" dxfId="49">
      <formula>ISERROR(G459)</formula>
    </cfRule>
  </conditionalFormatting>
  <conditionalFormatting sqref="G480">
    <cfRule type="cellIs" priority="105" operator="equal" dxfId="209">
      <formula>"SF"</formula>
    </cfRule>
  </conditionalFormatting>
  <conditionalFormatting sqref="G482">
    <cfRule type="containsErrors" priority="83" dxfId="49">
      <formula>ISERROR(G482)</formula>
    </cfRule>
  </conditionalFormatting>
  <conditionalFormatting sqref="G506">
    <cfRule type="cellIs" priority="82" operator="equal" dxfId="209">
      <formula>"SF"</formula>
    </cfRule>
  </conditionalFormatting>
  <conditionalFormatting sqref="G508">
    <cfRule type="containsErrors" priority="76" dxfId="49">
      <formula>ISERROR(G508)</formula>
    </cfRule>
  </conditionalFormatting>
  <conditionalFormatting sqref="G529">
    <cfRule type="cellIs" priority="79" operator="equal" dxfId="209">
      <formula>"SF"</formula>
    </cfRule>
  </conditionalFormatting>
  <conditionalFormatting sqref="G531">
    <cfRule type="containsErrors" priority="75" dxfId="49">
      <formula>ISERROR(G531)</formula>
    </cfRule>
  </conditionalFormatting>
  <conditionalFormatting sqref="G555">
    <cfRule type="cellIs" priority="74" operator="equal" dxfId="209">
      <formula>"SF"</formula>
    </cfRule>
  </conditionalFormatting>
  <conditionalFormatting sqref="G557">
    <cfRule type="containsErrors" priority="68" dxfId="49">
      <formula>ISERROR(G557)</formula>
    </cfRule>
  </conditionalFormatting>
  <conditionalFormatting sqref="G578">
    <cfRule type="cellIs" priority="71" operator="equal" dxfId="209">
      <formula>"SF"</formula>
    </cfRule>
  </conditionalFormatting>
  <conditionalFormatting sqref="G580">
    <cfRule type="containsErrors" priority="67" dxfId="49">
      <formula>ISERROR(G580)</formula>
    </cfRule>
  </conditionalFormatting>
  <conditionalFormatting sqref="G604">
    <cfRule type="cellIs" priority="66" operator="equal" dxfId="209">
      <formula>"SF"</formula>
    </cfRule>
  </conditionalFormatting>
  <conditionalFormatting sqref="G606">
    <cfRule type="containsErrors" priority="60" dxfId="49">
      <formula>ISERROR(G606)</formula>
    </cfRule>
  </conditionalFormatting>
  <conditionalFormatting sqref="G627">
    <cfRule type="cellIs" priority="63" operator="equal" dxfId="209">
      <formula>"SF"</formula>
    </cfRule>
  </conditionalFormatting>
  <conditionalFormatting sqref="G629">
    <cfRule type="containsErrors" priority="59" dxfId="49">
      <formula>ISERROR(G629)</formula>
    </cfRule>
  </conditionalFormatting>
  <conditionalFormatting sqref="G653">
    <cfRule type="cellIs" priority="58" operator="equal" dxfId="209">
      <formula>"SF"</formula>
    </cfRule>
  </conditionalFormatting>
  <conditionalFormatting sqref="G655">
    <cfRule type="containsErrors" priority="52" dxfId="49">
      <formula>ISERROR(G655)</formula>
    </cfRule>
  </conditionalFormatting>
  <conditionalFormatting sqref="G676">
    <cfRule type="cellIs" priority="55" operator="equal" dxfId="209">
      <formula>"SF"</formula>
    </cfRule>
  </conditionalFormatting>
  <conditionalFormatting sqref="G678">
    <cfRule type="containsErrors" priority="51" dxfId="49">
      <formula>ISERROR(G678)</formula>
    </cfRule>
  </conditionalFormatting>
  <conditionalFormatting sqref="G702">
    <cfRule type="cellIs" priority="50" operator="equal" dxfId="209">
      <formula>"SF"</formula>
    </cfRule>
  </conditionalFormatting>
  <conditionalFormatting sqref="G704">
    <cfRule type="containsErrors" priority="44" dxfId="49">
      <formula>ISERROR(G704)</formula>
    </cfRule>
  </conditionalFormatting>
  <conditionalFormatting sqref="G725">
    <cfRule type="cellIs" priority="47" operator="equal" dxfId="209">
      <formula>"SF"</formula>
    </cfRule>
  </conditionalFormatting>
  <conditionalFormatting sqref="G727">
    <cfRule type="containsErrors" priority="43" dxfId="49">
      <formula>ISERROR(G727)</formula>
    </cfRule>
  </conditionalFormatting>
  <conditionalFormatting sqref="G751">
    <cfRule type="cellIs" priority="42" operator="equal" dxfId="209">
      <formula>"SF"</formula>
    </cfRule>
  </conditionalFormatting>
  <conditionalFormatting sqref="G753">
    <cfRule type="containsErrors" priority="36" dxfId="49">
      <formula>ISERROR(G753)</formula>
    </cfRule>
  </conditionalFormatting>
  <conditionalFormatting sqref="G774">
    <cfRule type="cellIs" priority="39" operator="equal" dxfId="209">
      <formula>"SF"</formula>
    </cfRule>
  </conditionalFormatting>
  <conditionalFormatting sqref="G776">
    <cfRule type="containsErrors" priority="35" dxfId="49">
      <formula>ISERROR(G776)</formula>
    </cfRule>
  </conditionalFormatting>
  <conditionalFormatting sqref="G800">
    <cfRule type="cellIs" priority="34" operator="equal" dxfId="209">
      <formula>"SF"</formula>
    </cfRule>
  </conditionalFormatting>
  <conditionalFormatting sqref="G802">
    <cfRule type="containsErrors" priority="28" dxfId="49">
      <formula>ISERROR(G802)</formula>
    </cfRule>
  </conditionalFormatting>
  <conditionalFormatting sqref="G823">
    <cfRule type="cellIs" priority="31" operator="equal" dxfId="209">
      <formula>"SF"</formula>
    </cfRule>
  </conditionalFormatting>
  <conditionalFormatting sqref="G825">
    <cfRule type="containsErrors" priority="27" dxfId="49">
      <formula>ISERROR(G825)</formula>
    </cfRule>
  </conditionalFormatting>
  <conditionalFormatting sqref="G849">
    <cfRule type="cellIs" priority="26" operator="equal" dxfId="209">
      <formula>"SF"</formula>
    </cfRule>
  </conditionalFormatting>
  <conditionalFormatting sqref="G851">
    <cfRule type="containsErrors" priority="20" dxfId="49">
      <formula>ISERROR(G851)</formula>
    </cfRule>
  </conditionalFormatting>
  <conditionalFormatting sqref="G872">
    <cfRule type="cellIs" priority="23" operator="equal" dxfId="209">
      <formula>"SF"</formula>
    </cfRule>
  </conditionalFormatting>
  <conditionalFormatting sqref="G874">
    <cfRule type="containsErrors" priority="19" dxfId="49">
      <formula>ISERROR(G874)</formula>
    </cfRule>
  </conditionalFormatting>
  <conditionalFormatting sqref="G898">
    <cfRule type="cellIs" priority="18" operator="equal" dxfId="209">
      <formula>"SF"</formula>
    </cfRule>
  </conditionalFormatting>
  <conditionalFormatting sqref="G900">
    <cfRule type="containsErrors" priority="12" dxfId="49">
      <formula>ISERROR(G900)</formula>
    </cfRule>
  </conditionalFormatting>
  <conditionalFormatting sqref="G921">
    <cfRule type="cellIs" priority="15" operator="equal" dxfId="209">
      <formula>"SF"</formula>
    </cfRule>
  </conditionalFormatting>
  <conditionalFormatting sqref="G923">
    <cfRule type="containsErrors" priority="11" dxfId="49">
      <formula>ISERROR(G923)</formula>
    </cfRule>
  </conditionalFormatting>
  <conditionalFormatting sqref="G947">
    <cfRule type="cellIs" priority="10" operator="equal" dxfId="209">
      <formula>"SF"</formula>
    </cfRule>
  </conditionalFormatting>
  <conditionalFormatting sqref="G949">
    <cfRule type="containsErrors" priority="4" dxfId="49">
      <formula>ISERROR(G949)</formula>
    </cfRule>
  </conditionalFormatting>
  <conditionalFormatting sqref="G970">
    <cfRule type="cellIs" priority="7" operator="equal" dxfId="209">
      <formula>"SF"</formula>
    </cfRule>
  </conditionalFormatting>
  <conditionalFormatting sqref="G972">
    <cfRule type="containsErrors" priority="3" dxfId="49">
      <formula>ISERROR(G972)</formula>
    </cfRule>
  </conditionalFormatting>
  <conditionalFormatting sqref="G39">
    <cfRule type="cellIs" priority="2" operator="equal" dxfId="209">
      <formula>"SF"</formula>
    </cfRule>
  </conditionalFormatting>
  <conditionalFormatting sqref="G65">
    <cfRule type="cellIs" priority="1" operator="equal" dxfId="209">
      <formula>"SF"</formula>
    </cfRule>
  </conditionalFormatting>
  <dataValidations disablePrompts="1" count="5">
    <dataValidation sqref="G16 G39 G65 G88 G114 G137 G163 G186 G212 G235 G261 G284 G310 G333 G359 G382 G408 G431 G457 G480" showDropDown="0" showInputMessage="1" showErrorMessage="1" allowBlank="1" type="list">
      <formula1>Service.Factors2</formula1>
    </dataValidation>
    <dataValidation sqref="B40 B66 B89 B115 B138 B164 B187 B213 B236 B262 B285 B311 B334 B360 B383 B409 B432 B458 B481" showDropDown="0" showInputMessage="1" showErrorMessage="1" allowBlank="1" type="list">
      <formula1>Voltage.Options</formula1>
    </dataValidation>
    <dataValidation sqref="C17 C40 C66 C89 C115 C138 C164 C187 C213 C236 C262 C285 C311 C334 C360 C383 C409 C432 C458 C481" showDropDown="0" showInputMessage="1" showErrorMessage="1" allowBlank="1" type="list">
      <formula1>Phase</formula1>
    </dataValidation>
    <dataValidation sqref="B17" showDropDown="0" showInputMessage="1" showErrorMessage="1" allowBlank="1" type="list">
      <formula1>Motor.Voltage</formula1>
    </dataValidation>
    <dataValidation sqref="D6 D29 D55 D78 D104 D127 D153 D176 D202 D225 D251 D274 D300 D323 D349 D372 D398 D421 D447 D470 D496 D519 D545 D568 D594 D617 D643 D666 D692 D715 D741 D764 D790 D813 D839 D862 D888 D911 D937 D960" showDropDown="0" showInputMessage="0" showErrorMessage="0" allowBlank="1" type="list">
      <formula1>Drive.Type</formula1>
    </dataValidation>
  </dataValidations>
  <pageMargins left="0.7" right="0.7" top="0.75" bottom="0.75" header="0.3" footer="0.3"/>
  <pageSetup orientation="portrait" scale="93"/>
  <headerFooter>
    <oddHeader>&amp;L&amp;G&amp;C&amp;"+,Bold"&amp;16Rooftop Unit Data Report</oddHeader>
    <oddFooter>&amp;C&amp;8Page &amp;P</oddFooter>
  </headerFooter>
  <rowBreaks count="9" manualBreakCount="9">
    <brk id="52" min="0" max="13" man="1"/>
    <brk id="101" min="0" max="13" man="1"/>
    <brk id="150" min="0" max="13" man="1"/>
    <brk id="199" min="0" max="13" man="1"/>
    <brk id="248" min="0" max="13" man="1"/>
    <brk id="297" min="0" max="13" man="1"/>
    <brk id="346" min="0" max="13" man="1"/>
    <brk id="395" min="0" max="13" man="1"/>
    <brk id="444" min="0" max="13" man="1"/>
  </rowBreaks>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2">
    <tabColor rgb="FF00B0F0"/>
    <outlinePr summaryBelow="1" summaryRight="1"/>
    <pageSetUpPr/>
  </sheetPr>
  <dimension ref="A1:AA1961"/>
  <sheetViews>
    <sheetView tabSelected="0" view="pageBreakPreview" topLeftCell="A496" zoomScale="90" zoomScaleNormal="100" zoomScaleSheetLayoutView="90" workbookViewId="0">
      <selection activeCell="S649" sqref="S649"/>
    </sheetView>
  </sheetViews>
  <sheetFormatPr baseColWidth="8" defaultColWidth="6.85546875" defaultRowHeight="13.35" customHeight="1"/>
  <cols>
    <col width="3.42578125" customWidth="1" style="238" min="1" max="1"/>
    <col width="5" customWidth="1" style="238" min="2" max="2"/>
    <col width="10.31" customWidth="1" style="238" min="3" max="3"/>
    <col width="5.4" customWidth="1" style="238" min="4" max="4"/>
    <col width="7.140625" customWidth="1" style="238" min="5" max="5"/>
    <col width="5.42578125" customWidth="1" style="238" min="6" max="6"/>
    <col width="6.85546875" customWidth="1" style="238" min="7"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20" t="n"/>
      <c r="F4" s="403" t="n"/>
      <c r="G4" s="200" t="inlineStr">
        <is>
          <t>Service</t>
        </is>
      </c>
      <c r="H4" s="403" t="n"/>
      <c r="I4" s="210">
        <f>IF('{Equipment Data Entry}'!C7="", "", '{Equipment Data Entry}'!C7)</f>
        <v/>
      </c>
      <c r="J4" s="420" t="n"/>
      <c r="K4" s="420" t="n"/>
      <c r="L4" s="420" t="n"/>
      <c r="M4" s="403" t="n"/>
    </row>
    <row r="5" ht="13.35" customHeight="1" s="162">
      <c r="B5" s="424" t="n"/>
      <c r="C5" s="425" t="n"/>
      <c r="D5" s="424" t="n"/>
      <c r="E5" s="426" t="n"/>
      <c r="F5" s="425" t="n"/>
      <c r="G5" s="424" t="n"/>
      <c r="H5" s="425" t="n"/>
      <c r="I5" s="424" t="n"/>
      <c r="J5" s="426" t="n"/>
      <c r="K5" s="426" t="n"/>
      <c r="L5" s="426" t="n"/>
      <c r="M5" s="425" t="n"/>
    </row>
    <row r="6" ht="13.35" customHeight="1" s="162">
      <c r="B6" s="439" t="inlineStr">
        <is>
          <t>Instrument:</t>
        </is>
      </c>
      <c r="C6" s="13" t="n"/>
      <c r="D6" s="440" t="n"/>
      <c r="E6" s="404" t="n"/>
      <c r="F6" s="404" t="n"/>
      <c r="G6" s="439" t="inlineStr">
        <is>
          <t>Ak basis / notes:</t>
        </is>
      </c>
      <c r="H6" s="13" t="n"/>
      <c r="I6" s="441" t="n"/>
      <c r="J6" s="404" t="n"/>
      <c r="K6" s="404" t="n"/>
      <c r="L6" s="404" t="n"/>
      <c r="M6" s="404" t="n"/>
    </row>
    <row r="7" ht="13.35" customHeight="1" s="162">
      <c r="B7" s="188" t="inlineStr">
        <is>
          <t>Supply Air Diffuser / Outlet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row>
    <row r="8" ht="13.35" customHeight="1" s="162">
      <c r="B8" s="153" t="inlineStr">
        <is>
          <t>No.</t>
        </is>
      </c>
      <c r="C8" s="188" t="inlineStr">
        <is>
          <t>Area Served</t>
        </is>
      </c>
      <c r="D8" s="188" t="inlineStr">
        <is>
          <t>Type</t>
        </is>
      </c>
      <c r="E8" s="188" t="inlineStr">
        <is>
          <t>Size</t>
        </is>
      </c>
      <c r="F8" s="188" t="inlineStr">
        <is>
          <t>Ak</t>
        </is>
      </c>
      <c r="G8" s="442" t="n"/>
      <c r="H8" s="442" t="n"/>
      <c r="I8" s="188" t="inlineStr">
        <is>
          <t>VEL</t>
        </is>
      </c>
      <c r="J8" s="188" t="inlineStr">
        <is>
          <t>CFM</t>
        </is>
      </c>
      <c r="K8" s="188" t="inlineStr">
        <is>
          <t>VEL</t>
        </is>
      </c>
      <c r="L8" s="188" t="inlineStr">
        <is>
          <t>CFM</t>
        </is>
      </c>
      <c r="M8" s="442" t="n"/>
    </row>
    <row r="9" ht="13.35" customHeight="1" s="162">
      <c r="B9" s="307" t="n"/>
      <c r="C9" s="307" t="n"/>
      <c r="E9" s="307" t="n"/>
      <c r="F9" s="32" t="n"/>
      <c r="G9" s="33">
        <f>IF(F9="", "", H9/F9)</f>
        <v/>
      </c>
      <c r="H9" s="33" t="n"/>
      <c r="I9" s="33" t="n"/>
      <c r="J9" s="33">
        <f>IF(I9="", "", I9*$F9)</f>
        <v/>
      </c>
      <c r="K9" s="33" t="n"/>
      <c r="L9" s="33">
        <f>IF(K9="", "", K9*$F9)</f>
        <v/>
      </c>
      <c r="M9" s="30">
        <f>IF(OR(H9="",H9=0),"",IF(K9="",IF(J9="","",J9/H9),L9/H9))</f>
        <v/>
      </c>
      <c r="P9" s="443" t="inlineStr">
        <is>
          <t>Technician Notes</t>
        </is>
      </c>
      <c r="Q9" s="421" t="n"/>
      <c r="R9" s="421" t="n"/>
      <c r="S9" s="421" t="n"/>
      <c r="T9" s="421" t="n"/>
      <c r="U9" s="421" t="n"/>
      <c r="V9" s="421" t="n"/>
      <c r="W9" s="421" t="n"/>
      <c r="X9" s="421" t="n"/>
      <c r="Y9" s="421" t="n"/>
      <c r="Z9" s="422"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44" t="n"/>
      <c r="Z10" s="445"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44" t="n"/>
      <c r="Z11" s="445"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44" t="n"/>
      <c r="Z12" s="445" t="n"/>
    </row>
    <row r="13" ht="13.35" customHeight="1" s="162">
      <c r="B13" s="31" t="n"/>
      <c r="C13" s="31" t="n"/>
      <c r="E13" s="31" t="n"/>
      <c r="F13" s="32" t="n"/>
      <c r="G13" s="33">
        <f>IF(F13="", "", H13/F13)</f>
        <v/>
      </c>
      <c r="H13" s="33" t="n"/>
      <c r="I13" s="33" t="n"/>
      <c r="J13" s="33">
        <f>IF(I13="", "", I13*$F13)</f>
        <v/>
      </c>
      <c r="K13" s="33" t="n"/>
      <c r="L13" s="33">
        <f>IF(K13="", "", K13*$F13)</f>
        <v/>
      </c>
      <c r="M13" s="30">
        <f>IF(OR(H13="",H13=0),"",IF(K13="",IF(J13="","",J13/H13),L13/H13))</f>
        <v/>
      </c>
      <c r="P13" s="444" t="n"/>
      <c r="Z13" s="445" t="n"/>
    </row>
    <row r="14" ht="13.35" customHeight="1" s="162">
      <c r="B14" s="31" t="n"/>
      <c r="C14" s="31" t="n"/>
      <c r="E14" s="31" t="n"/>
      <c r="F14" s="32" t="n"/>
      <c r="G14" s="33">
        <f>IF(F14="", "", H14/F14)</f>
        <v/>
      </c>
      <c r="H14" s="33" t="n"/>
      <c r="I14" s="33" t="n"/>
      <c r="J14" s="33">
        <f>IF(I14="", "", I14*$F14)</f>
        <v/>
      </c>
      <c r="K14" s="33" t="n"/>
      <c r="L14" s="33">
        <f>IF(K14="", "", K14*$F14)</f>
        <v/>
      </c>
      <c r="M14" s="30">
        <f>IF(OR(H14="",H14=0),"",IF(K14="",IF(J14="","",J14/H14),L14/H14))</f>
        <v/>
      </c>
      <c r="P14" s="444" t="n"/>
      <c r="Z14" s="445" t="n"/>
    </row>
    <row r="15" ht="13.35" customHeight="1" s="162">
      <c r="B15" s="31" t="n"/>
      <c r="C15" s="31" t="n"/>
      <c r="E15" s="31" t="n"/>
      <c r="F15" s="32" t="n"/>
      <c r="G15" s="33">
        <f>IF(F15="", "", H15/F15)</f>
        <v/>
      </c>
      <c r="H15" s="33" t="n"/>
      <c r="I15" s="33" t="n"/>
      <c r="J15" s="33">
        <f>IF(I15="", "", I15*$F15)</f>
        <v/>
      </c>
      <c r="K15" s="33" t="n"/>
      <c r="L15" s="33">
        <f>IF(K15="", "", K15*$F15)</f>
        <v/>
      </c>
      <c r="M15" s="30">
        <f>IF(OR(H15="",H15=0),"",IF(K15="",IF(J15="","",J15/H15),L15/H15))</f>
        <v/>
      </c>
      <c r="P15" s="444" t="n"/>
      <c r="Z15" s="445" t="n"/>
    </row>
    <row r="16" ht="13.35" customHeight="1" s="162">
      <c r="B16" s="31" t="n"/>
      <c r="C16" s="31" t="n"/>
      <c r="E16" s="31" t="n"/>
      <c r="F16" s="32" t="n"/>
      <c r="G16" s="33">
        <f>IF(F16="", "", H16/F16)</f>
        <v/>
      </c>
      <c r="H16" s="33" t="n"/>
      <c r="I16" s="33" t="n"/>
      <c r="J16" s="33">
        <f>IF(I16="", "", I16*$F16)</f>
        <v/>
      </c>
      <c r="K16" s="33" t="n"/>
      <c r="L16" s="33">
        <f>IF(K16="", "", K16*$F16)</f>
        <v/>
      </c>
      <c r="M16" s="30">
        <f>IF(OR(H16="",H16=0),"",IF(K16="",IF(J16="","",J16/H16),L16/H16))</f>
        <v/>
      </c>
      <c r="P16" s="444" t="n"/>
      <c r="Z16" s="445" t="n"/>
    </row>
    <row r="17" ht="13.35" customHeight="1" s="162">
      <c r="B17" s="31" t="n"/>
      <c r="C17" s="31" t="n"/>
      <c r="E17" s="31" t="n"/>
      <c r="F17" s="32" t="n"/>
      <c r="G17" s="33">
        <f>IF(F17="", "", H17/F17)</f>
        <v/>
      </c>
      <c r="H17" s="33" t="n"/>
      <c r="I17" s="33" t="n"/>
      <c r="J17" s="33">
        <f>IF(I17="", "", I17*$F17)</f>
        <v/>
      </c>
      <c r="K17" s="33" t="n"/>
      <c r="L17" s="33">
        <f>IF(K17="", "", K17*$F17)</f>
        <v/>
      </c>
      <c r="M17" s="30">
        <f>IF(OR(H17="",H17=0),"",IF(K17="",IF(J17="","",J17/H17),L17/H17))</f>
        <v/>
      </c>
      <c r="P17" s="444" t="n"/>
      <c r="Z17" s="445" t="n"/>
    </row>
    <row r="18" ht="13.35" customHeight="1" s="162">
      <c r="B18" s="31" t="n"/>
      <c r="C18" s="31" t="n"/>
      <c r="E18" s="31" t="n"/>
      <c r="F18" s="32" t="n"/>
      <c r="G18" s="33">
        <f>IF(F18="", "", H18/F18)</f>
        <v/>
      </c>
      <c r="H18" s="33" t="n"/>
      <c r="I18" s="33" t="n"/>
      <c r="J18" s="33">
        <f>IF(I18="", "", I18*$F18)</f>
        <v/>
      </c>
      <c r="K18" s="33" t="n"/>
      <c r="L18" s="33">
        <f>IF(K18="", "", K18*$F18)</f>
        <v/>
      </c>
      <c r="M18" s="30">
        <f>IF(OR(H18="",H18=0),"",IF(K18="",IF(J18="","",J18/H18),L18/H18))</f>
        <v/>
      </c>
      <c r="P18" s="444" t="n"/>
      <c r="Z18" s="445" t="n"/>
    </row>
    <row r="19" ht="13.35" customHeight="1" s="162">
      <c r="B19" s="31" t="n"/>
      <c r="C19" s="31" t="n"/>
      <c r="E19" s="31" t="n"/>
      <c r="F19" s="32" t="n"/>
      <c r="G19" s="33">
        <f>IF(F19="", "", H19/F19)</f>
        <v/>
      </c>
      <c r="H19" s="33" t="n"/>
      <c r="I19" s="33" t="n"/>
      <c r="J19" s="33">
        <f>IF(I19="", "", I19*$F19)</f>
        <v/>
      </c>
      <c r="K19" s="33" t="n"/>
      <c r="L19" s="33">
        <f>IF(K19="", "", K19*$F19)</f>
        <v/>
      </c>
      <c r="M19" s="30">
        <f>IF(OR(H19="",H19=0),"",IF(K19="",IF(J19="","",J19/H19),L19/H19))</f>
        <v/>
      </c>
      <c r="P19" s="444" t="n"/>
      <c r="Z19" s="445" t="n"/>
    </row>
    <row r="20" ht="13.35" customHeight="1" s="162">
      <c r="B20" s="31" t="n"/>
      <c r="C20" s="31" t="n"/>
      <c r="E20" s="31" t="n"/>
      <c r="F20" s="32" t="n"/>
      <c r="G20" s="33">
        <f>IF(F20="", "", H20/F20)</f>
        <v/>
      </c>
      <c r="H20" s="33" t="n"/>
      <c r="I20" s="33" t="n"/>
      <c r="J20" s="33">
        <f>IF(I20="", "", I20*$F20)</f>
        <v/>
      </c>
      <c r="K20" s="33" t="n"/>
      <c r="L20" s="33">
        <f>IF(K20="", "", K20*$F20)</f>
        <v/>
      </c>
      <c r="M20" s="30">
        <f>IF(OR(H20="",H20=0),"",IF(K20="",IF(J20="","",J20/H20),L20/H20))</f>
        <v/>
      </c>
      <c r="P20" s="444" t="n"/>
      <c r="Z20" s="445" t="n"/>
    </row>
    <row r="21" ht="13.35" customHeight="1" s="162">
      <c r="B21" s="31" t="n"/>
      <c r="C21" s="31" t="n"/>
      <c r="E21" s="31" t="n"/>
      <c r="F21" s="32" t="n"/>
      <c r="G21" s="33">
        <f>IF(F21="", "", H21/F21)</f>
        <v/>
      </c>
      <c r="H21" s="33" t="n"/>
      <c r="I21" s="33" t="n"/>
      <c r="J21" s="33">
        <f>IF(I21="", "", I21*$F21)</f>
        <v/>
      </c>
      <c r="K21" s="33" t="n"/>
      <c r="L21" s="33">
        <f>IF(K21="", "", K21*$F21)</f>
        <v/>
      </c>
      <c r="M21" s="30">
        <f>IF(OR(H21="",H21=0),"",IF(K21="",IF(J21="","",J21/H21),L21/H21))</f>
        <v/>
      </c>
      <c r="P21" s="444" t="n"/>
      <c r="Z21" s="445" t="n"/>
    </row>
    <row r="22" ht="13.35" customHeight="1" s="162">
      <c r="B22" s="31" t="n"/>
      <c r="C22" s="31" t="n"/>
      <c r="E22" s="31" t="n"/>
      <c r="F22" s="32" t="n"/>
      <c r="G22" s="33">
        <f>IF(F22="", "", H22/F22)</f>
        <v/>
      </c>
      <c r="H22" s="33" t="n"/>
      <c r="I22" s="33" t="n"/>
      <c r="J22" s="33">
        <f>IF(I22="", "", I22*$F22)</f>
        <v/>
      </c>
      <c r="K22" s="33" t="n"/>
      <c r="L22" s="33">
        <f>IF(K22="", "", K22*$F22)</f>
        <v/>
      </c>
      <c r="M22" s="30">
        <f>IF(OR(H22="",H22=0),"",IF(K22="",IF(J22="","",J22/H22),L22/H22))</f>
        <v/>
      </c>
      <c r="P22" s="444" t="n"/>
      <c r="Z22" s="445" t="n"/>
    </row>
    <row r="23" ht="13.35" customHeight="1" s="162">
      <c r="B23" s="31" t="n"/>
      <c r="C23" s="31" t="n"/>
      <c r="E23" s="31" t="n"/>
      <c r="F23" s="32" t="n"/>
      <c r="G23" s="33">
        <f>IF(F23="", "", H23/F23)</f>
        <v/>
      </c>
      <c r="H23" s="33" t="n"/>
      <c r="I23" s="33" t="n"/>
      <c r="J23" s="33">
        <f>IF(I23="", "", I23*$F23)</f>
        <v/>
      </c>
      <c r="K23" s="33" t="n"/>
      <c r="L23" s="33">
        <f>IF(K23="", "", K23*$F23)</f>
        <v/>
      </c>
      <c r="M23" s="30">
        <f>IF(OR(H23="",H23=0),"",IF(K23="",IF(J23="","",J23/H23),L23/H23))</f>
        <v/>
      </c>
      <c r="P23" s="444" t="n"/>
      <c r="Z23" s="445" t="n"/>
    </row>
    <row r="24" ht="13.35" customHeight="1" s="162">
      <c r="B24" s="31" t="n"/>
      <c r="C24" s="31" t="n"/>
      <c r="E24" s="31" t="n"/>
      <c r="F24" s="32" t="n"/>
      <c r="G24" s="33">
        <f>IF(F24="", "", H24/F24)</f>
        <v/>
      </c>
      <c r="H24" s="33" t="n"/>
      <c r="I24" s="33" t="n"/>
      <c r="J24" s="33">
        <f>IF(I24="", "", I24*$F24)</f>
        <v/>
      </c>
      <c r="K24" s="33" t="n"/>
      <c r="L24" s="33">
        <f>IF(K24="", "", K24*$F24)</f>
        <v/>
      </c>
      <c r="M24" s="30">
        <f>IF(OR(H24="",H24=0),"",IF(K24="",IF(J24="","",J24/H24),L24/H24))</f>
        <v/>
      </c>
      <c r="P24" s="444" t="n"/>
      <c r="Z24" s="445" t="n"/>
    </row>
    <row r="25" ht="13.35" customHeight="1" s="162">
      <c r="B25" s="31" t="n"/>
      <c r="C25" s="31" t="n"/>
      <c r="E25" s="31" t="n"/>
      <c r="F25" s="32" t="n"/>
      <c r="G25" s="33">
        <f>IF(F25="", "", H25/F25)</f>
        <v/>
      </c>
      <c r="H25" s="33" t="n"/>
      <c r="I25" s="33" t="n"/>
      <c r="J25" s="33">
        <f>IF(I25="", "", I25*$F25)</f>
        <v/>
      </c>
      <c r="K25" s="33" t="n"/>
      <c r="L25" s="33">
        <f>IF(K25="", "", K25*$F25)</f>
        <v/>
      </c>
      <c r="M25" s="30">
        <f>IF(OR(H25="",H25=0),"",IF(K25="",IF(J25="","",J25/H25),L25/H25))</f>
        <v/>
      </c>
      <c r="P25" s="444" t="n"/>
      <c r="Z25" s="445" t="n"/>
    </row>
    <row r="26" ht="13.35" customHeight="1" s="162">
      <c r="B26" s="31" t="n"/>
      <c r="C26" s="31" t="n"/>
      <c r="E26" s="31" t="n"/>
      <c r="F26" s="32" t="n"/>
      <c r="G26" s="33">
        <f>IF(F26="", "", H26/F26)</f>
        <v/>
      </c>
      <c r="H26" s="33" t="n"/>
      <c r="I26" s="33" t="n"/>
      <c r="J26" s="33">
        <f>IF(I26="", "", I26*$F26)</f>
        <v/>
      </c>
      <c r="K26" s="33" t="n"/>
      <c r="L26" s="33">
        <f>IF(K26="", "", K26*$F26)</f>
        <v/>
      </c>
      <c r="M26" s="30">
        <f>IF(OR(H26="",H26=0),"",IF(K26="",IF(J26="","",J26/H26),L26/H26))</f>
        <v/>
      </c>
      <c r="P26" s="444" t="n"/>
      <c r="Z26" s="445" t="n"/>
    </row>
    <row r="27" ht="13.35" customHeight="1" s="162">
      <c r="B27" s="31" t="n"/>
      <c r="C27" s="31" t="n"/>
      <c r="E27" s="31" t="n"/>
      <c r="F27" s="32" t="n"/>
      <c r="G27" s="33">
        <f>IF(F27="", "", H27/F27)</f>
        <v/>
      </c>
      <c r="H27" s="33" t="n"/>
      <c r="I27" s="33" t="n"/>
      <c r="J27" s="33">
        <f>IF(I27="", "", I27*$F27)</f>
        <v/>
      </c>
      <c r="K27" s="33" t="n"/>
      <c r="L27" s="33">
        <f>IF(K27="", "", K27*$F27)</f>
        <v/>
      </c>
      <c r="M27" s="30">
        <f>IF(OR(H27="",H27=0),"",IF(K27="",IF(J27="","",J27/H27),L27/H27))</f>
        <v/>
      </c>
      <c r="P27" s="444" t="n"/>
      <c r="Z27" s="445" t="n"/>
    </row>
    <row r="28" ht="13.35" customHeight="1" s="162">
      <c r="B28" s="31" t="n"/>
      <c r="C28" s="31" t="n"/>
      <c r="E28" s="31" t="n"/>
      <c r="F28" s="32" t="n"/>
      <c r="G28" s="33">
        <f>IF(F28="", "", H28/F28)</f>
        <v/>
      </c>
      <c r="H28" s="33" t="n"/>
      <c r="I28" s="33" t="n"/>
      <c r="J28" s="33">
        <f>IF(I28="", "", I28*$F28)</f>
        <v/>
      </c>
      <c r="K28" s="33" t="n"/>
      <c r="L28" s="33">
        <f>IF(K28="", "", K28*$F28)</f>
        <v/>
      </c>
      <c r="M28" s="30">
        <f>IF(OR(H28="",H28=0),"",IF(K28="",IF(J28="","",J28/H28),L28/H28))</f>
        <v/>
      </c>
      <c r="P28" s="444" t="n"/>
      <c r="Z28" s="445" t="n"/>
    </row>
    <row r="29" ht="13.35" customHeight="1" s="162">
      <c r="B29" s="31" t="n"/>
      <c r="C29" s="31" t="n"/>
      <c r="E29" s="31" t="n"/>
      <c r="F29" s="32" t="n"/>
      <c r="G29" s="33">
        <f>IF(F29="", "", H29/F29)</f>
        <v/>
      </c>
      <c r="H29" s="33" t="n"/>
      <c r="I29" s="33" t="n"/>
      <c r="J29" s="33">
        <f>IF(I29="", "", I29*$F29)</f>
        <v/>
      </c>
      <c r="K29" s="33" t="n"/>
      <c r="L29" s="33">
        <f>IF(K29="", "", K29*$F29)</f>
        <v/>
      </c>
      <c r="M29" s="30">
        <f>IF(OR(H29="",H29=0),"",IF(K29="",IF(J29="","",J29/H29),L29/H29))</f>
        <v/>
      </c>
      <c r="P29" s="444" t="n"/>
      <c r="Z29" s="445" t="n"/>
    </row>
    <row r="30" ht="13.35" customHeight="1" s="162">
      <c r="B30" s="31" t="n"/>
      <c r="C30" s="31" t="n"/>
      <c r="E30" s="31" t="n"/>
      <c r="F30" s="32" t="n"/>
      <c r="G30" s="33">
        <f>IF(F30="", "", H30/F30)</f>
        <v/>
      </c>
      <c r="H30" s="33" t="n"/>
      <c r="I30" s="33" t="n"/>
      <c r="J30" s="33">
        <f>IF(I30="", "", I30*$F30)</f>
        <v/>
      </c>
      <c r="K30" s="33" t="n"/>
      <c r="L30" s="33">
        <f>IF(K30="", "", K30*$F30)</f>
        <v/>
      </c>
      <c r="M30" s="30">
        <f>IF(OR(H30="",H30=0),"",IF(K30="",IF(J30="","",J30/H30),L30/H30))</f>
        <v/>
      </c>
      <c r="P30" s="444" t="n"/>
      <c r="Z30" s="445" t="n"/>
    </row>
    <row r="31" ht="13.35" customHeight="1" s="162">
      <c r="B31" s="31" t="n"/>
      <c r="C31" s="31" t="n"/>
      <c r="E31" s="31" t="n"/>
      <c r="F31" s="32" t="n"/>
      <c r="G31" s="33">
        <f>IF(F31="", "", H31/F31)</f>
        <v/>
      </c>
      <c r="H31" s="33" t="n"/>
      <c r="I31" s="33" t="n"/>
      <c r="J31" s="33">
        <f>IF(I31="", "", I31*$F31)</f>
        <v/>
      </c>
      <c r="K31" s="33" t="n"/>
      <c r="L31" s="33">
        <f>IF(K31="", "", K31*$F31)</f>
        <v/>
      </c>
      <c r="M31" s="30">
        <f>IF(OR(H31="",H31=0),"",IF(K31="",IF(J31="","",J31/H31),L31/H31))</f>
        <v/>
      </c>
      <c r="P31" s="444" t="n"/>
      <c r="Z31" s="445" t="n"/>
    </row>
    <row r="32" ht="13.35" customHeight="1" s="162">
      <c r="B32" s="31" t="n"/>
      <c r="C32" s="31" t="n"/>
      <c r="E32" s="31" t="n"/>
      <c r="F32" s="32" t="n"/>
      <c r="G32" s="33">
        <f>IF(F32="", "", H32/F32)</f>
        <v/>
      </c>
      <c r="H32" s="33" t="n"/>
      <c r="I32" s="33" t="n"/>
      <c r="J32" s="33">
        <f>IF(I32="", "", I32*$F32)</f>
        <v/>
      </c>
      <c r="K32" s="33" t="n"/>
      <c r="L32" s="33">
        <f>IF(K32="", "", K32*$F32)</f>
        <v/>
      </c>
      <c r="M32" s="30">
        <f>IF(OR(H32="",H32=0),"",IF(K32="",IF(J32="","",J32/H32),L32/H32))</f>
        <v/>
      </c>
      <c r="P32" s="444" t="n"/>
      <c r="Z32" s="445" t="n"/>
    </row>
    <row r="33" ht="13.35" customHeight="1" s="162">
      <c r="B33" s="31" t="n"/>
      <c r="C33" s="31" t="n"/>
      <c r="E33" s="31" t="n"/>
      <c r="F33" s="32" t="n"/>
      <c r="G33" s="33">
        <f>IF(F33="", "", H33/F33)</f>
        <v/>
      </c>
      <c r="H33" s="33" t="n"/>
      <c r="I33" s="33" t="n"/>
      <c r="J33" s="33">
        <f>IF(I33="", "", I33*$F33)</f>
        <v/>
      </c>
      <c r="K33" s="33" t="n"/>
      <c r="L33" s="33">
        <f>IF(K33="", "", K33*$F33)</f>
        <v/>
      </c>
      <c r="M33" s="30">
        <f>IF(OR(H33="",H33=0),"",IF(K33="",IF(J33="","",J33/H33),L33/H33))</f>
        <v/>
      </c>
      <c r="P33" s="444" t="n"/>
      <c r="Z33" s="445" t="n"/>
    </row>
    <row r="34" ht="13.35" customHeight="1" s="162">
      <c r="B34" s="31" t="n"/>
      <c r="C34" s="31" t="n"/>
      <c r="E34" s="31" t="n"/>
      <c r="F34" s="32" t="n"/>
      <c r="G34" s="33">
        <f>IF(F34="", "", H34/F34)</f>
        <v/>
      </c>
      <c r="H34" s="33" t="n"/>
      <c r="I34" s="33" t="n"/>
      <c r="J34" s="33">
        <f>IF(I34="", "", I34*$F34)</f>
        <v/>
      </c>
      <c r="K34" s="33" t="n"/>
      <c r="L34" s="33">
        <f>IF(K34="", "", K34*$F34)</f>
        <v/>
      </c>
      <c r="M34" s="30">
        <f>IF(OR(H34="",H34=0),"",IF(K34="",IF(J34="","",J34/H34),L34/H34))</f>
        <v/>
      </c>
      <c r="P34" s="444" t="n"/>
      <c r="Z34" s="445" t="n"/>
    </row>
    <row r="35" ht="13.35" customHeight="1" s="162">
      <c r="B35" s="31" t="n"/>
      <c r="C35" s="31" t="n"/>
      <c r="E35" s="31" t="n"/>
      <c r="F35" s="32" t="n"/>
      <c r="G35" s="33">
        <f>IF(F35="", "", H35/F35)</f>
        <v/>
      </c>
      <c r="H35" s="33" t="n"/>
      <c r="I35" s="33" t="n"/>
      <c r="J35" s="33">
        <f>IF(I35="", "", I35*$F35)</f>
        <v/>
      </c>
      <c r="K35" s="33" t="n"/>
      <c r="L35" s="33">
        <f>IF(K35="", "", K35*$F35)</f>
        <v/>
      </c>
      <c r="M35" s="30">
        <f>IF(OR(H35="",H35=0),"",IF(K35="",IF(J35="","",J35/H35),L35/H35))</f>
        <v/>
      </c>
      <c r="P35" s="444" t="n"/>
      <c r="Z35" s="445" t="n"/>
    </row>
    <row r="36" ht="13.35" customHeight="1" s="162">
      <c r="B36" s="31" t="n"/>
      <c r="C36" s="31" t="n"/>
      <c r="E36" s="31" t="n"/>
      <c r="F36" s="32" t="n"/>
      <c r="G36" s="33">
        <f>IF(F36="", "", H36/F36)</f>
        <v/>
      </c>
      <c r="H36" s="33" t="n"/>
      <c r="I36" s="33" t="n"/>
      <c r="J36" s="33">
        <f>IF(I36="", "", I36*$F36)</f>
        <v/>
      </c>
      <c r="K36" s="33" t="n"/>
      <c r="L36" s="33">
        <f>IF(K36="", "", K36*$F36)</f>
        <v/>
      </c>
      <c r="M36" s="34">
        <f>IF(OR(H36="",H36=0),"",IF(K36="",IF(J36="","",J36/H36),L36/H36))</f>
        <v/>
      </c>
      <c r="P36" s="446" t="n"/>
      <c r="Q36" s="447" t="n"/>
      <c r="R36" s="447" t="n"/>
      <c r="S36" s="447" t="n"/>
      <c r="T36" s="447" t="n"/>
      <c r="U36" s="447" t="n"/>
      <c r="V36" s="447" t="n"/>
      <c r="W36" s="447" t="n"/>
      <c r="X36" s="447" t="n"/>
      <c r="Y36" s="447" t="n"/>
      <c r="Z36" s="448" t="n"/>
    </row>
    <row r="37" ht="13.35" customFormat="1" customHeight="1" s="130">
      <c r="B37" s="42" t="n"/>
      <c r="C37" s="231" t="inlineStr">
        <is>
          <t>Total</t>
        </is>
      </c>
      <c r="D37" s="159" t="n"/>
      <c r="E37" s="42" t="n"/>
      <c r="F37" s="42" t="n"/>
      <c r="G37" s="43" t="n"/>
      <c r="H37" s="43">
        <f>IF(SUM(H9:H36)=0,"",SUM(H9:H36))</f>
        <v/>
      </c>
      <c r="I37" s="43" t="n"/>
      <c r="J37" s="43">
        <f>IF(SUM(J9:J36)=0,"",SUM(J9:J36))</f>
        <v/>
      </c>
      <c r="K37" s="43" t="n"/>
      <c r="L37" s="43">
        <f>IF(SUM(L9:L36)=0,"",SUM(L9:L36))</f>
        <v/>
      </c>
      <c r="M37" s="35">
        <f>IF(OR(H37="",H37=0),"",IF(L37="",IF(J37="","",J37/H37),L37/H37))</f>
        <v/>
      </c>
    </row>
    <row r="38"/>
    <row r="39" ht="13.35" customHeight="1" s="162">
      <c r="B39" s="188" t="inlineStr">
        <is>
          <t>Return Air Register / Inlet Airflow</t>
        </is>
      </c>
      <c r="C39" s="174" t="n"/>
      <c r="D39" s="174" t="n"/>
      <c r="E39" s="174" t="n"/>
      <c r="F39" s="173" t="n"/>
      <c r="G39" s="233" t="inlineStr">
        <is>
          <t>Design VEL</t>
        </is>
      </c>
      <c r="H39" s="194" t="inlineStr">
        <is>
          <t>Design CFM</t>
        </is>
      </c>
      <c r="I39" s="188" t="inlineStr">
        <is>
          <t>Initial</t>
        </is>
      </c>
      <c r="J39" s="173" t="n"/>
      <c r="K39" s="188" t="inlineStr">
        <is>
          <t>Final</t>
        </is>
      </c>
      <c r="L39" s="173" t="n"/>
      <c r="M39" s="188" t="inlineStr">
        <is>
          <t>%</t>
        </is>
      </c>
    </row>
    <row r="40" ht="13.35" customHeight="1" s="162">
      <c r="B40" s="153" t="inlineStr">
        <is>
          <t>No.</t>
        </is>
      </c>
      <c r="C40" s="188" t="inlineStr">
        <is>
          <t>Area Served</t>
        </is>
      </c>
      <c r="D40" s="188" t="inlineStr">
        <is>
          <t>Type</t>
        </is>
      </c>
      <c r="E40" s="188" t="inlineStr">
        <is>
          <t>Size</t>
        </is>
      </c>
      <c r="F40" s="188" t="inlineStr">
        <is>
          <t>Ak</t>
        </is>
      </c>
      <c r="G40" s="442" t="n"/>
      <c r="H40" s="442" t="n"/>
      <c r="I40" s="188" t="inlineStr">
        <is>
          <t>VEL</t>
        </is>
      </c>
      <c r="J40" s="188" t="inlineStr">
        <is>
          <t>CFM</t>
        </is>
      </c>
      <c r="K40" s="188" t="inlineStr">
        <is>
          <t>VEL</t>
        </is>
      </c>
      <c r="L40" s="188" t="inlineStr">
        <is>
          <t>CFM</t>
        </is>
      </c>
      <c r="M40" s="442" t="n"/>
    </row>
    <row r="41" ht="13.35" customHeight="1" s="162">
      <c r="B41" s="307" t="n"/>
      <c r="C41" s="307" t="n"/>
      <c r="E41" s="307" t="n"/>
      <c r="F41" s="32" t="n"/>
      <c r="G41" s="33">
        <f>IF(F41="", "", H41/F41)</f>
        <v/>
      </c>
      <c r="H41" s="33">
        <f>IF(H37="","",H37-N(H48))</f>
        <v/>
      </c>
      <c r="I41" s="33" t="n"/>
      <c r="J41" s="33">
        <f>IF(I41="", "", I41*$F41)</f>
        <v/>
      </c>
      <c r="K41" s="33" t="n"/>
      <c r="L41" s="33">
        <f>IF(L48="","",L37-N(L48))</f>
        <v/>
      </c>
      <c r="M41" s="30">
        <f>IF(OR(H41="",H41=0),"",IF(K41="",IF(J41="","",J41/H41),L41/H41))</f>
        <v/>
      </c>
    </row>
    <row r="42" ht="13.35" customHeight="1" s="162">
      <c r="B42" s="31" t="n"/>
      <c r="C42" s="31" t="n"/>
      <c r="E42" s="31" t="n"/>
      <c r="F42" s="32" t="n"/>
      <c r="G42" s="33">
        <f>IF(F42="", "", H42/F42)</f>
        <v/>
      </c>
      <c r="H42" s="33" t="n"/>
      <c r="I42" s="33" t="n"/>
      <c r="J42" s="33">
        <f>IF(I42="", "", I42*$F42)</f>
        <v/>
      </c>
      <c r="K42" s="33" t="n"/>
      <c r="L42" s="33">
        <f>IF(K42="", "", K42*$F42)</f>
        <v/>
      </c>
      <c r="M42" s="30">
        <f>IF(OR(H42="",H42=0),"",IF(K42="",IF(J42="","",J42/H42),L42/H42))</f>
        <v/>
      </c>
    </row>
    <row r="43" ht="13.35" customHeight="1" s="162">
      <c r="B43" s="31" t="n"/>
      <c r="C43" s="31" t="n"/>
      <c r="E43" s="31" t="n"/>
      <c r="F43" s="32" t="n"/>
      <c r="G43" s="33">
        <f>IF(F43="", "", H43/F43)</f>
        <v/>
      </c>
      <c r="H43" s="33" t="n"/>
      <c r="I43" s="33" t="n"/>
      <c r="J43" s="33">
        <f>IF(I43="", "", I43*$F43)</f>
        <v/>
      </c>
      <c r="K43" s="33" t="n"/>
      <c r="L43" s="33">
        <f>IF(K43="", "", K43*$F43)</f>
        <v/>
      </c>
      <c r="M43" s="34">
        <f>IF(OR(H43="",H43=0),"",IF(K43="",IF(J43="","",J43/H43),L43/H43))</f>
        <v/>
      </c>
    </row>
    <row r="44" ht="13.35" customFormat="1" customHeight="1" s="130">
      <c r="B44" s="42" t="n"/>
      <c r="C44" s="231" t="inlineStr">
        <is>
          <t>Total</t>
        </is>
      </c>
      <c r="D44" s="159" t="n"/>
      <c r="E44" s="42" t="n"/>
      <c r="F44" s="42" t="n"/>
      <c r="G44" s="43" t="n"/>
      <c r="H44" s="43">
        <f>IF(SUM(H41:H43)=0, "", SUM(H41:H43))</f>
        <v/>
      </c>
      <c r="I44" s="42" t="n"/>
      <c r="J44" s="43">
        <f>IF(SUM(J41:J43)=0, "", SUM(J41:J43))</f>
        <v/>
      </c>
      <c r="K44" s="42" t="n"/>
      <c r="L44" s="43">
        <f>IF(SUM(L41:L43)=0, "", SUM(L41:L43))</f>
        <v/>
      </c>
      <c r="M44" s="35">
        <f>IF(OR(H44="",H44=0),"",IF(L44="",IF(J44="","",J44/H44),L44/H44))</f>
        <v/>
      </c>
    </row>
    <row r="45"/>
    <row r="46" ht="13.35" customHeight="1" s="162">
      <c r="B46" s="188" t="inlineStr">
        <is>
          <t>Outside Air Inlet / Duct Airflow</t>
        </is>
      </c>
      <c r="C46" s="174" t="n"/>
      <c r="D46" s="174" t="n"/>
      <c r="E46" s="174" t="n"/>
      <c r="F46" s="173" t="n"/>
      <c r="G46" s="233" t="inlineStr">
        <is>
          <t>Design VEL</t>
        </is>
      </c>
      <c r="H46" s="194" t="inlineStr">
        <is>
          <t>Design CFM</t>
        </is>
      </c>
      <c r="I46" s="188" t="inlineStr">
        <is>
          <t>Initial</t>
        </is>
      </c>
      <c r="J46" s="173" t="n"/>
      <c r="K46" s="188" t="inlineStr">
        <is>
          <t>Final</t>
        </is>
      </c>
      <c r="L46" s="173" t="n"/>
      <c r="M46" s="188" t="inlineStr">
        <is>
          <t>%</t>
        </is>
      </c>
    </row>
    <row r="47" ht="13.35" customHeight="1" s="162">
      <c r="B47" s="153" t="inlineStr">
        <is>
          <t>No.</t>
        </is>
      </c>
      <c r="C47" s="188" t="inlineStr">
        <is>
          <t>Area Served</t>
        </is>
      </c>
      <c r="D47" s="188" t="inlineStr">
        <is>
          <t>Type</t>
        </is>
      </c>
      <c r="E47" s="188" t="inlineStr">
        <is>
          <t>Size</t>
        </is>
      </c>
      <c r="F47" s="188" t="inlineStr">
        <is>
          <t>Ak</t>
        </is>
      </c>
      <c r="G47" s="442" t="n"/>
      <c r="H47" s="442" t="n"/>
      <c r="I47" s="188" t="inlineStr">
        <is>
          <t>VEL</t>
        </is>
      </c>
      <c r="J47" s="188" t="inlineStr">
        <is>
          <t>CFM</t>
        </is>
      </c>
      <c r="K47" s="188" t="inlineStr">
        <is>
          <t>VEL</t>
        </is>
      </c>
      <c r="L47" s="188" t="inlineStr">
        <is>
          <t>CFM</t>
        </is>
      </c>
      <c r="M47" s="442" t="n"/>
    </row>
    <row r="48" ht="13.35" customHeight="1" s="162">
      <c r="B48" s="31" t="n"/>
      <c r="C48" s="31" t="n"/>
      <c r="E48" s="31" t="n"/>
      <c r="F48" s="32" t="n"/>
      <c r="G48" s="33">
        <f>IF(F48="", "", H48/F48)</f>
        <v/>
      </c>
      <c r="H48" s="33" t="n">
        <v>0</v>
      </c>
      <c r="I48" s="33" t="n"/>
      <c r="J48" s="33">
        <f>IF(I48="", "", I48*$F48)</f>
        <v/>
      </c>
      <c r="K48" s="33" t="n"/>
      <c r="L48" s="33">
        <f>IF(K48="", "", K48*$F48)</f>
        <v/>
      </c>
      <c r="M48" s="30">
        <f>IF(OR(H48="",H48=0),"",IF(K48="",IF(J48="","",J48/H48),L48/H48))</f>
        <v/>
      </c>
    </row>
    <row r="49"/>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200" t="inlineStr">
        <is>
          <t>System</t>
        </is>
      </c>
      <c r="C53" s="403" t="n"/>
      <c r="D53" s="209">
        <f>IF('{Equipment Data Entry}'!B8="","",'{Equipment Data Entry}'!B8)</f>
        <v/>
      </c>
      <c r="E53" s="420" t="n"/>
      <c r="F53" s="403" t="n"/>
      <c r="G53" s="200" t="inlineStr">
        <is>
          <t>Service</t>
        </is>
      </c>
      <c r="H53" s="403" t="n"/>
      <c r="I53" s="210">
        <f>IF('{Equipment Data Entry}'!C8="", "", '{Equipment Data Entry}'!C8)</f>
        <v/>
      </c>
      <c r="J53" s="420" t="n"/>
      <c r="K53" s="420" t="n"/>
      <c r="L53" s="420" t="n"/>
      <c r="M53" s="403" t="n"/>
    </row>
    <row r="54" ht="13.35" customHeight="1" s="162">
      <c r="B54" s="424" t="n"/>
      <c r="C54" s="425" t="n"/>
      <c r="D54" s="424" t="n"/>
      <c r="E54" s="426" t="n"/>
      <c r="F54" s="425" t="n"/>
      <c r="G54" s="424" t="n"/>
      <c r="H54" s="425" t="n"/>
      <c r="I54" s="424" t="n"/>
      <c r="J54" s="426" t="n"/>
      <c r="K54" s="426" t="n"/>
      <c r="L54" s="426" t="n"/>
      <c r="M54" s="425" t="n"/>
    </row>
    <row r="55" ht="13.35" customHeight="1" s="162">
      <c r="B55" s="439" t="inlineStr">
        <is>
          <t>Instrument:</t>
        </is>
      </c>
      <c r="C55" s="13" t="n"/>
      <c r="D55" s="440" t="n"/>
      <c r="E55" s="404" t="n"/>
      <c r="F55" s="404" t="n"/>
      <c r="G55" s="439" t="inlineStr">
        <is>
          <t>Ak basis / notes:</t>
        </is>
      </c>
      <c r="H55" s="13" t="n"/>
      <c r="I55" s="441" t="n"/>
      <c r="J55" s="404" t="n"/>
      <c r="K55" s="404" t="n"/>
      <c r="L55" s="404" t="n"/>
      <c r="M55" s="404" t="n"/>
    </row>
    <row r="56" ht="13.35" customHeight="1" s="162">
      <c r="B56" s="188" t="inlineStr">
        <is>
          <t>Supply Air Diffuser / Outlet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row>
    <row r="57" ht="13.35" customHeight="1" s="162">
      <c r="B57" s="153" t="inlineStr">
        <is>
          <t>No.</t>
        </is>
      </c>
      <c r="C57" s="188" t="inlineStr">
        <is>
          <t>Area Served</t>
        </is>
      </c>
      <c r="D57" s="188" t="inlineStr">
        <is>
          <t>Type</t>
        </is>
      </c>
      <c r="E57" s="188" t="inlineStr">
        <is>
          <t>Size</t>
        </is>
      </c>
      <c r="F57" s="188" t="inlineStr">
        <is>
          <t>Ak</t>
        </is>
      </c>
      <c r="G57" s="442" t="n"/>
      <c r="H57" s="442" t="n"/>
      <c r="I57" s="188" t="inlineStr">
        <is>
          <t>VEL</t>
        </is>
      </c>
      <c r="J57" s="188" t="inlineStr">
        <is>
          <t>CFM</t>
        </is>
      </c>
      <c r="K57" s="188" t="inlineStr">
        <is>
          <t>VEL</t>
        </is>
      </c>
      <c r="L57" s="188" t="inlineStr">
        <is>
          <t>CFM</t>
        </is>
      </c>
      <c r="M57" s="442"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row>
    <row r="60" ht="13.35" customHeight="1" s="162">
      <c r="B60" s="31" t="n"/>
      <c r="C60" s="31" t="n"/>
      <c r="E60" s="31" t="n"/>
      <c r="F60" s="32" t="n"/>
      <c r="G60" s="33">
        <f>IF(F60="", "", H60/F60)</f>
        <v/>
      </c>
      <c r="H60" s="33" t="n"/>
      <c r="I60" s="33" t="n"/>
      <c r="J60" s="33">
        <f>IF(I60="", "", I60*$F60)</f>
        <v/>
      </c>
      <c r="K60" s="33" t="n"/>
      <c r="L60" s="33">
        <f>IF(K60="", "", K60*$F60)</f>
        <v/>
      </c>
      <c r="M60" s="30">
        <f>IF(OR(H60="",H60=0),"",IF(K60="",IF(J60="","",J60/H60),L60/H60))</f>
        <v/>
      </c>
    </row>
    <row r="61" ht="13.35" customHeight="1" s="162">
      <c r="B61" s="31" t="n"/>
      <c r="C61" s="31" t="n"/>
      <c r="E61" s="31" t="n"/>
      <c r="F61" s="32" t="n"/>
      <c r="G61" s="33">
        <f>IF(F61="", "", H61/F61)</f>
        <v/>
      </c>
      <c r="H61" s="33" t="n"/>
      <c r="I61" s="33" t="n"/>
      <c r="J61" s="33">
        <f>IF(I61="", "", I61*$F61)</f>
        <v/>
      </c>
      <c r="K61" s="33" t="n"/>
      <c r="L61" s="33">
        <f>IF(K61="", "", K61*$F61)</f>
        <v/>
      </c>
      <c r="M61" s="30">
        <f>IF(OR(H61="",H61=0),"",IF(K61="",IF(J61="","",J61/H61),L61/H61))</f>
        <v/>
      </c>
      <c r="P61" s="443" t="inlineStr">
        <is>
          <t>Technician Notes</t>
        </is>
      </c>
      <c r="Q61" s="421" t="n"/>
      <c r="R61" s="421" t="n"/>
      <c r="S61" s="421" t="n"/>
      <c r="T61" s="421" t="n"/>
      <c r="U61" s="421" t="n"/>
      <c r="V61" s="421" t="n"/>
      <c r="W61" s="421" t="n"/>
      <c r="X61" s="421" t="n"/>
      <c r="Y61" s="421" t="n"/>
      <c r="Z61" s="422" t="n"/>
    </row>
    <row r="62" ht="13.35" customHeight="1" s="162">
      <c r="B62" s="31" t="n"/>
      <c r="C62" s="31" t="n"/>
      <c r="E62" s="31" t="n"/>
      <c r="F62" s="32" t="n"/>
      <c r="G62" s="33">
        <f>IF(F62="", "", H62/F62)</f>
        <v/>
      </c>
      <c r="H62" s="33" t="n"/>
      <c r="I62" s="33" t="n"/>
      <c r="J62" s="33">
        <f>IF(I62="", "", I62*$F62)</f>
        <v/>
      </c>
      <c r="K62" s="33" t="n"/>
      <c r="L62" s="33">
        <f>IF(K62="", "", K62*$F62)</f>
        <v/>
      </c>
      <c r="M62" s="30">
        <f>IF(OR(H62="",H62=0),"",IF(K62="",IF(J62="","",J62/H62),L62/H62))</f>
        <v/>
      </c>
      <c r="P62" s="444" t="n"/>
      <c r="Z62" s="445" t="n"/>
    </row>
    <row r="63" ht="13.35" customHeight="1" s="162">
      <c r="B63" s="31" t="n"/>
      <c r="C63" s="31" t="n"/>
      <c r="E63" s="31" t="n"/>
      <c r="F63" s="32" t="n"/>
      <c r="G63" s="33">
        <f>IF(F63="", "", H63/F63)</f>
        <v/>
      </c>
      <c r="H63" s="33" t="n"/>
      <c r="I63" s="33" t="n"/>
      <c r="J63" s="33">
        <f>IF(I63="", "", I63*$F63)</f>
        <v/>
      </c>
      <c r="K63" s="33" t="n"/>
      <c r="L63" s="33">
        <f>IF(K63="", "", K63*$F63)</f>
        <v/>
      </c>
      <c r="M63" s="30">
        <f>IF(OR(H63="",H63=0),"",IF(K63="",IF(J63="","",J63/H63),L63/H63))</f>
        <v/>
      </c>
      <c r="P63" s="444" t="n"/>
      <c r="Z63" s="445" t="n"/>
    </row>
    <row r="64" ht="13.35" customHeight="1" s="162">
      <c r="B64" s="31" t="n"/>
      <c r="C64" s="31" t="n"/>
      <c r="E64" s="31" t="n"/>
      <c r="F64" s="32" t="n"/>
      <c r="G64" s="33">
        <f>IF(F64="", "", H64/F64)</f>
        <v/>
      </c>
      <c r="H64" s="33" t="n"/>
      <c r="I64" s="33" t="n"/>
      <c r="J64" s="33">
        <f>IF(I64="", "", I64*$F64)</f>
        <v/>
      </c>
      <c r="K64" s="33" t="n"/>
      <c r="L64" s="33">
        <f>IF(K64="", "", K64*$F64)</f>
        <v/>
      </c>
      <c r="M64" s="30">
        <f>IF(OR(H64="",H64=0),"",IF(K64="",IF(J64="","",J64/H64),L64/H64))</f>
        <v/>
      </c>
      <c r="P64" s="444" t="n"/>
      <c r="Z64" s="445" t="n"/>
    </row>
    <row r="65" ht="13.35" customHeight="1" s="162">
      <c r="B65" s="31" t="n"/>
      <c r="C65" s="31" t="n"/>
      <c r="E65" s="31" t="n"/>
      <c r="F65" s="32" t="n"/>
      <c r="G65" s="33">
        <f>IF(F65="", "", H65/F65)</f>
        <v/>
      </c>
      <c r="H65" s="33" t="n"/>
      <c r="I65" s="33" t="n"/>
      <c r="J65" s="33">
        <f>IF(I65="", "", I65*$F65)</f>
        <v/>
      </c>
      <c r="K65" s="33" t="n"/>
      <c r="L65" s="33">
        <f>IF(K65="", "", K65*$F65)</f>
        <v/>
      </c>
      <c r="M65" s="30">
        <f>IF(OR(H65="",H65=0),"",IF(K65="",IF(J65="","",J65/H65),L65/H65))</f>
        <v/>
      </c>
      <c r="P65" s="444" t="n"/>
      <c r="Z65" s="445" t="n"/>
    </row>
    <row r="66" ht="13.35" customHeight="1" s="162">
      <c r="B66" s="31" t="n"/>
      <c r="C66" s="31" t="n"/>
      <c r="E66" s="31" t="n"/>
      <c r="F66" s="32" t="n"/>
      <c r="G66" s="33">
        <f>IF(F66="", "", H66/F66)</f>
        <v/>
      </c>
      <c r="H66" s="33" t="n"/>
      <c r="I66" s="33" t="n"/>
      <c r="J66" s="33">
        <f>IF(I66="", "", I66*$F66)</f>
        <v/>
      </c>
      <c r="K66" s="33" t="n"/>
      <c r="L66" s="33">
        <f>IF(K66="", "", K66*$F66)</f>
        <v/>
      </c>
      <c r="M66" s="30">
        <f>IF(OR(H66="",H66=0),"",IF(K66="",IF(J66="","",J66/H66),L66/H66))</f>
        <v/>
      </c>
      <c r="P66" s="444" t="n"/>
      <c r="Z66" s="445" t="n"/>
    </row>
    <row r="67" ht="13.35" customHeight="1" s="162">
      <c r="B67" s="31" t="n"/>
      <c r="C67" s="31" t="n"/>
      <c r="E67" s="31" t="n"/>
      <c r="F67" s="32" t="n"/>
      <c r="G67" s="33">
        <f>IF(F67="", "", H67/F67)</f>
        <v/>
      </c>
      <c r="H67" s="33" t="n"/>
      <c r="I67" s="33" t="n"/>
      <c r="J67" s="33">
        <f>IF(I67="", "", I67*$F67)</f>
        <v/>
      </c>
      <c r="K67" s="33" t="n"/>
      <c r="L67" s="33">
        <f>IF(K67="", "", K67*$F67)</f>
        <v/>
      </c>
      <c r="M67" s="30">
        <f>IF(OR(H67="",H67=0),"",IF(K67="",IF(J67="","",J67/H67),L67/H67))</f>
        <v/>
      </c>
      <c r="P67" s="444" t="n"/>
      <c r="Z67" s="445" t="n"/>
    </row>
    <row r="68" ht="13.35" customHeight="1" s="162">
      <c r="B68" s="31" t="n"/>
      <c r="C68" s="31" t="n"/>
      <c r="E68" s="31" t="n"/>
      <c r="F68" s="32" t="n"/>
      <c r="G68" s="33">
        <f>IF(F68="", "", H68/F68)</f>
        <v/>
      </c>
      <c r="H68" s="33" t="n"/>
      <c r="I68" s="33" t="n"/>
      <c r="J68" s="33">
        <f>IF(I68="", "", I68*$F68)</f>
        <v/>
      </c>
      <c r="K68" s="33" t="n"/>
      <c r="L68" s="33">
        <f>IF(K68="", "", K68*$F68)</f>
        <v/>
      </c>
      <c r="M68" s="30">
        <f>IF(OR(H68="",H68=0),"",IF(K68="",IF(J68="","",J68/H68),L68/H68))</f>
        <v/>
      </c>
      <c r="P68" s="444" t="n"/>
      <c r="Z68" s="445" t="n"/>
    </row>
    <row r="69" ht="13.35" customHeight="1" s="162">
      <c r="B69" s="31" t="n"/>
      <c r="C69" s="31" t="n"/>
      <c r="E69" s="31" t="n"/>
      <c r="F69" s="32" t="n"/>
      <c r="G69" s="33">
        <f>IF(F69="", "", H69/F69)</f>
        <v/>
      </c>
      <c r="H69" s="33" t="n"/>
      <c r="I69" s="33" t="n"/>
      <c r="J69" s="33">
        <f>IF(I69="", "", I69*$F69)</f>
        <v/>
      </c>
      <c r="K69" s="33" t="n"/>
      <c r="L69" s="33">
        <f>IF(K69="", "", K69*$F69)</f>
        <v/>
      </c>
      <c r="M69" s="30">
        <f>IF(OR(H69="",H69=0),"",IF(K69="",IF(J69="","",J69/H69),L69/H69))</f>
        <v/>
      </c>
      <c r="P69" s="444" t="n"/>
      <c r="Z69" s="445" t="n"/>
    </row>
    <row r="70" ht="13.35" customHeight="1" s="162">
      <c r="B70" s="31" t="n"/>
      <c r="C70" s="31" t="n"/>
      <c r="E70" s="31" t="n"/>
      <c r="F70" s="32" t="n"/>
      <c r="G70" s="33">
        <f>IF(F70="", "", H70/F70)</f>
        <v/>
      </c>
      <c r="H70" s="33" t="n"/>
      <c r="I70" s="33" t="n"/>
      <c r="J70" s="33">
        <f>IF(I70="", "", I70*$F70)</f>
        <v/>
      </c>
      <c r="K70" s="33" t="n"/>
      <c r="L70" s="33">
        <f>IF(K70="", "", K70*$F70)</f>
        <v/>
      </c>
      <c r="M70" s="30">
        <f>IF(OR(H70="",H70=0),"",IF(K70="",IF(J70="","",J70/H70),L70/H70))</f>
        <v/>
      </c>
      <c r="P70" s="444" t="n"/>
      <c r="Z70" s="445" t="n"/>
    </row>
    <row r="71" ht="13.35" customHeight="1" s="162">
      <c r="B71" s="31" t="n"/>
      <c r="C71" s="31" t="n"/>
      <c r="E71" s="31" t="n"/>
      <c r="F71" s="32" t="n"/>
      <c r="G71" s="33">
        <f>IF(F71="", "", H71/F71)</f>
        <v/>
      </c>
      <c r="H71" s="33" t="n"/>
      <c r="I71" s="33" t="n"/>
      <c r="J71" s="33">
        <f>IF(I71="", "", I71*$F71)</f>
        <v/>
      </c>
      <c r="K71" s="33" t="n"/>
      <c r="L71" s="33">
        <f>IF(K71="", "", K71*$F71)</f>
        <v/>
      </c>
      <c r="M71" s="30">
        <f>IF(OR(H71="",H71=0),"",IF(K71="",IF(J71="","",J71/H71),L71/H71))</f>
        <v/>
      </c>
      <c r="P71" s="444" t="n"/>
      <c r="Z71" s="445" t="n"/>
    </row>
    <row r="72" ht="13.35" customHeight="1" s="162">
      <c r="B72" s="31" t="n"/>
      <c r="C72" s="31" t="n"/>
      <c r="E72" s="31" t="n"/>
      <c r="F72" s="32" t="n"/>
      <c r="G72" s="33">
        <f>IF(F72="", "", H72/F72)</f>
        <v/>
      </c>
      <c r="H72" s="33" t="n"/>
      <c r="I72" s="33" t="n"/>
      <c r="J72" s="33">
        <f>IF(I72="", "", I72*$F72)</f>
        <v/>
      </c>
      <c r="K72" s="33" t="n"/>
      <c r="L72" s="33">
        <f>IF(K72="", "", K72*$F72)</f>
        <v/>
      </c>
      <c r="M72" s="30">
        <f>IF(OR(H72="",H72=0),"",IF(K72="",IF(J72="","",J72/H72),L72/H72))</f>
        <v/>
      </c>
      <c r="P72" s="444" t="n"/>
      <c r="Z72" s="445" t="n"/>
    </row>
    <row r="73" ht="13.35" customHeight="1" s="162">
      <c r="B73" s="31" t="n"/>
      <c r="C73" s="31" t="n"/>
      <c r="E73" s="31" t="n"/>
      <c r="F73" s="32" t="n"/>
      <c r="G73" s="33">
        <f>IF(F73="", "", H73/F73)</f>
        <v/>
      </c>
      <c r="H73" s="33" t="n"/>
      <c r="I73" s="33" t="n"/>
      <c r="J73" s="33">
        <f>IF(I73="", "", I73*$F73)</f>
        <v/>
      </c>
      <c r="K73" s="33" t="n"/>
      <c r="L73" s="33">
        <f>IF(K73="", "", K73*$F73)</f>
        <v/>
      </c>
      <c r="M73" s="30">
        <f>IF(OR(H73="",H73=0),"",IF(K73="",IF(J73="","",J73/H73),L73/H73))</f>
        <v/>
      </c>
      <c r="P73" s="444" t="n"/>
      <c r="Z73" s="445" t="n"/>
    </row>
    <row r="74" ht="13.35" customHeight="1" s="162">
      <c r="B74" s="31" t="n"/>
      <c r="C74" s="31" t="n"/>
      <c r="E74" s="31" t="n"/>
      <c r="F74" s="32" t="n"/>
      <c r="G74" s="33">
        <f>IF(F74="", "", H74/F74)</f>
        <v/>
      </c>
      <c r="H74" s="33" t="n"/>
      <c r="I74" s="33" t="n"/>
      <c r="J74" s="33">
        <f>IF(I74="", "", I74*$F74)</f>
        <v/>
      </c>
      <c r="K74" s="33" t="n"/>
      <c r="L74" s="33">
        <f>IF(K74="", "", K74*$F74)</f>
        <v/>
      </c>
      <c r="M74" s="30">
        <f>IF(OR(H74="",H74=0),"",IF(K74="",IF(J74="","",J74/H74),L74/H74))</f>
        <v/>
      </c>
      <c r="P74" s="444" t="n"/>
      <c r="Z74" s="445" t="n"/>
    </row>
    <row r="75" ht="13.35" customHeight="1" s="162">
      <c r="B75" s="31" t="n"/>
      <c r="C75" s="31" t="n"/>
      <c r="E75" s="31" t="n"/>
      <c r="F75" s="32" t="n"/>
      <c r="G75" s="33">
        <f>IF(F75="", "", H75/F75)</f>
        <v/>
      </c>
      <c r="H75" s="33" t="n"/>
      <c r="I75" s="33" t="n"/>
      <c r="J75" s="33">
        <f>IF(I75="", "", I75*$F75)</f>
        <v/>
      </c>
      <c r="K75" s="33" t="n"/>
      <c r="L75" s="33">
        <f>IF(K75="", "", K75*$F75)</f>
        <v/>
      </c>
      <c r="M75" s="30">
        <f>IF(OR(H75="",H75=0),"",IF(K75="",IF(J75="","",J75/H75),L75/H75))</f>
        <v/>
      </c>
      <c r="P75" s="444" t="n"/>
      <c r="Z75" s="445" t="n"/>
    </row>
    <row r="76" ht="13.35" customHeight="1" s="162">
      <c r="B76" s="31" t="n"/>
      <c r="C76" s="31" t="n"/>
      <c r="E76" s="31" t="n"/>
      <c r="F76" s="32" t="n"/>
      <c r="G76" s="33">
        <f>IF(F76="", "", H76/F76)</f>
        <v/>
      </c>
      <c r="H76" s="33" t="n"/>
      <c r="I76" s="33" t="n"/>
      <c r="J76" s="33">
        <f>IF(I76="", "", I76*$F76)</f>
        <v/>
      </c>
      <c r="K76" s="33" t="n"/>
      <c r="L76" s="33">
        <f>IF(K76="", "", K76*$F76)</f>
        <v/>
      </c>
      <c r="M76" s="30">
        <f>IF(OR(H76="",H76=0),"",IF(K76="",IF(J76="","",J76/H76),L76/H76))</f>
        <v/>
      </c>
      <c r="P76" s="444" t="n"/>
      <c r="Z76" s="445" t="n"/>
    </row>
    <row r="77" ht="13.35" customHeight="1" s="162">
      <c r="B77" s="31" t="n"/>
      <c r="C77" s="31" t="n"/>
      <c r="E77" s="31" t="n"/>
      <c r="F77" s="32" t="n"/>
      <c r="G77" s="33">
        <f>IF(F77="", "", H77/F77)</f>
        <v/>
      </c>
      <c r="H77" s="33" t="n"/>
      <c r="I77" s="33" t="n"/>
      <c r="J77" s="33">
        <f>IF(I77="", "", I77*$F77)</f>
        <v/>
      </c>
      <c r="K77" s="33" t="n"/>
      <c r="L77" s="33">
        <f>IF(K77="", "", K77*$F77)</f>
        <v/>
      </c>
      <c r="M77" s="30">
        <f>IF(OR(H77="",H77=0),"",IF(K77="",IF(J77="","",J77/H77),L77/H77))</f>
        <v/>
      </c>
      <c r="P77" s="444" t="n"/>
      <c r="Z77" s="445" t="n"/>
    </row>
    <row r="78" ht="13.35" customHeight="1" s="162">
      <c r="B78" s="31" t="n"/>
      <c r="C78" s="31" t="n"/>
      <c r="E78" s="31" t="n"/>
      <c r="F78" s="32" t="n"/>
      <c r="G78" s="33">
        <f>IF(F78="", "", H78/F78)</f>
        <v/>
      </c>
      <c r="H78" s="33" t="n"/>
      <c r="I78" s="33" t="n"/>
      <c r="J78" s="33">
        <f>IF(I78="", "", I78*$F78)</f>
        <v/>
      </c>
      <c r="K78" s="33" t="n"/>
      <c r="L78" s="33">
        <f>IF(K78="", "", K78*$F78)</f>
        <v/>
      </c>
      <c r="M78" s="30">
        <f>IF(OR(H78="",H78=0),"",IF(K78="",IF(J78="","",J78/H78),L78/H78))</f>
        <v/>
      </c>
      <c r="P78" s="444" t="n"/>
      <c r="Z78" s="445" t="n"/>
    </row>
    <row r="79" ht="13.35" customHeight="1" s="162">
      <c r="B79" s="31" t="n"/>
      <c r="C79" s="31" t="n"/>
      <c r="E79" s="31" t="n"/>
      <c r="F79" s="32" t="n"/>
      <c r="G79" s="33">
        <f>IF(F79="", "", H79/F79)</f>
        <v/>
      </c>
      <c r="H79" s="33" t="n"/>
      <c r="I79" s="33" t="n"/>
      <c r="J79" s="33">
        <f>IF(I79="", "", I79*$F79)</f>
        <v/>
      </c>
      <c r="K79" s="33" t="n"/>
      <c r="L79" s="33">
        <f>IF(K79="", "", K79*$F79)</f>
        <v/>
      </c>
      <c r="M79" s="30">
        <f>IF(OR(H79="",H79=0),"",IF(K79="",IF(J79="","",J79/H79),L79/H79))</f>
        <v/>
      </c>
      <c r="P79" s="444" t="n"/>
      <c r="Z79" s="445" t="n"/>
    </row>
    <row r="80" ht="13.35" customHeight="1" s="162">
      <c r="B80" s="31" t="n"/>
      <c r="C80" s="31" t="n"/>
      <c r="E80" s="31" t="n"/>
      <c r="F80" s="32" t="n"/>
      <c r="G80" s="33">
        <f>IF(F80="", "", H80/F80)</f>
        <v/>
      </c>
      <c r="H80" s="33" t="n"/>
      <c r="I80" s="33" t="n"/>
      <c r="J80" s="33">
        <f>IF(I80="", "", I80*$F80)</f>
        <v/>
      </c>
      <c r="K80" s="33" t="n"/>
      <c r="L80" s="33">
        <f>IF(K80="", "", K80*$F80)</f>
        <v/>
      </c>
      <c r="M80" s="30">
        <f>IF(OR(H80="",H80=0),"",IF(K80="",IF(J80="","",J80/H80),L80/H80))</f>
        <v/>
      </c>
      <c r="P80" s="444" t="n"/>
      <c r="Z80" s="445" t="n"/>
    </row>
    <row r="81" ht="13.35" customHeight="1" s="162">
      <c r="B81" s="31" t="n"/>
      <c r="C81" s="31" t="n"/>
      <c r="E81" s="31" t="n"/>
      <c r="F81" s="32" t="n"/>
      <c r="G81" s="33">
        <f>IF(F81="", "", H81/F81)</f>
        <v/>
      </c>
      <c r="H81" s="33" t="n"/>
      <c r="I81" s="33" t="n"/>
      <c r="J81" s="33">
        <f>IF(I81="", "", I81*$F81)</f>
        <v/>
      </c>
      <c r="K81" s="33" t="n"/>
      <c r="L81" s="33">
        <f>IF(K81="", "", K81*$F81)</f>
        <v/>
      </c>
      <c r="M81" s="30">
        <f>IF(OR(H81="",H81=0),"",IF(K81="",IF(J81="","",J81/H81),L81/H81))</f>
        <v/>
      </c>
      <c r="P81" s="444" t="n"/>
      <c r="Z81" s="445" t="n"/>
    </row>
    <row r="82" ht="13.35" customHeight="1" s="162">
      <c r="B82" s="31" t="n"/>
      <c r="C82" s="31" t="n"/>
      <c r="E82" s="31" t="n"/>
      <c r="F82" s="32" t="n"/>
      <c r="G82" s="33">
        <f>IF(F82="", "", H82/F82)</f>
        <v/>
      </c>
      <c r="H82" s="33" t="n"/>
      <c r="I82" s="33" t="n"/>
      <c r="J82" s="33">
        <f>IF(I82="", "", I82*$F82)</f>
        <v/>
      </c>
      <c r="K82" s="33" t="n"/>
      <c r="L82" s="33">
        <f>IF(K82="", "", K82*$F82)</f>
        <v/>
      </c>
      <c r="M82" s="30">
        <f>IF(OR(H82="",H82=0),"",IF(K82="",IF(J82="","",J82/H82),L82/H82))</f>
        <v/>
      </c>
      <c r="P82" s="444" t="n"/>
      <c r="Z82" s="445" t="n"/>
    </row>
    <row r="83" ht="13.35" customHeight="1" s="162">
      <c r="B83" s="31" t="n"/>
      <c r="C83" s="31" t="n"/>
      <c r="E83" s="31" t="n"/>
      <c r="F83" s="32" t="n"/>
      <c r="G83" s="33">
        <f>IF(F83="", "", H83/F83)</f>
        <v/>
      </c>
      <c r="H83" s="33" t="n"/>
      <c r="I83" s="33" t="n"/>
      <c r="J83" s="33">
        <f>IF(I83="", "", I83*$F83)</f>
        <v/>
      </c>
      <c r="K83" s="33" t="n"/>
      <c r="L83" s="33">
        <f>IF(K83="", "", K83*$F83)</f>
        <v/>
      </c>
      <c r="M83" s="30">
        <f>IF(OR(H83="",H83=0),"",IF(K83="",IF(J83="","",J83/H83),L83/H83))</f>
        <v/>
      </c>
      <c r="P83" s="444" t="n"/>
      <c r="Z83" s="445" t="n"/>
    </row>
    <row r="84" ht="13.35" customHeight="1" s="162">
      <c r="B84" s="31" t="n"/>
      <c r="C84" s="31" t="n"/>
      <c r="E84" s="31" t="n"/>
      <c r="F84" s="32" t="n"/>
      <c r="G84" s="33">
        <f>IF(F84="", "", H84/F84)</f>
        <v/>
      </c>
      <c r="H84" s="33" t="n"/>
      <c r="I84" s="33" t="n"/>
      <c r="J84" s="33">
        <f>IF(I84="", "", I84*$F84)</f>
        <v/>
      </c>
      <c r="K84" s="33" t="n"/>
      <c r="L84" s="33">
        <f>IF(K84="", "", K84*$F84)</f>
        <v/>
      </c>
      <c r="M84" s="30">
        <f>IF(OR(H84="",H84=0),"",IF(K84="",IF(J84="","",J84/H84),L84/H84))</f>
        <v/>
      </c>
      <c r="P84" s="444" t="n"/>
      <c r="Z84" s="445" t="n"/>
    </row>
    <row r="85" ht="13.35" customHeight="1" s="162">
      <c r="B85" s="31" t="n"/>
      <c r="C85" s="31" t="n"/>
      <c r="E85" s="31" t="n"/>
      <c r="F85" s="32" t="n"/>
      <c r="G85" s="33">
        <f>IF(F85="", "", H85/F85)</f>
        <v/>
      </c>
      <c r="H85" s="33" t="n"/>
      <c r="I85" s="33" t="n"/>
      <c r="J85" s="33">
        <f>IF(I85="", "", I85*$F85)</f>
        <v/>
      </c>
      <c r="K85" s="33" t="n"/>
      <c r="L85" s="33">
        <f>IF(K85="", "", K85*$F85)</f>
        <v/>
      </c>
      <c r="M85" s="34">
        <f>IF(OR(H85="",H85=0),"",IF(K85="",IF(J85="","",J85/H85),L85/H85))</f>
        <v/>
      </c>
      <c r="P85" s="444" t="n"/>
      <c r="Z85" s="445" t="n"/>
    </row>
    <row r="86" ht="13.35" customHeight="1" s="162">
      <c r="A86" s="130" t="n"/>
      <c r="B86" s="42" t="n"/>
      <c r="C86" s="231" t="inlineStr">
        <is>
          <t>Total</t>
        </is>
      </c>
      <c r="D86" s="159" t="n"/>
      <c r="E86" s="42" t="n"/>
      <c r="F86" s="42" t="n"/>
      <c r="G86" s="43" t="n"/>
      <c r="H86" s="43">
        <f>IF(SUM(H58:H85)=0,"",SUM(H58:H85))</f>
        <v/>
      </c>
      <c r="I86" s="43" t="n"/>
      <c r="J86" s="43">
        <f>IF(SUM(J58:J85)=0,"",SUM(J58:J85))</f>
        <v/>
      </c>
      <c r="K86" s="43" t="n"/>
      <c r="L86" s="43">
        <f>IF(SUM(L58:L85)=0,"",SUM(L58:L85))</f>
        <v/>
      </c>
      <c r="M86" s="35">
        <f>IF(OR(H86="",H86=0),"",IF(L86="",IF(J86="","",J86/H86),L86/H86))</f>
        <v/>
      </c>
      <c r="P86" s="444" t="n"/>
      <c r="Z86" s="445" t="n"/>
    </row>
    <row r="87" ht="13.35" customHeight="1" s="162">
      <c r="P87" s="444" t="n"/>
      <c r="Z87" s="445" t="n"/>
    </row>
    <row r="88" ht="13.35" customHeight="1" s="162">
      <c r="B88" s="188" t="inlineStr">
        <is>
          <t>Return Air Register / Inlet Airflow</t>
        </is>
      </c>
      <c r="C88" s="174" t="n"/>
      <c r="D88" s="174" t="n"/>
      <c r="E88" s="174" t="n"/>
      <c r="F88" s="173" t="n"/>
      <c r="G88" s="233" t="inlineStr">
        <is>
          <t>Design VEL</t>
        </is>
      </c>
      <c r="H88" s="194" t="inlineStr">
        <is>
          <t>Design CFM</t>
        </is>
      </c>
      <c r="I88" s="188" t="inlineStr">
        <is>
          <t>Initial</t>
        </is>
      </c>
      <c r="J88" s="173" t="n"/>
      <c r="K88" s="188" t="inlineStr">
        <is>
          <t>Final</t>
        </is>
      </c>
      <c r="L88" s="173" t="n"/>
      <c r="M88" s="188" t="inlineStr">
        <is>
          <t>%</t>
        </is>
      </c>
      <c r="P88" s="446" t="n"/>
      <c r="Q88" s="447" t="n"/>
      <c r="R88" s="447" t="n"/>
      <c r="S88" s="447" t="n"/>
      <c r="T88" s="447" t="n"/>
      <c r="U88" s="447" t="n"/>
      <c r="V88" s="447" t="n"/>
      <c r="W88" s="447" t="n"/>
      <c r="X88" s="447" t="n"/>
      <c r="Y88" s="447" t="n"/>
      <c r="Z88" s="448" t="n"/>
    </row>
    <row r="89" ht="13.35" customHeight="1" s="162">
      <c r="B89" s="153" t="inlineStr">
        <is>
          <t>No.</t>
        </is>
      </c>
      <c r="C89" s="188" t="inlineStr">
        <is>
          <t>Area Served</t>
        </is>
      </c>
      <c r="D89" s="188" t="inlineStr">
        <is>
          <t>Type</t>
        </is>
      </c>
      <c r="E89" s="188" t="inlineStr">
        <is>
          <t>Size</t>
        </is>
      </c>
      <c r="F89" s="188" t="inlineStr">
        <is>
          <t>Ak</t>
        </is>
      </c>
      <c r="G89" s="442" t="n"/>
      <c r="H89" s="442" t="n"/>
      <c r="I89" s="188" t="inlineStr">
        <is>
          <t>VEL</t>
        </is>
      </c>
      <c r="J89" s="188" t="inlineStr">
        <is>
          <t>CFM</t>
        </is>
      </c>
      <c r="K89" s="188" t="inlineStr">
        <is>
          <t>VEL</t>
        </is>
      </c>
      <c r="L89" s="188" t="inlineStr">
        <is>
          <t>CFM</t>
        </is>
      </c>
      <c r="M89" s="442" t="n"/>
    </row>
    <row r="90" ht="13.35" customHeight="1" s="162">
      <c r="B90" s="307" t="n"/>
      <c r="C90" s="307" t="n"/>
      <c r="E90" s="307" t="n"/>
      <c r="F90" s="32" t="n"/>
      <c r="G90" s="33">
        <f>IF(F90="", "", H90/F90)</f>
        <v/>
      </c>
      <c r="H90" s="33">
        <f>IF(H86="","",H86-N(H97))</f>
        <v/>
      </c>
      <c r="I90" s="33" t="n"/>
      <c r="J90" s="33">
        <f>IF(I90="", "", I90*$F90)</f>
        <v/>
      </c>
      <c r="K90" s="33" t="n"/>
      <c r="L90" s="33">
        <f>IF(L97="","",L86-N(L97))</f>
        <v/>
      </c>
      <c r="M90" s="30">
        <f>IF(OR(H90="",H90=0),"",IF(K90="",IF(J90="","",J90/H90),L90/H90))</f>
        <v/>
      </c>
    </row>
    <row r="91" ht="13.35" customHeight="1" s="162">
      <c r="B91" s="31" t="n"/>
      <c r="C91" s="31" t="n"/>
      <c r="E91" s="31" t="n"/>
      <c r="F91" s="32" t="n"/>
      <c r="G91" s="33">
        <f>IF(F91="", "", H91/F91)</f>
        <v/>
      </c>
      <c r="H91" s="33" t="n"/>
      <c r="I91" s="33" t="n"/>
      <c r="J91" s="33">
        <f>IF(I91="", "", I91*$F91)</f>
        <v/>
      </c>
      <c r="K91" s="33" t="n"/>
      <c r="L91" s="33">
        <f>IF(K91="", "", K91*$F91)</f>
        <v/>
      </c>
      <c r="M91" s="30">
        <f>IF(OR(H91="",H91=0),"",IF(K91="",IF(J91="","",J91/H91),L91/H91))</f>
        <v/>
      </c>
    </row>
    <row r="92" ht="13.35" customHeight="1" s="162">
      <c r="B92" s="31" t="n"/>
      <c r="C92" s="31" t="n"/>
      <c r="E92" s="31" t="n"/>
      <c r="F92" s="32" t="n"/>
      <c r="G92" s="33">
        <f>IF(F92="", "", H92/F92)</f>
        <v/>
      </c>
      <c r="H92" s="33" t="n"/>
      <c r="I92" s="33" t="n"/>
      <c r="J92" s="33">
        <f>IF(I92="", "", I92*$F92)</f>
        <v/>
      </c>
      <c r="K92" s="33" t="n"/>
      <c r="L92" s="33">
        <f>IF(K92="", "", K92*$F92)</f>
        <v/>
      </c>
      <c r="M92" s="34">
        <f>IF(OR(H92="",H92=0),"",IF(K92="",IF(J92="","",J92/H92),L92/H92))</f>
        <v/>
      </c>
    </row>
    <row r="93" ht="13.35" customHeight="1" s="162">
      <c r="A93" s="130" t="n"/>
      <c r="B93" s="42" t="n"/>
      <c r="C93" s="231" t="inlineStr">
        <is>
          <t>Total</t>
        </is>
      </c>
      <c r="D93" s="159" t="n"/>
      <c r="E93" s="42" t="n"/>
      <c r="F93" s="42" t="n"/>
      <c r="G93" s="43" t="n"/>
      <c r="H93" s="43">
        <f>IF(SUM(H90:H92)=0, "", SUM(H90:H92))</f>
        <v/>
      </c>
      <c r="I93" s="42" t="n"/>
      <c r="J93" s="43">
        <f>IF(SUM(J90:J92)=0, "", SUM(J90:J92))</f>
        <v/>
      </c>
      <c r="K93" s="42" t="n"/>
      <c r="L93" s="43">
        <f>IF(SUM(L90:L92)=0, "", SUM(L90:L92))</f>
        <v/>
      </c>
      <c r="M93" s="35">
        <f>IF(OR(H93="",H93=0),"",IF(L93="",IF(J93="","",J93/H93),L93/H93))</f>
        <v/>
      </c>
    </row>
    <row r="94"/>
    <row r="95" ht="13.35" customHeight="1" s="162">
      <c r="B95" s="188" t="inlineStr">
        <is>
          <t>Outside Air Inlet / Duct Airflow</t>
        </is>
      </c>
      <c r="C95" s="174" t="n"/>
      <c r="D95" s="174" t="n"/>
      <c r="E95" s="174" t="n"/>
      <c r="F95" s="173" t="n"/>
      <c r="G95" s="233" t="inlineStr">
        <is>
          <t>Design VEL</t>
        </is>
      </c>
      <c r="H95" s="194" t="inlineStr">
        <is>
          <t>Design CFM</t>
        </is>
      </c>
      <c r="I95" s="188" t="inlineStr">
        <is>
          <t>Initial</t>
        </is>
      </c>
      <c r="J95" s="173" t="n"/>
      <c r="K95" s="188" t="inlineStr">
        <is>
          <t>Final</t>
        </is>
      </c>
      <c r="L95" s="173" t="n"/>
      <c r="M95" s="188" t="inlineStr">
        <is>
          <t>%</t>
        </is>
      </c>
    </row>
    <row r="96" ht="13.35" customHeight="1" s="162">
      <c r="B96" s="153" t="inlineStr">
        <is>
          <t>No.</t>
        </is>
      </c>
      <c r="C96" s="188" t="inlineStr">
        <is>
          <t>Area Served</t>
        </is>
      </c>
      <c r="D96" s="188" t="inlineStr">
        <is>
          <t>Type</t>
        </is>
      </c>
      <c r="E96" s="188" t="inlineStr">
        <is>
          <t>Size</t>
        </is>
      </c>
      <c r="F96" s="188" t="inlineStr">
        <is>
          <t>Ak</t>
        </is>
      </c>
      <c r="G96" s="442" t="n"/>
      <c r="H96" s="442" t="n"/>
      <c r="I96" s="188" t="inlineStr">
        <is>
          <t>VEL</t>
        </is>
      </c>
      <c r="J96" s="188" t="inlineStr">
        <is>
          <t>CFM</t>
        </is>
      </c>
      <c r="K96" s="188" t="inlineStr">
        <is>
          <t>VEL</t>
        </is>
      </c>
      <c r="L96" s="188" t="inlineStr">
        <is>
          <t>CFM</t>
        </is>
      </c>
      <c r="M96" s="442" t="n"/>
    </row>
    <row r="97" ht="13.35" customHeight="1" s="162">
      <c r="B97" s="31" t="n"/>
      <c r="C97" s="31" t="n"/>
      <c r="E97" s="31" t="n"/>
      <c r="F97" s="32" t="n"/>
      <c r="G97" s="33">
        <f>IF(F97="", "", H97/F97)</f>
        <v/>
      </c>
      <c r="H97" s="33" t="n">
        <v>0</v>
      </c>
      <c r="I97" s="33" t="n"/>
      <c r="J97" s="33">
        <f>IF(I97="", "", I97*$F97)</f>
        <v/>
      </c>
      <c r="K97" s="33" t="n"/>
      <c r="L97" s="33">
        <f>IF(K97="", "", K97*$F97)</f>
        <v/>
      </c>
      <c r="M97" s="30">
        <f>IF(OR(H97="",H97=0),"",IF(K97="",IF(J97="","",J97/H97),L97/H97))</f>
        <v/>
      </c>
    </row>
    <row r="98"/>
    <row r="99" ht="13.35" customHeight="1" s="162">
      <c r="B99" s="188" t="inlineStr">
        <is>
          <t>Remarks</t>
        </is>
      </c>
      <c r="C99" s="173" t="n"/>
      <c r="D99" s="15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2" ht="13.35" customHeight="1" s="162">
      <c r="B102" s="200" t="inlineStr">
        <is>
          <t>System</t>
        </is>
      </c>
      <c r="C102" s="403" t="n"/>
      <c r="D102" s="209">
        <f>IF('{Equipment Data Entry}'!B9="","",'{Equipment Data Entry}'!B9)</f>
        <v/>
      </c>
      <c r="E102" s="420" t="n"/>
      <c r="F102" s="403" t="n"/>
      <c r="G102" s="200" t="inlineStr">
        <is>
          <t>Service</t>
        </is>
      </c>
      <c r="H102" s="403" t="n"/>
      <c r="I102" s="210">
        <f>IF('{Equipment Data Entry}'!C9="", "", '{Equipment Data Entry}'!C9)</f>
        <v/>
      </c>
      <c r="J102" s="420" t="n"/>
      <c r="K102" s="420" t="n"/>
      <c r="L102" s="420" t="n"/>
      <c r="M102" s="403" t="n"/>
    </row>
    <row r="103" ht="13.35" customHeight="1" s="162">
      <c r="B103" s="424" t="n"/>
      <c r="C103" s="425" t="n"/>
      <c r="D103" s="424" t="n"/>
      <c r="E103" s="426" t="n"/>
      <c r="F103" s="425" t="n"/>
      <c r="G103" s="424" t="n"/>
      <c r="H103" s="425" t="n"/>
      <c r="I103" s="424" t="n"/>
      <c r="J103" s="426" t="n"/>
      <c r="K103" s="426" t="n"/>
      <c r="L103" s="426" t="n"/>
      <c r="M103" s="425" t="n"/>
    </row>
    <row r="104" ht="13.35" customHeight="1" s="162">
      <c r="B104" s="439" t="inlineStr">
        <is>
          <t>Instrument:</t>
        </is>
      </c>
      <c r="C104" s="13" t="n"/>
      <c r="D104" s="440" t="n"/>
      <c r="E104" s="404" t="n"/>
      <c r="F104" s="404" t="n"/>
      <c r="G104" s="439" t="inlineStr">
        <is>
          <t>Ak basis / notes:</t>
        </is>
      </c>
      <c r="H104" s="13" t="n"/>
      <c r="I104" s="441" t="n"/>
      <c r="J104" s="404" t="n"/>
      <c r="K104" s="404" t="n"/>
      <c r="L104" s="404" t="n"/>
      <c r="M104" s="404" t="n"/>
    </row>
    <row r="105" ht="13.35" customHeight="1" s="162">
      <c r="B105" s="188" t="inlineStr">
        <is>
          <t>Supply Air Diffuser / Outlet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row>
    <row r="106" ht="13.35" customHeight="1" s="162">
      <c r="B106" s="153" t="inlineStr">
        <is>
          <t>No.</t>
        </is>
      </c>
      <c r="C106" s="188" t="inlineStr">
        <is>
          <t>Area Served</t>
        </is>
      </c>
      <c r="D106" s="188" t="inlineStr">
        <is>
          <t>Type</t>
        </is>
      </c>
      <c r="E106" s="188" t="inlineStr">
        <is>
          <t>Size</t>
        </is>
      </c>
      <c r="F106" s="188" t="inlineStr">
        <is>
          <t>Ak</t>
        </is>
      </c>
      <c r="G106" s="442" t="n"/>
      <c r="H106" s="442" t="n"/>
      <c r="I106" s="188" t="inlineStr">
        <is>
          <t>VEL</t>
        </is>
      </c>
      <c r="J106" s="188" t="inlineStr">
        <is>
          <t>CFM</t>
        </is>
      </c>
      <c r="K106" s="188" t="inlineStr">
        <is>
          <t>VEL</t>
        </is>
      </c>
      <c r="L106" s="188" t="inlineStr">
        <is>
          <t>CFM</t>
        </is>
      </c>
      <c r="M106" s="442"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43" t="inlineStr">
        <is>
          <t>Technician Notes</t>
        </is>
      </c>
      <c r="Q111" s="421" t="n"/>
      <c r="R111" s="421" t="n"/>
      <c r="S111" s="421" t="n"/>
      <c r="T111" s="421" t="n"/>
      <c r="U111" s="421" t="n"/>
      <c r="V111" s="421" t="n"/>
      <c r="W111" s="421" t="n"/>
      <c r="X111" s="421" t="n"/>
      <c r="Y111" s="421" t="n"/>
      <c r="Z111" s="422"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44" t="n"/>
      <c r="Z112" s="445"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44" t="n"/>
      <c r="Z113" s="445"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44" t="n"/>
      <c r="Z114" s="445"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44" t="n"/>
      <c r="Z115" s="445"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44" t="n"/>
      <c r="Z116" s="445"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44" t="n"/>
      <c r="Z117" s="445"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44" t="n"/>
      <c r="Z118" s="445"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44" t="n"/>
      <c r="Z119" s="445"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44" t="n"/>
      <c r="Z120" s="445" t="n"/>
    </row>
    <row r="121" ht="13.35" customHeight="1" s="162">
      <c r="B121" s="307" t="n"/>
      <c r="C121" s="307" t="n"/>
      <c r="E121" s="307" t="n"/>
      <c r="F121" s="32" t="n"/>
      <c r="G121" s="33">
        <f>IF(F121="", "", H121/F121)</f>
        <v/>
      </c>
      <c r="H121" s="33" t="n"/>
      <c r="I121" s="33" t="n"/>
      <c r="J121" s="33">
        <f>IF(I121="", "", I121*$F121)</f>
        <v/>
      </c>
      <c r="K121" s="33" t="n"/>
      <c r="L121" s="33">
        <f>IF(K121="", "", K121*$F121)</f>
        <v/>
      </c>
      <c r="M121" s="30">
        <f>IF(OR(H121="",H121=0),"",IF(K121="",IF(J121="","",J121/H121),L121/H121))</f>
        <v/>
      </c>
      <c r="P121" s="444" t="n"/>
      <c r="Z121" s="445" t="n"/>
    </row>
    <row r="122" ht="13.35" customHeight="1" s="162">
      <c r="B122" s="307" t="n"/>
      <c r="C122" s="307" t="n"/>
      <c r="E122" s="307" t="n"/>
      <c r="F122" s="32" t="n"/>
      <c r="G122" s="33">
        <f>IF(F122="", "", H122/F122)</f>
        <v/>
      </c>
      <c r="H122" s="33" t="n"/>
      <c r="I122" s="33" t="n"/>
      <c r="J122" s="33">
        <f>IF(I122="", "", I122*$F122)</f>
        <v/>
      </c>
      <c r="K122" s="33" t="n"/>
      <c r="L122" s="33">
        <f>IF(K122="", "", K122*$F122)</f>
        <v/>
      </c>
      <c r="M122" s="30">
        <f>IF(OR(H122="",H122=0),"",IF(K122="",IF(J122="","",J122/H122),L122/H122))</f>
        <v/>
      </c>
      <c r="P122" s="444" t="n"/>
      <c r="Z122" s="445" t="n"/>
    </row>
    <row r="123" ht="13.35" customHeight="1" s="162">
      <c r="B123" s="307" t="n"/>
      <c r="C123" s="307" t="n"/>
      <c r="E123" s="307" t="n"/>
      <c r="F123" s="32" t="n"/>
      <c r="G123" s="33">
        <f>IF(F123="", "", H123/F123)</f>
        <v/>
      </c>
      <c r="H123" s="33" t="n"/>
      <c r="I123" s="33" t="n"/>
      <c r="J123" s="33">
        <f>IF(I123="", "", I123*$F123)</f>
        <v/>
      </c>
      <c r="K123" s="33" t="n"/>
      <c r="L123" s="33">
        <f>IF(K123="", "", K123*$F123)</f>
        <v/>
      </c>
      <c r="M123" s="30">
        <f>IF(OR(H123="",H123=0),"",IF(K123="",IF(J123="","",J123/H123),L123/H123))</f>
        <v/>
      </c>
      <c r="P123" s="444" t="n"/>
      <c r="Z123" s="445" t="n"/>
    </row>
    <row r="124" ht="13.35" customHeight="1" s="162">
      <c r="B124" s="307" t="n"/>
      <c r="C124" s="307" t="n"/>
      <c r="E124" s="307" t="n"/>
      <c r="F124" s="32" t="n"/>
      <c r="G124" s="33">
        <f>IF(F124="", "", H124/F124)</f>
        <v/>
      </c>
      <c r="H124" s="33" t="n"/>
      <c r="I124" s="33" t="n"/>
      <c r="J124" s="33">
        <f>IF(I124="", "", I124*$F124)</f>
        <v/>
      </c>
      <c r="K124" s="33" t="n"/>
      <c r="L124" s="33">
        <f>IF(K124="", "", K124*$F124)</f>
        <v/>
      </c>
      <c r="M124" s="30">
        <f>IF(OR(H124="",H124=0),"",IF(K124="",IF(J124="","",J124/H124),L124/H124))</f>
        <v/>
      </c>
      <c r="P124" s="444" t="n"/>
      <c r="Z124" s="445" t="n"/>
    </row>
    <row r="125" ht="13.35" customHeight="1" s="162">
      <c r="B125" s="307" t="n"/>
      <c r="C125" s="307" t="n"/>
      <c r="E125" s="307" t="n"/>
      <c r="F125" s="32" t="n"/>
      <c r="G125" s="33">
        <f>IF(F125="", "", H125/F125)</f>
        <v/>
      </c>
      <c r="H125" s="33" t="n"/>
      <c r="I125" s="33" t="n"/>
      <c r="J125" s="33">
        <f>IF(I125="", "", I125*$F125)</f>
        <v/>
      </c>
      <c r="K125" s="33" t="n"/>
      <c r="L125" s="33">
        <f>IF(K125="", "", K125*$F125)</f>
        <v/>
      </c>
      <c r="M125" s="30">
        <f>IF(OR(H125="",H125=0),"",IF(K125="",IF(J125="","",J125/H125),L125/H125))</f>
        <v/>
      </c>
      <c r="P125" s="444" t="n"/>
      <c r="Z125" s="445" t="n"/>
    </row>
    <row r="126" ht="13.35" customHeight="1" s="162">
      <c r="B126" s="31" t="n"/>
      <c r="C126" s="31" t="n"/>
      <c r="E126" s="31" t="n"/>
      <c r="F126" s="32" t="n"/>
      <c r="G126" s="33">
        <f>IF(F126="", "", H126/F126)</f>
        <v/>
      </c>
      <c r="H126" s="33" t="n"/>
      <c r="I126" s="33" t="n"/>
      <c r="J126" s="33">
        <f>IF(I126="", "", I126*$F126)</f>
        <v/>
      </c>
      <c r="K126" s="33" t="n"/>
      <c r="L126" s="33">
        <f>IF(K126="", "", K126*$F126)</f>
        <v/>
      </c>
      <c r="M126" s="30">
        <f>IF(OR(H126="",H126=0),"",IF(K126="",IF(J126="","",J126/H126),L126/H126))</f>
        <v/>
      </c>
      <c r="P126" s="444" t="n"/>
      <c r="Z126" s="445" t="n"/>
    </row>
    <row r="127" ht="13.35" customHeight="1" s="162">
      <c r="B127" s="31" t="n"/>
      <c r="C127" s="31" t="n"/>
      <c r="E127" s="31" t="n"/>
      <c r="F127" s="32" t="n"/>
      <c r="G127" s="33">
        <f>IF(F127="", "", H127/F127)</f>
        <v/>
      </c>
      <c r="H127" s="33" t="n"/>
      <c r="I127" s="33" t="n"/>
      <c r="J127" s="33">
        <f>IF(I127="", "", I127*$F127)</f>
        <v/>
      </c>
      <c r="K127" s="33" t="n"/>
      <c r="L127" s="33">
        <f>IF(K127="", "", K127*$F127)</f>
        <v/>
      </c>
      <c r="M127" s="30">
        <f>IF(OR(H127="",H127=0),"",IF(K127="",IF(J127="","",J127/H127),L127/H127))</f>
        <v/>
      </c>
      <c r="P127" s="444" t="n"/>
      <c r="Z127" s="445" t="n"/>
    </row>
    <row r="128" ht="13.35" customHeight="1" s="162">
      <c r="B128" s="31" t="n"/>
      <c r="C128" s="31" t="n"/>
      <c r="E128" s="31" t="n"/>
      <c r="F128" s="32" t="n"/>
      <c r="G128" s="33">
        <f>IF(F128="", "", H128/F128)</f>
        <v/>
      </c>
      <c r="H128" s="33" t="n"/>
      <c r="I128" s="33" t="n"/>
      <c r="J128" s="33">
        <f>IF(I128="", "", I128*$F128)</f>
        <v/>
      </c>
      <c r="K128" s="33" t="n"/>
      <c r="L128" s="33">
        <f>IF(K128="", "", K128*$F128)</f>
        <v/>
      </c>
      <c r="M128" s="30">
        <f>IF(OR(H128="",H128=0),"",IF(K128="",IF(J128="","",J128/H128),L128/H128))</f>
        <v/>
      </c>
      <c r="P128" s="444" t="n"/>
      <c r="Z128" s="445" t="n"/>
    </row>
    <row r="129" ht="13.35" customHeight="1" s="162">
      <c r="B129" s="31" t="n"/>
      <c r="C129" s="31" t="n"/>
      <c r="E129" s="31" t="n"/>
      <c r="F129" s="32" t="n"/>
      <c r="G129" s="33">
        <f>IF(F129="", "", H129/F129)</f>
        <v/>
      </c>
      <c r="H129" s="33" t="n"/>
      <c r="I129" s="33" t="n"/>
      <c r="J129" s="33">
        <f>IF(I129="", "", I129*$F129)</f>
        <v/>
      </c>
      <c r="K129" s="33" t="n"/>
      <c r="L129" s="33">
        <f>IF(K129="", "", K129*$F129)</f>
        <v/>
      </c>
      <c r="M129" s="30">
        <f>IF(OR(H129="",H129=0),"",IF(K129="",IF(J129="","",J129/H129),L129/H129))</f>
        <v/>
      </c>
      <c r="P129" s="444" t="n"/>
      <c r="Z129" s="445" t="n"/>
    </row>
    <row r="130" ht="13.35" customHeight="1" s="162">
      <c r="B130" s="31" t="n"/>
      <c r="C130" s="31" t="n"/>
      <c r="E130" s="31" t="n"/>
      <c r="F130" s="32" t="n"/>
      <c r="G130" s="33">
        <f>IF(F130="", "", H130/F130)</f>
        <v/>
      </c>
      <c r="H130" s="33" t="n"/>
      <c r="I130" s="33" t="n"/>
      <c r="J130" s="33">
        <f>IF(I130="", "", I130*$F130)</f>
        <v/>
      </c>
      <c r="K130" s="33" t="n"/>
      <c r="L130" s="33">
        <f>IF(K130="", "", K130*$F130)</f>
        <v/>
      </c>
      <c r="M130" s="30">
        <f>IF(OR(H130="",H130=0),"",IF(K130="",IF(J130="","",J130/H130),L130/H130))</f>
        <v/>
      </c>
      <c r="P130" s="444" t="n"/>
      <c r="Z130" s="445" t="n"/>
    </row>
    <row r="131" ht="13.35" customHeight="1" s="162">
      <c r="B131" s="31" t="n"/>
      <c r="C131" s="31" t="n"/>
      <c r="E131" s="31" t="n"/>
      <c r="F131" s="32" t="n"/>
      <c r="G131" s="33">
        <f>IF(F131="", "", H131/F131)</f>
        <v/>
      </c>
      <c r="H131" s="33" t="n"/>
      <c r="I131" s="33" t="n"/>
      <c r="J131" s="33">
        <f>IF(I131="", "", I131*$F131)</f>
        <v/>
      </c>
      <c r="K131" s="33" t="n"/>
      <c r="L131" s="33">
        <f>IF(K131="", "", K131*$F131)</f>
        <v/>
      </c>
      <c r="M131" s="30">
        <f>IF(OR(H131="",H131=0),"",IF(K131="",IF(J131="","",J131/H131),L131/H131))</f>
        <v/>
      </c>
      <c r="P131" s="444" t="n"/>
      <c r="Z131" s="445" t="n"/>
    </row>
    <row r="132" ht="13.35" customHeight="1" s="162">
      <c r="B132" s="31" t="n"/>
      <c r="C132" s="31" t="n"/>
      <c r="E132" s="31" t="n"/>
      <c r="F132" s="32" t="n"/>
      <c r="G132" s="33">
        <f>IF(F132="", "", H132/F132)</f>
        <v/>
      </c>
      <c r="H132" s="33" t="n"/>
      <c r="I132" s="33" t="n"/>
      <c r="J132" s="33">
        <f>IF(I132="", "", I132*$F132)</f>
        <v/>
      </c>
      <c r="K132" s="33" t="n"/>
      <c r="L132" s="33">
        <f>IF(K132="", "", K132*$F132)</f>
        <v/>
      </c>
      <c r="M132" s="30">
        <f>IF(OR(H132="",H132=0),"",IF(K132="",IF(J132="","",J132/H132),L132/H132))</f>
        <v/>
      </c>
      <c r="P132" s="444" t="n"/>
      <c r="Z132" s="445" t="n"/>
    </row>
    <row r="133" ht="13.35" customHeight="1" s="162">
      <c r="B133" s="31" t="n"/>
      <c r="C133" s="31" t="n"/>
      <c r="E133" s="31" t="n"/>
      <c r="F133" s="32" t="n"/>
      <c r="G133" s="33">
        <f>IF(F133="", "", H133/F133)</f>
        <v/>
      </c>
      <c r="H133" s="33" t="n"/>
      <c r="I133" s="33" t="n"/>
      <c r="J133" s="33">
        <f>IF(I133="", "", I133*$F133)</f>
        <v/>
      </c>
      <c r="K133" s="33" t="n"/>
      <c r="L133" s="33">
        <f>IF(K133="", "", K133*$F133)</f>
        <v/>
      </c>
      <c r="M133" s="30">
        <f>IF(OR(H133="",H133=0),"",IF(K133="",IF(J133="","",J133/H133),L133/H133))</f>
        <v/>
      </c>
      <c r="P133" s="444" t="n"/>
      <c r="Z133" s="445" t="n"/>
    </row>
    <row r="134" ht="13.35" customHeight="1" s="162">
      <c r="B134" s="31" t="n"/>
      <c r="C134" s="31" t="n"/>
      <c r="E134" s="31" t="n"/>
      <c r="F134" s="32" t="n"/>
      <c r="G134" s="33">
        <f>IF(F134="", "", H134/F134)</f>
        <v/>
      </c>
      <c r="H134" s="33" t="n"/>
      <c r="I134" s="33" t="n"/>
      <c r="J134" s="33">
        <f>IF(I134="", "", I134*$F134)</f>
        <v/>
      </c>
      <c r="K134" s="33" t="n"/>
      <c r="L134" s="33">
        <f>IF(K134="", "", K134*$F134)</f>
        <v/>
      </c>
      <c r="M134" s="34">
        <f>IF(OR(H134="",H134=0),"",IF(K134="",IF(J134="","",J134/H134),L134/H134))</f>
        <v/>
      </c>
      <c r="P134" s="444" t="n"/>
      <c r="Z134" s="445" t="n"/>
    </row>
    <row r="135" ht="13.35" customHeight="1" s="162">
      <c r="A135" s="130" t="n"/>
      <c r="B135" s="42" t="n"/>
      <c r="C135" s="231" t="inlineStr">
        <is>
          <t>Total</t>
        </is>
      </c>
      <c r="D135" s="159" t="n"/>
      <c r="E135" s="42" t="n"/>
      <c r="F135" s="42" t="n"/>
      <c r="G135" s="43" t="n"/>
      <c r="H135" s="43">
        <f>IF(SUM(H107:H134)=0,"",SUM(H107:H134))</f>
        <v/>
      </c>
      <c r="I135" s="43" t="n"/>
      <c r="J135" s="43">
        <f>IF(SUM(J107:J134)=0,"",SUM(J107:J134))</f>
        <v/>
      </c>
      <c r="K135" s="43" t="n"/>
      <c r="L135" s="43">
        <f>IF(SUM(L107:L134)=0,"",SUM(L107:L134))</f>
        <v/>
      </c>
      <c r="M135" s="35">
        <f>IF(OR(H135="",H135=0),"",IF(L135="",IF(J135="","",J135/H135),L135/H135))</f>
        <v/>
      </c>
      <c r="P135" s="444" t="n"/>
      <c r="Z135" s="445" t="n"/>
    </row>
    <row r="136" ht="13.35" customHeight="1" s="162">
      <c r="P136" s="444" t="n"/>
      <c r="Z136" s="445" t="n"/>
    </row>
    <row r="137" ht="13.35" customHeight="1" s="162">
      <c r="B137" s="188" t="inlineStr">
        <is>
          <t>Return Air Register / Inlet Airflow</t>
        </is>
      </c>
      <c r="C137" s="174" t="n"/>
      <c r="D137" s="174" t="n"/>
      <c r="E137" s="174" t="n"/>
      <c r="F137" s="173" t="n"/>
      <c r="G137" s="233" t="inlineStr">
        <is>
          <t>Design VEL</t>
        </is>
      </c>
      <c r="H137" s="194" t="inlineStr">
        <is>
          <t>Design CFM</t>
        </is>
      </c>
      <c r="I137" s="188" t="inlineStr">
        <is>
          <t>Initial</t>
        </is>
      </c>
      <c r="J137" s="173" t="n"/>
      <c r="K137" s="188" t="inlineStr">
        <is>
          <t>Final</t>
        </is>
      </c>
      <c r="L137" s="173" t="n"/>
      <c r="M137" s="188" t="inlineStr">
        <is>
          <t>%</t>
        </is>
      </c>
      <c r="P137" s="444" t="n"/>
      <c r="Z137" s="445" t="n"/>
    </row>
    <row r="138" ht="13.35" customHeight="1" s="162">
      <c r="B138" s="153" t="inlineStr">
        <is>
          <t>No.</t>
        </is>
      </c>
      <c r="C138" s="188" t="inlineStr">
        <is>
          <t>Area Served</t>
        </is>
      </c>
      <c r="D138" s="188" t="inlineStr">
        <is>
          <t>Type</t>
        </is>
      </c>
      <c r="E138" s="188" t="inlineStr">
        <is>
          <t>Size</t>
        </is>
      </c>
      <c r="F138" s="188" t="inlineStr">
        <is>
          <t>Ak</t>
        </is>
      </c>
      <c r="G138" s="442" t="n"/>
      <c r="H138" s="442" t="n"/>
      <c r="I138" s="188" t="inlineStr">
        <is>
          <t>VEL</t>
        </is>
      </c>
      <c r="J138" s="188" t="inlineStr">
        <is>
          <t>CFM</t>
        </is>
      </c>
      <c r="K138" s="188" t="inlineStr">
        <is>
          <t>VEL</t>
        </is>
      </c>
      <c r="L138" s="188" t="inlineStr">
        <is>
          <t>CFM</t>
        </is>
      </c>
      <c r="M138" s="442" t="n"/>
      <c r="P138" s="446" t="n"/>
      <c r="Q138" s="447" t="n"/>
      <c r="R138" s="447" t="n"/>
      <c r="S138" s="447" t="n"/>
      <c r="T138" s="447" t="n"/>
      <c r="U138" s="447" t="n"/>
      <c r="V138" s="447" t="n"/>
      <c r="W138" s="447" t="n"/>
      <c r="X138" s="447" t="n"/>
      <c r="Y138" s="447" t="n"/>
      <c r="Z138" s="448" t="n"/>
    </row>
    <row r="139" ht="13.35" customHeight="1" s="162">
      <c r="B139" s="31" t="n"/>
      <c r="C139" s="31" t="n"/>
      <c r="E139" s="31" t="n"/>
      <c r="F139" s="32" t="n"/>
      <c r="G139" s="33">
        <f>IF(F139="", "", H139/F139)</f>
        <v/>
      </c>
      <c r="H139" s="33">
        <f>IF(H135="","",H135-N(H146))</f>
        <v/>
      </c>
      <c r="I139" s="33" t="n"/>
      <c r="J139" s="33">
        <f>IF(I139="", "", I139*$F139)</f>
        <v/>
      </c>
      <c r="K139" s="33" t="n"/>
      <c r="L139" s="33">
        <f>IF(L146="","",L135-N(L146))</f>
        <v/>
      </c>
      <c r="M139" s="30">
        <f>IF(OR(H139="",H139=0),"",IF(K139="",IF(J139="","",J139/H139),L139/H139))</f>
        <v/>
      </c>
    </row>
    <row r="140" ht="13.35" customHeight="1" s="162">
      <c r="B140" s="31" t="n"/>
      <c r="C140" s="31" t="n"/>
      <c r="E140" s="31" t="n"/>
      <c r="F140" s="32" t="n"/>
      <c r="G140" s="33">
        <f>IF(F140="", "", H140/F140)</f>
        <v/>
      </c>
      <c r="H140" s="33" t="n"/>
      <c r="I140" s="33" t="n"/>
      <c r="J140" s="33">
        <f>IF(I140="", "", I140*$F140)</f>
        <v/>
      </c>
      <c r="K140" s="33" t="n"/>
      <c r="L140" s="33">
        <f>IF(K140="", "", K140*$F140)</f>
        <v/>
      </c>
      <c r="M140" s="30">
        <f>IF(OR(H140="",H140=0),"",IF(K140="",IF(J140="","",J140/H140),L140/H140))</f>
        <v/>
      </c>
    </row>
    <row r="141" ht="13.35" customHeight="1" s="162">
      <c r="B141" s="31" t="n"/>
      <c r="C141" s="31" t="n"/>
      <c r="E141" s="31" t="n"/>
      <c r="F141" s="32" t="n"/>
      <c r="G141" s="33">
        <f>IF(F141="", "", H141/F141)</f>
        <v/>
      </c>
      <c r="H141" s="33" t="n"/>
      <c r="I141" s="33" t="n"/>
      <c r="J141" s="33">
        <f>IF(I141="", "", I141*$F141)</f>
        <v/>
      </c>
      <c r="K141" s="33" t="n"/>
      <c r="L141" s="33">
        <f>IF(K141="", "", K141*$F141)</f>
        <v/>
      </c>
      <c r="M141" s="34">
        <f>IF(OR(H141="",H141=0),"",IF(K141="",IF(J141="","",J141/H141),L141/H141))</f>
        <v/>
      </c>
    </row>
    <row r="142" ht="13.35" customHeight="1" s="162">
      <c r="A142" s="130" t="n"/>
      <c r="B142" s="42" t="n"/>
      <c r="C142" s="231" t="inlineStr">
        <is>
          <t>Total</t>
        </is>
      </c>
      <c r="D142" s="159" t="n"/>
      <c r="E142" s="42" t="n"/>
      <c r="F142" s="42" t="n"/>
      <c r="G142" s="43" t="n"/>
      <c r="H142" s="43">
        <f>IF(SUM(H139:H141)=0, "", SUM(H139:H141))</f>
        <v/>
      </c>
      <c r="I142" s="42" t="n"/>
      <c r="J142" s="43">
        <f>IF(SUM(J139:J141)=0, "", SUM(J139:J141))</f>
        <v/>
      </c>
      <c r="K142" s="42" t="n"/>
      <c r="L142" s="43">
        <f>IF(SUM(L139:L141)=0, "", SUM(L139:L141))</f>
        <v/>
      </c>
      <c r="M142" s="35">
        <f>IF(OR(H142="",H142=0),"",IF(L142="",IF(J142="","",J142/H142),L142/H142))</f>
        <v/>
      </c>
    </row>
    <row r="143"/>
    <row r="144" ht="13.35" customHeight="1" s="162">
      <c r="B144" s="188" t="inlineStr">
        <is>
          <t>Outside Air Inlet / Duct Airflow</t>
        </is>
      </c>
      <c r="C144" s="174" t="n"/>
      <c r="D144" s="174" t="n"/>
      <c r="E144" s="174" t="n"/>
      <c r="F144" s="173" t="n"/>
      <c r="G144" s="233" t="inlineStr">
        <is>
          <t>Design VEL</t>
        </is>
      </c>
      <c r="H144" s="194" t="inlineStr">
        <is>
          <t>Design CFM</t>
        </is>
      </c>
      <c r="I144" s="188" t="inlineStr">
        <is>
          <t>Initial</t>
        </is>
      </c>
      <c r="J144" s="173" t="n"/>
      <c r="K144" s="188" t="inlineStr">
        <is>
          <t>Final</t>
        </is>
      </c>
      <c r="L144" s="173" t="n"/>
      <c r="M144" s="188" t="inlineStr">
        <is>
          <t>%</t>
        </is>
      </c>
    </row>
    <row r="145" ht="13.35" customHeight="1" s="162">
      <c r="B145" s="153" t="inlineStr">
        <is>
          <t>No.</t>
        </is>
      </c>
      <c r="C145" s="188" t="inlineStr">
        <is>
          <t>Area Served</t>
        </is>
      </c>
      <c r="D145" s="188" t="inlineStr">
        <is>
          <t>Type</t>
        </is>
      </c>
      <c r="E145" s="188" t="inlineStr">
        <is>
          <t>Size</t>
        </is>
      </c>
      <c r="F145" s="188" t="inlineStr">
        <is>
          <t>Ak</t>
        </is>
      </c>
      <c r="G145" s="442" t="n"/>
      <c r="H145" s="442" t="n"/>
      <c r="I145" s="188" t="inlineStr">
        <is>
          <t>VEL</t>
        </is>
      </c>
      <c r="J145" s="188" t="inlineStr">
        <is>
          <t>CFM</t>
        </is>
      </c>
      <c r="K145" s="188" t="inlineStr">
        <is>
          <t>VEL</t>
        </is>
      </c>
      <c r="L145" s="188" t="inlineStr">
        <is>
          <t>CFM</t>
        </is>
      </c>
      <c r="M145" s="442" t="n"/>
    </row>
    <row r="146" ht="13.35" customHeight="1" s="162">
      <c r="B146" s="31" t="n"/>
      <c r="C146" s="31" t="n"/>
      <c r="E146" s="31" t="n"/>
      <c r="F146" s="32" t="n"/>
      <c r="G146" s="33">
        <f>IF(F146="", "", H146/F146)</f>
        <v/>
      </c>
      <c r="H146" s="33" t="n">
        <v>0</v>
      </c>
      <c r="I146" s="33" t="n"/>
      <c r="J146" s="33">
        <f>IF(I146="", "", I146*$F146)</f>
        <v/>
      </c>
      <c r="K146" s="33" t="n"/>
      <c r="L146" s="33">
        <f>IF(K146="", "", K146*$F146)</f>
        <v/>
      </c>
      <c r="M146" s="30">
        <f>IF(OR(H146="",H146=0),"",IF(K146="",IF(J146="","",J146/H146),L146/H146))</f>
        <v/>
      </c>
    </row>
    <row r="147"/>
    <row r="148" ht="13.35" customHeight="1" s="162">
      <c r="B148" s="188" t="inlineStr">
        <is>
          <t>Remarks</t>
        </is>
      </c>
      <c r="C148" s="173" t="n"/>
      <c r="D148" s="15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1" ht="13.35" customHeight="1" s="162">
      <c r="B151" s="200" t="inlineStr">
        <is>
          <t>System</t>
        </is>
      </c>
      <c r="C151" s="403" t="n"/>
      <c r="D151" s="209">
        <f>IF('{Equipment Data Entry}'!B10="","",'{Equipment Data Entry}'!B10)</f>
        <v/>
      </c>
      <c r="E151" s="420" t="n"/>
      <c r="F151" s="403" t="n"/>
      <c r="G151" s="200" t="inlineStr">
        <is>
          <t>Service</t>
        </is>
      </c>
      <c r="H151" s="403" t="n"/>
      <c r="I151" s="210">
        <f>IF('{Equipment Data Entry}'!C10="", "", '{Equipment Data Entry}'!C10)</f>
        <v/>
      </c>
      <c r="J151" s="420" t="n"/>
      <c r="K151" s="420" t="n"/>
      <c r="L151" s="420" t="n"/>
      <c r="M151" s="403" t="n"/>
    </row>
    <row r="152" ht="13.35" customHeight="1" s="162">
      <c r="B152" s="424" t="n"/>
      <c r="C152" s="425" t="n"/>
      <c r="D152" s="424" t="n"/>
      <c r="E152" s="426" t="n"/>
      <c r="F152" s="425" t="n"/>
      <c r="G152" s="424" t="n"/>
      <c r="H152" s="425" t="n"/>
      <c r="I152" s="424" t="n"/>
      <c r="J152" s="426" t="n"/>
      <c r="K152" s="426" t="n"/>
      <c r="L152" s="426" t="n"/>
      <c r="M152" s="425" t="n"/>
    </row>
    <row r="153" ht="13.35" customHeight="1" s="162">
      <c r="B153" s="439" t="inlineStr">
        <is>
          <t>Instrument:</t>
        </is>
      </c>
      <c r="C153" s="13" t="n"/>
      <c r="D153" s="440" t="n"/>
      <c r="E153" s="404" t="n"/>
      <c r="F153" s="404" t="n"/>
      <c r="G153" s="439" t="inlineStr">
        <is>
          <t>Ak basis / notes:</t>
        </is>
      </c>
      <c r="H153" s="13" t="n"/>
      <c r="I153" s="441" t="n"/>
      <c r="J153" s="404" t="n"/>
      <c r="K153" s="404" t="n"/>
      <c r="L153" s="404" t="n"/>
      <c r="M153" s="404" t="n"/>
    </row>
    <row r="154" ht="13.35" customHeight="1" s="162">
      <c r="B154" s="188" t="inlineStr">
        <is>
          <t>Supply Air Diffuser / Outlet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row>
    <row r="155" ht="13.35" customHeight="1" s="162">
      <c r="B155" s="153" t="inlineStr">
        <is>
          <t>No.</t>
        </is>
      </c>
      <c r="C155" s="188" t="inlineStr">
        <is>
          <t>Area Served</t>
        </is>
      </c>
      <c r="D155" s="188" t="inlineStr">
        <is>
          <t>Type</t>
        </is>
      </c>
      <c r="E155" s="188" t="inlineStr">
        <is>
          <t>Size</t>
        </is>
      </c>
      <c r="F155" s="188" t="inlineStr">
        <is>
          <t>Ak</t>
        </is>
      </c>
      <c r="G155" s="442" t="n"/>
      <c r="H155" s="442" t="n"/>
      <c r="I155" s="188" t="inlineStr">
        <is>
          <t>VEL</t>
        </is>
      </c>
      <c r="J155" s="188" t="inlineStr">
        <is>
          <t>CFM</t>
        </is>
      </c>
      <c r="K155" s="188" t="inlineStr">
        <is>
          <t>VEL</t>
        </is>
      </c>
      <c r="L155" s="188" t="inlineStr">
        <is>
          <t>CFM</t>
        </is>
      </c>
      <c r="M155" s="442"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43" t="inlineStr">
        <is>
          <t>Technician Notes</t>
        </is>
      </c>
      <c r="Q157" s="421" t="n"/>
      <c r="R157" s="421" t="n"/>
      <c r="S157" s="421" t="n"/>
      <c r="T157" s="421" t="n"/>
      <c r="U157" s="421" t="n"/>
      <c r="V157" s="421" t="n"/>
      <c r="W157" s="421" t="n"/>
      <c r="X157" s="421" t="n"/>
      <c r="Y157" s="421" t="n"/>
      <c r="Z157" s="422"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44" t="n"/>
      <c r="Z158" s="445"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44" t="n"/>
      <c r="Z159" s="445"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44" t="n"/>
      <c r="Z160" s="445"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44" t="n"/>
      <c r="Z161" s="445"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44" t="n"/>
      <c r="Z162" s="445"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44" t="n"/>
      <c r="Z163" s="445"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44" t="n"/>
      <c r="Z164" s="445"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44" t="n"/>
      <c r="Z165" s="445"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44" t="n"/>
      <c r="Z166" s="445" t="n"/>
    </row>
    <row r="167" ht="13.35" customHeight="1" s="162">
      <c r="B167" s="31" t="n"/>
      <c r="C167" s="31" t="n"/>
      <c r="E167" s="31" t="n"/>
      <c r="F167" s="32" t="n"/>
      <c r="G167" s="33">
        <f>IF(F167="", "", H167/F167)</f>
        <v/>
      </c>
      <c r="H167" s="33" t="n"/>
      <c r="I167" s="33" t="n"/>
      <c r="J167" s="33">
        <f>IF(I167="", "", I167*$F167)</f>
        <v/>
      </c>
      <c r="K167" s="33" t="n"/>
      <c r="L167" s="33">
        <f>IF(K167="", "", K167*$F167)</f>
        <v/>
      </c>
      <c r="M167" s="30">
        <f>IF(OR(H167="",H167=0),"",IF(K167="",IF(J167="","",J167/H167),L167/H167))</f>
        <v/>
      </c>
      <c r="P167" s="444" t="n"/>
      <c r="Z167" s="445" t="n"/>
    </row>
    <row r="168" ht="13.35" customHeight="1" s="162">
      <c r="B168" s="31" t="n"/>
      <c r="C168" s="31" t="n"/>
      <c r="E168" s="31" t="n"/>
      <c r="F168" s="32" t="n"/>
      <c r="G168" s="33">
        <f>IF(F168="", "", H168/F168)</f>
        <v/>
      </c>
      <c r="H168" s="33" t="n"/>
      <c r="I168" s="33" t="n"/>
      <c r="J168" s="33">
        <f>IF(I168="", "", I168*$F168)</f>
        <v/>
      </c>
      <c r="K168" s="33" t="n"/>
      <c r="L168" s="33">
        <f>IF(K168="", "", K168*$F168)</f>
        <v/>
      </c>
      <c r="M168" s="30">
        <f>IF(OR(H168="",H168=0),"",IF(K168="",IF(J168="","",J168/H168),L168/H168))</f>
        <v/>
      </c>
      <c r="P168" s="444" t="n"/>
      <c r="Z168" s="445" t="n"/>
    </row>
    <row r="169" ht="13.35" customHeight="1" s="162">
      <c r="B169" s="31" t="n"/>
      <c r="C169" s="31" t="n"/>
      <c r="E169" s="31" t="n"/>
      <c r="F169" s="32" t="n"/>
      <c r="G169" s="33">
        <f>IF(F169="", "", H169/F169)</f>
        <v/>
      </c>
      <c r="H169" s="33" t="n"/>
      <c r="I169" s="33" t="n"/>
      <c r="J169" s="33">
        <f>IF(I169="", "", I169*$F169)</f>
        <v/>
      </c>
      <c r="K169" s="33" t="n"/>
      <c r="L169" s="33">
        <f>IF(K169="", "", K169*$F169)</f>
        <v/>
      </c>
      <c r="M169" s="30">
        <f>IF(OR(H169="",H169=0),"",IF(K169="",IF(J169="","",J169/H169),L169/H169))</f>
        <v/>
      </c>
      <c r="P169" s="444" t="n"/>
      <c r="Z169" s="445" t="n"/>
    </row>
    <row r="170" ht="13.35" customHeight="1" s="162">
      <c r="B170" s="31" t="n"/>
      <c r="C170" s="31" t="n"/>
      <c r="E170" s="31" t="n"/>
      <c r="F170" s="32" t="n"/>
      <c r="G170" s="33">
        <f>IF(F170="", "", H170/F170)</f>
        <v/>
      </c>
      <c r="H170" s="33" t="n"/>
      <c r="I170" s="33" t="n"/>
      <c r="J170" s="33">
        <f>IF(I170="", "", I170*$F170)</f>
        <v/>
      </c>
      <c r="K170" s="33" t="n"/>
      <c r="L170" s="33">
        <f>IF(K170="", "", K170*$F170)</f>
        <v/>
      </c>
      <c r="M170" s="30">
        <f>IF(OR(H170="",H170=0),"",IF(K170="",IF(J170="","",J170/H170),L170/H170))</f>
        <v/>
      </c>
      <c r="P170" s="444" t="n"/>
      <c r="Z170" s="445" t="n"/>
    </row>
    <row r="171" ht="13.35" customHeight="1" s="162">
      <c r="B171" s="31" t="n"/>
      <c r="C171" s="31" t="n"/>
      <c r="E171" s="31" t="n"/>
      <c r="F171" s="32" t="n"/>
      <c r="G171" s="33">
        <f>IF(F171="", "", H171/F171)</f>
        <v/>
      </c>
      <c r="H171" s="33" t="n"/>
      <c r="I171" s="33" t="n"/>
      <c r="J171" s="33">
        <f>IF(I171="", "", I171*$F171)</f>
        <v/>
      </c>
      <c r="K171" s="33" t="n"/>
      <c r="L171" s="33">
        <f>IF(K171="", "", K171*$F171)</f>
        <v/>
      </c>
      <c r="M171" s="30">
        <f>IF(OR(H171="",H171=0),"",IF(K171="",IF(J171="","",J171/H171),L171/H171))</f>
        <v/>
      </c>
      <c r="P171" s="444" t="n"/>
      <c r="Z171" s="445" t="n"/>
    </row>
    <row r="172" ht="13.35" customHeight="1" s="162">
      <c r="B172" s="31" t="n"/>
      <c r="C172" s="31" t="n"/>
      <c r="E172" s="31" t="n"/>
      <c r="F172" s="32" t="n"/>
      <c r="G172" s="33">
        <f>IF(F172="", "", H172/F172)</f>
        <v/>
      </c>
      <c r="H172" s="33" t="n"/>
      <c r="I172" s="33" t="n"/>
      <c r="J172" s="33">
        <f>IF(I172="", "", I172*$F172)</f>
        <v/>
      </c>
      <c r="K172" s="33" t="n"/>
      <c r="L172" s="33">
        <f>IF(K172="", "", K172*$F172)</f>
        <v/>
      </c>
      <c r="M172" s="30">
        <f>IF(OR(H172="",H172=0),"",IF(K172="",IF(J172="","",J172/H172),L172/H172))</f>
        <v/>
      </c>
      <c r="P172" s="444" t="n"/>
      <c r="Z172" s="445" t="n"/>
    </row>
    <row r="173" ht="13.35" customHeight="1" s="162">
      <c r="B173" s="31" t="n"/>
      <c r="C173" s="31" t="n"/>
      <c r="E173" s="31" t="n"/>
      <c r="F173" s="32" t="n"/>
      <c r="G173" s="33">
        <f>IF(F173="", "", H173/F173)</f>
        <v/>
      </c>
      <c r="H173" s="33" t="n"/>
      <c r="I173" s="33" t="n"/>
      <c r="J173" s="33">
        <f>IF(I173="", "", I173*$F173)</f>
        <v/>
      </c>
      <c r="K173" s="33" t="n"/>
      <c r="L173" s="33">
        <f>IF(K173="", "", K173*$F173)</f>
        <v/>
      </c>
      <c r="M173" s="30">
        <f>IF(OR(H173="",H173=0),"",IF(K173="",IF(J173="","",J173/H173),L173/H173))</f>
        <v/>
      </c>
      <c r="P173" s="444" t="n"/>
      <c r="Z173" s="445" t="n"/>
    </row>
    <row r="174" ht="13.35" customHeight="1" s="162">
      <c r="B174" s="31" t="n"/>
      <c r="C174" s="31" t="n"/>
      <c r="E174" s="31" t="n"/>
      <c r="F174" s="32" t="n"/>
      <c r="G174" s="33">
        <f>IF(F174="", "", H174/F174)</f>
        <v/>
      </c>
      <c r="H174" s="33" t="n"/>
      <c r="I174" s="33" t="n"/>
      <c r="J174" s="33">
        <f>IF(I174="", "", I174*$F174)</f>
        <v/>
      </c>
      <c r="K174" s="33" t="n"/>
      <c r="L174" s="33">
        <f>IF(K174="", "", K174*$F174)</f>
        <v/>
      </c>
      <c r="M174" s="30">
        <f>IF(OR(H174="",H174=0),"",IF(K174="",IF(J174="","",J174/H174),L174/H174))</f>
        <v/>
      </c>
      <c r="P174" s="444" t="n"/>
      <c r="Z174" s="445" t="n"/>
    </row>
    <row r="175" ht="13.35" customHeight="1" s="162">
      <c r="B175" s="31" t="n"/>
      <c r="C175" s="31" t="n"/>
      <c r="E175" s="31" t="n"/>
      <c r="F175" s="32" t="n"/>
      <c r="G175" s="33">
        <f>IF(F175="", "", H175/F175)</f>
        <v/>
      </c>
      <c r="H175" s="33" t="n"/>
      <c r="I175" s="33" t="n"/>
      <c r="J175" s="33">
        <f>IF(I175="", "", I175*$F175)</f>
        <v/>
      </c>
      <c r="K175" s="33" t="n"/>
      <c r="L175" s="33">
        <f>IF(K175="", "", K175*$F175)</f>
        <v/>
      </c>
      <c r="M175" s="30">
        <f>IF(OR(H175="",H175=0),"",IF(K175="",IF(J175="","",J175/H175),L175/H175))</f>
        <v/>
      </c>
      <c r="P175" s="444" t="n"/>
      <c r="Z175" s="445" t="n"/>
    </row>
    <row r="176" ht="13.35" customHeight="1" s="162">
      <c r="B176" s="31" t="n"/>
      <c r="C176" s="31" t="n"/>
      <c r="E176" s="31" t="n"/>
      <c r="F176" s="32" t="n"/>
      <c r="G176" s="33">
        <f>IF(F176="", "", H176/F176)</f>
        <v/>
      </c>
      <c r="H176" s="33" t="n"/>
      <c r="I176" s="33" t="n"/>
      <c r="J176" s="33">
        <f>IF(I176="", "", I176*$F176)</f>
        <v/>
      </c>
      <c r="K176" s="33" t="n"/>
      <c r="L176" s="33">
        <f>IF(K176="", "", K176*$F176)</f>
        <v/>
      </c>
      <c r="M176" s="30">
        <f>IF(OR(H176="",H176=0),"",IF(K176="",IF(J176="","",J176/H176),L176/H176))</f>
        <v/>
      </c>
      <c r="P176" s="444" t="n"/>
      <c r="Z176" s="445" t="n"/>
    </row>
    <row r="177" ht="13.35" customHeight="1" s="162">
      <c r="B177" s="31" t="n"/>
      <c r="C177" s="31" t="n"/>
      <c r="E177" s="31" t="n"/>
      <c r="F177" s="32" t="n"/>
      <c r="G177" s="33">
        <f>IF(F177="", "", H177/F177)</f>
        <v/>
      </c>
      <c r="H177" s="33" t="n"/>
      <c r="I177" s="33" t="n"/>
      <c r="J177" s="33">
        <f>IF(I177="", "", I177*$F177)</f>
        <v/>
      </c>
      <c r="K177" s="33" t="n"/>
      <c r="L177" s="33">
        <f>IF(K177="", "", K177*$F177)</f>
        <v/>
      </c>
      <c r="M177" s="30">
        <f>IF(OR(H177="",H177=0),"",IF(K177="",IF(J177="","",J177/H177),L177/H177))</f>
        <v/>
      </c>
      <c r="P177" s="444" t="n"/>
      <c r="Z177" s="445" t="n"/>
    </row>
    <row r="178" ht="13.35" customHeight="1" s="162">
      <c r="B178" s="31" t="n"/>
      <c r="C178" s="31" t="n"/>
      <c r="E178" s="31" t="n"/>
      <c r="F178" s="32" t="n"/>
      <c r="G178" s="33">
        <f>IF(F178="", "", H178/F178)</f>
        <v/>
      </c>
      <c r="H178" s="33" t="n"/>
      <c r="I178" s="33" t="n"/>
      <c r="J178" s="33">
        <f>IF(I178="", "", I178*$F178)</f>
        <v/>
      </c>
      <c r="K178" s="33" t="n"/>
      <c r="L178" s="33">
        <f>IF(K178="", "", K178*$F178)</f>
        <v/>
      </c>
      <c r="M178" s="30">
        <f>IF(OR(H178="",H178=0),"",IF(K178="",IF(J178="","",J178/H178),L178/H178))</f>
        <v/>
      </c>
      <c r="P178" s="444" t="n"/>
      <c r="Z178" s="445" t="n"/>
    </row>
    <row r="179" ht="13.35" customHeight="1" s="162">
      <c r="B179" s="31" t="n"/>
      <c r="C179" s="31" t="n"/>
      <c r="E179" s="31" t="n"/>
      <c r="F179" s="32" t="n"/>
      <c r="G179" s="33">
        <f>IF(F179="", "", H179/F179)</f>
        <v/>
      </c>
      <c r="H179" s="33" t="n"/>
      <c r="I179" s="33" t="n"/>
      <c r="J179" s="33">
        <f>IF(I179="", "", I179*$F179)</f>
        <v/>
      </c>
      <c r="K179" s="33" t="n"/>
      <c r="L179" s="33">
        <f>IF(K179="", "", K179*$F179)</f>
        <v/>
      </c>
      <c r="M179" s="30">
        <f>IF(OR(H179="",H179=0),"",IF(K179="",IF(J179="","",J179/H179),L179/H179))</f>
        <v/>
      </c>
      <c r="P179" s="444" t="n"/>
      <c r="Z179" s="445" t="n"/>
    </row>
    <row r="180" ht="13.35" customHeight="1" s="162">
      <c r="B180" s="31" t="n"/>
      <c r="C180" s="31" t="n"/>
      <c r="E180" s="31" t="n"/>
      <c r="F180" s="32" t="n"/>
      <c r="G180" s="33">
        <f>IF(F180="", "", H180/F180)</f>
        <v/>
      </c>
      <c r="H180" s="33" t="n"/>
      <c r="I180" s="33" t="n"/>
      <c r="J180" s="33">
        <f>IF(I180="", "", I180*$F180)</f>
        <v/>
      </c>
      <c r="K180" s="33" t="n"/>
      <c r="L180" s="33">
        <f>IF(K180="", "", K180*$F180)</f>
        <v/>
      </c>
      <c r="M180" s="30">
        <f>IF(OR(H180="",H180=0),"",IF(K180="",IF(J180="","",J180/H180),L180/H180))</f>
        <v/>
      </c>
      <c r="P180" s="444" t="n"/>
      <c r="Z180" s="445" t="n"/>
    </row>
    <row r="181" ht="13.35" customHeight="1" s="162">
      <c r="B181" s="31" t="n"/>
      <c r="C181" s="31" t="n"/>
      <c r="E181" s="31" t="n"/>
      <c r="F181" s="32" t="n"/>
      <c r="G181" s="33">
        <f>IF(F181="", "", H181/F181)</f>
        <v/>
      </c>
      <c r="H181" s="33" t="n"/>
      <c r="I181" s="33" t="n"/>
      <c r="J181" s="33">
        <f>IF(I181="", "", I181*$F181)</f>
        <v/>
      </c>
      <c r="K181" s="33" t="n"/>
      <c r="L181" s="33">
        <f>IF(K181="", "", K181*$F181)</f>
        <v/>
      </c>
      <c r="M181" s="30">
        <f>IF(OR(H181="",H181=0),"",IF(K181="",IF(J181="","",J181/H181),L181/H181))</f>
        <v/>
      </c>
      <c r="P181" s="444" t="n"/>
      <c r="Z181" s="445" t="n"/>
    </row>
    <row r="182" ht="13.35" customHeight="1" s="162">
      <c r="B182" s="31" t="n"/>
      <c r="C182" s="31" t="n"/>
      <c r="E182" s="31" t="n"/>
      <c r="F182" s="32" t="n"/>
      <c r="G182" s="33">
        <f>IF(F182="", "", H182/F182)</f>
        <v/>
      </c>
      <c r="H182" s="33" t="n"/>
      <c r="I182" s="33" t="n"/>
      <c r="J182" s="33">
        <f>IF(I182="", "", I182*$F182)</f>
        <v/>
      </c>
      <c r="K182" s="33" t="n"/>
      <c r="L182" s="33">
        <f>IF(K182="", "", K182*$F182)</f>
        <v/>
      </c>
      <c r="M182" s="30">
        <f>IF(OR(H182="",H182=0),"",IF(K182="",IF(J182="","",J182/H182),L182/H182))</f>
        <v/>
      </c>
      <c r="P182" s="444" t="n"/>
      <c r="Z182" s="445" t="n"/>
    </row>
    <row r="183" ht="13.35" customHeight="1" s="162">
      <c r="B183" s="31" t="n"/>
      <c r="C183" s="31" t="n"/>
      <c r="E183" s="31" t="n"/>
      <c r="F183" s="32" t="n"/>
      <c r="G183" s="33">
        <f>IF(F183="", "", H183/F183)</f>
        <v/>
      </c>
      <c r="H183" s="33" t="n"/>
      <c r="I183" s="33" t="n"/>
      <c r="J183" s="33">
        <f>IF(I183="", "", I183*$F183)</f>
        <v/>
      </c>
      <c r="K183" s="33" t="n"/>
      <c r="L183" s="33">
        <f>IF(K183="", "", K183*$F183)</f>
        <v/>
      </c>
      <c r="M183" s="34">
        <f>IF(OR(H183="",H183=0),"",IF(K183="",IF(J183="","",J183/H183),L183/H183))</f>
        <v/>
      </c>
      <c r="P183" s="444" t="n"/>
      <c r="Z183" s="445" t="n"/>
    </row>
    <row r="184" ht="13.35" customHeight="1" s="162">
      <c r="A184" s="130" t="n"/>
      <c r="B184" s="42" t="n"/>
      <c r="C184" s="231" t="inlineStr">
        <is>
          <t>Total</t>
        </is>
      </c>
      <c r="D184" s="159" t="n"/>
      <c r="E184" s="42" t="n"/>
      <c r="F184" s="42" t="n"/>
      <c r="G184" s="43" t="n"/>
      <c r="H184" s="43">
        <f>IF(SUM(H156:H183)=0,"",SUM(H156:H183))</f>
        <v/>
      </c>
      <c r="I184" s="43" t="n"/>
      <c r="J184" s="43">
        <f>IF(SUM(J156:J183)=0,"",SUM(J156:J183))</f>
        <v/>
      </c>
      <c r="K184" s="43" t="n"/>
      <c r="L184" s="43">
        <f>IF(SUM(L156:L183)=0,"",SUM(L156:L183))</f>
        <v/>
      </c>
      <c r="M184" s="35">
        <f>IF(OR(H184="",H184=0),"",IF(L184="",IF(J184="","",J184/H184),L184/H184))</f>
        <v/>
      </c>
      <c r="P184" s="446" t="n"/>
      <c r="Q184" s="447" t="n"/>
      <c r="R184" s="447" t="n"/>
      <c r="S184" s="447" t="n"/>
      <c r="T184" s="447" t="n"/>
      <c r="U184" s="447" t="n"/>
      <c r="V184" s="447" t="n"/>
      <c r="W184" s="447" t="n"/>
      <c r="X184" s="447" t="n"/>
      <c r="Y184" s="447" t="n"/>
      <c r="Z184" s="448" t="n"/>
    </row>
    <row r="185"/>
    <row r="186" ht="13.35" customHeight="1" s="162">
      <c r="B186" s="188" t="inlineStr">
        <is>
          <t>Return Air Register / Inlet Airflow</t>
        </is>
      </c>
      <c r="C186" s="174" t="n"/>
      <c r="D186" s="174" t="n"/>
      <c r="E186" s="174" t="n"/>
      <c r="F186" s="173" t="n"/>
      <c r="G186" s="233" t="inlineStr">
        <is>
          <t>Design VEL</t>
        </is>
      </c>
      <c r="H186" s="194" t="inlineStr">
        <is>
          <t>Design CFM</t>
        </is>
      </c>
      <c r="I186" s="188" t="inlineStr">
        <is>
          <t>Initial</t>
        </is>
      </c>
      <c r="J186" s="173" t="n"/>
      <c r="K186" s="188" t="inlineStr">
        <is>
          <t>Final</t>
        </is>
      </c>
      <c r="L186" s="173" t="n"/>
      <c r="M186" s="188" t="inlineStr">
        <is>
          <t>%</t>
        </is>
      </c>
    </row>
    <row r="187" ht="13.35" customHeight="1" s="162">
      <c r="B187" s="153" t="inlineStr">
        <is>
          <t>No.</t>
        </is>
      </c>
      <c r="C187" s="188" t="inlineStr">
        <is>
          <t>Area Served</t>
        </is>
      </c>
      <c r="D187" s="188" t="inlineStr">
        <is>
          <t>Type</t>
        </is>
      </c>
      <c r="E187" s="188" t="inlineStr">
        <is>
          <t>Size</t>
        </is>
      </c>
      <c r="F187" s="188" t="inlineStr">
        <is>
          <t>Ak</t>
        </is>
      </c>
      <c r="G187" s="442" t="n"/>
      <c r="H187" s="442" t="n"/>
      <c r="I187" s="188" t="inlineStr">
        <is>
          <t>VEL</t>
        </is>
      </c>
      <c r="J187" s="188" t="inlineStr">
        <is>
          <t>CFM</t>
        </is>
      </c>
      <c r="K187" s="188" t="inlineStr">
        <is>
          <t>VEL</t>
        </is>
      </c>
      <c r="L187" s="188" t="inlineStr">
        <is>
          <t>CFM</t>
        </is>
      </c>
      <c r="M187" s="442" t="n"/>
    </row>
    <row r="188" ht="13.35" customHeight="1" s="162">
      <c r="B188" s="307" t="n"/>
      <c r="C188" s="307" t="n"/>
      <c r="E188" s="307" t="n"/>
      <c r="F188" s="32" t="n"/>
      <c r="G188" s="33">
        <f>IF(F188="", "", H188/F188)</f>
        <v/>
      </c>
      <c r="H188" s="33">
        <f>IF(H184="","",H184-N(H195))</f>
        <v/>
      </c>
      <c r="I188" s="33" t="n"/>
      <c r="J188" s="33">
        <f>IF(I188="", "", I188*$F188)</f>
        <v/>
      </c>
      <c r="K188" s="33" t="n"/>
      <c r="L188" s="33">
        <f>IF(L195="","",L184-N(L195))</f>
        <v/>
      </c>
      <c r="M188" s="30">
        <f>IF(OR(H188="",H188=0),"",IF(K188="",IF(J188="","",J188/H188),L188/H188))</f>
        <v/>
      </c>
    </row>
    <row r="189" ht="13.35" customHeight="1" s="162">
      <c r="B189" s="31" t="n"/>
      <c r="C189" s="31" t="n"/>
      <c r="E189" s="31" t="n"/>
      <c r="F189" s="32" t="n"/>
      <c r="G189" s="33">
        <f>IF(F189="", "", H189/F189)</f>
        <v/>
      </c>
      <c r="H189" s="33" t="n"/>
      <c r="I189" s="33" t="n"/>
      <c r="J189" s="33">
        <f>IF(I189="", "", I189*$F189)</f>
        <v/>
      </c>
      <c r="K189" s="33" t="n"/>
      <c r="L189" s="33">
        <f>IF(K189="", "", K189*$F189)</f>
        <v/>
      </c>
      <c r="M189" s="30">
        <f>IF(OR(H189="",H189=0),"",IF(K189="",IF(J189="","",J189/H189),L189/H189))</f>
        <v/>
      </c>
    </row>
    <row r="190" ht="13.35" customHeight="1" s="162">
      <c r="B190" s="31" t="n"/>
      <c r="C190" s="31" t="n"/>
      <c r="E190" s="31" t="n"/>
      <c r="F190" s="32" t="n"/>
      <c r="G190" s="33">
        <f>IF(F190="", "", H190/F190)</f>
        <v/>
      </c>
      <c r="H190" s="33" t="n"/>
      <c r="I190" s="33" t="n"/>
      <c r="J190" s="33">
        <f>IF(I190="", "", I190*$F190)</f>
        <v/>
      </c>
      <c r="K190" s="33" t="n"/>
      <c r="L190" s="33">
        <f>IF(K190="", "", K190*$F190)</f>
        <v/>
      </c>
      <c r="M190" s="34">
        <f>IF(OR(H190="",H190=0),"",IF(K190="",IF(J190="","",J190/H190),L190/H190))</f>
        <v/>
      </c>
    </row>
    <row r="191" ht="13.35" customHeight="1" s="162">
      <c r="A191" s="130" t="n"/>
      <c r="B191" s="42" t="n"/>
      <c r="C191" s="231" t="inlineStr">
        <is>
          <t>Total</t>
        </is>
      </c>
      <c r="D191" s="159" t="n"/>
      <c r="E191" s="42" t="n"/>
      <c r="F191" s="42" t="n"/>
      <c r="G191" s="43" t="n"/>
      <c r="H191" s="43">
        <f>IF(SUM(H188:H190)=0, "", SUM(H188:H190))</f>
        <v/>
      </c>
      <c r="I191" s="42" t="n"/>
      <c r="J191" s="43">
        <f>IF(SUM(J188:J190)=0, "", SUM(J188:J190))</f>
        <v/>
      </c>
      <c r="K191" s="42" t="n"/>
      <c r="L191" s="43">
        <f>IF(SUM(L188:L190)=0, "", SUM(L188:L190))</f>
        <v/>
      </c>
      <c r="M191" s="35">
        <f>IF(OR(H191="",H191=0),"",IF(L191="",IF(J191="","",J191/H191),L191/H191))</f>
        <v/>
      </c>
    </row>
    <row r="192"/>
    <row r="193" ht="13.35" customHeight="1" s="162">
      <c r="B193" s="188" t="inlineStr">
        <is>
          <t>Outside Air Inlet / Duct Airflow</t>
        </is>
      </c>
      <c r="C193" s="174" t="n"/>
      <c r="D193" s="174" t="n"/>
      <c r="E193" s="174" t="n"/>
      <c r="F193" s="173" t="n"/>
      <c r="G193" s="233" t="inlineStr">
        <is>
          <t>Design VEL</t>
        </is>
      </c>
      <c r="H193" s="194" t="inlineStr">
        <is>
          <t>Design CFM</t>
        </is>
      </c>
      <c r="I193" s="188" t="inlineStr">
        <is>
          <t>Initial</t>
        </is>
      </c>
      <c r="J193" s="173" t="n"/>
      <c r="K193" s="188" t="inlineStr">
        <is>
          <t>Final</t>
        </is>
      </c>
      <c r="L193" s="173" t="n"/>
      <c r="M193" s="188" t="inlineStr">
        <is>
          <t>%</t>
        </is>
      </c>
    </row>
    <row r="194" ht="13.35" customHeight="1" s="162">
      <c r="B194" s="153" t="inlineStr">
        <is>
          <t>No.</t>
        </is>
      </c>
      <c r="C194" s="188" t="inlineStr">
        <is>
          <t>Area Served</t>
        </is>
      </c>
      <c r="D194" s="188" t="inlineStr">
        <is>
          <t>Type</t>
        </is>
      </c>
      <c r="E194" s="188" t="inlineStr">
        <is>
          <t>Size</t>
        </is>
      </c>
      <c r="F194" s="188" t="inlineStr">
        <is>
          <t>Ak</t>
        </is>
      </c>
      <c r="G194" s="442" t="n"/>
      <c r="H194" s="442" t="n"/>
      <c r="I194" s="188" t="inlineStr">
        <is>
          <t>VEL</t>
        </is>
      </c>
      <c r="J194" s="188" t="inlineStr">
        <is>
          <t>CFM</t>
        </is>
      </c>
      <c r="K194" s="188" t="inlineStr">
        <is>
          <t>VEL</t>
        </is>
      </c>
      <c r="L194" s="188" t="inlineStr">
        <is>
          <t>CFM</t>
        </is>
      </c>
      <c r="M194" s="442" t="n"/>
    </row>
    <row r="195" ht="13.35" customHeight="1" s="162">
      <c r="B195" s="31" t="n"/>
      <c r="C195" s="31" t="n"/>
      <c r="E195" s="31" t="n"/>
      <c r="F195" s="32" t="n"/>
      <c r="G195" s="33">
        <f>IF(F195="", "", H195/F195)</f>
        <v/>
      </c>
      <c r="H195" s="33" t="n">
        <v>0</v>
      </c>
      <c r="I195" s="33" t="n"/>
      <c r="J195" s="33">
        <f>IF(I195="", "", I195*$F195)</f>
        <v/>
      </c>
      <c r="K195" s="33" t="n"/>
      <c r="L195" s="33">
        <f>IF(K195="", "", K195*$F195)</f>
        <v/>
      </c>
      <c r="M195" s="30">
        <f>IF(OR(H195="",H195=0),"",IF(K195="",IF(J195="","",J195/H195),L195/H195))</f>
        <v/>
      </c>
    </row>
    <row r="196"/>
    <row r="197" ht="13.35" customHeight="1" s="162">
      <c r="B197" s="188" t="inlineStr">
        <is>
          <t>Remarks</t>
        </is>
      </c>
      <c r="C197" s="173" t="n"/>
      <c r="D197" s="15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0" ht="13.35" customHeight="1" s="162">
      <c r="B200" s="200" t="inlineStr">
        <is>
          <t>System</t>
        </is>
      </c>
      <c r="C200" s="403" t="n"/>
      <c r="D200" s="209">
        <f>IF('{Equipment Data Entry}'!B11="","",'{Equipment Data Entry}'!B11)</f>
        <v/>
      </c>
      <c r="E200" s="420" t="n"/>
      <c r="F200" s="403" t="n"/>
      <c r="G200" s="200" t="inlineStr">
        <is>
          <t>Service</t>
        </is>
      </c>
      <c r="H200" s="403" t="n"/>
      <c r="I200" s="210">
        <f>IF('{Equipment Data Entry}'!C11="", "", '{Equipment Data Entry}'!C11)</f>
        <v/>
      </c>
      <c r="J200" s="420" t="n"/>
      <c r="K200" s="420" t="n"/>
      <c r="L200" s="420" t="n"/>
      <c r="M200" s="403" t="n"/>
    </row>
    <row r="201" ht="13.35" customHeight="1" s="162">
      <c r="B201" s="424" t="n"/>
      <c r="C201" s="425" t="n"/>
      <c r="D201" s="424" t="n"/>
      <c r="E201" s="426" t="n"/>
      <c r="F201" s="425" t="n"/>
      <c r="G201" s="424" t="n"/>
      <c r="H201" s="425" t="n"/>
      <c r="I201" s="424" t="n"/>
      <c r="J201" s="426" t="n"/>
      <c r="K201" s="426" t="n"/>
      <c r="L201" s="426" t="n"/>
      <c r="M201" s="425" t="n"/>
    </row>
    <row r="202" ht="13.35" customHeight="1" s="162">
      <c r="B202" s="439" t="inlineStr">
        <is>
          <t>Instrument:</t>
        </is>
      </c>
      <c r="C202" s="13" t="n"/>
      <c r="D202" s="440" t="n"/>
      <c r="E202" s="404" t="n"/>
      <c r="F202" s="404" t="n"/>
      <c r="G202" s="439" t="inlineStr">
        <is>
          <t>Ak basis / notes:</t>
        </is>
      </c>
      <c r="H202" s="13" t="n"/>
      <c r="I202" s="441" t="n"/>
      <c r="J202" s="404" t="n"/>
      <c r="K202" s="404" t="n"/>
      <c r="L202" s="404" t="n"/>
      <c r="M202" s="404" t="n"/>
    </row>
    <row r="203" ht="13.35" customHeight="1" s="162">
      <c r="B203" s="188" t="inlineStr">
        <is>
          <t>Supply Air Diffuser / Outlet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2" t="n"/>
      <c r="H204" s="442" t="n"/>
      <c r="I204" s="188" t="inlineStr">
        <is>
          <t>VEL</t>
        </is>
      </c>
      <c r="J204" s="188" t="inlineStr">
        <is>
          <t>CFM</t>
        </is>
      </c>
      <c r="K204" s="188" t="inlineStr">
        <is>
          <t>VEL</t>
        </is>
      </c>
      <c r="L204" s="188" t="inlineStr">
        <is>
          <t>CFM</t>
        </is>
      </c>
      <c r="M204" s="442"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43" t="inlineStr">
        <is>
          <t>Technician Notes</t>
        </is>
      </c>
      <c r="Q205" s="421" t="n"/>
      <c r="R205" s="421" t="n"/>
      <c r="S205" s="421" t="n"/>
      <c r="T205" s="421" t="n"/>
      <c r="U205" s="421" t="n"/>
      <c r="V205" s="421" t="n"/>
      <c r="W205" s="421" t="n"/>
      <c r="X205" s="421" t="n"/>
      <c r="Y205" s="421" t="n"/>
      <c r="Z205" s="422"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44" t="n"/>
      <c r="Z206" s="445"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44" t="n"/>
      <c r="Z207" s="445"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44" t="n"/>
      <c r="Z208" s="445"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44" t="n"/>
      <c r="Z209" s="445"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44" t="n"/>
      <c r="Z210" s="445"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44" t="n"/>
      <c r="Z211" s="445"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44" t="n"/>
      <c r="Z212" s="445"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44" t="n"/>
      <c r="Z213" s="445" t="n"/>
    </row>
    <row r="214" ht="13.35" customHeight="1" s="162">
      <c r="B214" s="31" t="n"/>
      <c r="C214" s="31" t="n"/>
      <c r="E214" s="31" t="n"/>
      <c r="F214" s="32" t="n"/>
      <c r="G214" s="33">
        <f>IF(F214="", "", H214/F214)</f>
        <v/>
      </c>
      <c r="H214" s="33" t="n"/>
      <c r="I214" s="33" t="n"/>
      <c r="J214" s="33">
        <f>IF(I214="", "", I214*$F214)</f>
        <v/>
      </c>
      <c r="K214" s="33" t="n"/>
      <c r="L214" s="33">
        <f>IF(K214="", "", K214*$F214)</f>
        <v/>
      </c>
      <c r="M214" s="30">
        <f>IF(OR(H214="",H214=0),"",IF(K214="",IF(J214="","",J214/H214),L214/H214))</f>
        <v/>
      </c>
      <c r="P214" s="444" t="n"/>
      <c r="Z214" s="445" t="n"/>
    </row>
    <row r="215" ht="13.35" customHeight="1" s="162">
      <c r="B215" s="31" t="n"/>
      <c r="C215" s="31" t="n"/>
      <c r="E215" s="31" t="n"/>
      <c r="F215" s="32" t="n"/>
      <c r="G215" s="33">
        <f>IF(F215="", "", H215/F215)</f>
        <v/>
      </c>
      <c r="H215" s="33" t="n"/>
      <c r="I215" s="33" t="n"/>
      <c r="J215" s="33">
        <f>IF(I215="", "", I215*$F215)</f>
        <v/>
      </c>
      <c r="K215" s="33" t="n"/>
      <c r="L215" s="33">
        <f>IF(K215="", "", K215*$F215)</f>
        <v/>
      </c>
      <c r="M215" s="30">
        <f>IF(OR(H215="",H215=0),"",IF(K215="",IF(J215="","",J215/H215),L215/H215))</f>
        <v/>
      </c>
      <c r="P215" s="444" t="n"/>
      <c r="Z215" s="445" t="n"/>
    </row>
    <row r="216" ht="13.35" customHeight="1" s="162">
      <c r="B216" s="31" t="n"/>
      <c r="C216" s="31" t="n"/>
      <c r="E216" s="31" t="n"/>
      <c r="F216" s="32" t="n"/>
      <c r="G216" s="33">
        <f>IF(F216="", "", H216/F216)</f>
        <v/>
      </c>
      <c r="H216" s="33" t="n"/>
      <c r="I216" s="33" t="n"/>
      <c r="J216" s="33">
        <f>IF(I216="", "", I216*$F216)</f>
        <v/>
      </c>
      <c r="K216" s="33" t="n"/>
      <c r="L216" s="33">
        <f>IF(K216="", "", K216*$F216)</f>
        <v/>
      </c>
      <c r="M216" s="30">
        <f>IF(OR(H216="",H216=0),"",IF(K216="",IF(J216="","",J216/H216),L216/H216))</f>
        <v/>
      </c>
      <c r="P216" s="444" t="n"/>
      <c r="Z216" s="445" t="n"/>
    </row>
    <row r="217" ht="13.35" customHeight="1" s="162">
      <c r="B217" s="31" t="n"/>
      <c r="C217" s="31" t="n"/>
      <c r="E217" s="31" t="n"/>
      <c r="F217" s="32" t="n"/>
      <c r="G217" s="33">
        <f>IF(F217="", "", H217/F217)</f>
        <v/>
      </c>
      <c r="H217" s="33" t="n"/>
      <c r="I217" s="33" t="n"/>
      <c r="J217" s="33">
        <f>IF(I217="", "", I217*$F217)</f>
        <v/>
      </c>
      <c r="K217" s="33" t="n"/>
      <c r="L217" s="33">
        <f>IF(K217="", "", K217*$F217)</f>
        <v/>
      </c>
      <c r="M217" s="30">
        <f>IF(OR(H217="",H217=0),"",IF(K217="",IF(J217="","",J217/H217),L217/H217))</f>
        <v/>
      </c>
      <c r="P217" s="444" t="n"/>
      <c r="Z217" s="445" t="n"/>
    </row>
    <row r="218" ht="13.35" customHeight="1" s="162">
      <c r="B218" s="31" t="n"/>
      <c r="C218" s="31" t="n"/>
      <c r="E218" s="31" t="n"/>
      <c r="F218" s="32" t="n"/>
      <c r="G218" s="33">
        <f>IF(F218="", "", H218/F218)</f>
        <v/>
      </c>
      <c r="H218" s="33" t="n"/>
      <c r="I218" s="33" t="n"/>
      <c r="J218" s="33">
        <f>IF(I218="", "", I218*$F218)</f>
        <v/>
      </c>
      <c r="K218" s="33" t="n"/>
      <c r="L218" s="33">
        <f>IF(K218="", "", K218*$F218)</f>
        <v/>
      </c>
      <c r="M218" s="30">
        <f>IF(OR(H218="",H218=0),"",IF(K218="",IF(J218="","",J218/H218),L218/H218))</f>
        <v/>
      </c>
      <c r="P218" s="444" t="n"/>
      <c r="Z218" s="445" t="n"/>
    </row>
    <row r="219" ht="13.35" customHeight="1" s="162">
      <c r="B219" s="31" t="n"/>
      <c r="C219" s="31" t="n"/>
      <c r="E219" s="31" t="n"/>
      <c r="F219" s="32" t="n"/>
      <c r="G219" s="33">
        <f>IF(F219="", "", H219/F219)</f>
        <v/>
      </c>
      <c r="H219" s="33" t="n"/>
      <c r="I219" s="33" t="n"/>
      <c r="J219" s="33">
        <f>IF(I219="", "", I219*$F219)</f>
        <v/>
      </c>
      <c r="K219" s="33" t="n"/>
      <c r="L219" s="33">
        <f>IF(K219="", "", K219*$F219)</f>
        <v/>
      </c>
      <c r="M219" s="30">
        <f>IF(OR(H219="",H219=0),"",IF(K219="",IF(J219="","",J219/H219),L219/H219))</f>
        <v/>
      </c>
      <c r="P219" s="444" t="n"/>
      <c r="Z219" s="445" t="n"/>
    </row>
    <row r="220" ht="13.35" customHeight="1" s="162">
      <c r="B220" s="31" t="n"/>
      <c r="C220" s="31" t="n"/>
      <c r="E220" s="31" t="n"/>
      <c r="F220" s="32" t="n"/>
      <c r="G220" s="33">
        <f>IF(F220="", "", H220/F220)</f>
        <v/>
      </c>
      <c r="H220" s="33" t="n"/>
      <c r="I220" s="33" t="n"/>
      <c r="J220" s="33">
        <f>IF(I220="", "", I220*$F220)</f>
        <v/>
      </c>
      <c r="K220" s="33" t="n"/>
      <c r="L220" s="33">
        <f>IF(K220="", "", K220*$F220)</f>
        <v/>
      </c>
      <c r="M220" s="30">
        <f>IF(OR(H220="",H220=0),"",IF(K220="",IF(J220="","",J220/H220),L220/H220))</f>
        <v/>
      </c>
      <c r="P220" s="444" t="n"/>
      <c r="Z220" s="445" t="n"/>
    </row>
    <row r="221" ht="13.35" customHeight="1" s="162">
      <c r="B221" s="31" t="n"/>
      <c r="C221" s="31" t="n"/>
      <c r="E221" s="31" t="n"/>
      <c r="F221" s="32" t="n"/>
      <c r="G221" s="33">
        <f>IF(F221="", "", H221/F221)</f>
        <v/>
      </c>
      <c r="H221" s="33" t="n"/>
      <c r="I221" s="33" t="n"/>
      <c r="J221" s="33">
        <f>IF(I221="", "", I221*$F221)</f>
        <v/>
      </c>
      <c r="K221" s="33" t="n"/>
      <c r="L221" s="33">
        <f>IF(K221="", "", K221*$F221)</f>
        <v/>
      </c>
      <c r="M221" s="30">
        <f>IF(OR(H221="",H221=0),"",IF(K221="",IF(J221="","",J221/H221),L221/H221))</f>
        <v/>
      </c>
      <c r="P221" s="444" t="n"/>
      <c r="Z221" s="445" t="n"/>
    </row>
    <row r="222" ht="13.35" customHeight="1" s="162">
      <c r="B222" s="31" t="n"/>
      <c r="C222" s="31" t="n"/>
      <c r="E222" s="31" t="n"/>
      <c r="F222" s="32" t="n"/>
      <c r="G222" s="33">
        <f>IF(F222="", "", H222/F222)</f>
        <v/>
      </c>
      <c r="H222" s="33" t="n"/>
      <c r="I222" s="33" t="n"/>
      <c r="J222" s="33">
        <f>IF(I222="", "", I222*$F222)</f>
        <v/>
      </c>
      <c r="K222" s="33" t="n"/>
      <c r="L222" s="33">
        <f>IF(K222="", "", K222*$F222)</f>
        <v/>
      </c>
      <c r="M222" s="30">
        <f>IF(OR(H222="",H222=0),"",IF(K222="",IF(J222="","",J222/H222),L222/H222))</f>
        <v/>
      </c>
      <c r="P222" s="444" t="n"/>
      <c r="Z222" s="445" t="n"/>
    </row>
    <row r="223" ht="13.35" customHeight="1" s="162">
      <c r="B223" s="31" t="n"/>
      <c r="C223" s="31" t="n"/>
      <c r="E223" s="31" t="n"/>
      <c r="F223" s="32" t="n"/>
      <c r="G223" s="33">
        <f>IF(F223="", "", H223/F223)</f>
        <v/>
      </c>
      <c r="H223" s="33" t="n"/>
      <c r="I223" s="33" t="n"/>
      <c r="J223" s="33">
        <f>IF(I223="", "", I223*$F223)</f>
        <v/>
      </c>
      <c r="K223" s="33" t="n"/>
      <c r="L223" s="33">
        <f>IF(K223="", "", K223*$F223)</f>
        <v/>
      </c>
      <c r="M223" s="30">
        <f>IF(OR(H223="",H223=0),"",IF(K223="",IF(J223="","",J223/H223),L223/H223))</f>
        <v/>
      </c>
      <c r="P223" s="444" t="n"/>
      <c r="Z223" s="445" t="n"/>
    </row>
    <row r="224" ht="13.35" customHeight="1" s="162">
      <c r="B224" s="31" t="n"/>
      <c r="C224" s="31" t="n"/>
      <c r="E224" s="31" t="n"/>
      <c r="F224" s="32" t="n"/>
      <c r="G224" s="33">
        <f>IF(F224="", "", H224/F224)</f>
        <v/>
      </c>
      <c r="H224" s="33" t="n"/>
      <c r="I224" s="33" t="n"/>
      <c r="J224" s="33">
        <f>IF(I224="", "", I224*$F224)</f>
        <v/>
      </c>
      <c r="K224" s="33" t="n"/>
      <c r="L224" s="33">
        <f>IF(K224="", "", K224*$F224)</f>
        <v/>
      </c>
      <c r="M224" s="30">
        <f>IF(OR(H224="",H224=0),"",IF(K224="",IF(J224="","",J224/H224),L224/H224))</f>
        <v/>
      </c>
      <c r="P224" s="444" t="n"/>
      <c r="Z224" s="445" t="n"/>
    </row>
    <row r="225" ht="13.35" customHeight="1" s="162">
      <c r="B225" s="31" t="n"/>
      <c r="C225" s="31" t="n"/>
      <c r="E225" s="31" t="n"/>
      <c r="F225" s="32" t="n"/>
      <c r="G225" s="33">
        <f>IF(F225="", "", H225/F225)</f>
        <v/>
      </c>
      <c r="H225" s="33" t="n"/>
      <c r="I225" s="33" t="n"/>
      <c r="J225" s="33">
        <f>IF(I225="", "", I225*$F225)</f>
        <v/>
      </c>
      <c r="K225" s="33" t="n"/>
      <c r="L225" s="33">
        <f>IF(K225="", "", K225*$F225)</f>
        <v/>
      </c>
      <c r="M225" s="30">
        <f>IF(OR(H225="",H225=0),"",IF(K225="",IF(J225="","",J225/H225),L225/H225))</f>
        <v/>
      </c>
      <c r="P225" s="444" t="n"/>
      <c r="Z225" s="445" t="n"/>
    </row>
    <row r="226" ht="13.35" customHeight="1" s="162">
      <c r="B226" s="31" t="n"/>
      <c r="C226" s="31" t="n"/>
      <c r="E226" s="31" t="n"/>
      <c r="F226" s="32" t="n"/>
      <c r="G226" s="33">
        <f>IF(F226="", "", H226/F226)</f>
        <v/>
      </c>
      <c r="H226" s="33" t="n"/>
      <c r="I226" s="33" t="n"/>
      <c r="J226" s="33">
        <f>IF(I226="", "", I226*$F226)</f>
        <v/>
      </c>
      <c r="K226" s="33" t="n"/>
      <c r="L226" s="33">
        <f>IF(K226="", "", K226*$F226)</f>
        <v/>
      </c>
      <c r="M226" s="30">
        <f>IF(OR(H226="",H226=0),"",IF(K226="",IF(J226="","",J226/H226),L226/H226))</f>
        <v/>
      </c>
      <c r="P226" s="444" t="n"/>
      <c r="Z226" s="445" t="n"/>
    </row>
    <row r="227" ht="13.35" customHeight="1" s="162">
      <c r="B227" s="31" t="n"/>
      <c r="C227" s="31" t="n"/>
      <c r="E227" s="31" t="n"/>
      <c r="F227" s="32" t="n"/>
      <c r="G227" s="33">
        <f>IF(F227="", "", H227/F227)</f>
        <v/>
      </c>
      <c r="H227" s="33" t="n"/>
      <c r="I227" s="33" t="n"/>
      <c r="J227" s="33">
        <f>IF(I227="", "", I227*$F227)</f>
        <v/>
      </c>
      <c r="K227" s="33" t="n"/>
      <c r="L227" s="33">
        <f>IF(K227="", "", K227*$F227)</f>
        <v/>
      </c>
      <c r="M227" s="30">
        <f>IF(OR(H227="",H227=0),"",IF(K227="",IF(J227="","",J227/H227),L227/H227))</f>
        <v/>
      </c>
      <c r="P227" s="444" t="n"/>
      <c r="Z227" s="445" t="n"/>
    </row>
    <row r="228" ht="13.35" customHeight="1" s="162">
      <c r="B228" s="31" t="n"/>
      <c r="C228" s="31" t="n"/>
      <c r="E228" s="31" t="n"/>
      <c r="F228" s="32" t="n"/>
      <c r="G228" s="33">
        <f>IF(F228="", "", H228/F228)</f>
        <v/>
      </c>
      <c r="H228" s="33" t="n"/>
      <c r="I228" s="33" t="n"/>
      <c r="J228" s="33">
        <f>IF(I228="", "", I228*$F228)</f>
        <v/>
      </c>
      <c r="K228" s="33" t="n"/>
      <c r="L228" s="33">
        <f>IF(K228="", "", K228*$F228)</f>
        <v/>
      </c>
      <c r="M228" s="30">
        <f>IF(OR(H228="",H228=0),"",IF(K228="",IF(J228="","",J228/H228),L228/H228))</f>
        <v/>
      </c>
      <c r="P228" s="444" t="n"/>
      <c r="Z228" s="445" t="n"/>
    </row>
    <row r="229" ht="13.35" customHeight="1" s="162">
      <c r="B229" s="31" t="n"/>
      <c r="C229" s="31" t="n"/>
      <c r="E229" s="31" t="n"/>
      <c r="F229" s="32" t="n"/>
      <c r="G229" s="33">
        <f>IF(F229="", "", H229/F229)</f>
        <v/>
      </c>
      <c r="H229" s="33" t="n"/>
      <c r="I229" s="33" t="n"/>
      <c r="J229" s="33">
        <f>IF(I229="", "", I229*$F229)</f>
        <v/>
      </c>
      <c r="K229" s="33" t="n"/>
      <c r="L229" s="33">
        <f>IF(K229="", "", K229*$F229)</f>
        <v/>
      </c>
      <c r="M229" s="30">
        <f>IF(OR(H229="",H229=0),"",IF(K229="",IF(J229="","",J229/H229),L229/H229))</f>
        <v/>
      </c>
      <c r="P229" s="444" t="n"/>
      <c r="Z229" s="445" t="n"/>
    </row>
    <row r="230" ht="13.35" customHeight="1" s="162">
      <c r="B230" s="31" t="n"/>
      <c r="C230" s="31" t="n"/>
      <c r="E230" s="31" t="n"/>
      <c r="F230" s="32" t="n"/>
      <c r="G230" s="33">
        <f>IF(F230="", "", H230/F230)</f>
        <v/>
      </c>
      <c r="H230" s="33" t="n"/>
      <c r="I230" s="33" t="n"/>
      <c r="J230" s="33">
        <f>IF(I230="", "", I230*$F230)</f>
        <v/>
      </c>
      <c r="K230" s="33" t="n"/>
      <c r="L230" s="33">
        <f>IF(K230="", "", K230*$F230)</f>
        <v/>
      </c>
      <c r="M230" s="30">
        <f>IF(OR(H230="",H230=0),"",IF(K230="",IF(J230="","",J230/H230),L230/H230))</f>
        <v/>
      </c>
      <c r="P230" s="444" t="n"/>
      <c r="Z230" s="445" t="n"/>
    </row>
    <row r="231" ht="13.35" customHeight="1" s="162">
      <c r="B231" s="31" t="n"/>
      <c r="C231" s="31" t="n"/>
      <c r="E231" s="31" t="n"/>
      <c r="F231" s="32" t="n"/>
      <c r="G231" s="33">
        <f>IF(F231="", "", H231/F231)</f>
        <v/>
      </c>
      <c r="H231" s="33" t="n"/>
      <c r="I231" s="33" t="n"/>
      <c r="J231" s="33">
        <f>IF(I231="", "", I231*$F231)</f>
        <v/>
      </c>
      <c r="K231" s="33" t="n"/>
      <c r="L231" s="33">
        <f>IF(K231="", "", K231*$F231)</f>
        <v/>
      </c>
      <c r="M231" s="30">
        <f>IF(OR(H231="",H231=0),"",IF(K231="",IF(J231="","",J231/H231),L231/H231))</f>
        <v/>
      </c>
      <c r="P231" s="444" t="n"/>
      <c r="Z231" s="445" t="n"/>
    </row>
    <row r="232" ht="13.35" customHeight="1" s="162">
      <c r="B232" s="31" t="n"/>
      <c r="C232" s="31" t="n"/>
      <c r="E232" s="31" t="n"/>
      <c r="F232" s="32" t="n"/>
      <c r="G232" s="33">
        <f>IF(F232="", "", H232/F232)</f>
        <v/>
      </c>
      <c r="H232" s="33" t="n"/>
      <c r="I232" s="33" t="n"/>
      <c r="J232" s="33">
        <f>IF(I232="", "", I232*$F232)</f>
        <v/>
      </c>
      <c r="K232" s="33" t="n"/>
      <c r="L232" s="33">
        <f>IF(K232="", "", K232*$F232)</f>
        <v/>
      </c>
      <c r="M232" s="34">
        <f>IF(OR(H232="",H232=0),"",IF(K232="",IF(J232="","",J232/H232),L232/H232))</f>
        <v/>
      </c>
      <c r="P232" s="446" t="n"/>
      <c r="Q232" s="447" t="n"/>
      <c r="R232" s="447" t="n"/>
      <c r="S232" s="447" t="n"/>
      <c r="T232" s="447" t="n"/>
      <c r="U232" s="447" t="n"/>
      <c r="V232" s="447" t="n"/>
      <c r="W232" s="447" t="n"/>
      <c r="X232" s="447" t="n"/>
      <c r="Y232" s="447" t="n"/>
      <c r="Z232" s="448" t="n"/>
    </row>
    <row r="233" ht="13.35" customHeight="1" s="162">
      <c r="A233" s="130" t="n"/>
      <c r="B233" s="42" t="n"/>
      <c r="C233" s="231" t="inlineStr">
        <is>
          <t>Total</t>
        </is>
      </c>
      <c r="D233" s="159" t="n"/>
      <c r="E233" s="42" t="n"/>
      <c r="F233" s="42" t="n"/>
      <c r="G233" s="43" t="n"/>
      <c r="H233" s="43">
        <f>IF(SUM(H205:H232)=0,"",SUM(H205:H232))</f>
        <v/>
      </c>
      <c r="I233" s="43" t="n"/>
      <c r="J233" s="43">
        <f>IF(SUM(J205:J232)=0,"",SUM(J205:J232))</f>
        <v/>
      </c>
      <c r="K233" s="43" t="n"/>
      <c r="L233" s="43">
        <f>IF(SUM(L205:L232)=0,"",SUM(L205:L232))</f>
        <v/>
      </c>
      <c r="M233" s="35">
        <f>IF(OR(H233="",H233=0),"",IF(L233="",IF(J233="","",J233/H233),L233/H233))</f>
        <v/>
      </c>
    </row>
    <row r="234"/>
    <row r="235" ht="13.35" customHeight="1" s="162">
      <c r="B235" s="188" t="inlineStr">
        <is>
          <t>Return Air Register / Inlet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2" t="n"/>
      <c r="H236" s="442" t="n"/>
      <c r="I236" s="188" t="inlineStr">
        <is>
          <t>VEL</t>
        </is>
      </c>
      <c r="J236" s="188" t="inlineStr">
        <is>
          <t>CFM</t>
        </is>
      </c>
      <c r="K236" s="188" t="inlineStr">
        <is>
          <t>VEL</t>
        </is>
      </c>
      <c r="L236" s="188" t="inlineStr">
        <is>
          <t>CFM</t>
        </is>
      </c>
      <c r="M236" s="442" t="n"/>
    </row>
    <row r="237" ht="13.35" customHeight="1" s="162">
      <c r="B237" s="307" t="n"/>
      <c r="C237" s="307" t="n"/>
      <c r="E237" s="307" t="n"/>
      <c r="F237" s="32" t="n"/>
      <c r="G237" s="33">
        <f>IF(F237="", "", H237/F237)</f>
        <v/>
      </c>
      <c r="H237" s="33">
        <f>IF(H233="","",H233-N(H244))</f>
        <v/>
      </c>
      <c r="I237" s="33" t="n"/>
      <c r="J237" s="33">
        <f>IF(I237="", "", I237*$F237)</f>
        <v/>
      </c>
      <c r="K237" s="33" t="n"/>
      <c r="L237" s="33">
        <f>IF(L244="","",L233-N(L244))</f>
        <v/>
      </c>
      <c r="M237" s="30">
        <f>IF(OR(H237="",H237=0),"",IF(K237="",IF(J237="","",J237/H237),L237/H237))</f>
        <v/>
      </c>
    </row>
    <row r="238" ht="13.35" customHeight="1" s="162">
      <c r="B238" s="31" t="n"/>
      <c r="C238" s="31" t="n"/>
      <c r="E238" s="31" t="n"/>
      <c r="F238" s="32" t="n"/>
      <c r="G238" s="33">
        <f>IF(F238="", "", H238/F238)</f>
        <v/>
      </c>
      <c r="H238" s="33" t="n"/>
      <c r="I238" s="33" t="n"/>
      <c r="J238" s="33">
        <f>IF(I238="", "", I238*$F238)</f>
        <v/>
      </c>
      <c r="K238" s="33" t="n"/>
      <c r="L238" s="33">
        <f>IF(K238="", "", K238*$F238)</f>
        <v/>
      </c>
      <c r="M238" s="30">
        <f>IF(OR(H238="",H238=0),"",IF(K238="",IF(J238="","",J238/H238),L238/H238))</f>
        <v/>
      </c>
    </row>
    <row r="239" ht="13.35" customHeight="1" s="162">
      <c r="B239" s="31" t="n"/>
      <c r="C239" s="31" t="n"/>
      <c r="E239" s="31" t="n"/>
      <c r="F239" s="32" t="n"/>
      <c r="G239" s="33">
        <f>IF(F239="", "", H239/F239)</f>
        <v/>
      </c>
      <c r="H239" s="33" t="n"/>
      <c r="I239" s="33" t="n"/>
      <c r="J239" s="33">
        <f>IF(I239="", "", I239*$F239)</f>
        <v/>
      </c>
      <c r="K239" s="33" t="n"/>
      <c r="L239" s="33">
        <f>IF(K239="", "", K239*$F239)</f>
        <v/>
      </c>
      <c r="M239" s="34">
        <f>IF(OR(H239="",H239=0),"",IF(K239="",IF(J239="","",J239/H239),L239/H239))</f>
        <v/>
      </c>
    </row>
    <row r="240" ht="13.35" customHeight="1" s="162">
      <c r="A240" s="130" t="n"/>
      <c r="B240" s="42" t="n"/>
      <c r="C240" s="231" t="inlineStr">
        <is>
          <t>Total</t>
        </is>
      </c>
      <c r="D240" s="159" t="n"/>
      <c r="E240" s="42" t="n"/>
      <c r="F240" s="42" t="n"/>
      <c r="G240" s="43" t="n"/>
      <c r="H240" s="43">
        <f>IF(SUM(H237:H239)=0, "", SUM(H237:H239))</f>
        <v/>
      </c>
      <c r="I240" s="42" t="n"/>
      <c r="J240" s="43">
        <f>IF(SUM(J237:J239)=0, "", SUM(J237:J239))</f>
        <v/>
      </c>
      <c r="K240" s="42" t="n"/>
      <c r="L240" s="43">
        <f>IF(SUM(L237:L239)=0, "", SUM(L237:L239))</f>
        <v/>
      </c>
      <c r="M240" s="35">
        <f>IF(OR(H240="",H240=0),"",IF(L240="",IF(J240="","",J240/H240),L240/H240))</f>
        <v/>
      </c>
    </row>
    <row r="241"/>
    <row r="242" ht="13.35" customHeight="1" s="162">
      <c r="B242" s="188" t="inlineStr">
        <is>
          <t>Outside Air Inlet / Duct Airflow</t>
        </is>
      </c>
      <c r="C242" s="174" t="n"/>
      <c r="D242" s="174" t="n"/>
      <c r="E242" s="174" t="n"/>
      <c r="F242" s="173" t="n"/>
      <c r="G242" s="233" t="inlineStr">
        <is>
          <t>Design VEL</t>
        </is>
      </c>
      <c r="H242" s="194" t="inlineStr">
        <is>
          <t>Design CFM</t>
        </is>
      </c>
      <c r="I242" s="188" t="inlineStr">
        <is>
          <t>Initial</t>
        </is>
      </c>
      <c r="J242" s="173" t="n"/>
      <c r="K242" s="188" t="inlineStr">
        <is>
          <t>Final</t>
        </is>
      </c>
      <c r="L242" s="173" t="n"/>
      <c r="M242" s="188" t="inlineStr">
        <is>
          <t>%</t>
        </is>
      </c>
    </row>
    <row r="243" ht="13.35" customHeight="1" s="162">
      <c r="B243" s="153" t="inlineStr">
        <is>
          <t>No.</t>
        </is>
      </c>
      <c r="C243" s="188" t="inlineStr">
        <is>
          <t>Area Served</t>
        </is>
      </c>
      <c r="D243" s="188" t="inlineStr">
        <is>
          <t>Type</t>
        </is>
      </c>
      <c r="E243" s="188" t="inlineStr">
        <is>
          <t>Size</t>
        </is>
      </c>
      <c r="F243" s="188" t="inlineStr">
        <is>
          <t>Ak</t>
        </is>
      </c>
      <c r="G243" s="442" t="n"/>
      <c r="H243" s="442" t="n"/>
      <c r="I243" s="188" t="inlineStr">
        <is>
          <t>VEL</t>
        </is>
      </c>
      <c r="J243" s="188" t="inlineStr">
        <is>
          <t>CFM</t>
        </is>
      </c>
      <c r="K243" s="188" t="inlineStr">
        <is>
          <t>VEL</t>
        </is>
      </c>
      <c r="L243" s="188" t="inlineStr">
        <is>
          <t>CFM</t>
        </is>
      </c>
      <c r="M243" s="442" t="n"/>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row r="246" ht="13.35" customHeight="1" s="162">
      <c r="B246" s="188" t="inlineStr">
        <is>
          <t>Remarks</t>
        </is>
      </c>
      <c r="C246" s="173" t="n"/>
      <c r="D246" s="15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49" ht="13.35" customHeight="1" s="162">
      <c r="B249" s="200" t="inlineStr">
        <is>
          <t>System</t>
        </is>
      </c>
      <c r="C249" s="403" t="n"/>
      <c r="D249" s="209">
        <f>IF('{Equipment Data Entry}'!B12="","",'{Equipment Data Entry}'!B12)</f>
        <v/>
      </c>
      <c r="E249" s="420" t="n"/>
      <c r="F249" s="403" t="n"/>
      <c r="G249" s="200" t="inlineStr">
        <is>
          <t>Service</t>
        </is>
      </c>
      <c r="H249" s="403" t="n"/>
      <c r="I249" s="210">
        <f>IF('{Equipment Data Entry}'!C12="", "", '{Equipment Data Entry}'!C12)</f>
        <v/>
      </c>
      <c r="J249" s="420" t="n"/>
      <c r="K249" s="420" t="n"/>
      <c r="L249" s="420" t="n"/>
      <c r="M249" s="403" t="n"/>
    </row>
    <row r="250" ht="13.35" customHeight="1" s="162">
      <c r="B250" s="424" t="n"/>
      <c r="C250" s="425" t="n"/>
      <c r="D250" s="424" t="n"/>
      <c r="E250" s="426" t="n"/>
      <c r="F250" s="425" t="n"/>
      <c r="G250" s="424" t="n"/>
      <c r="H250" s="425" t="n"/>
      <c r="I250" s="424" t="n"/>
      <c r="J250" s="426" t="n"/>
      <c r="K250" s="426" t="n"/>
      <c r="L250" s="426" t="n"/>
      <c r="M250" s="425" t="n"/>
    </row>
    <row r="251" ht="13.35" customHeight="1" s="162">
      <c r="B251" s="439" t="inlineStr">
        <is>
          <t>Instrument:</t>
        </is>
      </c>
      <c r="C251" s="13" t="n"/>
      <c r="D251" s="440" t="n"/>
      <c r="E251" s="404" t="n"/>
      <c r="F251" s="404" t="n"/>
      <c r="G251" s="439" t="inlineStr">
        <is>
          <t>Ak basis / notes:</t>
        </is>
      </c>
      <c r="H251" s="13" t="n"/>
      <c r="I251" s="441" t="n"/>
      <c r="J251" s="404" t="n"/>
      <c r="K251" s="404" t="n"/>
      <c r="L251" s="404" t="n"/>
      <c r="M251" s="404" t="n"/>
    </row>
    <row r="252" ht="13.35" customHeight="1" s="162">
      <c r="B252" s="188" t="inlineStr">
        <is>
          <t>Supply Air Diffuser / Outlet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2" t="n"/>
      <c r="H253" s="442" t="n"/>
      <c r="I253" s="188" t="inlineStr">
        <is>
          <t>VEL</t>
        </is>
      </c>
      <c r="J253" s="188" t="inlineStr">
        <is>
          <t>CFM</t>
        </is>
      </c>
      <c r="K253" s="188" t="inlineStr">
        <is>
          <t>VEL</t>
        </is>
      </c>
      <c r="L253" s="188" t="inlineStr">
        <is>
          <t>CFM</t>
        </is>
      </c>
      <c r="M253" s="442"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43" t="inlineStr">
        <is>
          <t>Technician Notes</t>
        </is>
      </c>
      <c r="Q254" s="421" t="n"/>
      <c r="R254" s="421" t="n"/>
      <c r="S254" s="421" t="n"/>
      <c r="T254" s="421" t="n"/>
      <c r="U254" s="421" t="n"/>
      <c r="V254" s="421" t="n"/>
      <c r="W254" s="421" t="n"/>
      <c r="X254" s="421" t="n"/>
      <c r="Y254" s="421" t="n"/>
      <c r="Z254" s="422"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44" t="n"/>
      <c r="Z255" s="445"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44" t="n"/>
      <c r="Z256" s="445"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44" t="n"/>
      <c r="Z257" s="445"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44" t="n"/>
      <c r="Z258" s="445"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44" t="n"/>
      <c r="Z259" s="445"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44" t="n"/>
      <c r="Z260" s="445"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44" t="n"/>
      <c r="Z261" s="445" t="n"/>
    </row>
    <row r="262" ht="13.35" customHeight="1" s="162">
      <c r="B262" s="31" t="n"/>
      <c r="C262" s="31" t="n"/>
      <c r="E262" s="31" t="n"/>
      <c r="F262" s="32" t="n"/>
      <c r="G262" s="33">
        <f>IF(F262="", "", H262/F262)</f>
        <v/>
      </c>
      <c r="H262" s="33" t="n"/>
      <c r="I262" s="33" t="n"/>
      <c r="J262" s="33">
        <f>IF(I262="", "", I262*$F262)</f>
        <v/>
      </c>
      <c r="K262" s="33" t="n"/>
      <c r="L262" s="33">
        <f>IF(K262="", "", K262*$F262)</f>
        <v/>
      </c>
      <c r="M262" s="30">
        <f>IF(OR(H262="",H262=0),"",IF(K262="",IF(J262="","",J262/H262),L262/H262))</f>
        <v/>
      </c>
      <c r="P262" s="444" t="n"/>
      <c r="Z262" s="445" t="n"/>
    </row>
    <row r="263" ht="13.35" customHeight="1" s="162">
      <c r="B263" s="31" t="n"/>
      <c r="C263" s="31" t="n"/>
      <c r="E263" s="31" t="n"/>
      <c r="F263" s="32" t="n"/>
      <c r="G263" s="33">
        <f>IF(F263="", "", H263/F263)</f>
        <v/>
      </c>
      <c r="H263" s="33" t="n"/>
      <c r="I263" s="33" t="n"/>
      <c r="J263" s="33">
        <f>IF(I263="", "", I263*$F263)</f>
        <v/>
      </c>
      <c r="K263" s="33" t="n"/>
      <c r="L263" s="33">
        <f>IF(K263="", "", K263*$F263)</f>
        <v/>
      </c>
      <c r="M263" s="30">
        <f>IF(OR(H263="",H263=0),"",IF(K263="",IF(J263="","",J263/H263),L263/H263))</f>
        <v/>
      </c>
      <c r="P263" s="444" t="n"/>
      <c r="Z263" s="445" t="n"/>
    </row>
    <row r="264" ht="13.35" customHeight="1" s="162">
      <c r="B264" s="31" t="n"/>
      <c r="C264" s="31" t="n"/>
      <c r="E264" s="31" t="n"/>
      <c r="F264" s="32" t="n"/>
      <c r="G264" s="33">
        <f>IF(F264="", "", H264/F264)</f>
        <v/>
      </c>
      <c r="H264" s="33" t="n"/>
      <c r="I264" s="33" t="n"/>
      <c r="J264" s="33">
        <f>IF(I264="", "", I264*$F264)</f>
        <v/>
      </c>
      <c r="K264" s="33" t="n"/>
      <c r="L264" s="33">
        <f>IF(K264="", "", K264*$F264)</f>
        <v/>
      </c>
      <c r="M264" s="30">
        <f>IF(OR(H264="",H264=0),"",IF(K264="",IF(J264="","",J264/H264),L264/H264))</f>
        <v/>
      </c>
      <c r="P264" s="444" t="n"/>
      <c r="Z264" s="445" t="n"/>
    </row>
    <row r="265" ht="13.35" customHeight="1" s="162">
      <c r="B265" s="31" t="n"/>
      <c r="C265" s="31" t="n"/>
      <c r="E265" s="31" t="n"/>
      <c r="F265" s="32" t="n"/>
      <c r="G265" s="33">
        <f>IF(F265="", "", H265/F265)</f>
        <v/>
      </c>
      <c r="H265" s="33" t="n"/>
      <c r="I265" s="33" t="n"/>
      <c r="J265" s="33">
        <f>IF(I265="", "", I265*$F265)</f>
        <v/>
      </c>
      <c r="K265" s="33" t="n"/>
      <c r="L265" s="33">
        <f>IF(K265="", "", K265*$F265)</f>
        <v/>
      </c>
      <c r="M265" s="30">
        <f>IF(OR(H265="",H265=0),"",IF(K265="",IF(J265="","",J265/H265),L265/H265))</f>
        <v/>
      </c>
      <c r="P265" s="444" t="n"/>
      <c r="Z265" s="445" t="n"/>
    </row>
    <row r="266" ht="13.35" customHeight="1" s="162">
      <c r="B266" s="31" t="n"/>
      <c r="C266" s="31" t="n"/>
      <c r="E266" s="31" t="n"/>
      <c r="F266" s="32" t="n"/>
      <c r="G266" s="33">
        <f>IF(F266="", "", H266/F266)</f>
        <v/>
      </c>
      <c r="H266" s="33" t="n"/>
      <c r="I266" s="33" t="n"/>
      <c r="J266" s="33">
        <f>IF(I266="", "", I266*$F266)</f>
        <v/>
      </c>
      <c r="K266" s="33" t="n"/>
      <c r="L266" s="33">
        <f>IF(K266="", "", K266*$F266)</f>
        <v/>
      </c>
      <c r="M266" s="30">
        <f>IF(OR(H266="",H266=0),"",IF(K266="",IF(J266="","",J266/H266),L266/H266))</f>
        <v/>
      </c>
      <c r="P266" s="444" t="n"/>
      <c r="Z266" s="445" t="n"/>
    </row>
    <row r="267" ht="13.35" customHeight="1" s="162">
      <c r="B267" s="31" t="n"/>
      <c r="C267" s="31" t="n"/>
      <c r="E267" s="31" t="n"/>
      <c r="F267" s="32" t="n"/>
      <c r="G267" s="33">
        <f>IF(F267="", "", H267/F267)</f>
        <v/>
      </c>
      <c r="H267" s="33" t="n"/>
      <c r="I267" s="33" t="n"/>
      <c r="J267" s="33">
        <f>IF(I267="", "", I267*$F267)</f>
        <v/>
      </c>
      <c r="K267" s="33" t="n"/>
      <c r="L267" s="33">
        <f>IF(K267="", "", K267*$F267)</f>
        <v/>
      </c>
      <c r="M267" s="30">
        <f>IF(OR(H267="",H267=0),"",IF(K267="",IF(J267="","",J267/H267),L267/H267))</f>
        <v/>
      </c>
      <c r="P267" s="444" t="n"/>
      <c r="Z267" s="445" t="n"/>
    </row>
    <row r="268" ht="13.35" customHeight="1" s="162">
      <c r="B268" s="31" t="n"/>
      <c r="C268" s="31" t="n"/>
      <c r="E268" s="31" t="n"/>
      <c r="F268" s="32" t="n"/>
      <c r="G268" s="33">
        <f>IF(F268="", "", H268/F268)</f>
        <v/>
      </c>
      <c r="H268" s="33" t="n"/>
      <c r="I268" s="33" t="n"/>
      <c r="J268" s="33">
        <f>IF(I268="", "", I268*$F268)</f>
        <v/>
      </c>
      <c r="K268" s="33" t="n"/>
      <c r="L268" s="33">
        <f>IF(K268="", "", K268*$F268)</f>
        <v/>
      </c>
      <c r="M268" s="30">
        <f>IF(OR(H268="",H268=0),"",IF(K268="",IF(J268="","",J268/H268),L268/H268))</f>
        <v/>
      </c>
      <c r="P268" s="444" t="n"/>
      <c r="Z268" s="445" t="n"/>
    </row>
    <row r="269" ht="13.35" customHeight="1" s="162">
      <c r="B269" s="31" t="n"/>
      <c r="C269" s="31" t="n"/>
      <c r="E269" s="31" t="n"/>
      <c r="F269" s="32" t="n"/>
      <c r="G269" s="33">
        <f>IF(F269="", "", H269/F269)</f>
        <v/>
      </c>
      <c r="H269" s="33" t="n"/>
      <c r="I269" s="33" t="n"/>
      <c r="J269" s="33">
        <f>IF(I269="", "", I269*$F269)</f>
        <v/>
      </c>
      <c r="K269" s="33" t="n"/>
      <c r="L269" s="33">
        <f>IF(K269="", "", K269*$F269)</f>
        <v/>
      </c>
      <c r="M269" s="30">
        <f>IF(OR(H269="",H269=0),"",IF(K269="",IF(J269="","",J269/H269),L269/H269))</f>
        <v/>
      </c>
      <c r="P269" s="444" t="n"/>
      <c r="Z269" s="445" t="n"/>
    </row>
    <row r="270" ht="13.35" customHeight="1" s="162">
      <c r="B270" s="31" t="n"/>
      <c r="C270" s="31" t="n"/>
      <c r="E270" s="31" t="n"/>
      <c r="F270" s="32" t="n"/>
      <c r="G270" s="33">
        <f>IF(F270="", "", H270/F270)</f>
        <v/>
      </c>
      <c r="H270" s="33" t="n"/>
      <c r="I270" s="33" t="n"/>
      <c r="J270" s="33">
        <f>IF(I270="", "", I270*$F270)</f>
        <v/>
      </c>
      <c r="K270" s="33" t="n"/>
      <c r="L270" s="33">
        <f>IF(K270="", "", K270*$F270)</f>
        <v/>
      </c>
      <c r="M270" s="30">
        <f>IF(OR(H270="",H270=0),"",IF(K270="",IF(J270="","",J270/H270),L270/H270))</f>
        <v/>
      </c>
      <c r="P270" s="444" t="n"/>
      <c r="Z270" s="445" t="n"/>
    </row>
    <row r="271" ht="13.35" customHeight="1" s="162">
      <c r="B271" s="31" t="n"/>
      <c r="C271" s="31" t="n"/>
      <c r="E271" s="31" t="n"/>
      <c r="F271" s="32" t="n"/>
      <c r="G271" s="33">
        <f>IF(F271="", "", H271/F271)</f>
        <v/>
      </c>
      <c r="H271" s="33" t="n"/>
      <c r="I271" s="33" t="n"/>
      <c r="J271" s="33">
        <f>IF(I271="", "", I271*$F271)</f>
        <v/>
      </c>
      <c r="K271" s="33" t="n"/>
      <c r="L271" s="33">
        <f>IF(K271="", "", K271*$F271)</f>
        <v/>
      </c>
      <c r="M271" s="30">
        <f>IF(OR(H271="",H271=0),"",IF(K271="",IF(J271="","",J271/H271),L271/H271))</f>
        <v/>
      </c>
      <c r="P271" s="444" t="n"/>
      <c r="Z271" s="445" t="n"/>
    </row>
    <row r="272" ht="13.35" customHeight="1" s="162">
      <c r="B272" s="31" t="n"/>
      <c r="C272" s="31" t="n"/>
      <c r="E272" s="31" t="n"/>
      <c r="F272" s="32" t="n"/>
      <c r="G272" s="33">
        <f>IF(F272="", "", H272/F272)</f>
        <v/>
      </c>
      <c r="H272" s="33" t="n"/>
      <c r="I272" s="33" t="n"/>
      <c r="J272" s="33">
        <f>IF(I272="", "", I272*$F272)</f>
        <v/>
      </c>
      <c r="K272" s="33" t="n"/>
      <c r="L272" s="33">
        <f>IF(K272="", "", K272*$F272)</f>
        <v/>
      </c>
      <c r="M272" s="30">
        <f>IF(OR(H272="",H272=0),"",IF(K272="",IF(J272="","",J272/H272),L272/H272))</f>
        <v/>
      </c>
      <c r="P272" s="444" t="n"/>
      <c r="Z272" s="445" t="n"/>
    </row>
    <row r="273" ht="13.35" customHeight="1" s="162">
      <c r="B273" s="31" t="n"/>
      <c r="C273" s="31" t="n"/>
      <c r="E273" s="31" t="n"/>
      <c r="F273" s="32" t="n"/>
      <c r="G273" s="33">
        <f>IF(F273="", "", H273/F273)</f>
        <v/>
      </c>
      <c r="H273" s="33" t="n"/>
      <c r="I273" s="33" t="n"/>
      <c r="J273" s="33">
        <f>IF(I273="", "", I273*$F273)</f>
        <v/>
      </c>
      <c r="K273" s="33" t="n"/>
      <c r="L273" s="33">
        <f>IF(K273="", "", K273*$F273)</f>
        <v/>
      </c>
      <c r="M273" s="30">
        <f>IF(OR(H273="",H273=0),"",IF(K273="",IF(J273="","",J273/H273),L273/H273))</f>
        <v/>
      </c>
      <c r="P273" s="444" t="n"/>
      <c r="Z273" s="445" t="n"/>
    </row>
    <row r="274" ht="13.35" customHeight="1" s="162">
      <c r="B274" s="31" t="n"/>
      <c r="C274" s="31" t="n"/>
      <c r="E274" s="31" t="n"/>
      <c r="F274" s="32" t="n"/>
      <c r="G274" s="33">
        <f>IF(F274="", "", H274/F274)</f>
        <v/>
      </c>
      <c r="H274" s="33" t="n"/>
      <c r="I274" s="33" t="n"/>
      <c r="J274" s="33">
        <f>IF(I274="", "", I274*$F274)</f>
        <v/>
      </c>
      <c r="K274" s="33" t="n"/>
      <c r="L274" s="33">
        <f>IF(K274="", "", K274*$F274)</f>
        <v/>
      </c>
      <c r="M274" s="30">
        <f>IF(OR(H274="",H274=0),"",IF(K274="",IF(J274="","",J274/H274),L274/H274))</f>
        <v/>
      </c>
      <c r="P274" s="444" t="n"/>
      <c r="Z274" s="445" t="n"/>
    </row>
    <row r="275" ht="13.35" customHeight="1" s="162">
      <c r="B275" s="31" t="n"/>
      <c r="C275" s="31" t="n"/>
      <c r="E275" s="31" t="n"/>
      <c r="F275" s="32" t="n"/>
      <c r="G275" s="33">
        <f>IF(F275="", "", H275/F275)</f>
        <v/>
      </c>
      <c r="H275" s="33" t="n"/>
      <c r="I275" s="33" t="n"/>
      <c r="J275" s="33">
        <f>IF(I275="", "", I275*$F275)</f>
        <v/>
      </c>
      <c r="K275" s="33" t="n"/>
      <c r="L275" s="33">
        <f>IF(K275="", "", K275*$F275)</f>
        <v/>
      </c>
      <c r="M275" s="30">
        <f>IF(OR(H275="",H275=0),"",IF(K275="",IF(J275="","",J275/H275),L275/H275))</f>
        <v/>
      </c>
      <c r="P275" s="444" t="n"/>
      <c r="Z275" s="445" t="n"/>
    </row>
    <row r="276" ht="13.35" customHeight="1" s="162">
      <c r="B276" s="31" t="n"/>
      <c r="C276" s="31" t="n"/>
      <c r="E276" s="31" t="n"/>
      <c r="F276" s="32" t="n"/>
      <c r="G276" s="33">
        <f>IF(F276="", "", H276/F276)</f>
        <v/>
      </c>
      <c r="H276" s="33" t="n"/>
      <c r="I276" s="33" t="n"/>
      <c r="J276" s="33">
        <f>IF(I276="", "", I276*$F276)</f>
        <v/>
      </c>
      <c r="K276" s="33" t="n"/>
      <c r="L276" s="33">
        <f>IF(K276="", "", K276*$F276)</f>
        <v/>
      </c>
      <c r="M276" s="30">
        <f>IF(OR(H276="",H276=0),"",IF(K276="",IF(J276="","",J276/H276),L276/H276))</f>
        <v/>
      </c>
      <c r="P276" s="444" t="n"/>
      <c r="Z276" s="445" t="n"/>
    </row>
    <row r="277" ht="13.35" customHeight="1" s="162">
      <c r="B277" s="31" t="n"/>
      <c r="C277" s="31" t="n"/>
      <c r="E277" s="31" t="n"/>
      <c r="F277" s="32" t="n"/>
      <c r="G277" s="33">
        <f>IF(F277="", "", H277/F277)</f>
        <v/>
      </c>
      <c r="H277" s="33" t="n"/>
      <c r="I277" s="33" t="n"/>
      <c r="J277" s="33">
        <f>IF(I277="", "", I277*$F277)</f>
        <v/>
      </c>
      <c r="K277" s="33" t="n"/>
      <c r="L277" s="33">
        <f>IF(K277="", "", K277*$F277)</f>
        <v/>
      </c>
      <c r="M277" s="30">
        <f>IF(OR(H277="",H277=0),"",IF(K277="",IF(J277="","",J277/H277),L277/H277))</f>
        <v/>
      </c>
      <c r="P277" s="444" t="n"/>
      <c r="Z277" s="445" t="n"/>
    </row>
    <row r="278" ht="13.35" customHeight="1" s="162">
      <c r="B278" s="31" t="n"/>
      <c r="C278" s="31" t="n"/>
      <c r="E278" s="31" t="n"/>
      <c r="F278" s="32" t="n"/>
      <c r="G278" s="33">
        <f>IF(F278="", "", H278/F278)</f>
        <v/>
      </c>
      <c r="H278" s="33" t="n"/>
      <c r="I278" s="33" t="n"/>
      <c r="J278" s="33">
        <f>IF(I278="", "", I278*$F278)</f>
        <v/>
      </c>
      <c r="K278" s="33" t="n"/>
      <c r="L278" s="33">
        <f>IF(K278="", "", K278*$F278)</f>
        <v/>
      </c>
      <c r="M278" s="30">
        <f>IF(OR(H278="",H278=0),"",IF(K278="",IF(J278="","",J278/H278),L278/H278))</f>
        <v/>
      </c>
      <c r="P278" s="444" t="n"/>
      <c r="Z278" s="445" t="n"/>
    </row>
    <row r="279" ht="13.35" customHeight="1" s="162">
      <c r="B279" s="31" t="n"/>
      <c r="C279" s="31" t="n"/>
      <c r="E279" s="31" t="n"/>
      <c r="F279" s="32" t="n"/>
      <c r="G279" s="33">
        <f>IF(F279="", "", H279/F279)</f>
        <v/>
      </c>
      <c r="H279" s="33" t="n"/>
      <c r="I279" s="33" t="n"/>
      <c r="J279" s="33">
        <f>IF(I279="", "", I279*$F279)</f>
        <v/>
      </c>
      <c r="K279" s="33" t="n"/>
      <c r="L279" s="33">
        <f>IF(K279="", "", K279*$F279)</f>
        <v/>
      </c>
      <c r="M279" s="30">
        <f>IF(OR(H279="",H279=0),"",IF(K279="",IF(J279="","",J279/H279),L279/H279))</f>
        <v/>
      </c>
      <c r="P279" s="444" t="n"/>
      <c r="Z279" s="445" t="n"/>
    </row>
    <row r="280" ht="13.35" customHeight="1" s="162">
      <c r="B280" s="31" t="n"/>
      <c r="C280" s="31" t="n"/>
      <c r="E280" s="31" t="n"/>
      <c r="F280" s="32" t="n"/>
      <c r="G280" s="33">
        <f>IF(F280="", "", H280/F280)</f>
        <v/>
      </c>
      <c r="H280" s="33" t="n"/>
      <c r="I280" s="33" t="n"/>
      <c r="J280" s="33">
        <f>IF(I280="", "", I280*$F280)</f>
        <v/>
      </c>
      <c r="K280" s="33" t="n"/>
      <c r="L280" s="33">
        <f>IF(K280="", "", K280*$F280)</f>
        <v/>
      </c>
      <c r="M280" s="30">
        <f>IF(OR(H280="",H280=0),"",IF(K280="",IF(J280="","",J280/H280),L280/H280))</f>
        <v/>
      </c>
      <c r="P280" s="444" t="n"/>
      <c r="Z280" s="445" t="n"/>
    </row>
    <row r="281" ht="13.35" customHeight="1" s="162">
      <c r="B281" s="31" t="n"/>
      <c r="C281" s="31" t="n"/>
      <c r="E281" s="31" t="n"/>
      <c r="F281" s="32" t="n"/>
      <c r="G281" s="33">
        <f>IF(F281="", "", H281/F281)</f>
        <v/>
      </c>
      <c r="H281" s="33" t="n"/>
      <c r="I281" s="33" t="n"/>
      <c r="J281" s="33">
        <f>IF(I281="", "", I281*$F281)</f>
        <v/>
      </c>
      <c r="K281" s="33" t="n"/>
      <c r="L281" s="33">
        <f>IF(K281="", "", K281*$F281)</f>
        <v/>
      </c>
      <c r="M281" s="34">
        <f>IF(OR(H281="",H281=0),"",IF(K281="",IF(J281="","",J281/H281),L281/H281))</f>
        <v/>
      </c>
      <c r="P281" s="446" t="n"/>
      <c r="Q281" s="447" t="n"/>
      <c r="R281" s="447" t="n"/>
      <c r="S281" s="447" t="n"/>
      <c r="T281" s="447" t="n"/>
      <c r="U281" s="447" t="n"/>
      <c r="V281" s="447" t="n"/>
      <c r="W281" s="447" t="n"/>
      <c r="X281" s="447" t="n"/>
      <c r="Y281" s="447" t="n"/>
      <c r="Z281" s="448" t="n"/>
    </row>
    <row r="282" ht="13.35" customHeight="1" s="162">
      <c r="A282" s="130" t="n"/>
      <c r="B282" s="42" t="n"/>
      <c r="C282" s="231" t="inlineStr">
        <is>
          <t>Total</t>
        </is>
      </c>
      <c r="D282" s="159" t="n"/>
      <c r="E282" s="42" t="n"/>
      <c r="F282" s="42" t="n"/>
      <c r="G282" s="43" t="n"/>
      <c r="H282" s="43">
        <f>IF(SUM(H254:H281)=0,"",SUM(H254:H281))</f>
        <v/>
      </c>
      <c r="I282" s="43" t="n"/>
      <c r="J282" s="43">
        <f>IF(SUM(J254:J281)=0,"",SUM(J254:J281))</f>
        <v/>
      </c>
      <c r="K282" s="43" t="n"/>
      <c r="L282" s="43">
        <f>IF(SUM(L254:L281)=0,"",SUM(L254:L281))</f>
        <v/>
      </c>
      <c r="M282" s="35">
        <f>IF(OR(H282="",H282=0),"",IF(L282="",IF(J282="","",J282/H282),L282/H282))</f>
        <v/>
      </c>
    </row>
    <row r="283"/>
    <row r="284" ht="13.35" customHeight="1" s="162">
      <c r="B284" s="188" t="inlineStr">
        <is>
          <t>Return Air Register / Inlet Airflow</t>
        </is>
      </c>
      <c r="C284" s="174" t="n"/>
      <c r="D284" s="174" t="n"/>
      <c r="E284" s="174" t="n"/>
      <c r="F284" s="173" t="n"/>
      <c r="G284" s="233" t="inlineStr">
        <is>
          <t>Design VEL</t>
        </is>
      </c>
      <c r="H284" s="194" t="inlineStr">
        <is>
          <t>Design CFM</t>
        </is>
      </c>
      <c r="I284" s="188" t="inlineStr">
        <is>
          <t>Initial</t>
        </is>
      </c>
      <c r="J284" s="173" t="n"/>
      <c r="K284" s="188" t="inlineStr">
        <is>
          <t>Final</t>
        </is>
      </c>
      <c r="L284" s="173" t="n"/>
      <c r="M284" s="188" t="inlineStr">
        <is>
          <t>%</t>
        </is>
      </c>
    </row>
    <row r="285" ht="13.35" customHeight="1" s="162">
      <c r="B285" s="153" t="inlineStr">
        <is>
          <t>No.</t>
        </is>
      </c>
      <c r="C285" s="188" t="inlineStr">
        <is>
          <t>Area Served</t>
        </is>
      </c>
      <c r="D285" s="188" t="inlineStr">
        <is>
          <t>Type</t>
        </is>
      </c>
      <c r="E285" s="188" t="inlineStr">
        <is>
          <t>Size</t>
        </is>
      </c>
      <c r="F285" s="188" t="inlineStr">
        <is>
          <t>Ak</t>
        </is>
      </c>
      <c r="G285" s="442" t="n"/>
      <c r="H285" s="442" t="n"/>
      <c r="I285" s="188" t="inlineStr">
        <is>
          <t>VEL</t>
        </is>
      </c>
      <c r="J285" s="188" t="inlineStr">
        <is>
          <t>CFM</t>
        </is>
      </c>
      <c r="K285" s="188" t="inlineStr">
        <is>
          <t>VEL</t>
        </is>
      </c>
      <c r="L285" s="188" t="inlineStr">
        <is>
          <t>CFM</t>
        </is>
      </c>
      <c r="M285" s="442" t="n"/>
    </row>
    <row r="286" ht="13.35" customHeight="1" s="162">
      <c r="B286" s="307" t="n"/>
      <c r="C286" s="307" t="n"/>
      <c r="E286" s="307" t="n"/>
      <c r="F286" s="32" t="n"/>
      <c r="G286" s="33">
        <f>IF(F286="", "", H286/F286)</f>
        <v/>
      </c>
      <c r="H286" s="33">
        <f>IF(H282="","",H282-N(H293))</f>
        <v/>
      </c>
      <c r="I286" s="33" t="n"/>
      <c r="J286" s="33">
        <f>IF(I286="", "", I286*$F286)</f>
        <v/>
      </c>
      <c r="K286" s="33" t="n"/>
      <c r="L286" s="33">
        <f>IF(L293="","",L282-N(L293))</f>
        <v/>
      </c>
      <c r="M286" s="30">
        <f>IF(OR(H286="",H286=0),"",IF(K286="",IF(J286="","",J286/H286),L286/H286))</f>
        <v/>
      </c>
    </row>
    <row r="287" ht="13.35" customHeight="1" s="162">
      <c r="B287" s="31" t="n"/>
      <c r="C287" s="31" t="n"/>
      <c r="E287" s="31" t="n"/>
      <c r="F287" s="32" t="n"/>
      <c r="G287" s="33">
        <f>IF(F287="", "", H287/F287)</f>
        <v/>
      </c>
      <c r="H287" s="33" t="n"/>
      <c r="I287" s="33" t="n"/>
      <c r="J287" s="33">
        <f>IF(I287="", "", I287*$F287)</f>
        <v/>
      </c>
      <c r="K287" s="33" t="n"/>
      <c r="L287" s="33">
        <f>IF(K287="", "", K287*$F287)</f>
        <v/>
      </c>
      <c r="M287" s="30">
        <f>IF(OR(H287="",H287=0),"",IF(K287="",IF(J287="","",J287/H287),L287/H287))</f>
        <v/>
      </c>
    </row>
    <row r="288" ht="13.35" customHeight="1" s="162">
      <c r="B288" s="31" t="n"/>
      <c r="C288" s="31" t="n"/>
      <c r="E288" s="31" t="n"/>
      <c r="F288" s="32" t="n"/>
      <c r="G288" s="33">
        <f>IF(F288="", "", H288/F288)</f>
        <v/>
      </c>
      <c r="H288" s="33" t="n"/>
      <c r="I288" s="33" t="n"/>
      <c r="J288" s="33">
        <f>IF(I288="", "", I288*$F288)</f>
        <v/>
      </c>
      <c r="K288" s="33" t="n"/>
      <c r="L288" s="33">
        <f>IF(K288="", "", K288*$F288)</f>
        <v/>
      </c>
      <c r="M288" s="34">
        <f>IF(OR(H288="",H288=0),"",IF(K288="",IF(J288="","",J288/H288),L288/H288))</f>
        <v/>
      </c>
    </row>
    <row r="289" ht="13.35" customHeight="1" s="162">
      <c r="A289" s="130" t="n"/>
      <c r="B289" s="42" t="n"/>
      <c r="C289" s="231" t="inlineStr">
        <is>
          <t>Total</t>
        </is>
      </c>
      <c r="D289" s="159" t="n"/>
      <c r="E289" s="42" t="n"/>
      <c r="F289" s="42" t="n"/>
      <c r="G289" s="43" t="n"/>
      <c r="H289" s="43">
        <f>IF(SUM(H286:H288)=0, "", SUM(H286:H288))</f>
        <v/>
      </c>
      <c r="I289" s="42" t="n"/>
      <c r="J289" s="43">
        <f>IF(SUM(J286:J288)=0, "", SUM(J286:J288))</f>
        <v/>
      </c>
      <c r="K289" s="42" t="n"/>
      <c r="L289" s="43">
        <f>IF(SUM(L286:L288)=0, "", SUM(L286:L288))</f>
        <v/>
      </c>
      <c r="M289" s="35">
        <f>IF(OR(H289="",H289=0),"",IF(L289="",IF(J289="","",J289/H289),L289/H289))</f>
        <v/>
      </c>
    </row>
    <row r="290"/>
    <row r="291" ht="13.35" customHeight="1" s="162">
      <c r="B291" s="188" t="inlineStr">
        <is>
          <t>Outside Air Inlet / Duct Airflow</t>
        </is>
      </c>
      <c r="C291" s="174" t="n"/>
      <c r="D291" s="174" t="n"/>
      <c r="E291" s="174" t="n"/>
      <c r="F291" s="173" t="n"/>
      <c r="G291" s="233" t="inlineStr">
        <is>
          <t>Design VEL</t>
        </is>
      </c>
      <c r="H291" s="194" t="inlineStr">
        <is>
          <t>Design CFM</t>
        </is>
      </c>
      <c r="I291" s="188" t="inlineStr">
        <is>
          <t>Initial</t>
        </is>
      </c>
      <c r="J291" s="173" t="n"/>
      <c r="K291" s="188" t="inlineStr">
        <is>
          <t>Final</t>
        </is>
      </c>
      <c r="L291" s="173" t="n"/>
      <c r="M291" s="188" t="inlineStr">
        <is>
          <t>%</t>
        </is>
      </c>
    </row>
    <row r="292" ht="13.35" customHeight="1" s="162">
      <c r="B292" s="153" t="inlineStr">
        <is>
          <t>No.</t>
        </is>
      </c>
      <c r="C292" s="188" t="inlineStr">
        <is>
          <t>Area Served</t>
        </is>
      </c>
      <c r="D292" s="188" t="inlineStr">
        <is>
          <t>Type</t>
        </is>
      </c>
      <c r="E292" s="188" t="inlineStr">
        <is>
          <t>Size</t>
        </is>
      </c>
      <c r="F292" s="188" t="inlineStr">
        <is>
          <t>Ak</t>
        </is>
      </c>
      <c r="G292" s="442" t="n"/>
      <c r="H292" s="442" t="n"/>
      <c r="I292" s="188" t="inlineStr">
        <is>
          <t>VEL</t>
        </is>
      </c>
      <c r="J292" s="188" t="inlineStr">
        <is>
          <t>CFM</t>
        </is>
      </c>
      <c r="K292" s="188" t="inlineStr">
        <is>
          <t>VEL</t>
        </is>
      </c>
      <c r="L292" s="188" t="inlineStr">
        <is>
          <t>CFM</t>
        </is>
      </c>
      <c r="M292" s="442" t="n"/>
    </row>
    <row r="293" ht="13.35" customHeight="1" s="162">
      <c r="B293" s="307" t="n"/>
      <c r="C293" s="307" t="n"/>
      <c r="E293" s="31" t="n"/>
      <c r="F293" s="32" t="n"/>
      <c r="G293" s="33">
        <f>IF(F293="", "", H293/F293)</f>
        <v/>
      </c>
      <c r="H293" s="33" t="n"/>
      <c r="I293" s="33" t="n"/>
      <c r="J293" s="33">
        <f>IF(I293="", "", I293*$F293)</f>
        <v/>
      </c>
      <c r="K293" s="33" t="n"/>
      <c r="L293" s="33">
        <f>IF(K293="", "", K293*$F293)</f>
        <v/>
      </c>
      <c r="M293" s="30">
        <f>IF(OR(H293="",H293=0),"",IF(K293="",IF(J293="","",J293/H293),L293/H293))</f>
        <v/>
      </c>
    </row>
    <row r="294"/>
    <row r="295" ht="13.35" customHeight="1" s="162">
      <c r="B295" s="188" t="inlineStr">
        <is>
          <t>Remarks</t>
        </is>
      </c>
      <c r="C295" s="173" t="n"/>
      <c r="D295" s="15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8" ht="13.35" customHeight="1" s="162">
      <c r="B298" s="200" t="inlineStr">
        <is>
          <t>System</t>
        </is>
      </c>
      <c r="C298" s="403" t="n"/>
      <c r="D298" s="209">
        <f>IF('{Equipment Data Entry}'!B13="","",'{Equipment Data Entry}'!B13)</f>
        <v/>
      </c>
      <c r="E298" s="420" t="n"/>
      <c r="F298" s="403" t="n"/>
      <c r="G298" s="200" t="inlineStr">
        <is>
          <t>Service</t>
        </is>
      </c>
      <c r="H298" s="403" t="n"/>
      <c r="I298" s="210">
        <f>IF('{Equipment Data Entry}'!C13="", "", '{Equipment Data Entry}'!C13)</f>
        <v/>
      </c>
      <c r="J298" s="420" t="n"/>
      <c r="K298" s="420" t="n"/>
      <c r="L298" s="420" t="n"/>
      <c r="M298" s="403" t="n"/>
    </row>
    <row r="299" ht="13.35" customHeight="1" s="162">
      <c r="B299" s="424" t="n"/>
      <c r="C299" s="425" t="n"/>
      <c r="D299" s="424" t="n"/>
      <c r="E299" s="426" t="n"/>
      <c r="F299" s="425" t="n"/>
      <c r="G299" s="424" t="n"/>
      <c r="H299" s="425" t="n"/>
      <c r="I299" s="424" t="n"/>
      <c r="J299" s="426" t="n"/>
      <c r="K299" s="426" t="n"/>
      <c r="L299" s="426" t="n"/>
      <c r="M299" s="425" t="n"/>
    </row>
    <row r="300" ht="13.35" customHeight="1" s="162">
      <c r="B300" s="439" t="inlineStr">
        <is>
          <t>Instrument:</t>
        </is>
      </c>
      <c r="C300" s="13" t="n"/>
      <c r="D300" s="440" t="n"/>
      <c r="E300" s="404" t="n"/>
      <c r="F300" s="404" t="n"/>
      <c r="G300" s="439" t="inlineStr">
        <is>
          <t>Ak basis / notes:</t>
        </is>
      </c>
      <c r="H300" s="13" t="n"/>
      <c r="I300" s="441" t="n"/>
      <c r="J300" s="404" t="n"/>
      <c r="K300" s="404" t="n"/>
      <c r="L300" s="404" t="n"/>
      <c r="M300" s="404" t="n"/>
    </row>
    <row r="301" ht="13.35" customHeight="1" s="162">
      <c r="B301" s="188" t="inlineStr">
        <is>
          <t>Supply Air Diffuser / Outlet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2" t="n"/>
      <c r="H302" s="442" t="n"/>
      <c r="I302" s="188" t="inlineStr">
        <is>
          <t>VEL</t>
        </is>
      </c>
      <c r="J302" s="188" t="inlineStr">
        <is>
          <t>CFM</t>
        </is>
      </c>
      <c r="K302" s="188" t="inlineStr">
        <is>
          <t>VEL</t>
        </is>
      </c>
      <c r="L302" s="188" t="inlineStr">
        <is>
          <t>CFM</t>
        </is>
      </c>
      <c r="M302" s="442"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43" t="inlineStr">
        <is>
          <t>Technician Notes</t>
        </is>
      </c>
      <c r="Q303" s="421" t="n"/>
      <c r="R303" s="421" t="n"/>
      <c r="S303" s="421" t="n"/>
      <c r="T303" s="421" t="n"/>
      <c r="U303" s="421" t="n"/>
      <c r="V303" s="421" t="n"/>
      <c r="W303" s="421" t="n"/>
      <c r="X303" s="421" t="n"/>
      <c r="Y303" s="421" t="n"/>
      <c r="Z303" s="422"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44" t="n"/>
      <c r="Z304" s="445"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44" t="n"/>
      <c r="Z305" s="445"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44" t="n"/>
      <c r="Z306" s="445"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44" t="n"/>
      <c r="Z307" s="445"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44" t="n"/>
      <c r="Z308" s="445"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44" t="n"/>
      <c r="Z309" s="445"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44" t="n"/>
      <c r="Z310" s="445"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44" t="n"/>
      <c r="Z311" s="445"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44" t="n"/>
      <c r="Z312" s="445"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44" t="n"/>
      <c r="Z313" s="445"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44" t="n"/>
      <c r="Z314" s="445"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44" t="n"/>
      <c r="Z315" s="445"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44" t="n"/>
      <c r="Z316" s="445" t="n"/>
    </row>
    <row r="317" ht="13.35" customHeight="1" s="162">
      <c r="B317" s="307" t="n"/>
      <c r="C317" s="307" t="n"/>
      <c r="E317" s="307" t="n"/>
      <c r="F317" s="32" t="n"/>
      <c r="G317" s="33">
        <f>IF(F317="", "", H317/F317)</f>
        <v/>
      </c>
      <c r="H317" s="33" t="n"/>
      <c r="I317" s="33" t="n"/>
      <c r="J317" s="33">
        <f>IF(I317="", "", I317*$F317)</f>
        <v/>
      </c>
      <c r="K317" s="33" t="n"/>
      <c r="L317" s="33">
        <f>IF(K317="", "", K317*$F317)</f>
        <v/>
      </c>
      <c r="M317" s="30">
        <f>IF(OR(H317="",H317=0),"",IF(K317="",IF(J317="","",J317/H317),L317/H317))</f>
        <v/>
      </c>
      <c r="P317" s="444" t="n"/>
      <c r="Z317" s="445" t="n"/>
    </row>
    <row r="318" ht="13.35" customHeight="1" s="162">
      <c r="B318" s="307" t="n"/>
      <c r="C318" s="307" t="n"/>
      <c r="E318" s="307" t="n"/>
      <c r="F318" s="32" t="n"/>
      <c r="G318" s="33">
        <f>IF(F318="", "", H318/F318)</f>
        <v/>
      </c>
      <c r="H318" s="33" t="n"/>
      <c r="I318" s="33" t="n"/>
      <c r="J318" s="33">
        <f>IF(I318="", "", I318*$F318)</f>
        <v/>
      </c>
      <c r="K318" s="33" t="n"/>
      <c r="L318" s="33">
        <f>IF(K318="", "", K318*$F318)</f>
        <v/>
      </c>
      <c r="M318" s="30">
        <f>IF(OR(H318="",H318=0),"",IF(K318="",IF(J318="","",J318/H318),L318/H318))</f>
        <v/>
      </c>
      <c r="P318" s="444" t="n"/>
      <c r="Z318" s="445" t="n"/>
    </row>
    <row r="319" ht="13.35" customHeight="1" s="162">
      <c r="B319" s="307" t="n"/>
      <c r="C319" s="307" t="n"/>
      <c r="E319" s="307" t="n"/>
      <c r="F319" s="32" t="n"/>
      <c r="G319" s="33">
        <f>IF(F319="", "", H319/F319)</f>
        <v/>
      </c>
      <c r="H319" s="33" t="n"/>
      <c r="I319" s="33" t="n"/>
      <c r="J319" s="33">
        <f>IF(I319="", "", I319*$F319)</f>
        <v/>
      </c>
      <c r="K319" s="33" t="n"/>
      <c r="L319" s="33">
        <f>IF(K319="", "", K319*$F319)</f>
        <v/>
      </c>
      <c r="M319" s="30">
        <f>IF(OR(H319="",H319=0),"",IF(K319="",IF(J319="","",J319/H319),L319/H319))</f>
        <v/>
      </c>
      <c r="P319" s="444" t="n"/>
      <c r="Z319" s="445" t="n"/>
    </row>
    <row r="320" ht="13.35" customHeight="1" s="162">
      <c r="B320" s="307" t="n"/>
      <c r="C320" s="307" t="n"/>
      <c r="E320" s="307" t="n"/>
      <c r="F320" s="32" t="n"/>
      <c r="G320" s="33">
        <f>IF(F320="", "", H320/F320)</f>
        <v/>
      </c>
      <c r="H320" s="33" t="n"/>
      <c r="I320" s="33" t="n"/>
      <c r="J320" s="33">
        <f>IF(I320="", "", I320*$F320)</f>
        <v/>
      </c>
      <c r="K320" s="33" t="n"/>
      <c r="L320" s="33">
        <f>IF(K320="", "", K320*$F320)</f>
        <v/>
      </c>
      <c r="M320" s="30">
        <f>IF(OR(H320="",H320=0),"",IF(K320="",IF(J320="","",J320/H320),L320/H320))</f>
        <v/>
      </c>
      <c r="P320" s="444" t="n"/>
      <c r="Z320" s="445" t="n"/>
    </row>
    <row r="321" ht="13.35" customHeight="1" s="162">
      <c r="B321" s="307" t="n"/>
      <c r="C321" s="307" t="n"/>
      <c r="E321" s="307" t="n"/>
      <c r="F321" s="32" t="n"/>
      <c r="G321" s="33">
        <f>IF(F321="", "", H321/F321)</f>
        <v/>
      </c>
      <c r="H321" s="33" t="n"/>
      <c r="I321" s="33" t="n"/>
      <c r="J321" s="33">
        <f>IF(I321="", "", I321*$F321)</f>
        <v/>
      </c>
      <c r="K321" s="33" t="n"/>
      <c r="L321" s="33">
        <f>IF(K321="", "", K321*$F321)</f>
        <v/>
      </c>
      <c r="M321" s="30">
        <f>IF(OR(H321="",H321=0),"",IF(K321="",IF(J321="","",J321/H321),L321/H321))</f>
        <v/>
      </c>
      <c r="P321" s="444" t="n"/>
      <c r="Z321" s="445" t="n"/>
    </row>
    <row r="322" ht="13.35" customHeight="1" s="162">
      <c r="B322" s="307" t="n"/>
      <c r="C322" s="307" t="n"/>
      <c r="E322" s="307" t="n"/>
      <c r="F322" s="32" t="n"/>
      <c r="G322" s="33">
        <f>IF(F322="", "", H322/F322)</f>
        <v/>
      </c>
      <c r="H322" s="33" t="n"/>
      <c r="I322" s="33" t="n"/>
      <c r="J322" s="33">
        <f>IF(I322="", "", I322*$F322)</f>
        <v/>
      </c>
      <c r="K322" s="33" t="n"/>
      <c r="L322" s="33">
        <f>IF(K322="", "", K322*$F322)</f>
        <v/>
      </c>
      <c r="M322" s="30">
        <f>IF(OR(H322="",H322=0),"",IF(K322="",IF(J322="","",J322/H322),L322/H322))</f>
        <v/>
      </c>
      <c r="P322" s="444" t="n"/>
      <c r="Z322" s="445" t="n"/>
    </row>
    <row r="323" ht="13.35" customHeight="1" s="162">
      <c r="B323" s="307" t="n"/>
      <c r="C323" s="307" t="n"/>
      <c r="E323" s="307" t="n"/>
      <c r="F323" s="32" t="n"/>
      <c r="G323" s="33">
        <f>IF(F323="", "", H323/F323)</f>
        <v/>
      </c>
      <c r="H323" s="33" t="n"/>
      <c r="I323" s="33" t="n"/>
      <c r="J323" s="33">
        <f>IF(I323="", "", I323*$F323)</f>
        <v/>
      </c>
      <c r="K323" s="33" t="n"/>
      <c r="L323" s="33">
        <f>IF(K323="", "", K323*$F323)</f>
        <v/>
      </c>
      <c r="M323" s="30">
        <f>IF(OR(H323="",H323=0),"",IF(K323="",IF(J323="","",J323/H323),L323/H323))</f>
        <v/>
      </c>
      <c r="P323" s="444" t="n"/>
      <c r="Z323" s="445"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44" t="n"/>
      <c r="Z324" s="445" t="n"/>
    </row>
    <row r="325" ht="13.35" customHeight="1" s="162">
      <c r="B325" s="31" t="n"/>
      <c r="C325" s="31" t="n"/>
      <c r="E325" s="31" t="n"/>
      <c r="F325" s="32" t="n"/>
      <c r="G325" s="33">
        <f>IF(F325="", "", H325/F325)</f>
        <v/>
      </c>
      <c r="H325" s="33" t="n"/>
      <c r="I325" s="33" t="n"/>
      <c r="J325" s="33">
        <f>IF(I325="", "", I325*$F325)</f>
        <v/>
      </c>
      <c r="K325" s="33" t="n"/>
      <c r="L325" s="33">
        <f>IF(K325="", "", K325*$F325)</f>
        <v/>
      </c>
      <c r="M325" s="30">
        <f>IF(OR(H325="",H325=0),"",IF(K325="",IF(J325="","",J325/H325),L325/H325))</f>
        <v/>
      </c>
      <c r="P325" s="444" t="n"/>
      <c r="Z325" s="445" t="n"/>
    </row>
    <row r="326" ht="13.35" customHeight="1" s="162">
      <c r="B326" s="31" t="n"/>
      <c r="C326" s="31" t="n"/>
      <c r="E326" s="31" t="n"/>
      <c r="F326" s="32" t="n"/>
      <c r="G326" s="33">
        <f>IF(F326="", "", H326/F326)</f>
        <v/>
      </c>
      <c r="H326" s="33" t="n"/>
      <c r="I326" s="33" t="n"/>
      <c r="J326" s="33">
        <f>IF(I326="", "", I326*$F326)</f>
        <v/>
      </c>
      <c r="K326" s="33" t="n"/>
      <c r="L326" s="33">
        <f>IF(K326="", "", K326*$F326)</f>
        <v/>
      </c>
      <c r="M326" s="30">
        <f>IF(OR(H326="",H326=0),"",IF(K326="",IF(J326="","",J326/H326),L326/H326))</f>
        <v/>
      </c>
      <c r="P326" s="444" t="n"/>
      <c r="Z326" s="445" t="n"/>
    </row>
    <row r="327" ht="13.35" customHeight="1" s="162">
      <c r="B327" s="31" t="n"/>
      <c r="C327" s="31" t="n"/>
      <c r="E327" s="31" t="n"/>
      <c r="F327" s="32" t="n"/>
      <c r="G327" s="33">
        <f>IF(F327="", "", H327/F327)</f>
        <v/>
      </c>
      <c r="H327" s="33" t="n"/>
      <c r="I327" s="33" t="n"/>
      <c r="J327" s="33">
        <f>IF(I327="", "", I327*$F327)</f>
        <v/>
      </c>
      <c r="K327" s="33" t="n"/>
      <c r="L327" s="33">
        <f>IF(K327="", "", K327*$F327)</f>
        <v/>
      </c>
      <c r="M327" s="30">
        <f>IF(OR(H327="",H327=0),"",IF(K327="",IF(J327="","",J327/H327),L327/H327))</f>
        <v/>
      </c>
      <c r="P327" s="444" t="n"/>
      <c r="Z327" s="445" t="n"/>
    </row>
    <row r="328" ht="13.35" customHeight="1" s="162">
      <c r="B328" s="31" t="n"/>
      <c r="C328" s="31" t="n"/>
      <c r="E328" s="31" t="n"/>
      <c r="F328" s="32" t="n"/>
      <c r="G328" s="33">
        <f>IF(F328="", "", H328/F328)</f>
        <v/>
      </c>
      <c r="H328" s="33" t="n"/>
      <c r="I328" s="33" t="n"/>
      <c r="J328" s="33">
        <f>IF(I328="", "", I328*$F328)</f>
        <v/>
      </c>
      <c r="K328" s="33" t="n"/>
      <c r="L328" s="33">
        <f>IF(K328="", "", K328*$F328)</f>
        <v/>
      </c>
      <c r="M328" s="30">
        <f>IF(OR(H328="",H328=0),"",IF(K328="",IF(J328="","",J328/H328),L328/H328))</f>
        <v/>
      </c>
      <c r="P328" s="444" t="n"/>
      <c r="Z328" s="445" t="n"/>
    </row>
    <row r="329" ht="13.35" customHeight="1" s="162">
      <c r="B329" s="31" t="n"/>
      <c r="C329" s="31" t="n"/>
      <c r="E329" s="31" t="n"/>
      <c r="F329" s="32" t="n"/>
      <c r="G329" s="33">
        <f>IF(F329="", "", H329/F329)</f>
        <v/>
      </c>
      <c r="H329" s="33" t="n"/>
      <c r="I329" s="33" t="n"/>
      <c r="J329" s="33">
        <f>IF(I329="", "", I329*$F329)</f>
        <v/>
      </c>
      <c r="K329" s="33" t="n"/>
      <c r="L329" s="33">
        <f>IF(K329="", "", K329*$F329)</f>
        <v/>
      </c>
      <c r="M329" s="30">
        <f>IF(OR(H329="",H329=0),"",IF(K329="",IF(J329="","",J329/H329),L329/H329))</f>
        <v/>
      </c>
      <c r="P329" s="444" t="n"/>
      <c r="Z329" s="445" t="n"/>
    </row>
    <row r="330" ht="13.35" customHeight="1" s="162">
      <c r="B330" s="31" t="n"/>
      <c r="C330" s="31" t="n"/>
      <c r="E330" s="31" t="n"/>
      <c r="F330" s="32" t="n"/>
      <c r="G330" s="33">
        <f>IF(F330="", "", H330/F330)</f>
        <v/>
      </c>
      <c r="H330" s="33" t="n"/>
      <c r="I330" s="33" t="n"/>
      <c r="J330" s="33">
        <f>IF(I330="", "", I330*$F330)</f>
        <v/>
      </c>
      <c r="K330" s="33" t="n"/>
      <c r="L330" s="33">
        <f>IF(K330="", "", K330*$F330)</f>
        <v/>
      </c>
      <c r="M330" s="34">
        <f>IF(OR(H330="",H330=0),"",IF(K330="",IF(J330="","",J330/H330),L330/H330))</f>
        <v/>
      </c>
      <c r="P330" s="446" t="n"/>
      <c r="Q330" s="447" t="n"/>
      <c r="R330" s="447" t="n"/>
      <c r="S330" s="447" t="n"/>
      <c r="T330" s="447" t="n"/>
      <c r="U330" s="447" t="n"/>
      <c r="V330" s="447" t="n"/>
      <c r="W330" s="447" t="n"/>
      <c r="X330" s="447" t="n"/>
      <c r="Y330" s="447" t="n"/>
      <c r="Z330" s="448" t="n"/>
    </row>
    <row r="331" ht="13.35" customHeight="1" s="162">
      <c r="A331" s="130" t="n"/>
      <c r="B331" s="42" t="n"/>
      <c r="C331" s="231" t="inlineStr">
        <is>
          <t>Total</t>
        </is>
      </c>
      <c r="D331" s="159" t="n"/>
      <c r="E331" s="42" t="n"/>
      <c r="F331" s="42" t="n"/>
      <c r="G331" s="43" t="n"/>
      <c r="H331" s="43">
        <f>IF(SUM(H303:H330)=0,"",SUM(H303:H330))</f>
        <v/>
      </c>
      <c r="I331" s="43" t="n"/>
      <c r="J331" s="43">
        <f>IF(SUM(J303:J330)=0,"",SUM(J303:J330))</f>
        <v/>
      </c>
      <c r="K331" s="43" t="n"/>
      <c r="L331" s="43">
        <f>IF(SUM(L303:L330)=0,"",SUM(L303:L330))</f>
        <v/>
      </c>
      <c r="M331" s="35">
        <f>IF(OR(H331="",H331=0),"",IF(L331="",IF(J331="","",J331/H331),L331/H331))</f>
        <v/>
      </c>
    </row>
    <row r="332"/>
    <row r="333" ht="13.35" customHeight="1" s="162">
      <c r="B333" s="188" t="inlineStr">
        <is>
          <t>Return Air Register / Inlet Airflow</t>
        </is>
      </c>
      <c r="C333" s="174" t="n"/>
      <c r="D333" s="174" t="n"/>
      <c r="E333" s="174" t="n"/>
      <c r="F333" s="173" t="n"/>
      <c r="G333" s="233" t="inlineStr">
        <is>
          <t>Design VEL</t>
        </is>
      </c>
      <c r="H333" s="194" t="inlineStr">
        <is>
          <t>Design CFM</t>
        </is>
      </c>
      <c r="I333" s="188" t="inlineStr">
        <is>
          <t>Initial</t>
        </is>
      </c>
      <c r="J333" s="173" t="n"/>
      <c r="K333" s="188" t="inlineStr">
        <is>
          <t>Final</t>
        </is>
      </c>
      <c r="L333" s="173" t="n"/>
      <c r="M333" s="188" t="inlineStr">
        <is>
          <t>%</t>
        </is>
      </c>
    </row>
    <row r="334" ht="13.35" customHeight="1" s="162">
      <c r="B334" s="153" t="inlineStr">
        <is>
          <t>No.</t>
        </is>
      </c>
      <c r="C334" s="188" t="inlineStr">
        <is>
          <t>Area Served</t>
        </is>
      </c>
      <c r="D334" s="188" t="inlineStr">
        <is>
          <t>Type</t>
        </is>
      </c>
      <c r="E334" s="188" t="inlineStr">
        <is>
          <t>Size</t>
        </is>
      </c>
      <c r="F334" s="188" t="inlineStr">
        <is>
          <t>Ak</t>
        </is>
      </c>
      <c r="G334" s="442" t="n"/>
      <c r="H334" s="442" t="n"/>
      <c r="I334" s="188" t="inlineStr">
        <is>
          <t>VEL</t>
        </is>
      </c>
      <c r="J334" s="188" t="inlineStr">
        <is>
          <t>CFM</t>
        </is>
      </c>
      <c r="K334" s="188" t="inlineStr">
        <is>
          <t>VEL</t>
        </is>
      </c>
      <c r="L334" s="188" t="inlineStr">
        <is>
          <t>CFM</t>
        </is>
      </c>
      <c r="M334" s="442" t="n"/>
    </row>
    <row r="335" ht="13.35" customHeight="1" s="162">
      <c r="B335" s="307" t="n"/>
      <c r="C335" s="307" t="n"/>
      <c r="E335" s="307" t="n"/>
      <c r="F335" s="32" t="n"/>
      <c r="G335" s="33">
        <f>IF(F335="", "", H335/F335)</f>
        <v/>
      </c>
      <c r="H335" s="33">
        <f>IF(H331="","",H331-N(H342))</f>
        <v/>
      </c>
      <c r="I335" s="33" t="n"/>
      <c r="J335" s="33">
        <f>IF(I335="", "", I335*$F335)</f>
        <v/>
      </c>
      <c r="K335" s="33" t="n"/>
      <c r="L335" s="33">
        <f>IF(L342="","",L331-N(L342))</f>
        <v/>
      </c>
      <c r="M335" s="30">
        <f>IF(OR(H335="",H335=0),"",IF(K335="",IF(J335="","",J335/H335),L335/H335))</f>
        <v/>
      </c>
    </row>
    <row r="336" ht="13.35" customHeight="1" s="162">
      <c r="B336" s="31" t="n"/>
      <c r="C336" s="31" t="n"/>
      <c r="E336" s="31" t="n"/>
      <c r="F336" s="32" t="n"/>
      <c r="G336" s="33">
        <f>IF(F336="", "", H336/F336)</f>
        <v/>
      </c>
      <c r="H336" s="33" t="n"/>
      <c r="I336" s="33" t="n"/>
      <c r="J336" s="33">
        <f>IF(I336="", "", I336*$F336)</f>
        <v/>
      </c>
      <c r="K336" s="33" t="n"/>
      <c r="L336" s="33">
        <f>IF(K336="", "", K336*$F336)</f>
        <v/>
      </c>
      <c r="M336" s="30">
        <f>IF(OR(H336="",H336=0),"",IF(K336="",IF(J336="","",J336/H336),L336/H336))</f>
        <v/>
      </c>
    </row>
    <row r="337" ht="13.35" customHeight="1" s="162">
      <c r="B337" s="31" t="n"/>
      <c r="C337" s="31" t="n"/>
      <c r="E337" s="31" t="n"/>
      <c r="F337" s="32" t="n"/>
      <c r="G337" s="33">
        <f>IF(F337="", "", H337/F337)</f>
        <v/>
      </c>
      <c r="H337" s="33" t="n"/>
      <c r="I337" s="33" t="n"/>
      <c r="J337" s="33">
        <f>IF(I337="", "", I337*$F337)</f>
        <v/>
      </c>
      <c r="K337" s="33" t="n"/>
      <c r="L337" s="33">
        <f>IF(K337="", "", K337*$F337)</f>
        <v/>
      </c>
      <c r="M337" s="34">
        <f>IF(OR(H337="",H337=0),"",IF(K337="",IF(J337="","",J337/H337),L337/H337))</f>
        <v/>
      </c>
    </row>
    <row r="338" ht="13.35" customHeight="1" s="162">
      <c r="A338" s="130" t="n"/>
      <c r="B338" s="42" t="n"/>
      <c r="C338" s="231" t="inlineStr">
        <is>
          <t>Total</t>
        </is>
      </c>
      <c r="D338" s="159" t="n"/>
      <c r="E338" s="42" t="n"/>
      <c r="F338" s="42" t="n"/>
      <c r="G338" s="43" t="n"/>
      <c r="H338" s="43">
        <f>IF(SUM(H335:H337)=0, "", SUM(H335:H337))</f>
        <v/>
      </c>
      <c r="I338" s="42" t="n"/>
      <c r="J338" s="43">
        <f>IF(SUM(J335:J337)=0, "", SUM(J335:J337))</f>
        <v/>
      </c>
      <c r="K338" s="42" t="n"/>
      <c r="L338" s="43">
        <f>IF(SUM(L335:L337)=0, "", SUM(L335:L337))</f>
        <v/>
      </c>
      <c r="M338" s="35">
        <f>IF(OR(H338="",H338=0),"",IF(L338="",IF(J338="","",J338/H338),L338/H338))</f>
        <v/>
      </c>
    </row>
    <row r="339"/>
    <row r="340" ht="13.35" customHeight="1" s="162">
      <c r="B340" s="188" t="inlineStr">
        <is>
          <t>Outside Air Inlet / Duct Airflow</t>
        </is>
      </c>
      <c r="C340" s="174" t="n"/>
      <c r="D340" s="174" t="n"/>
      <c r="E340" s="174" t="n"/>
      <c r="F340" s="173" t="n"/>
      <c r="G340" s="233" t="inlineStr">
        <is>
          <t>Design VEL</t>
        </is>
      </c>
      <c r="H340" s="194" t="inlineStr">
        <is>
          <t>Design CFM</t>
        </is>
      </c>
      <c r="I340" s="188" t="inlineStr">
        <is>
          <t>Initial</t>
        </is>
      </c>
      <c r="J340" s="173" t="n"/>
      <c r="K340" s="188" t="inlineStr">
        <is>
          <t>Final</t>
        </is>
      </c>
      <c r="L340" s="173" t="n"/>
      <c r="M340" s="188" t="inlineStr">
        <is>
          <t>%</t>
        </is>
      </c>
    </row>
    <row r="341" ht="13.35" customHeight="1" s="162">
      <c r="B341" s="153" t="inlineStr">
        <is>
          <t>No.</t>
        </is>
      </c>
      <c r="C341" s="188" t="inlineStr">
        <is>
          <t>Area Served</t>
        </is>
      </c>
      <c r="D341" s="188" t="inlineStr">
        <is>
          <t>Type</t>
        </is>
      </c>
      <c r="E341" s="188" t="inlineStr">
        <is>
          <t>Size</t>
        </is>
      </c>
      <c r="F341" s="188" t="inlineStr">
        <is>
          <t>Ak</t>
        </is>
      </c>
      <c r="G341" s="442" t="n"/>
      <c r="H341" s="442" t="n"/>
      <c r="I341" s="188" t="inlineStr">
        <is>
          <t>VEL</t>
        </is>
      </c>
      <c r="J341" s="188" t="inlineStr">
        <is>
          <t>CFM</t>
        </is>
      </c>
      <c r="K341" s="188" t="inlineStr">
        <is>
          <t>VEL</t>
        </is>
      </c>
      <c r="L341" s="188" t="inlineStr">
        <is>
          <t>CFM</t>
        </is>
      </c>
      <c r="M341" s="442" t="n"/>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row r="344" ht="13.35" customHeight="1" s="162">
      <c r="B344" s="188" t="inlineStr">
        <is>
          <t>Remarks</t>
        </is>
      </c>
      <c r="C344" s="173" t="n"/>
      <c r="D344" s="15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7" ht="13.35" customHeight="1" s="162">
      <c r="B347" s="200" t="inlineStr">
        <is>
          <t>System</t>
        </is>
      </c>
      <c r="C347" s="403" t="n"/>
      <c r="D347" s="209">
        <f>IF('{Equipment Data Entry}'!B14="","",'{Equipment Data Entry}'!B14)</f>
        <v/>
      </c>
      <c r="E347" s="420" t="n"/>
      <c r="F347" s="403" t="n"/>
      <c r="G347" s="200" t="inlineStr">
        <is>
          <t>Service</t>
        </is>
      </c>
      <c r="H347" s="403" t="n"/>
      <c r="I347" s="210">
        <f>IF('{Equipment Data Entry}'!C14="", "", '{Equipment Data Entry}'!C14)</f>
        <v/>
      </c>
      <c r="J347" s="420" t="n"/>
      <c r="K347" s="420" t="n"/>
      <c r="L347" s="420" t="n"/>
      <c r="M347" s="403" t="n"/>
    </row>
    <row r="348" ht="13.35" customHeight="1" s="162">
      <c r="B348" s="424" t="n"/>
      <c r="C348" s="425" t="n"/>
      <c r="D348" s="424" t="n"/>
      <c r="E348" s="426" t="n"/>
      <c r="F348" s="425" t="n"/>
      <c r="G348" s="424" t="n"/>
      <c r="H348" s="425" t="n"/>
      <c r="I348" s="424" t="n"/>
      <c r="J348" s="426" t="n"/>
      <c r="K348" s="426" t="n"/>
      <c r="L348" s="426" t="n"/>
      <c r="M348" s="425" t="n"/>
    </row>
    <row r="349" ht="13.35" customHeight="1" s="162">
      <c r="B349" s="439" t="inlineStr">
        <is>
          <t>Instrument:</t>
        </is>
      </c>
      <c r="C349" s="13" t="n"/>
      <c r="D349" s="440" t="n"/>
      <c r="E349" s="404" t="n"/>
      <c r="F349" s="404" t="n"/>
      <c r="G349" s="439" t="inlineStr">
        <is>
          <t>Ak basis / notes:</t>
        </is>
      </c>
      <c r="H349" s="13" t="n"/>
      <c r="I349" s="441" t="n"/>
      <c r="J349" s="404" t="n"/>
      <c r="K349" s="404" t="n"/>
      <c r="L349" s="404" t="n"/>
      <c r="M349" s="404" t="n"/>
    </row>
    <row r="350" ht="13.35" customHeight="1" s="162">
      <c r="B350" s="188" t="inlineStr">
        <is>
          <t>Supply Air Diffuser / Outlet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2" t="n"/>
      <c r="H351" s="442" t="n"/>
      <c r="I351" s="188" t="inlineStr">
        <is>
          <t>VEL</t>
        </is>
      </c>
      <c r="J351" s="188" t="inlineStr">
        <is>
          <t>CFM</t>
        </is>
      </c>
      <c r="K351" s="188" t="inlineStr">
        <is>
          <t>VEL</t>
        </is>
      </c>
      <c r="L351" s="188" t="inlineStr">
        <is>
          <t>CFM</t>
        </is>
      </c>
      <c r="M351" s="442"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43" t="inlineStr">
        <is>
          <t>Technician Notes</t>
        </is>
      </c>
      <c r="Q352" s="421" t="n"/>
      <c r="R352" s="421" t="n"/>
      <c r="S352" s="421" t="n"/>
      <c r="T352" s="421" t="n"/>
      <c r="U352" s="421" t="n"/>
      <c r="V352" s="421" t="n"/>
      <c r="W352" s="421" t="n"/>
      <c r="X352" s="421" t="n"/>
      <c r="Y352" s="421" t="n"/>
      <c r="Z352" s="422"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44" t="n"/>
      <c r="Z353" s="445"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44" t="n"/>
      <c r="Z354" s="445"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44" t="n"/>
      <c r="Z355" s="445"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44" t="n"/>
      <c r="Z356" s="445"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44" t="n"/>
      <c r="Z357" s="445"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44" t="n"/>
      <c r="Z358" s="445"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44" t="n"/>
      <c r="Z359" s="445"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44" t="n"/>
      <c r="Z360" s="445"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44" t="n"/>
      <c r="Z361" s="445"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44" t="n"/>
      <c r="Z362" s="445"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44" t="n"/>
      <c r="Z363" s="445"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44" t="n"/>
      <c r="Z364" s="445"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44" t="n"/>
      <c r="Z365" s="445" t="n"/>
    </row>
    <row r="366" ht="13.35" customHeight="1" s="162">
      <c r="B366" s="307" t="n"/>
      <c r="C366" s="307" t="n"/>
      <c r="E366" s="307" t="n"/>
      <c r="F366" s="32" t="n"/>
      <c r="G366" s="33">
        <f>IF(F366="", "", H366/F366)</f>
        <v/>
      </c>
      <c r="H366" s="33" t="n"/>
      <c r="I366" s="33" t="n"/>
      <c r="J366" s="33">
        <f>IF(I366="", "", I366*$F366)</f>
        <v/>
      </c>
      <c r="K366" s="33" t="n"/>
      <c r="L366" s="33">
        <f>IF(K366="", "", K366*$F366)</f>
        <v/>
      </c>
      <c r="M366" s="30">
        <f>IF(OR(H366="",H366=0),"",IF(K366="",IF(J366="","",J366/H366),L366/H366))</f>
        <v/>
      </c>
      <c r="P366" s="444" t="n"/>
      <c r="Z366" s="445" t="n"/>
    </row>
    <row r="367" ht="13.35" customHeight="1" s="162">
      <c r="B367" s="307" t="n"/>
      <c r="C367" s="307" t="n"/>
      <c r="E367" s="307" t="n"/>
      <c r="F367" s="32" t="n"/>
      <c r="G367" s="33">
        <f>IF(F367="", "", H367/F367)</f>
        <v/>
      </c>
      <c r="H367" s="33" t="n"/>
      <c r="I367" s="33" t="n"/>
      <c r="J367" s="33">
        <f>IF(I367="", "", I367*$F367)</f>
        <v/>
      </c>
      <c r="K367" s="33" t="n"/>
      <c r="L367" s="33">
        <f>IF(K367="", "", K367*$F367)</f>
        <v/>
      </c>
      <c r="M367" s="30">
        <f>IF(OR(H367="",H367=0),"",IF(K367="",IF(J367="","",J367/H367),L367/H367))</f>
        <v/>
      </c>
      <c r="P367" s="444" t="n"/>
      <c r="Z367" s="445" t="n"/>
    </row>
    <row r="368" ht="13.35" customHeight="1" s="162">
      <c r="B368" s="31" t="n"/>
      <c r="C368" s="31" t="n"/>
      <c r="E368" s="31" t="n"/>
      <c r="F368" s="32" t="n"/>
      <c r="G368" s="33">
        <f>IF(F368="", "", H368/F368)</f>
        <v/>
      </c>
      <c r="H368" s="33" t="n"/>
      <c r="I368" s="33" t="n"/>
      <c r="J368" s="33">
        <f>IF(I368="", "", I368*$F368)</f>
        <v/>
      </c>
      <c r="K368" s="33" t="n"/>
      <c r="L368" s="33">
        <f>IF(K368="", "", K368*$F368)</f>
        <v/>
      </c>
      <c r="M368" s="30">
        <f>IF(OR(H368="",H368=0),"",IF(K368="",IF(J368="","",J368/H368),L368/H368))</f>
        <v/>
      </c>
      <c r="P368" s="444" t="n"/>
      <c r="Z368" s="445" t="n"/>
    </row>
    <row r="369" ht="13.35" customHeight="1" s="162">
      <c r="B369" s="31" t="n"/>
      <c r="C369" s="31" t="n"/>
      <c r="E369" s="31" t="n"/>
      <c r="F369" s="32" t="n"/>
      <c r="G369" s="33">
        <f>IF(F369="", "", H369/F369)</f>
        <v/>
      </c>
      <c r="H369" s="33" t="n"/>
      <c r="I369" s="33" t="n"/>
      <c r="J369" s="33">
        <f>IF(I369="", "", I369*$F369)</f>
        <v/>
      </c>
      <c r="K369" s="33" t="n"/>
      <c r="L369" s="33">
        <f>IF(K369="", "", K369*$F369)</f>
        <v/>
      </c>
      <c r="M369" s="30">
        <f>IF(OR(H369="",H369=0),"",IF(K369="",IF(J369="","",J369/H369),L369/H369))</f>
        <v/>
      </c>
      <c r="P369" s="444" t="n"/>
      <c r="Z369" s="445" t="n"/>
    </row>
    <row r="370" ht="13.35" customHeight="1" s="162">
      <c r="B370" s="31" t="n"/>
      <c r="C370" s="31" t="n"/>
      <c r="E370" s="31" t="n"/>
      <c r="F370" s="32" t="n"/>
      <c r="G370" s="33">
        <f>IF(F370="", "", H370/F370)</f>
        <v/>
      </c>
      <c r="H370" s="33" t="n"/>
      <c r="I370" s="33" t="n"/>
      <c r="J370" s="33">
        <f>IF(I370="", "", I370*$F370)</f>
        <v/>
      </c>
      <c r="K370" s="33" t="n"/>
      <c r="L370" s="33">
        <f>IF(K370="", "", K370*$F370)</f>
        <v/>
      </c>
      <c r="M370" s="30">
        <f>IF(OR(H370="",H370=0),"",IF(K370="",IF(J370="","",J370/H370),L370/H370))</f>
        <v/>
      </c>
      <c r="P370" s="444" t="n"/>
      <c r="Z370" s="445" t="n"/>
    </row>
    <row r="371" ht="13.35" customHeight="1" s="162">
      <c r="B371" s="31" t="n"/>
      <c r="C371" s="31" t="n"/>
      <c r="E371" s="31" t="n"/>
      <c r="F371" s="32" t="n"/>
      <c r="G371" s="33">
        <f>IF(F371="", "", H371/F371)</f>
        <v/>
      </c>
      <c r="H371" s="33" t="n"/>
      <c r="I371" s="33" t="n"/>
      <c r="J371" s="33">
        <f>IF(I371="", "", I371*$F371)</f>
        <v/>
      </c>
      <c r="K371" s="33" t="n"/>
      <c r="L371" s="33">
        <f>IF(K371="", "", K371*$F371)</f>
        <v/>
      </c>
      <c r="M371" s="30">
        <f>IF(OR(H371="",H371=0),"",IF(K371="",IF(J371="","",J371/H371),L371/H371))</f>
        <v/>
      </c>
      <c r="P371" s="444" t="n"/>
      <c r="Z371" s="445" t="n"/>
    </row>
    <row r="372" ht="13.35" customHeight="1" s="162">
      <c r="B372" s="31" t="n"/>
      <c r="C372" s="31" t="n"/>
      <c r="E372" s="31" t="n"/>
      <c r="F372" s="32" t="n"/>
      <c r="G372" s="33">
        <f>IF(F372="", "", H372/F372)</f>
        <v/>
      </c>
      <c r="H372" s="33" t="n"/>
      <c r="I372" s="33" t="n"/>
      <c r="J372" s="33">
        <f>IF(I372="", "", I372*$F372)</f>
        <v/>
      </c>
      <c r="K372" s="33" t="n"/>
      <c r="L372" s="33">
        <f>IF(K372="", "", K372*$F372)</f>
        <v/>
      </c>
      <c r="M372" s="30">
        <f>IF(OR(H372="",H372=0),"",IF(K372="",IF(J372="","",J372/H372),L372/H372))</f>
        <v/>
      </c>
      <c r="P372" s="444" t="n"/>
      <c r="Z372" s="445" t="n"/>
    </row>
    <row r="373" ht="13.35" customHeight="1" s="162">
      <c r="B373" s="31" t="n"/>
      <c r="C373" s="31" t="n"/>
      <c r="E373" s="31" t="n"/>
      <c r="F373" s="32" t="n"/>
      <c r="G373" s="33">
        <f>IF(F373="", "", H373/F373)</f>
        <v/>
      </c>
      <c r="H373" s="33" t="n"/>
      <c r="I373" s="33" t="n"/>
      <c r="J373" s="33">
        <f>IF(I373="", "", I373*$F373)</f>
        <v/>
      </c>
      <c r="K373" s="33" t="n"/>
      <c r="L373" s="33">
        <f>IF(K373="", "", K373*$F373)</f>
        <v/>
      </c>
      <c r="M373" s="30">
        <f>IF(OR(H373="",H373=0),"",IF(K373="",IF(J373="","",J373/H373),L373/H373))</f>
        <v/>
      </c>
      <c r="P373" s="444" t="n"/>
      <c r="Z373" s="445" t="n"/>
    </row>
    <row r="374" ht="13.35" customHeight="1" s="162">
      <c r="B374" s="31" t="n"/>
      <c r="C374" s="31" t="n"/>
      <c r="E374" s="31" t="n"/>
      <c r="F374" s="32" t="n"/>
      <c r="G374" s="33">
        <f>IF(F374="", "", H374/F374)</f>
        <v/>
      </c>
      <c r="H374" s="33" t="n"/>
      <c r="I374" s="33" t="n"/>
      <c r="J374" s="33">
        <f>IF(I374="", "", I374*$F374)</f>
        <v/>
      </c>
      <c r="K374" s="33" t="n"/>
      <c r="L374" s="33">
        <f>IF(K374="", "", K374*$F374)</f>
        <v/>
      </c>
      <c r="M374" s="30">
        <f>IF(OR(H374="",H374=0),"",IF(K374="",IF(J374="","",J374/H374),L374/H374))</f>
        <v/>
      </c>
      <c r="P374" s="444" t="n"/>
      <c r="Z374" s="445" t="n"/>
    </row>
    <row r="375" ht="13.35" customHeight="1" s="162">
      <c r="B375" s="31" t="n"/>
      <c r="C375" s="31" t="n"/>
      <c r="E375" s="31" t="n"/>
      <c r="F375" s="32" t="n"/>
      <c r="G375" s="33">
        <f>IF(F375="", "", H375/F375)</f>
        <v/>
      </c>
      <c r="H375" s="33" t="n"/>
      <c r="I375" s="33" t="n"/>
      <c r="J375" s="33">
        <f>IF(I375="", "", I375*$F375)</f>
        <v/>
      </c>
      <c r="K375" s="33" t="n"/>
      <c r="L375" s="33">
        <f>IF(K375="", "", K375*$F375)</f>
        <v/>
      </c>
      <c r="M375" s="30">
        <f>IF(OR(H375="",H375=0),"",IF(K375="",IF(J375="","",J375/H375),L375/H375))</f>
        <v/>
      </c>
      <c r="P375" s="444" t="n"/>
      <c r="Z375" s="445" t="n"/>
    </row>
    <row r="376" ht="13.35" customHeight="1" s="162">
      <c r="B376" s="31" t="n"/>
      <c r="C376" s="31" t="n"/>
      <c r="E376" s="31" t="n"/>
      <c r="F376" s="32" t="n"/>
      <c r="G376" s="33">
        <f>IF(F376="", "", H376/F376)</f>
        <v/>
      </c>
      <c r="H376" s="33" t="n"/>
      <c r="I376" s="33" t="n"/>
      <c r="J376" s="33">
        <f>IF(I376="", "", I376*$F376)</f>
        <v/>
      </c>
      <c r="K376" s="33" t="n"/>
      <c r="L376" s="33">
        <f>IF(K376="", "", K376*$F376)</f>
        <v/>
      </c>
      <c r="M376" s="30">
        <f>IF(OR(H376="",H376=0),"",IF(K376="",IF(J376="","",J376/H376),L376/H376))</f>
        <v/>
      </c>
      <c r="P376" s="444" t="n"/>
      <c r="Z376" s="445" t="n"/>
    </row>
    <row r="377" ht="13.35" customHeight="1" s="162">
      <c r="B377" s="31" t="n"/>
      <c r="C377" s="31" t="n"/>
      <c r="E377" s="31" t="n"/>
      <c r="F377" s="32" t="n"/>
      <c r="G377" s="33">
        <f>IF(F377="", "", H377/F377)</f>
        <v/>
      </c>
      <c r="H377" s="33" t="n"/>
      <c r="I377" s="33" t="n"/>
      <c r="J377" s="33">
        <f>IF(I377="", "", I377*$F377)</f>
        <v/>
      </c>
      <c r="K377" s="33" t="n"/>
      <c r="L377" s="33">
        <f>IF(K377="", "", K377*$F377)</f>
        <v/>
      </c>
      <c r="M377" s="30">
        <f>IF(OR(H377="",H377=0),"",IF(K377="",IF(J377="","",J377/H377),L377/H377))</f>
        <v/>
      </c>
      <c r="P377" s="444" t="n"/>
      <c r="Z377" s="445" t="n"/>
    </row>
    <row r="378" ht="13.35" customHeight="1" s="162">
      <c r="B378" s="31" t="n"/>
      <c r="C378" s="31" t="n"/>
      <c r="E378" s="31" t="n"/>
      <c r="F378" s="32" t="n"/>
      <c r="G378" s="33">
        <f>IF(F378="", "", H378/F378)</f>
        <v/>
      </c>
      <c r="H378" s="33" t="n"/>
      <c r="I378" s="33" t="n"/>
      <c r="J378" s="33">
        <f>IF(I378="", "", I378*$F378)</f>
        <v/>
      </c>
      <c r="K378" s="33" t="n"/>
      <c r="L378" s="33">
        <f>IF(K378="", "", K378*$F378)</f>
        <v/>
      </c>
      <c r="M378" s="30">
        <f>IF(OR(H378="",H378=0),"",IF(K378="",IF(J378="","",J378/H378),L378/H378))</f>
        <v/>
      </c>
      <c r="P378" s="444" t="n"/>
      <c r="Z378" s="445" t="n"/>
    </row>
    <row r="379" ht="13.35" customHeight="1" s="162">
      <c r="B379" s="31" t="n"/>
      <c r="C379" s="31" t="n"/>
      <c r="E379" s="31" t="n"/>
      <c r="F379" s="32" t="n"/>
      <c r="G379" s="33">
        <f>IF(F379="", "", H379/F379)</f>
        <v/>
      </c>
      <c r="H379" s="33" t="n"/>
      <c r="I379" s="33" t="n"/>
      <c r="J379" s="33">
        <f>IF(I379="", "", I379*$F379)</f>
        <v/>
      </c>
      <c r="K379" s="33" t="n"/>
      <c r="L379" s="33">
        <f>IF(K379="", "", K379*$F379)</f>
        <v/>
      </c>
      <c r="M379" s="34">
        <f>IF(OR(H379="",H379=0),"",IF(K379="",IF(J379="","",J379/H379),L379/H379))</f>
        <v/>
      </c>
      <c r="P379" s="446" t="n"/>
      <c r="Q379" s="447" t="n"/>
      <c r="R379" s="447" t="n"/>
      <c r="S379" s="447" t="n"/>
      <c r="T379" s="447" t="n"/>
      <c r="U379" s="447" t="n"/>
      <c r="V379" s="447" t="n"/>
      <c r="W379" s="447" t="n"/>
      <c r="X379" s="447" t="n"/>
      <c r="Y379" s="447" t="n"/>
      <c r="Z379" s="448" t="n"/>
    </row>
    <row r="380" ht="13.35" customHeight="1" s="162">
      <c r="A380" s="130" t="n"/>
      <c r="B380" s="42" t="n"/>
      <c r="C380" s="231" t="inlineStr">
        <is>
          <t>Total</t>
        </is>
      </c>
      <c r="D380" s="159" t="n"/>
      <c r="E380" s="42" t="n"/>
      <c r="F380" s="42" t="n"/>
      <c r="G380" s="43" t="n"/>
      <c r="H380" s="43">
        <f>IF(SUM(H352:H379)=0,"",SUM(H352:H379))</f>
        <v/>
      </c>
      <c r="I380" s="43" t="n"/>
      <c r="J380" s="43">
        <f>IF(SUM(J352:J379)=0,"",SUM(J352:J379))</f>
        <v/>
      </c>
      <c r="K380" s="43" t="n"/>
      <c r="L380" s="43">
        <f>IF(SUM(L352:L379)=0,"",SUM(L352:L379))</f>
        <v/>
      </c>
      <c r="M380" s="35">
        <f>IF(OR(H380="",H380=0),"",IF(L380="",IF(J380="","",J380/H380),L380/H380))</f>
        <v/>
      </c>
    </row>
    <row r="381"/>
    <row r="382" ht="13.35" customHeight="1" s="162">
      <c r="B382" s="188" t="inlineStr">
        <is>
          <t>Return Air Register / Inlet Airflow</t>
        </is>
      </c>
      <c r="C382" s="174" t="n"/>
      <c r="D382" s="174" t="n"/>
      <c r="E382" s="174" t="n"/>
      <c r="F382" s="173" t="n"/>
      <c r="G382" s="233" t="inlineStr">
        <is>
          <t>Design VEL</t>
        </is>
      </c>
      <c r="H382" s="194" t="inlineStr">
        <is>
          <t>Design CFM</t>
        </is>
      </c>
      <c r="I382" s="188" t="inlineStr">
        <is>
          <t>Initial</t>
        </is>
      </c>
      <c r="J382" s="173" t="n"/>
      <c r="K382" s="188" t="inlineStr">
        <is>
          <t>Final</t>
        </is>
      </c>
      <c r="L382" s="173" t="n"/>
      <c r="M382" s="188" t="inlineStr">
        <is>
          <t>%</t>
        </is>
      </c>
    </row>
    <row r="383" ht="13.35" customHeight="1" s="162">
      <c r="B383" s="153" t="inlineStr">
        <is>
          <t>No.</t>
        </is>
      </c>
      <c r="C383" s="188" t="inlineStr">
        <is>
          <t>Area Served</t>
        </is>
      </c>
      <c r="D383" s="188" t="inlineStr">
        <is>
          <t>Type</t>
        </is>
      </c>
      <c r="E383" s="188" t="inlineStr">
        <is>
          <t>Size</t>
        </is>
      </c>
      <c r="F383" s="188" t="inlineStr">
        <is>
          <t>Ak</t>
        </is>
      </c>
      <c r="G383" s="442" t="n"/>
      <c r="H383" s="442" t="n"/>
      <c r="I383" s="188" t="inlineStr">
        <is>
          <t>VEL</t>
        </is>
      </c>
      <c r="J383" s="188" t="inlineStr">
        <is>
          <t>CFM</t>
        </is>
      </c>
      <c r="K383" s="188" t="inlineStr">
        <is>
          <t>VEL</t>
        </is>
      </c>
      <c r="L383" s="188" t="inlineStr">
        <is>
          <t>CFM</t>
        </is>
      </c>
      <c r="M383" s="442" t="n"/>
    </row>
    <row r="384" ht="13.35" customHeight="1" s="162">
      <c r="B384" s="307" t="n"/>
      <c r="C384" s="307" t="n"/>
      <c r="E384" s="307" t="n"/>
      <c r="F384" s="32" t="n"/>
      <c r="G384" s="33">
        <f>IF(F384="", "", H384/F384)</f>
        <v/>
      </c>
      <c r="H384" s="33">
        <f>IF(H380="","",H380-N(H391))</f>
        <v/>
      </c>
      <c r="I384" s="33" t="n"/>
      <c r="J384" s="33">
        <f>IF(I384="", "", I384*$F384)</f>
        <v/>
      </c>
      <c r="K384" s="33" t="n"/>
      <c r="L384" s="33">
        <f>IF(L391="","",L380-N(L391))</f>
        <v/>
      </c>
      <c r="M384" s="30">
        <f>IF(OR(H384="",H384=0),"",IF(K384="",IF(J384="","",J384/H384),L384/H384))</f>
        <v/>
      </c>
    </row>
    <row r="385" ht="13.35" customHeight="1" s="162">
      <c r="B385" s="31" t="n"/>
      <c r="C385" s="31" t="n"/>
      <c r="E385" s="31" t="n"/>
      <c r="F385" s="32" t="n"/>
      <c r="G385" s="33">
        <f>IF(F385="", "", H385/F385)</f>
        <v/>
      </c>
      <c r="H385" s="33" t="n"/>
      <c r="I385" s="33" t="n"/>
      <c r="J385" s="33">
        <f>IF(I385="", "", I385*$F385)</f>
        <v/>
      </c>
      <c r="K385" s="33" t="n"/>
      <c r="L385" s="33">
        <f>IF(K385="", "", K385*$F385)</f>
        <v/>
      </c>
      <c r="M385" s="30">
        <f>IF(OR(H385="",H385=0),"",IF(K385="",IF(J385="","",J385/H385),L385/H385))</f>
        <v/>
      </c>
    </row>
    <row r="386" ht="13.35" customHeight="1" s="162">
      <c r="B386" s="31" t="n"/>
      <c r="C386" s="31" t="n"/>
      <c r="E386" s="31" t="n"/>
      <c r="F386" s="32" t="n"/>
      <c r="G386" s="33">
        <f>IF(F386="", "", H386/F386)</f>
        <v/>
      </c>
      <c r="H386" s="33" t="n"/>
      <c r="I386" s="33" t="n"/>
      <c r="J386" s="33">
        <f>IF(I386="", "", I386*$F386)</f>
        <v/>
      </c>
      <c r="K386" s="33" t="n"/>
      <c r="L386" s="33">
        <f>IF(K386="", "", K386*$F386)</f>
        <v/>
      </c>
      <c r="M386" s="34">
        <f>IF(OR(H386="",H386=0),"",IF(K386="",IF(J386="","",J386/H386),L386/H386))</f>
        <v/>
      </c>
    </row>
    <row r="387" ht="13.35" customHeight="1" s="162">
      <c r="A387" s="130" t="n"/>
      <c r="B387" s="42" t="n"/>
      <c r="C387" s="231" t="inlineStr">
        <is>
          <t>Total</t>
        </is>
      </c>
      <c r="D387" s="159" t="n"/>
      <c r="E387" s="42" t="n"/>
      <c r="F387" s="42" t="n"/>
      <c r="G387" s="43" t="n"/>
      <c r="H387" s="43">
        <f>IF(SUM(H384:H386)=0, "", SUM(H384:H386))</f>
        <v/>
      </c>
      <c r="I387" s="42" t="n"/>
      <c r="J387" s="43">
        <f>IF(SUM(J384:J386)=0, "", SUM(J384:J386))</f>
        <v/>
      </c>
      <c r="K387" s="42" t="n"/>
      <c r="L387" s="43">
        <f>IF(SUM(L384:L386)=0, "", SUM(L384:L386))</f>
        <v/>
      </c>
      <c r="M387" s="35">
        <f>IF(OR(H387="",H387=0),"",IF(L387="",IF(J387="","",J387/H387),L387/H387))</f>
        <v/>
      </c>
    </row>
    <row r="388"/>
    <row r="389" ht="13.35" customHeight="1" s="162">
      <c r="B389" s="188" t="inlineStr">
        <is>
          <t>Outside Air Inlet / Duct Airflow</t>
        </is>
      </c>
      <c r="C389" s="174" t="n"/>
      <c r="D389" s="174" t="n"/>
      <c r="E389" s="174" t="n"/>
      <c r="F389" s="173" t="n"/>
      <c r="G389" s="233" t="inlineStr">
        <is>
          <t>Design VEL</t>
        </is>
      </c>
      <c r="H389" s="194" t="inlineStr">
        <is>
          <t>Design CFM</t>
        </is>
      </c>
      <c r="I389" s="188" t="inlineStr">
        <is>
          <t>Initial</t>
        </is>
      </c>
      <c r="J389" s="173" t="n"/>
      <c r="K389" s="188" t="inlineStr">
        <is>
          <t>Final</t>
        </is>
      </c>
      <c r="L389" s="173" t="n"/>
      <c r="M389" s="188" t="inlineStr">
        <is>
          <t>%</t>
        </is>
      </c>
    </row>
    <row r="390" ht="13.35" customHeight="1" s="162">
      <c r="B390" s="153" t="inlineStr">
        <is>
          <t>No.</t>
        </is>
      </c>
      <c r="C390" s="188" t="inlineStr">
        <is>
          <t>Area Served</t>
        </is>
      </c>
      <c r="D390" s="188" t="inlineStr">
        <is>
          <t>Type</t>
        </is>
      </c>
      <c r="E390" s="188" t="inlineStr">
        <is>
          <t>Size</t>
        </is>
      </c>
      <c r="F390" s="188" t="inlineStr">
        <is>
          <t>Ak</t>
        </is>
      </c>
      <c r="G390" s="442" t="n"/>
      <c r="H390" s="442" t="n"/>
      <c r="I390" s="188" t="inlineStr">
        <is>
          <t>VEL</t>
        </is>
      </c>
      <c r="J390" s="188" t="inlineStr">
        <is>
          <t>CFM</t>
        </is>
      </c>
      <c r="K390" s="188" t="inlineStr">
        <is>
          <t>VEL</t>
        </is>
      </c>
      <c r="L390" s="188" t="inlineStr">
        <is>
          <t>CFM</t>
        </is>
      </c>
      <c r="M390" s="442" t="n"/>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row r="393" ht="13.35" customHeight="1" s="162">
      <c r="B393" s="188" t="inlineStr">
        <is>
          <t>Remarks</t>
        </is>
      </c>
      <c r="C393" s="173" t="n"/>
      <c r="D393" s="15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6" ht="13.35" customHeight="1" s="162">
      <c r="B396" s="200" t="inlineStr">
        <is>
          <t>System</t>
        </is>
      </c>
      <c r="C396" s="403" t="n"/>
      <c r="D396" s="209">
        <f>IF('{Equipment Data Entry}'!B15="","",'{Equipment Data Entry}'!B15)</f>
        <v/>
      </c>
      <c r="E396" s="420" t="n"/>
      <c r="F396" s="403" t="n"/>
      <c r="G396" s="200" t="inlineStr">
        <is>
          <t>Service</t>
        </is>
      </c>
      <c r="H396" s="403" t="n"/>
      <c r="I396" s="210">
        <f>IF('{Equipment Data Entry}'!C15="", "", '{Equipment Data Entry}'!C15)</f>
        <v/>
      </c>
      <c r="J396" s="420" t="n"/>
      <c r="K396" s="420" t="n"/>
      <c r="L396" s="420" t="n"/>
      <c r="M396" s="403" t="n"/>
    </row>
    <row r="397" ht="13.35" customHeight="1" s="162">
      <c r="B397" s="424" t="n"/>
      <c r="C397" s="425" t="n"/>
      <c r="D397" s="424" t="n"/>
      <c r="E397" s="426" t="n"/>
      <c r="F397" s="425" t="n"/>
      <c r="G397" s="424" t="n"/>
      <c r="H397" s="425" t="n"/>
      <c r="I397" s="424" t="n"/>
      <c r="J397" s="426" t="n"/>
      <c r="K397" s="426" t="n"/>
      <c r="L397" s="426" t="n"/>
      <c r="M397" s="425" t="n"/>
    </row>
    <row r="398" ht="13.35" customHeight="1" s="162">
      <c r="B398" s="439" t="inlineStr">
        <is>
          <t>Instrument:</t>
        </is>
      </c>
      <c r="C398" s="13" t="n"/>
      <c r="D398" s="440" t="n"/>
      <c r="E398" s="404" t="n"/>
      <c r="F398" s="404" t="n"/>
      <c r="G398" s="439" t="inlineStr">
        <is>
          <t>Ak basis / notes:</t>
        </is>
      </c>
      <c r="H398" s="13" t="n"/>
      <c r="I398" s="441" t="n"/>
      <c r="J398" s="404" t="n"/>
      <c r="K398" s="404" t="n"/>
      <c r="L398" s="404" t="n"/>
      <c r="M398" s="404" t="n"/>
    </row>
    <row r="399" ht="13.35" customHeight="1" s="162">
      <c r="B399" s="188" t="inlineStr">
        <is>
          <t>Supply Air Diffuser / Outlet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row>
    <row r="400" ht="13.35" customHeight="1" s="162">
      <c r="B400" s="153" t="inlineStr">
        <is>
          <t>No.</t>
        </is>
      </c>
      <c r="C400" s="188" t="inlineStr">
        <is>
          <t>Area Served</t>
        </is>
      </c>
      <c r="D400" s="188" t="inlineStr">
        <is>
          <t>Type</t>
        </is>
      </c>
      <c r="E400" s="188" t="inlineStr">
        <is>
          <t>Size</t>
        </is>
      </c>
      <c r="F400" s="188" t="inlineStr">
        <is>
          <t>Ak</t>
        </is>
      </c>
      <c r="G400" s="442" t="n"/>
      <c r="H400" s="442" t="n"/>
      <c r="I400" s="188" t="inlineStr">
        <is>
          <t>VEL</t>
        </is>
      </c>
      <c r="J400" s="188" t="inlineStr">
        <is>
          <t>CFM</t>
        </is>
      </c>
      <c r="K400" s="188" t="inlineStr">
        <is>
          <t>VEL</t>
        </is>
      </c>
      <c r="L400" s="188" t="inlineStr">
        <is>
          <t>CFM</t>
        </is>
      </c>
      <c r="M400" s="442"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43" t="inlineStr">
        <is>
          <t>Technician Notes</t>
        </is>
      </c>
      <c r="Q401" s="421" t="n"/>
      <c r="R401" s="421" t="n"/>
      <c r="S401" s="421" t="n"/>
      <c r="T401" s="421" t="n"/>
      <c r="U401" s="421" t="n"/>
      <c r="V401" s="421" t="n"/>
      <c r="W401" s="421" t="n"/>
      <c r="X401" s="421" t="n"/>
      <c r="Y401" s="421" t="n"/>
      <c r="Z401" s="422"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44" t="n"/>
      <c r="Z402" s="445"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44" t="n"/>
      <c r="Z403" s="445"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44" t="n"/>
      <c r="Z404" s="445"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44" t="n"/>
      <c r="Z405" s="445"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44" t="n"/>
      <c r="Z406" s="445"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44" t="n"/>
      <c r="Z407" s="445"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44" t="n"/>
      <c r="Z408" s="445"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44" t="n"/>
      <c r="Z409" s="445"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44" t="n"/>
      <c r="Z410" s="445" t="n"/>
    </row>
    <row r="411" ht="13.35" customHeight="1" s="162">
      <c r="B411" s="31" t="n"/>
      <c r="C411" s="31" t="n"/>
      <c r="E411" s="31" t="n"/>
      <c r="F411" s="32" t="n"/>
      <c r="G411" s="33">
        <f>IF(F411="", "", H411/F411)</f>
        <v/>
      </c>
      <c r="H411" s="33" t="n"/>
      <c r="I411" s="33" t="n"/>
      <c r="J411" s="33">
        <f>IF(I411="", "", I411*$F411)</f>
        <v/>
      </c>
      <c r="K411" s="33" t="n"/>
      <c r="L411" s="33">
        <f>IF(K411="", "", K411*$F411)</f>
        <v/>
      </c>
      <c r="M411" s="30">
        <f>IF(OR(H411="",H411=0),"",IF(K411="",IF(J411="","",J411/H411),L411/H411))</f>
        <v/>
      </c>
      <c r="P411" s="444" t="n"/>
      <c r="Z411" s="445" t="n"/>
    </row>
    <row r="412" ht="13.35" customHeight="1" s="162">
      <c r="B412" s="31" t="n"/>
      <c r="C412" s="31" t="n"/>
      <c r="E412" s="31" t="n"/>
      <c r="F412" s="32" t="n"/>
      <c r="G412" s="33">
        <f>IF(F412="", "", H412/F412)</f>
        <v/>
      </c>
      <c r="H412" s="33" t="n"/>
      <c r="I412" s="33" t="n"/>
      <c r="J412" s="33">
        <f>IF(I412="", "", I412*$F412)</f>
        <v/>
      </c>
      <c r="K412" s="33" t="n"/>
      <c r="L412" s="33">
        <f>IF(K412="", "", K412*$F412)</f>
        <v/>
      </c>
      <c r="M412" s="30">
        <f>IF(OR(H412="",H412=0),"",IF(K412="",IF(J412="","",J412/H412),L412/H412))</f>
        <v/>
      </c>
      <c r="P412" s="444" t="n"/>
      <c r="Z412" s="445" t="n"/>
    </row>
    <row r="413" ht="13.35" customHeight="1" s="162">
      <c r="B413" s="31" t="n"/>
      <c r="C413" s="31" t="n"/>
      <c r="E413" s="31" t="n"/>
      <c r="F413" s="32" t="n"/>
      <c r="G413" s="33">
        <f>IF(F413="", "", H413/F413)</f>
        <v/>
      </c>
      <c r="H413" s="33" t="n"/>
      <c r="I413" s="33" t="n"/>
      <c r="J413" s="33">
        <f>IF(I413="", "", I413*$F413)</f>
        <v/>
      </c>
      <c r="K413" s="33" t="n"/>
      <c r="L413" s="33">
        <f>IF(K413="", "", K413*$F413)</f>
        <v/>
      </c>
      <c r="M413" s="30">
        <f>IF(OR(H413="",H413=0),"",IF(K413="",IF(J413="","",J413/H413),L413/H413))</f>
        <v/>
      </c>
      <c r="P413" s="444" t="n"/>
      <c r="Z413" s="445" t="n"/>
    </row>
    <row r="414" ht="13.35" customHeight="1" s="162">
      <c r="B414" s="31" t="n"/>
      <c r="C414" s="31" t="n"/>
      <c r="E414" s="31" t="n"/>
      <c r="F414" s="32" t="n"/>
      <c r="G414" s="33">
        <f>IF(F414="", "", H414/F414)</f>
        <v/>
      </c>
      <c r="H414" s="33" t="n"/>
      <c r="I414" s="33" t="n"/>
      <c r="J414" s="33">
        <f>IF(I414="", "", I414*$F414)</f>
        <v/>
      </c>
      <c r="K414" s="33" t="n"/>
      <c r="L414" s="33">
        <f>IF(K414="", "", K414*$F414)</f>
        <v/>
      </c>
      <c r="M414" s="30">
        <f>IF(OR(H414="",H414=0),"",IF(K414="",IF(J414="","",J414/H414),L414/H414))</f>
        <v/>
      </c>
      <c r="P414" s="444" t="n"/>
      <c r="Z414" s="445" t="n"/>
    </row>
    <row r="415" ht="13.35" customHeight="1" s="162">
      <c r="B415" s="31" t="n"/>
      <c r="C415" s="31" t="n"/>
      <c r="E415" s="31" t="n"/>
      <c r="F415" s="32" t="n"/>
      <c r="G415" s="33">
        <f>IF(F415="", "", H415/F415)</f>
        <v/>
      </c>
      <c r="H415" s="33" t="n"/>
      <c r="I415" s="33" t="n"/>
      <c r="J415" s="33">
        <f>IF(I415="", "", I415*$F415)</f>
        <v/>
      </c>
      <c r="K415" s="33" t="n"/>
      <c r="L415" s="33">
        <f>IF(K415="", "", K415*$F415)</f>
        <v/>
      </c>
      <c r="M415" s="30">
        <f>IF(OR(H415="",H415=0),"",IF(K415="",IF(J415="","",J415/H415),L415/H415))</f>
        <v/>
      </c>
      <c r="P415" s="444" t="n"/>
      <c r="Z415" s="445" t="n"/>
    </row>
    <row r="416" ht="13.35" customHeight="1" s="162">
      <c r="B416" s="31" t="n"/>
      <c r="C416" s="31" t="n"/>
      <c r="E416" s="31" t="n"/>
      <c r="F416" s="32" t="n"/>
      <c r="G416" s="33">
        <f>IF(F416="", "", H416/F416)</f>
        <v/>
      </c>
      <c r="H416" s="33" t="n"/>
      <c r="I416" s="33" t="n"/>
      <c r="J416" s="33">
        <f>IF(I416="", "", I416*$F416)</f>
        <v/>
      </c>
      <c r="K416" s="33" t="n"/>
      <c r="L416" s="33">
        <f>IF(K416="", "", K416*$F416)</f>
        <v/>
      </c>
      <c r="M416" s="30">
        <f>IF(OR(H416="",H416=0),"",IF(K416="",IF(J416="","",J416/H416),L416/H416))</f>
        <v/>
      </c>
      <c r="P416" s="444" t="n"/>
      <c r="Z416" s="445" t="n"/>
    </row>
    <row r="417" ht="13.35" customHeight="1" s="162">
      <c r="B417" s="31" t="n"/>
      <c r="C417" s="31" t="n"/>
      <c r="E417" s="31" t="n"/>
      <c r="F417" s="32" t="n"/>
      <c r="G417" s="33">
        <f>IF(F417="", "", H417/F417)</f>
        <v/>
      </c>
      <c r="H417" s="33" t="n"/>
      <c r="I417" s="33" t="n"/>
      <c r="J417" s="33">
        <f>IF(I417="", "", I417*$F417)</f>
        <v/>
      </c>
      <c r="K417" s="33" t="n"/>
      <c r="L417" s="33">
        <f>IF(K417="", "", K417*$F417)</f>
        <v/>
      </c>
      <c r="M417" s="30">
        <f>IF(OR(H417="",H417=0),"",IF(K417="",IF(J417="","",J417/H417),L417/H417))</f>
        <v/>
      </c>
      <c r="P417" s="444" t="n"/>
      <c r="Z417" s="445" t="n"/>
    </row>
    <row r="418" ht="13.35" customHeight="1" s="162">
      <c r="B418" s="31" t="n"/>
      <c r="C418" s="31" t="n"/>
      <c r="E418" s="31" t="n"/>
      <c r="F418" s="32" t="n"/>
      <c r="G418" s="33">
        <f>IF(F418="", "", H418/F418)</f>
        <v/>
      </c>
      <c r="H418" s="33" t="n"/>
      <c r="I418" s="33" t="n"/>
      <c r="J418" s="33">
        <f>IF(I418="", "", I418*$F418)</f>
        <v/>
      </c>
      <c r="K418" s="33" t="n"/>
      <c r="L418" s="33">
        <f>IF(K418="", "", K418*$F418)</f>
        <v/>
      </c>
      <c r="M418" s="30">
        <f>IF(OR(H418="",H418=0),"",IF(K418="",IF(J418="","",J418/H418),L418/H418))</f>
        <v/>
      </c>
      <c r="P418" s="444" t="n"/>
      <c r="Z418" s="445" t="n"/>
    </row>
    <row r="419" ht="13.35" customHeight="1" s="162">
      <c r="B419" s="31" t="n"/>
      <c r="C419" s="31" t="n"/>
      <c r="E419" s="31" t="n"/>
      <c r="F419" s="32" t="n"/>
      <c r="G419" s="33">
        <f>IF(F419="", "", H419/F419)</f>
        <v/>
      </c>
      <c r="H419" s="33" t="n"/>
      <c r="I419" s="33" t="n"/>
      <c r="J419" s="33">
        <f>IF(I419="", "", I419*$F419)</f>
        <v/>
      </c>
      <c r="K419" s="33" t="n"/>
      <c r="L419" s="33">
        <f>IF(K419="", "", K419*$F419)</f>
        <v/>
      </c>
      <c r="M419" s="30">
        <f>IF(OR(H419="",H419=0),"",IF(K419="",IF(J419="","",J419/H419),L419/H419))</f>
        <v/>
      </c>
      <c r="P419" s="444" t="n"/>
      <c r="Z419" s="445" t="n"/>
    </row>
    <row r="420" ht="13.35" customHeight="1" s="162">
      <c r="B420" s="31" t="n"/>
      <c r="C420" s="31" t="n"/>
      <c r="E420" s="31" t="n"/>
      <c r="F420" s="32" t="n"/>
      <c r="G420" s="33">
        <f>IF(F420="", "", H420/F420)</f>
        <v/>
      </c>
      <c r="H420" s="33" t="n"/>
      <c r="I420" s="33" t="n"/>
      <c r="J420" s="33">
        <f>IF(I420="", "", I420*$F420)</f>
        <v/>
      </c>
      <c r="K420" s="33" t="n"/>
      <c r="L420" s="33">
        <f>IF(K420="", "", K420*$F420)</f>
        <v/>
      </c>
      <c r="M420" s="30">
        <f>IF(OR(H420="",H420=0),"",IF(K420="",IF(J420="","",J420/H420),L420/H420))</f>
        <v/>
      </c>
      <c r="P420" s="444" t="n"/>
      <c r="Z420" s="445" t="n"/>
    </row>
    <row r="421" ht="13.35" customHeight="1" s="162">
      <c r="B421" s="31" t="n"/>
      <c r="C421" s="31" t="n"/>
      <c r="E421" s="31" t="n"/>
      <c r="F421" s="32" t="n"/>
      <c r="G421" s="33">
        <f>IF(F421="", "", H421/F421)</f>
        <v/>
      </c>
      <c r="H421" s="33" t="n"/>
      <c r="I421" s="33" t="n"/>
      <c r="J421" s="33">
        <f>IF(I421="", "", I421*$F421)</f>
        <v/>
      </c>
      <c r="K421" s="33" t="n"/>
      <c r="L421" s="33">
        <f>IF(K421="", "", K421*$F421)</f>
        <v/>
      </c>
      <c r="M421" s="30">
        <f>IF(OR(H421="",H421=0),"",IF(K421="",IF(J421="","",J421/H421),L421/H421))</f>
        <v/>
      </c>
      <c r="P421" s="444" t="n"/>
      <c r="Z421" s="445" t="n"/>
    </row>
    <row r="422" ht="13.35" customHeight="1" s="162">
      <c r="B422" s="31" t="n"/>
      <c r="C422" s="31" t="n"/>
      <c r="E422" s="31" t="n"/>
      <c r="F422" s="32" t="n"/>
      <c r="G422" s="33">
        <f>IF(F422="", "", H422/F422)</f>
        <v/>
      </c>
      <c r="H422" s="33" t="n"/>
      <c r="I422" s="33" t="n"/>
      <c r="J422" s="33">
        <f>IF(I422="", "", I422*$F422)</f>
        <v/>
      </c>
      <c r="K422" s="33" t="n"/>
      <c r="L422" s="33">
        <f>IF(K422="", "", K422*$F422)</f>
        <v/>
      </c>
      <c r="M422" s="30">
        <f>IF(OR(H422="",H422=0),"",IF(K422="",IF(J422="","",J422/H422),L422/H422))</f>
        <v/>
      </c>
      <c r="P422" s="444" t="n"/>
      <c r="Z422" s="445" t="n"/>
    </row>
    <row r="423" ht="13.35" customHeight="1" s="162">
      <c r="B423" s="31" t="n"/>
      <c r="C423" s="31" t="n"/>
      <c r="E423" s="31" t="n"/>
      <c r="F423" s="32" t="n"/>
      <c r="G423" s="33">
        <f>IF(F423="", "", H423/F423)</f>
        <v/>
      </c>
      <c r="H423" s="33" t="n"/>
      <c r="I423" s="33" t="n"/>
      <c r="J423" s="33">
        <f>IF(I423="", "", I423*$F423)</f>
        <v/>
      </c>
      <c r="K423" s="33" t="n"/>
      <c r="L423" s="33">
        <f>IF(K423="", "", K423*$F423)</f>
        <v/>
      </c>
      <c r="M423" s="30">
        <f>IF(OR(H423="",H423=0),"",IF(K423="",IF(J423="","",J423/H423),L423/H423))</f>
        <v/>
      </c>
      <c r="P423" s="444" t="n"/>
      <c r="Z423" s="445" t="n"/>
    </row>
    <row r="424" ht="13.35" customHeight="1" s="162">
      <c r="B424" s="31" t="n"/>
      <c r="C424" s="31" t="n"/>
      <c r="E424" s="31" t="n"/>
      <c r="F424" s="32" t="n"/>
      <c r="G424" s="33">
        <f>IF(F424="", "", H424/F424)</f>
        <v/>
      </c>
      <c r="H424" s="33" t="n"/>
      <c r="I424" s="33" t="n"/>
      <c r="J424" s="33">
        <f>IF(I424="", "", I424*$F424)</f>
        <v/>
      </c>
      <c r="K424" s="33" t="n"/>
      <c r="L424" s="33">
        <f>IF(K424="", "", K424*$F424)</f>
        <v/>
      </c>
      <c r="M424" s="30">
        <f>IF(OR(H424="",H424=0),"",IF(K424="",IF(J424="","",J424/H424),L424/H424))</f>
        <v/>
      </c>
      <c r="P424" s="444" t="n"/>
      <c r="Z424" s="445" t="n"/>
    </row>
    <row r="425" ht="13.35" customHeight="1" s="162">
      <c r="B425" s="31" t="n"/>
      <c r="C425" s="31" t="n"/>
      <c r="E425" s="31" t="n"/>
      <c r="F425" s="32" t="n"/>
      <c r="G425" s="33">
        <f>IF(F425="", "", H425/F425)</f>
        <v/>
      </c>
      <c r="H425" s="33" t="n"/>
      <c r="I425" s="33" t="n"/>
      <c r="J425" s="33">
        <f>IF(I425="", "", I425*$F425)</f>
        <v/>
      </c>
      <c r="K425" s="33" t="n"/>
      <c r="L425" s="33">
        <f>IF(K425="", "", K425*$F425)</f>
        <v/>
      </c>
      <c r="M425" s="30">
        <f>IF(OR(H425="",H425=0),"",IF(K425="",IF(J425="","",J425/H425),L425/H425))</f>
        <v/>
      </c>
      <c r="P425" s="444" t="n"/>
      <c r="Z425" s="445" t="n"/>
    </row>
    <row r="426" ht="13.35" customHeight="1" s="162">
      <c r="B426" s="31" t="n"/>
      <c r="C426" s="31" t="n"/>
      <c r="E426" s="31" t="n"/>
      <c r="F426" s="32" t="n"/>
      <c r="G426" s="33">
        <f>IF(F426="", "", H426/F426)</f>
        <v/>
      </c>
      <c r="H426" s="33" t="n"/>
      <c r="I426" s="33" t="n"/>
      <c r="J426" s="33">
        <f>IF(I426="", "", I426*$F426)</f>
        <v/>
      </c>
      <c r="K426" s="33" t="n"/>
      <c r="L426" s="33">
        <f>IF(K426="", "", K426*$F426)</f>
        <v/>
      </c>
      <c r="M426" s="30">
        <f>IF(OR(H426="",H426=0),"",IF(K426="",IF(J426="","",J426/H426),L426/H426))</f>
        <v/>
      </c>
      <c r="P426" s="444" t="n"/>
      <c r="Z426" s="445" t="n"/>
    </row>
    <row r="427" ht="13.35" customHeight="1" s="162">
      <c r="B427" s="31" t="n"/>
      <c r="C427" s="31" t="n"/>
      <c r="E427" s="31" t="n"/>
      <c r="F427" s="32" t="n"/>
      <c r="G427" s="33">
        <f>IF(F427="", "", H427/F427)</f>
        <v/>
      </c>
      <c r="H427" s="33" t="n"/>
      <c r="I427" s="33" t="n"/>
      <c r="J427" s="33">
        <f>IF(I427="", "", I427*$F427)</f>
        <v/>
      </c>
      <c r="K427" s="33" t="n"/>
      <c r="L427" s="33">
        <f>IF(K427="", "", K427*$F427)</f>
        <v/>
      </c>
      <c r="M427" s="30">
        <f>IF(OR(H427="",H427=0),"",IF(K427="",IF(J427="","",J427/H427),L427/H427))</f>
        <v/>
      </c>
      <c r="P427" s="444" t="n"/>
      <c r="Z427" s="445" t="n"/>
    </row>
    <row r="428" ht="13.35" customHeight="1" s="162">
      <c r="B428" s="31" t="n"/>
      <c r="C428" s="31" t="n"/>
      <c r="E428" s="31" t="n"/>
      <c r="F428" s="32" t="n"/>
      <c r="G428" s="33">
        <f>IF(F428="", "", H428/F428)</f>
        <v/>
      </c>
      <c r="H428" s="33" t="n"/>
      <c r="I428" s="33" t="n"/>
      <c r="J428" s="33">
        <f>IF(I428="", "", I428*$F428)</f>
        <v/>
      </c>
      <c r="K428" s="33" t="n"/>
      <c r="L428" s="33">
        <f>IF(K428="", "", K428*$F428)</f>
        <v/>
      </c>
      <c r="M428" s="34">
        <f>IF(OR(H428="",H428=0),"",IF(K428="",IF(J428="","",J428/H428),L428/H428))</f>
        <v/>
      </c>
      <c r="P428" s="446" t="n"/>
      <c r="Q428" s="447" t="n"/>
      <c r="R428" s="447" t="n"/>
      <c r="S428" s="447" t="n"/>
      <c r="T428" s="447" t="n"/>
      <c r="U428" s="447" t="n"/>
      <c r="V428" s="447" t="n"/>
      <c r="W428" s="447" t="n"/>
      <c r="X428" s="447" t="n"/>
      <c r="Y428" s="447" t="n"/>
      <c r="Z428" s="448" t="n"/>
    </row>
    <row r="429" ht="13.35" customHeight="1" s="162">
      <c r="A429" s="130" t="n"/>
      <c r="B429" s="42" t="n"/>
      <c r="C429" s="231" t="inlineStr">
        <is>
          <t>Total</t>
        </is>
      </c>
      <c r="D429" s="159" t="n"/>
      <c r="E429" s="42" t="n"/>
      <c r="F429" s="42" t="n"/>
      <c r="G429" s="43" t="n"/>
      <c r="H429" s="43">
        <f>IF(SUM(H401:H428)=0,"",SUM(H401:H428))</f>
        <v/>
      </c>
      <c r="I429" s="43" t="n"/>
      <c r="J429" s="43">
        <f>IF(SUM(J401:J428)=0,"",SUM(J401:J428))</f>
        <v/>
      </c>
      <c r="K429" s="43" t="n"/>
      <c r="L429" s="43">
        <f>IF(SUM(L401:L428)=0,"",SUM(L401:L428))</f>
        <v/>
      </c>
      <c r="M429" s="35">
        <f>IF(OR(H429="",H429=0),"",IF(L429="",IF(J429="","",J429/H429),L429/H429))</f>
        <v/>
      </c>
    </row>
    <row r="430"/>
    <row r="431" ht="13.35" customHeight="1" s="162">
      <c r="B431" s="188" t="inlineStr">
        <is>
          <t>Return Air Register / Inlet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2" t="n"/>
      <c r="H432" s="442" t="n"/>
      <c r="I432" s="188" t="inlineStr">
        <is>
          <t>VEL</t>
        </is>
      </c>
      <c r="J432" s="188" t="inlineStr">
        <is>
          <t>CFM</t>
        </is>
      </c>
      <c r="K432" s="188" t="inlineStr">
        <is>
          <t>VEL</t>
        </is>
      </c>
      <c r="L432" s="188" t="inlineStr">
        <is>
          <t>CFM</t>
        </is>
      </c>
      <c r="M432" s="442" t="n"/>
    </row>
    <row r="433" ht="13.35" customHeight="1" s="162">
      <c r="B433" s="307" t="n"/>
      <c r="C433" s="307" t="n"/>
      <c r="E433" s="307" t="n"/>
      <c r="F433" s="32" t="n"/>
      <c r="G433" s="33">
        <f>IF(F433="", "", H433/F433)</f>
        <v/>
      </c>
      <c r="H433" s="33">
        <f>IF(H429="","",H429-N(H440))</f>
        <v/>
      </c>
      <c r="I433" s="33" t="n"/>
      <c r="J433" s="33">
        <f>IF(I433="", "", I433*$F433)</f>
        <v/>
      </c>
      <c r="K433" s="33" t="n"/>
      <c r="L433" s="33">
        <f>IF(L440="","",L429-N(L440))</f>
        <v/>
      </c>
      <c r="M433" s="30">
        <f>IF(OR(H433="",H433=0),"",IF(K433="",IF(J433="","",J433/H433),L433/H433))</f>
        <v/>
      </c>
    </row>
    <row r="434" ht="13.35" customHeight="1" s="162">
      <c r="B434" s="31" t="n"/>
      <c r="C434" s="31" t="n"/>
      <c r="E434" s="31" t="n"/>
      <c r="F434" s="32" t="n"/>
      <c r="G434" s="33">
        <f>IF(F434="", "", H434/F434)</f>
        <v/>
      </c>
      <c r="H434" s="33" t="n"/>
      <c r="I434" s="33" t="n"/>
      <c r="J434" s="33">
        <f>IF(I434="", "", I434*$F434)</f>
        <v/>
      </c>
      <c r="K434" s="33" t="n"/>
      <c r="L434" s="33">
        <f>IF(K434="", "", K434*$F434)</f>
        <v/>
      </c>
      <c r="M434" s="30">
        <f>IF(OR(H434="",H434=0),"",IF(K434="",IF(J434="","",J434/H434),L434/H434))</f>
        <v/>
      </c>
    </row>
    <row r="435" ht="13.35" customHeight="1" s="162">
      <c r="B435" s="31" t="n"/>
      <c r="C435" s="31" t="n"/>
      <c r="E435" s="31" t="n"/>
      <c r="F435" s="32" t="n"/>
      <c r="G435" s="33">
        <f>IF(F435="", "", H435/F435)</f>
        <v/>
      </c>
      <c r="H435" s="33" t="n"/>
      <c r="I435" s="33" t="n"/>
      <c r="J435" s="33">
        <f>IF(I435="", "", I435*$F435)</f>
        <v/>
      </c>
      <c r="K435" s="33" t="n"/>
      <c r="L435" s="33">
        <f>IF(K435="", "", K435*$F435)</f>
        <v/>
      </c>
      <c r="M435" s="34">
        <f>IF(OR(H435="",H435=0),"",IF(K435="",IF(J435="","",J435/H435),L435/H435))</f>
        <v/>
      </c>
    </row>
    <row r="436" ht="13.35" customHeight="1" s="162">
      <c r="A436" s="130" t="n"/>
      <c r="B436" s="42" t="n"/>
      <c r="C436" s="231" t="inlineStr">
        <is>
          <t>Total</t>
        </is>
      </c>
      <c r="D436" s="159" t="n"/>
      <c r="E436" s="42" t="n"/>
      <c r="F436" s="42" t="n"/>
      <c r="G436" s="43" t="n"/>
      <c r="H436" s="43">
        <f>IF(SUM(H433:H435)=0, "", SUM(H433:H435))</f>
        <v/>
      </c>
      <c r="I436" s="42" t="n"/>
      <c r="J436" s="43">
        <f>IF(SUM(J433:J435)=0, "", SUM(J433:J435))</f>
        <v/>
      </c>
      <c r="K436" s="42" t="n"/>
      <c r="L436" s="43">
        <f>IF(SUM(L433:L435)=0, "", SUM(L433:L435))</f>
        <v/>
      </c>
      <c r="M436" s="35">
        <f>IF(OR(H436="",H436=0),"",IF(L436="",IF(J436="","",J436/H436),L436/H436))</f>
        <v/>
      </c>
    </row>
    <row r="437"/>
    <row r="438" ht="13.35" customHeight="1" s="162">
      <c r="B438" s="188" t="inlineStr">
        <is>
          <t>Outside Air Inlet / Duct Airflow</t>
        </is>
      </c>
      <c r="C438" s="174" t="n"/>
      <c r="D438" s="174" t="n"/>
      <c r="E438" s="174" t="n"/>
      <c r="F438" s="173" t="n"/>
      <c r="G438" s="233" t="inlineStr">
        <is>
          <t>Design VEL</t>
        </is>
      </c>
      <c r="H438" s="194" t="inlineStr">
        <is>
          <t>Design CFM</t>
        </is>
      </c>
      <c r="I438" s="188" t="inlineStr">
        <is>
          <t>Initial</t>
        </is>
      </c>
      <c r="J438" s="173" t="n"/>
      <c r="K438" s="188" t="inlineStr">
        <is>
          <t>Final</t>
        </is>
      </c>
      <c r="L438" s="173" t="n"/>
      <c r="M438" s="188" t="inlineStr">
        <is>
          <t>%</t>
        </is>
      </c>
    </row>
    <row r="439" ht="13.35" customHeight="1" s="162">
      <c r="B439" s="153" t="inlineStr">
        <is>
          <t>No.</t>
        </is>
      </c>
      <c r="C439" s="188" t="inlineStr">
        <is>
          <t>Area Served</t>
        </is>
      </c>
      <c r="D439" s="188" t="inlineStr">
        <is>
          <t>Type</t>
        </is>
      </c>
      <c r="E439" s="188" t="inlineStr">
        <is>
          <t>Size</t>
        </is>
      </c>
      <c r="F439" s="188" t="inlineStr">
        <is>
          <t>Ak</t>
        </is>
      </c>
      <c r="G439" s="442" t="n"/>
      <c r="H439" s="442" t="n"/>
      <c r="I439" s="188" t="inlineStr">
        <is>
          <t>VEL</t>
        </is>
      </c>
      <c r="J439" s="188" t="inlineStr">
        <is>
          <t>CFM</t>
        </is>
      </c>
      <c r="K439" s="188" t="inlineStr">
        <is>
          <t>VEL</t>
        </is>
      </c>
      <c r="L439" s="188" t="inlineStr">
        <is>
          <t>CFM</t>
        </is>
      </c>
      <c r="M439" s="442" t="n"/>
    </row>
    <row r="440" ht="13.35" customHeight="1" s="162">
      <c r="B440" s="307" t="n"/>
      <c r="C440" s="307" t="n"/>
      <c r="E440" s="307" t="n"/>
      <c r="F440" s="32" t="n"/>
      <c r="G440" s="33">
        <f>IF(F440="", "", H440/F440)</f>
        <v/>
      </c>
      <c r="H440" s="33" t="n"/>
      <c r="I440" s="33" t="n"/>
      <c r="J440" s="33">
        <f>IF(I440="", "", I440*$F440)</f>
        <v/>
      </c>
      <c r="K440" s="33" t="n"/>
      <c r="L440" s="33">
        <f>IF(K440="", "", K440*$F440)</f>
        <v/>
      </c>
      <c r="M440" s="30">
        <f>IF(OR(H440="",H440=0),"",IF(K440="",IF(J440="","",J440/H440),L440/H440))</f>
        <v/>
      </c>
    </row>
    <row r="441"/>
    <row r="442" ht="13.35" customHeight="1" s="162">
      <c r="B442" s="188" t="inlineStr">
        <is>
          <t>Remarks</t>
        </is>
      </c>
      <c r="C442" s="173" t="n"/>
      <c r="D442" s="15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5" ht="13.35" customHeight="1" s="162">
      <c r="B445" s="200" t="inlineStr">
        <is>
          <t>System</t>
        </is>
      </c>
      <c r="C445" s="403" t="n"/>
      <c r="D445" s="209">
        <f>IF('{Equipment Data Entry}'!B16="","",'{Equipment Data Entry}'!B16)</f>
        <v/>
      </c>
      <c r="E445" s="420" t="n"/>
      <c r="F445" s="403" t="n"/>
      <c r="G445" s="200" t="inlineStr">
        <is>
          <t>Service</t>
        </is>
      </c>
      <c r="H445" s="403" t="n"/>
      <c r="I445" s="210">
        <f>IF('{Equipment Data Entry}'!C16="", "", '{Equipment Data Entry}'!C16)</f>
        <v/>
      </c>
      <c r="J445" s="420" t="n"/>
      <c r="K445" s="420" t="n"/>
      <c r="L445" s="420" t="n"/>
      <c r="M445" s="403" t="n"/>
    </row>
    <row r="446" ht="13.35" customHeight="1" s="162">
      <c r="B446" s="424" t="n"/>
      <c r="C446" s="425" t="n"/>
      <c r="D446" s="424" t="n"/>
      <c r="E446" s="426" t="n"/>
      <c r="F446" s="425" t="n"/>
      <c r="G446" s="424" t="n"/>
      <c r="H446" s="425" t="n"/>
      <c r="I446" s="424" t="n"/>
      <c r="J446" s="426" t="n"/>
      <c r="K446" s="426" t="n"/>
      <c r="L446" s="426" t="n"/>
      <c r="M446" s="425" t="n"/>
    </row>
    <row r="447" ht="13.35" customHeight="1" s="162">
      <c r="B447" s="439" t="inlineStr">
        <is>
          <t>Instrument:</t>
        </is>
      </c>
      <c r="C447" s="13" t="n"/>
      <c r="D447" s="440" t="n"/>
      <c r="E447" s="404" t="n"/>
      <c r="F447" s="404" t="n"/>
      <c r="G447" s="439" t="inlineStr">
        <is>
          <t>Ak basis / notes:</t>
        </is>
      </c>
      <c r="H447" s="13" t="n"/>
      <c r="I447" s="441" t="n"/>
      <c r="J447" s="404" t="n"/>
      <c r="K447" s="404" t="n"/>
      <c r="L447" s="404" t="n"/>
      <c r="M447" s="404" t="n"/>
    </row>
    <row r="448" ht="13.35" customHeight="1" s="162">
      <c r="B448" s="188" t="inlineStr">
        <is>
          <t>Supply Air Diffuser / Outlet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row>
    <row r="449" ht="13.35" customHeight="1" s="162">
      <c r="B449" s="153" t="inlineStr">
        <is>
          <t>No.</t>
        </is>
      </c>
      <c r="C449" s="188" t="inlineStr">
        <is>
          <t>Area Served</t>
        </is>
      </c>
      <c r="D449" s="188" t="inlineStr">
        <is>
          <t>Type</t>
        </is>
      </c>
      <c r="E449" s="188" t="inlineStr">
        <is>
          <t>Size</t>
        </is>
      </c>
      <c r="F449" s="188" t="inlineStr">
        <is>
          <t>Ak</t>
        </is>
      </c>
      <c r="G449" s="442" t="n"/>
      <c r="H449" s="442" t="n"/>
      <c r="I449" s="188" t="inlineStr">
        <is>
          <t>VEL</t>
        </is>
      </c>
      <c r="J449" s="188" t="inlineStr">
        <is>
          <t>CFM</t>
        </is>
      </c>
      <c r="K449" s="188" t="inlineStr">
        <is>
          <t>VEL</t>
        </is>
      </c>
      <c r="L449" s="188" t="inlineStr">
        <is>
          <t>CFM</t>
        </is>
      </c>
      <c r="M449" s="442"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43" t="inlineStr">
        <is>
          <t>Technician Notes</t>
        </is>
      </c>
      <c r="Q450" s="421" t="n"/>
      <c r="R450" s="421" t="n"/>
      <c r="S450" s="421" t="n"/>
      <c r="T450" s="421" t="n"/>
      <c r="U450" s="421" t="n"/>
      <c r="V450" s="421" t="n"/>
      <c r="W450" s="421" t="n"/>
      <c r="X450" s="421" t="n"/>
      <c r="Y450" s="421" t="n"/>
      <c r="Z450" s="422"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44" t="n"/>
      <c r="Z451" s="445"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44" t="n"/>
      <c r="Z452" s="445"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44" t="n"/>
      <c r="Z453" s="445"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44" t="n"/>
      <c r="Z454" s="445"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44" t="n"/>
      <c r="Z455" s="445"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44" t="n"/>
      <c r="Z456" s="445"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44" t="n"/>
      <c r="Z457" s="445" t="n"/>
    </row>
    <row r="458" ht="13.35" customHeight="1" s="162">
      <c r="B458" s="31" t="n"/>
      <c r="C458" s="31" t="n"/>
      <c r="E458" s="31" t="n"/>
      <c r="F458" s="32" t="n"/>
      <c r="G458" s="33">
        <f>IF(F458="", "", H458/F458)</f>
        <v/>
      </c>
      <c r="H458" s="33" t="n"/>
      <c r="I458" s="33" t="n"/>
      <c r="J458" s="33">
        <f>IF(I458="", "", I458*$F458)</f>
        <v/>
      </c>
      <c r="K458" s="33" t="n"/>
      <c r="L458" s="33">
        <f>IF(K458="", "", K458*$F458)</f>
        <v/>
      </c>
      <c r="M458" s="30">
        <f>IF(OR(H458="",H458=0),"",IF(K458="",IF(J458="","",J458/H458),L458/H458))</f>
        <v/>
      </c>
      <c r="P458" s="444" t="n"/>
      <c r="Z458" s="445" t="n"/>
    </row>
    <row r="459" ht="13.35" customHeight="1" s="162">
      <c r="B459" s="31" t="n"/>
      <c r="C459" s="31" t="n"/>
      <c r="E459" s="31" t="n"/>
      <c r="F459" s="32" t="n"/>
      <c r="G459" s="33">
        <f>IF(F459="", "", H459/F459)</f>
        <v/>
      </c>
      <c r="H459" s="33" t="n"/>
      <c r="I459" s="33" t="n"/>
      <c r="J459" s="33">
        <f>IF(I459="", "", I459*$F459)</f>
        <v/>
      </c>
      <c r="K459" s="33" t="n"/>
      <c r="L459" s="33">
        <f>IF(K459="", "", K459*$F459)</f>
        <v/>
      </c>
      <c r="M459" s="30">
        <f>IF(OR(H459="",H459=0),"",IF(K459="",IF(J459="","",J459/H459),L459/H459))</f>
        <v/>
      </c>
      <c r="P459" s="444" t="n"/>
      <c r="Z459" s="445" t="n"/>
    </row>
    <row r="460" ht="13.35" customHeight="1" s="162">
      <c r="B460" s="31" t="n"/>
      <c r="C460" s="31" t="n"/>
      <c r="E460" s="31" t="n"/>
      <c r="F460" s="32" t="n"/>
      <c r="G460" s="33">
        <f>IF(F460="", "", H460/F460)</f>
        <v/>
      </c>
      <c r="H460" s="33" t="n"/>
      <c r="I460" s="33" t="n"/>
      <c r="J460" s="33">
        <f>IF(I460="", "", I460*$F460)</f>
        <v/>
      </c>
      <c r="K460" s="33" t="n"/>
      <c r="L460" s="33">
        <f>IF(K460="", "", K460*$F460)</f>
        <v/>
      </c>
      <c r="M460" s="30">
        <f>IF(OR(H460="",H460=0),"",IF(K460="",IF(J460="","",J460/H460),L460/H460))</f>
        <v/>
      </c>
      <c r="P460" s="444" t="n"/>
      <c r="Z460" s="445" t="n"/>
    </row>
    <row r="461" ht="13.35" customHeight="1" s="162">
      <c r="B461" s="31" t="n"/>
      <c r="C461" s="31" t="n"/>
      <c r="E461" s="31" t="n"/>
      <c r="F461" s="32" t="n"/>
      <c r="G461" s="33">
        <f>IF(F461="", "", H461/F461)</f>
        <v/>
      </c>
      <c r="H461" s="33" t="n"/>
      <c r="I461" s="33" t="n"/>
      <c r="J461" s="33">
        <f>IF(I461="", "", I461*$F461)</f>
        <v/>
      </c>
      <c r="K461" s="33" t="n"/>
      <c r="L461" s="33">
        <f>IF(K461="", "", K461*$F461)</f>
        <v/>
      </c>
      <c r="M461" s="30">
        <f>IF(OR(H461="",H461=0),"",IF(K461="",IF(J461="","",J461/H461),L461/H461))</f>
        <v/>
      </c>
      <c r="P461" s="444" t="n"/>
      <c r="Z461" s="445" t="n"/>
    </row>
    <row r="462" ht="13.35" customHeight="1" s="162">
      <c r="B462" s="31" t="n"/>
      <c r="C462" s="31" t="n"/>
      <c r="E462" s="31" t="n"/>
      <c r="F462" s="32" t="n"/>
      <c r="G462" s="33">
        <f>IF(F462="", "", H462/F462)</f>
        <v/>
      </c>
      <c r="H462" s="33" t="n"/>
      <c r="I462" s="33" t="n"/>
      <c r="J462" s="33">
        <f>IF(I462="", "", I462*$F462)</f>
        <v/>
      </c>
      <c r="K462" s="33" t="n"/>
      <c r="L462" s="33">
        <f>IF(K462="", "", K462*$F462)</f>
        <v/>
      </c>
      <c r="M462" s="30">
        <f>IF(OR(H462="",H462=0),"",IF(K462="",IF(J462="","",J462/H462),L462/H462))</f>
        <v/>
      </c>
      <c r="P462" s="444" t="n"/>
      <c r="Z462" s="445" t="n"/>
    </row>
    <row r="463" ht="13.35" customHeight="1" s="162">
      <c r="B463" s="31" t="n"/>
      <c r="C463" s="31" t="n"/>
      <c r="E463" s="31" t="n"/>
      <c r="F463" s="32" t="n"/>
      <c r="G463" s="33">
        <f>IF(F463="", "", H463/F463)</f>
        <v/>
      </c>
      <c r="H463" s="33" t="n"/>
      <c r="I463" s="33" t="n"/>
      <c r="J463" s="33">
        <f>IF(I463="", "", I463*$F463)</f>
        <v/>
      </c>
      <c r="K463" s="33" t="n"/>
      <c r="L463" s="33">
        <f>IF(K463="", "", K463*$F463)</f>
        <v/>
      </c>
      <c r="M463" s="30">
        <f>IF(OR(H463="",H463=0),"",IF(K463="",IF(J463="","",J463/H463),L463/H463))</f>
        <v/>
      </c>
      <c r="P463" s="444" t="n"/>
      <c r="Z463" s="445" t="n"/>
    </row>
    <row r="464" ht="13.35" customHeight="1" s="162">
      <c r="B464" s="31" t="n"/>
      <c r="C464" s="31" t="n"/>
      <c r="E464" s="31" t="n"/>
      <c r="F464" s="32" t="n"/>
      <c r="G464" s="33">
        <f>IF(F464="", "", H464/F464)</f>
        <v/>
      </c>
      <c r="H464" s="33" t="n"/>
      <c r="I464" s="33" t="n"/>
      <c r="J464" s="33">
        <f>IF(I464="", "", I464*$F464)</f>
        <v/>
      </c>
      <c r="K464" s="33" t="n"/>
      <c r="L464" s="33">
        <f>IF(K464="", "", K464*$F464)</f>
        <v/>
      </c>
      <c r="M464" s="30">
        <f>IF(OR(H464="",H464=0),"",IF(K464="",IF(J464="","",J464/H464),L464/H464))</f>
        <v/>
      </c>
      <c r="P464" s="444" t="n"/>
      <c r="Z464" s="445" t="n"/>
    </row>
    <row r="465" ht="13.35" customHeight="1" s="162">
      <c r="B465" s="31" t="n"/>
      <c r="C465" s="31" t="n"/>
      <c r="E465" s="31" t="n"/>
      <c r="F465" s="32" t="n"/>
      <c r="G465" s="33">
        <f>IF(F465="", "", H465/F465)</f>
        <v/>
      </c>
      <c r="H465" s="33" t="n"/>
      <c r="I465" s="33" t="n"/>
      <c r="J465" s="33">
        <f>IF(I465="", "", I465*$F465)</f>
        <v/>
      </c>
      <c r="K465" s="33" t="n"/>
      <c r="L465" s="33">
        <f>IF(K465="", "", K465*$F465)</f>
        <v/>
      </c>
      <c r="M465" s="30">
        <f>IF(OR(H465="",H465=0),"",IF(K465="",IF(J465="","",J465/H465),L465/H465))</f>
        <v/>
      </c>
      <c r="P465" s="444" t="n"/>
      <c r="Z465" s="445" t="n"/>
    </row>
    <row r="466" ht="13.35" customHeight="1" s="162">
      <c r="B466" s="31" t="n"/>
      <c r="C466" s="31" t="n"/>
      <c r="E466" s="31" t="n"/>
      <c r="F466" s="32" t="n"/>
      <c r="G466" s="33">
        <f>IF(F466="", "", H466/F466)</f>
        <v/>
      </c>
      <c r="H466" s="33" t="n"/>
      <c r="I466" s="33" t="n"/>
      <c r="J466" s="33">
        <f>IF(I466="", "", I466*$F466)</f>
        <v/>
      </c>
      <c r="K466" s="33" t="n"/>
      <c r="L466" s="33">
        <f>IF(K466="", "", K466*$F466)</f>
        <v/>
      </c>
      <c r="M466" s="30">
        <f>IF(OR(H466="",H466=0),"",IF(K466="",IF(J466="","",J466/H466),L466/H466))</f>
        <v/>
      </c>
      <c r="P466" s="444" t="n"/>
      <c r="Z466" s="445" t="n"/>
    </row>
    <row r="467" ht="13.35" customHeight="1" s="162">
      <c r="B467" s="31" t="n"/>
      <c r="C467" s="31" t="n"/>
      <c r="E467" s="31" t="n"/>
      <c r="F467" s="32" t="n"/>
      <c r="G467" s="33">
        <f>IF(F467="", "", H467/F467)</f>
        <v/>
      </c>
      <c r="H467" s="33" t="n"/>
      <c r="I467" s="33" t="n"/>
      <c r="J467" s="33">
        <f>IF(I467="", "", I467*$F467)</f>
        <v/>
      </c>
      <c r="K467" s="33" t="n"/>
      <c r="L467" s="33">
        <f>IF(K467="", "", K467*$F467)</f>
        <v/>
      </c>
      <c r="M467" s="30">
        <f>IF(OR(H467="",H467=0),"",IF(K467="",IF(J467="","",J467/H467),L467/H467))</f>
        <v/>
      </c>
      <c r="P467" s="444" t="n"/>
      <c r="Z467" s="445" t="n"/>
    </row>
    <row r="468" ht="13.35" customHeight="1" s="162">
      <c r="B468" s="31" t="n"/>
      <c r="C468" s="31" t="n"/>
      <c r="E468" s="31" t="n"/>
      <c r="F468" s="32" t="n"/>
      <c r="G468" s="33">
        <f>IF(F468="", "", H468/F468)</f>
        <v/>
      </c>
      <c r="H468" s="33" t="n"/>
      <c r="I468" s="33" t="n"/>
      <c r="J468" s="33">
        <f>IF(I468="", "", I468*$F468)</f>
        <v/>
      </c>
      <c r="K468" s="33" t="n"/>
      <c r="L468" s="33">
        <f>IF(K468="", "", K468*$F468)</f>
        <v/>
      </c>
      <c r="M468" s="30">
        <f>IF(OR(H468="",H468=0),"",IF(K468="",IF(J468="","",J468/H468),L468/H468))</f>
        <v/>
      </c>
      <c r="P468" s="444" t="n"/>
      <c r="Z468" s="445" t="n"/>
    </row>
    <row r="469" ht="13.35" customHeight="1" s="162">
      <c r="B469" s="31" t="n"/>
      <c r="C469" s="31" t="n"/>
      <c r="E469" s="31" t="n"/>
      <c r="F469" s="32" t="n"/>
      <c r="G469" s="33">
        <f>IF(F469="", "", H469/F469)</f>
        <v/>
      </c>
      <c r="H469" s="33" t="n"/>
      <c r="I469" s="33" t="n"/>
      <c r="J469" s="33">
        <f>IF(I469="", "", I469*$F469)</f>
        <v/>
      </c>
      <c r="K469" s="33" t="n"/>
      <c r="L469" s="33">
        <f>IF(K469="", "", K469*$F469)</f>
        <v/>
      </c>
      <c r="M469" s="30">
        <f>IF(OR(H469="",H469=0),"",IF(K469="",IF(J469="","",J469/H469),L469/H469))</f>
        <v/>
      </c>
      <c r="P469" s="444" t="n"/>
      <c r="Z469" s="445" t="n"/>
    </row>
    <row r="470" ht="13.35" customHeight="1" s="162">
      <c r="B470" s="31" t="n"/>
      <c r="C470" s="31" t="n"/>
      <c r="E470" s="31" t="n"/>
      <c r="F470" s="32" t="n"/>
      <c r="G470" s="33">
        <f>IF(F470="", "", H470/F470)</f>
        <v/>
      </c>
      <c r="H470" s="33" t="n"/>
      <c r="I470" s="33" t="n"/>
      <c r="J470" s="33">
        <f>IF(I470="", "", I470*$F470)</f>
        <v/>
      </c>
      <c r="K470" s="33" t="n"/>
      <c r="L470" s="33">
        <f>IF(K470="", "", K470*$F470)</f>
        <v/>
      </c>
      <c r="M470" s="30">
        <f>IF(OR(H470="",H470=0),"",IF(K470="",IF(J470="","",J470/H470),L470/H470))</f>
        <v/>
      </c>
      <c r="P470" s="444" t="n"/>
      <c r="Z470" s="445" t="n"/>
    </row>
    <row r="471" ht="13.35" customHeight="1" s="162">
      <c r="B471" s="31" t="n"/>
      <c r="C471" s="31" t="n"/>
      <c r="E471" s="31" t="n"/>
      <c r="F471" s="32" t="n"/>
      <c r="G471" s="33">
        <f>IF(F471="", "", H471/F471)</f>
        <v/>
      </c>
      <c r="H471" s="33" t="n"/>
      <c r="I471" s="33" t="n"/>
      <c r="J471" s="33">
        <f>IF(I471="", "", I471*$F471)</f>
        <v/>
      </c>
      <c r="K471" s="33" t="n"/>
      <c r="L471" s="33">
        <f>IF(K471="", "", K471*$F471)</f>
        <v/>
      </c>
      <c r="M471" s="30">
        <f>IF(OR(H471="",H471=0),"",IF(K471="",IF(J471="","",J471/H471),L471/H471))</f>
        <v/>
      </c>
      <c r="P471" s="444" t="n"/>
      <c r="Z471" s="445" t="n"/>
    </row>
    <row r="472" ht="13.35" customHeight="1" s="162">
      <c r="B472" s="31" t="n"/>
      <c r="C472" s="31" t="n"/>
      <c r="E472" s="31" t="n"/>
      <c r="F472" s="32" t="n"/>
      <c r="G472" s="33">
        <f>IF(F472="", "", H472/F472)</f>
        <v/>
      </c>
      <c r="H472" s="33" t="n"/>
      <c r="I472" s="33" t="n"/>
      <c r="J472" s="33">
        <f>IF(I472="", "", I472*$F472)</f>
        <v/>
      </c>
      <c r="K472" s="33" t="n"/>
      <c r="L472" s="33">
        <f>IF(K472="", "", K472*$F472)</f>
        <v/>
      </c>
      <c r="M472" s="30">
        <f>IF(OR(H472="",H472=0),"",IF(K472="",IF(J472="","",J472/H472),L472/H472))</f>
        <v/>
      </c>
      <c r="P472" s="444" t="n"/>
      <c r="Z472" s="445" t="n"/>
    </row>
    <row r="473" ht="13.35" customHeight="1" s="162">
      <c r="B473" s="31" t="n"/>
      <c r="C473" s="31" t="n"/>
      <c r="E473" s="31" t="n"/>
      <c r="F473" s="32" t="n"/>
      <c r="G473" s="33">
        <f>IF(F473="", "", H473/F473)</f>
        <v/>
      </c>
      <c r="H473" s="33" t="n"/>
      <c r="I473" s="33" t="n"/>
      <c r="J473" s="33">
        <f>IF(I473="", "", I473*$F473)</f>
        <v/>
      </c>
      <c r="K473" s="33" t="n"/>
      <c r="L473" s="33">
        <f>IF(K473="", "", K473*$F473)</f>
        <v/>
      </c>
      <c r="M473" s="30">
        <f>IF(OR(H473="",H473=0),"",IF(K473="",IF(J473="","",J473/H473),L473/H473))</f>
        <v/>
      </c>
      <c r="P473" s="444" t="n"/>
      <c r="Z473" s="445" t="n"/>
    </row>
    <row r="474" ht="13.35" customHeight="1" s="162">
      <c r="B474" s="31" t="n"/>
      <c r="C474" s="31" t="n"/>
      <c r="E474" s="31" t="n"/>
      <c r="F474" s="32" t="n"/>
      <c r="G474" s="33">
        <f>IF(F474="", "", H474/F474)</f>
        <v/>
      </c>
      <c r="H474" s="33" t="n"/>
      <c r="I474" s="33" t="n"/>
      <c r="J474" s="33">
        <f>IF(I474="", "", I474*$F474)</f>
        <v/>
      </c>
      <c r="K474" s="33" t="n"/>
      <c r="L474" s="33">
        <f>IF(K474="", "", K474*$F474)</f>
        <v/>
      </c>
      <c r="M474" s="30">
        <f>IF(OR(H474="",H474=0),"",IF(K474="",IF(J474="","",J474/H474),L474/H474))</f>
        <v/>
      </c>
      <c r="P474" s="444" t="n"/>
      <c r="Z474" s="445" t="n"/>
    </row>
    <row r="475" ht="13.35" customHeight="1" s="162">
      <c r="B475" s="31" t="n"/>
      <c r="C475" s="31" t="n"/>
      <c r="E475" s="31" t="n"/>
      <c r="F475" s="32" t="n"/>
      <c r="G475" s="33">
        <f>IF(F475="", "", H475/F475)</f>
        <v/>
      </c>
      <c r="H475" s="33" t="n"/>
      <c r="I475" s="33" t="n"/>
      <c r="J475" s="33">
        <f>IF(I475="", "", I475*$F475)</f>
        <v/>
      </c>
      <c r="K475" s="33" t="n"/>
      <c r="L475" s="33">
        <f>IF(K475="", "", K475*$F475)</f>
        <v/>
      </c>
      <c r="M475" s="30">
        <f>IF(OR(H475="",H475=0),"",IF(K475="",IF(J475="","",J475/H475),L475/H475))</f>
        <v/>
      </c>
      <c r="P475" s="444" t="n"/>
      <c r="Z475" s="445" t="n"/>
    </row>
    <row r="476" ht="13.35" customHeight="1" s="162">
      <c r="B476" s="31" t="n"/>
      <c r="C476" s="31" t="n"/>
      <c r="E476" s="31" t="n"/>
      <c r="F476" s="32" t="n"/>
      <c r="G476" s="33">
        <f>IF(F476="", "", H476/F476)</f>
        <v/>
      </c>
      <c r="H476" s="33" t="n"/>
      <c r="I476" s="33" t="n"/>
      <c r="J476" s="33">
        <f>IF(I476="", "", I476*$F476)</f>
        <v/>
      </c>
      <c r="K476" s="33" t="n"/>
      <c r="L476" s="33">
        <f>IF(K476="", "", K476*$F476)</f>
        <v/>
      </c>
      <c r="M476" s="30">
        <f>IF(OR(H476="",H476=0),"",IF(K476="",IF(J476="","",J476/H476),L476/H476))</f>
        <v/>
      </c>
      <c r="P476" s="444" t="n"/>
      <c r="Z476" s="445" t="n"/>
    </row>
    <row r="477" ht="13.35" customHeight="1" s="162">
      <c r="B477" s="31" t="n"/>
      <c r="C477" s="31" t="n"/>
      <c r="E477" s="31" t="n"/>
      <c r="F477" s="32" t="n"/>
      <c r="G477" s="33">
        <f>IF(F477="", "", H477/F477)</f>
        <v/>
      </c>
      <c r="H477" s="33" t="n"/>
      <c r="I477" s="33" t="n"/>
      <c r="J477" s="33">
        <f>IF(I477="", "", I477*$F477)</f>
        <v/>
      </c>
      <c r="K477" s="33" t="n"/>
      <c r="L477" s="33">
        <f>IF(K477="", "", K477*$F477)</f>
        <v/>
      </c>
      <c r="M477" s="34">
        <f>IF(OR(H477="",H477=0),"",IF(K477="",IF(J477="","",J477/H477),L477/H477))</f>
        <v/>
      </c>
      <c r="P477" s="446" t="n"/>
      <c r="Q477" s="447" t="n"/>
      <c r="R477" s="447" t="n"/>
      <c r="S477" s="447" t="n"/>
      <c r="T477" s="447" t="n"/>
      <c r="U477" s="447" t="n"/>
      <c r="V477" s="447" t="n"/>
      <c r="W477" s="447" t="n"/>
      <c r="X477" s="447" t="n"/>
      <c r="Y477" s="447" t="n"/>
      <c r="Z477" s="448" t="n"/>
    </row>
    <row r="478" ht="13.35" customHeight="1" s="162">
      <c r="A478" s="130" t="n"/>
      <c r="B478" s="42" t="n"/>
      <c r="C478" s="231" t="inlineStr">
        <is>
          <t>Total</t>
        </is>
      </c>
      <c r="D478" s="159" t="n"/>
      <c r="E478" s="42" t="n"/>
      <c r="F478" s="42" t="n"/>
      <c r="G478" s="43" t="n"/>
      <c r="H478" s="43">
        <f>IF(SUM(H450:H477)=0,"",SUM(H450:H477))</f>
        <v/>
      </c>
      <c r="I478" s="43" t="n"/>
      <c r="J478" s="43">
        <f>IF(SUM(J450:J477)=0,"",SUM(J450:J477))</f>
        <v/>
      </c>
      <c r="K478" s="43" t="n"/>
      <c r="L478" s="43">
        <f>IF(SUM(L450:L477)=0,"",SUM(L450:L477))</f>
        <v/>
      </c>
      <c r="M478" s="35">
        <f>IF(OR(H478="",H478=0),"",IF(L478="",IF(J478="","",J478/H478),L478/H478))</f>
        <v/>
      </c>
    </row>
    <row r="479"/>
    <row r="480" ht="13.35" customHeight="1" s="162">
      <c r="B480" s="188" t="inlineStr">
        <is>
          <t>Return Air Register / Inlet Airflow</t>
        </is>
      </c>
      <c r="C480" s="174" t="n"/>
      <c r="D480" s="174" t="n"/>
      <c r="E480" s="174" t="n"/>
      <c r="F480" s="173" t="n"/>
      <c r="G480" s="233" t="inlineStr">
        <is>
          <t>Design VEL</t>
        </is>
      </c>
      <c r="H480" s="194" t="inlineStr">
        <is>
          <t>Design CFM</t>
        </is>
      </c>
      <c r="I480" s="188" t="inlineStr">
        <is>
          <t>Initial</t>
        </is>
      </c>
      <c r="J480" s="173" t="n"/>
      <c r="K480" s="188" t="inlineStr">
        <is>
          <t>Final</t>
        </is>
      </c>
      <c r="L480" s="173" t="n"/>
      <c r="M480" s="188" t="inlineStr">
        <is>
          <t>%</t>
        </is>
      </c>
    </row>
    <row r="481" ht="13.35" customHeight="1" s="162">
      <c r="B481" s="153" t="inlineStr">
        <is>
          <t>No.</t>
        </is>
      </c>
      <c r="C481" s="188" t="inlineStr">
        <is>
          <t>Area Served</t>
        </is>
      </c>
      <c r="D481" s="188" t="inlineStr">
        <is>
          <t>Type</t>
        </is>
      </c>
      <c r="E481" s="188" t="inlineStr">
        <is>
          <t>Size</t>
        </is>
      </c>
      <c r="F481" s="188" t="inlineStr">
        <is>
          <t>Ak</t>
        </is>
      </c>
      <c r="G481" s="442" t="n"/>
      <c r="H481" s="442" t="n"/>
      <c r="I481" s="188" t="inlineStr">
        <is>
          <t>VEL</t>
        </is>
      </c>
      <c r="J481" s="188" t="inlineStr">
        <is>
          <t>CFM</t>
        </is>
      </c>
      <c r="K481" s="188" t="inlineStr">
        <is>
          <t>VEL</t>
        </is>
      </c>
      <c r="L481" s="188" t="inlineStr">
        <is>
          <t>CFM</t>
        </is>
      </c>
      <c r="M481" s="442" t="n"/>
    </row>
    <row r="482" ht="13.35" customHeight="1" s="162">
      <c r="B482" s="307" t="n"/>
      <c r="C482" s="307" t="n"/>
      <c r="E482" s="307" t="n"/>
      <c r="F482" s="32" t="n"/>
      <c r="G482" s="33">
        <f>IF(F482="", "", H482/F482)</f>
        <v/>
      </c>
      <c r="H482" s="33">
        <f>IF(H478="","",H478-N(H489))</f>
        <v/>
      </c>
      <c r="I482" s="33" t="n"/>
      <c r="J482" s="33">
        <f>IF(I482="", "", I482*$F482)</f>
        <v/>
      </c>
      <c r="K482" s="33" t="n"/>
      <c r="L482" s="33">
        <f>IF(L489="","",L478-N(L489))</f>
        <v/>
      </c>
      <c r="M482" s="30">
        <f>IF(OR(H482="",H482=0),"",IF(K482="",IF(J482="","",J482/H482),L482/H482))</f>
        <v/>
      </c>
    </row>
    <row r="483" ht="13.35" customHeight="1" s="162">
      <c r="B483" s="31" t="n"/>
      <c r="C483" s="31" t="n"/>
      <c r="E483" s="31" t="n"/>
      <c r="F483" s="32" t="n"/>
      <c r="G483" s="33">
        <f>IF(F483="", "", H483/F483)</f>
        <v/>
      </c>
      <c r="H483" s="33" t="n"/>
      <c r="I483" s="33" t="n"/>
      <c r="J483" s="33">
        <f>IF(I483="", "", I483*$F483)</f>
        <v/>
      </c>
      <c r="K483" s="33" t="n"/>
      <c r="L483" s="33">
        <f>IF(K483="", "", K483*$F483)</f>
        <v/>
      </c>
      <c r="M483" s="30">
        <f>IF(OR(H483="",H483=0),"",IF(K483="",IF(J483="","",J483/H483),L483/H483))</f>
        <v/>
      </c>
    </row>
    <row r="484" ht="13.35" customHeight="1" s="162">
      <c r="B484" s="31" t="n"/>
      <c r="C484" s="31" t="n"/>
      <c r="E484" s="31" t="n"/>
      <c r="F484" s="32" t="n"/>
      <c r="G484" s="33">
        <f>IF(F484="", "", H484/F484)</f>
        <v/>
      </c>
      <c r="H484" s="33" t="n"/>
      <c r="I484" s="33" t="n"/>
      <c r="J484" s="33">
        <f>IF(I484="", "", I484*$F484)</f>
        <v/>
      </c>
      <c r="K484" s="33" t="n"/>
      <c r="L484" s="33">
        <f>IF(K484="", "", K484*$F484)</f>
        <v/>
      </c>
      <c r="M484" s="34">
        <f>IF(OR(H484="",H484=0),"",IF(K484="",IF(J484="","",J484/H484),L484/H484))</f>
        <v/>
      </c>
    </row>
    <row r="485" ht="13.35" customHeight="1" s="162">
      <c r="A485" s="130" t="n"/>
      <c r="B485" s="42" t="n"/>
      <c r="C485" s="231" t="inlineStr">
        <is>
          <t>Total</t>
        </is>
      </c>
      <c r="D485" s="159" t="n"/>
      <c r="E485" s="42" t="n"/>
      <c r="F485" s="42" t="n"/>
      <c r="G485" s="43" t="n"/>
      <c r="H485" s="43">
        <f>IF(SUM(H482:H484)=0, "", SUM(H482:H484))</f>
        <v/>
      </c>
      <c r="I485" s="42" t="n"/>
      <c r="J485" s="43">
        <f>IF(SUM(J482:J484)=0, "", SUM(J482:J484))</f>
        <v/>
      </c>
      <c r="K485" s="42" t="n"/>
      <c r="L485" s="43">
        <f>IF(SUM(L482:L484)=0, "", SUM(L482:L484))</f>
        <v/>
      </c>
      <c r="M485" s="35">
        <f>IF(OR(H485="",H485=0),"",IF(L485="",IF(J485="","",J485/H485),L485/H485))</f>
        <v/>
      </c>
    </row>
    <row r="486"/>
    <row r="487" ht="13.35" customHeight="1" s="162">
      <c r="B487" s="188" t="inlineStr">
        <is>
          <t>Outside Air Inlet / Duct Airflow</t>
        </is>
      </c>
      <c r="C487" s="174" t="n"/>
      <c r="D487" s="174" t="n"/>
      <c r="E487" s="174" t="n"/>
      <c r="F487" s="173" t="n"/>
      <c r="G487" s="233" t="inlineStr">
        <is>
          <t>Design VEL</t>
        </is>
      </c>
      <c r="H487" s="194" t="inlineStr">
        <is>
          <t>Design CFM</t>
        </is>
      </c>
      <c r="I487" s="188" t="inlineStr">
        <is>
          <t>Initial</t>
        </is>
      </c>
      <c r="J487" s="173" t="n"/>
      <c r="K487" s="188" t="inlineStr">
        <is>
          <t>Final</t>
        </is>
      </c>
      <c r="L487" s="173" t="n"/>
      <c r="M487" s="188" t="inlineStr">
        <is>
          <t>%</t>
        </is>
      </c>
    </row>
    <row r="488" ht="13.35" customHeight="1" s="162">
      <c r="B488" s="153" t="inlineStr">
        <is>
          <t>No.</t>
        </is>
      </c>
      <c r="C488" s="188" t="inlineStr">
        <is>
          <t>Area Served</t>
        </is>
      </c>
      <c r="D488" s="188" t="inlineStr">
        <is>
          <t>Type</t>
        </is>
      </c>
      <c r="E488" s="188" t="inlineStr">
        <is>
          <t>Size</t>
        </is>
      </c>
      <c r="F488" s="188" t="inlineStr">
        <is>
          <t>Ak</t>
        </is>
      </c>
      <c r="G488" s="442" t="n"/>
      <c r="H488" s="442" t="n"/>
      <c r="I488" s="188" t="inlineStr">
        <is>
          <t>VEL</t>
        </is>
      </c>
      <c r="J488" s="188" t="inlineStr">
        <is>
          <t>CFM</t>
        </is>
      </c>
      <c r="K488" s="188" t="inlineStr">
        <is>
          <t>VEL</t>
        </is>
      </c>
      <c r="L488" s="188" t="inlineStr">
        <is>
          <t>CFM</t>
        </is>
      </c>
      <c r="M488" s="442" t="n"/>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row r="491" ht="13.35" customHeight="1" s="162">
      <c r="B491" s="188" t="inlineStr">
        <is>
          <t>Remarks</t>
        </is>
      </c>
      <c r="C491" s="173" t="n"/>
      <c r="D491" s="15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c r="B494" s="200" t="inlineStr">
        <is>
          <t>System</t>
        </is>
      </c>
      <c r="C494" s="403" t="n"/>
      <c r="D494" s="209">
        <f>IF('{Equipment Data Entry}'!B17="","",'{Equipment Data Entry}'!B17)</f>
        <v/>
      </c>
      <c r="E494" s="420" t="n"/>
      <c r="F494" s="403" t="n"/>
      <c r="G494" s="200" t="inlineStr">
        <is>
          <t>Service</t>
        </is>
      </c>
      <c r="H494" s="403" t="n"/>
      <c r="I494" s="210">
        <f>IF('{Equipment Data Entry}'!C17="", "", '{Equipment Data Entry}'!C17)</f>
        <v/>
      </c>
      <c r="J494" s="420" t="n"/>
      <c r="K494" s="420" t="n"/>
      <c r="L494" s="420" t="n"/>
      <c r="M494" s="403" t="n"/>
    </row>
    <row r="495" ht="13.35" customHeight="1" s="162">
      <c r="B495" s="424" t="n"/>
      <c r="C495" s="425" t="n"/>
      <c r="D495" s="424" t="n"/>
      <c r="E495" s="426" t="n"/>
      <c r="F495" s="425" t="n"/>
      <c r="G495" s="424" t="n"/>
      <c r="H495" s="425" t="n"/>
      <c r="I495" s="424" t="n"/>
      <c r="J495" s="426" t="n"/>
      <c r="K495" s="426" t="n"/>
      <c r="L495" s="426" t="n"/>
      <c r="M495" s="425" t="n"/>
    </row>
    <row r="496" ht="13.35" customHeight="1" s="162">
      <c r="B496" s="439" t="inlineStr">
        <is>
          <t>Instrument:</t>
        </is>
      </c>
      <c r="C496" s="13" t="n"/>
      <c r="D496" s="440" t="n"/>
      <c r="E496" s="404" t="n"/>
      <c r="F496" s="404" t="n"/>
      <c r="G496" s="439" t="inlineStr">
        <is>
          <t>Ak basis / notes:</t>
        </is>
      </c>
      <c r="H496" s="13" t="n"/>
      <c r="I496" s="441" t="n"/>
      <c r="J496" s="404" t="n"/>
      <c r="K496" s="404" t="n"/>
      <c r="L496" s="404" t="n"/>
      <c r="M496" s="404" t="n"/>
    </row>
    <row r="497" ht="13.35" customHeight="1" s="162">
      <c r="B497" s="188" t="inlineStr">
        <is>
          <t>Supply Air Diffuser / Outlet Airflow</t>
        </is>
      </c>
      <c r="C497" s="174" t="n"/>
      <c r="D497" s="174" t="n"/>
      <c r="E497" s="174" t="n"/>
      <c r="F497" s="173" t="n"/>
      <c r="G497" s="233" t="inlineStr">
        <is>
          <t>Design VEL</t>
        </is>
      </c>
      <c r="H497" s="194" t="inlineStr">
        <is>
          <t>Design CFM</t>
        </is>
      </c>
      <c r="I497" s="188" t="inlineStr">
        <is>
          <t>Initial</t>
        </is>
      </c>
      <c r="J497" s="173" t="n"/>
      <c r="K497" s="188" t="inlineStr">
        <is>
          <t>Final</t>
        </is>
      </c>
      <c r="L497" s="173" t="n"/>
      <c r="M497" s="188" t="inlineStr">
        <is>
          <t>%</t>
        </is>
      </c>
    </row>
    <row r="498" ht="13.35" customHeight="1" s="162">
      <c r="B498" s="153" t="inlineStr">
        <is>
          <t>No.</t>
        </is>
      </c>
      <c r="C498" s="188" t="inlineStr">
        <is>
          <t>Area Served</t>
        </is>
      </c>
      <c r="D498" s="188" t="inlineStr">
        <is>
          <t>Type</t>
        </is>
      </c>
      <c r="E498" s="188" t="inlineStr">
        <is>
          <t>Size</t>
        </is>
      </c>
      <c r="F498" s="188" t="inlineStr">
        <is>
          <t>Ak</t>
        </is>
      </c>
      <c r="G498" s="442" t="n"/>
      <c r="H498" s="442" t="n"/>
      <c r="I498" s="188" t="inlineStr">
        <is>
          <t>VEL</t>
        </is>
      </c>
      <c r="J498" s="188" t="inlineStr">
        <is>
          <t>CFM</t>
        </is>
      </c>
      <c r="K498" s="188" t="inlineStr">
        <is>
          <t>VEL</t>
        </is>
      </c>
      <c r="L498" s="188" t="inlineStr">
        <is>
          <t>CFM</t>
        </is>
      </c>
      <c r="M498" s="442" t="n"/>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c r="P502" s="443" t="inlineStr">
        <is>
          <t>Technician Notes</t>
        </is>
      </c>
      <c r="Q502" s="421" t="n"/>
      <c r="R502" s="421" t="n"/>
      <c r="S502" s="421" t="n"/>
      <c r="T502" s="421" t="n"/>
      <c r="U502" s="421" t="n"/>
      <c r="V502" s="421" t="n"/>
      <c r="W502" s="421" t="n"/>
      <c r="X502" s="421" t="n"/>
      <c r="Y502" s="421" t="n"/>
      <c r="Z502" s="422" t="n"/>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c r="P503" s="444" t="n"/>
      <c r="Z503" s="445" t="n"/>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c r="P504" s="444" t="n"/>
      <c r="Z504" s="445" t="n"/>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c r="P505" s="444" t="n"/>
      <c r="Z505" s="445" t="n"/>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c r="P506" s="444" t="n"/>
      <c r="Z506" s="445" t="n"/>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c r="P507" s="444" t="n"/>
      <c r="Z507" s="445" t="n"/>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c r="P508" s="444" t="n"/>
      <c r="Z508" s="445" t="n"/>
    </row>
    <row r="509" ht="13.35" customHeight="1" s="162">
      <c r="B509" s="31" t="n"/>
      <c r="C509" s="31" t="n"/>
      <c r="E509" s="31" t="n"/>
      <c r="F509" s="32" t="n"/>
      <c r="G509" s="33">
        <f>IF(F509="", "", H509/F509)</f>
        <v/>
      </c>
      <c r="H509" s="33" t="n"/>
      <c r="I509" s="33" t="n"/>
      <c r="J509" s="33">
        <f>IF(I509="", "", I509*$F509)</f>
        <v/>
      </c>
      <c r="K509" s="33" t="n"/>
      <c r="L509" s="33">
        <f>IF(K509="", "", K509*$F509)</f>
        <v/>
      </c>
      <c r="M509" s="30">
        <f>IF(OR(H509="",H509=0),"",IF(K509="",IF(J509="","",J509/H509),L509/H509))</f>
        <v/>
      </c>
      <c r="P509" s="444" t="n"/>
      <c r="Z509" s="445" t="n"/>
    </row>
    <row r="510" ht="13.35" customHeight="1" s="162">
      <c r="B510" s="31" t="n"/>
      <c r="C510" s="31" t="n"/>
      <c r="E510" s="31" t="n"/>
      <c r="F510" s="32" t="n"/>
      <c r="G510" s="33">
        <f>IF(F510="", "", H510/F510)</f>
        <v/>
      </c>
      <c r="H510" s="33" t="n"/>
      <c r="I510" s="33" t="n"/>
      <c r="J510" s="33">
        <f>IF(I510="", "", I510*$F510)</f>
        <v/>
      </c>
      <c r="K510" s="33" t="n"/>
      <c r="L510" s="33">
        <f>IF(K510="", "", K510*$F510)</f>
        <v/>
      </c>
      <c r="M510" s="30">
        <f>IF(OR(H510="",H510=0),"",IF(K510="",IF(J510="","",J510/H510),L510/H510))</f>
        <v/>
      </c>
      <c r="P510" s="444" t="n"/>
      <c r="Z510" s="445" t="n"/>
    </row>
    <row r="511" ht="13.35" customHeight="1" s="162">
      <c r="B511" s="31" t="n"/>
      <c r="C511" s="31" t="n"/>
      <c r="E511" s="31" t="n"/>
      <c r="F511" s="32" t="n"/>
      <c r="G511" s="33">
        <f>IF(F511="", "", H511/F511)</f>
        <v/>
      </c>
      <c r="H511" s="33" t="n"/>
      <c r="I511" s="33" t="n"/>
      <c r="J511" s="33">
        <f>IF(I511="", "", I511*$F511)</f>
        <v/>
      </c>
      <c r="K511" s="33" t="n"/>
      <c r="L511" s="33">
        <f>IF(K511="", "", K511*$F511)</f>
        <v/>
      </c>
      <c r="M511" s="30">
        <f>IF(OR(H511="",H511=0),"",IF(K511="",IF(J511="","",J511/H511),L511/H511))</f>
        <v/>
      </c>
      <c r="P511" s="444" t="n"/>
      <c r="Z511" s="445" t="n"/>
    </row>
    <row r="512" ht="13.35" customHeight="1" s="162">
      <c r="B512" s="31" t="n"/>
      <c r="C512" s="31" t="n"/>
      <c r="E512" s="31" t="n"/>
      <c r="F512" s="32" t="n"/>
      <c r="G512" s="33">
        <f>IF(F512="", "", H512/F512)</f>
        <v/>
      </c>
      <c r="H512" s="33" t="n"/>
      <c r="I512" s="33" t="n"/>
      <c r="J512" s="33">
        <f>IF(I512="", "", I512*$F512)</f>
        <v/>
      </c>
      <c r="K512" s="33" t="n"/>
      <c r="L512" s="33">
        <f>IF(K512="", "", K512*$F512)</f>
        <v/>
      </c>
      <c r="M512" s="30">
        <f>IF(OR(H512="",H512=0),"",IF(K512="",IF(J512="","",J512/H512),L512/H512))</f>
        <v/>
      </c>
      <c r="P512" s="444" t="n"/>
      <c r="Z512" s="445" t="n"/>
    </row>
    <row r="513" ht="13.35" customHeight="1" s="162">
      <c r="B513" s="31" t="n"/>
      <c r="C513" s="31" t="n"/>
      <c r="E513" s="31" t="n"/>
      <c r="F513" s="32" t="n"/>
      <c r="G513" s="33">
        <f>IF(F513="", "", H513/F513)</f>
        <v/>
      </c>
      <c r="H513" s="33" t="n"/>
      <c r="I513" s="33" t="n"/>
      <c r="J513" s="33">
        <f>IF(I513="", "", I513*$F513)</f>
        <v/>
      </c>
      <c r="K513" s="33" t="n"/>
      <c r="L513" s="33">
        <f>IF(K513="", "", K513*$F513)</f>
        <v/>
      </c>
      <c r="M513" s="30">
        <f>IF(OR(H513="",H513=0),"",IF(K513="",IF(J513="","",J513/H513),L513/H513))</f>
        <v/>
      </c>
      <c r="P513" s="444" t="n"/>
      <c r="Z513" s="445" t="n"/>
    </row>
    <row r="514" ht="13.35" customHeight="1" s="162">
      <c r="B514" s="31" t="n"/>
      <c r="C514" s="31" t="n"/>
      <c r="E514" s="31" t="n"/>
      <c r="F514" s="32" t="n"/>
      <c r="G514" s="33">
        <f>IF(F514="", "", H514/F514)</f>
        <v/>
      </c>
      <c r="H514" s="33" t="n"/>
      <c r="I514" s="33" t="n"/>
      <c r="J514" s="33">
        <f>IF(I514="", "", I514*$F514)</f>
        <v/>
      </c>
      <c r="K514" s="33" t="n"/>
      <c r="L514" s="33">
        <f>IF(K514="", "", K514*$F514)</f>
        <v/>
      </c>
      <c r="M514" s="30">
        <f>IF(OR(H514="",H514=0),"",IF(K514="",IF(J514="","",J514/H514),L514/H514))</f>
        <v/>
      </c>
      <c r="P514" s="444" t="n"/>
      <c r="Z514" s="445" t="n"/>
    </row>
    <row r="515" ht="13.35" customHeight="1" s="162">
      <c r="B515" s="31" t="n"/>
      <c r="C515" s="31" t="n"/>
      <c r="E515" s="31" t="n"/>
      <c r="F515" s="32" t="n"/>
      <c r="G515" s="33">
        <f>IF(F515="", "", H515/F515)</f>
        <v/>
      </c>
      <c r="H515" s="33" t="n"/>
      <c r="I515" s="33" t="n"/>
      <c r="J515" s="33">
        <f>IF(I515="", "", I515*$F515)</f>
        <v/>
      </c>
      <c r="K515" s="33" t="n"/>
      <c r="L515" s="33">
        <f>IF(K515="", "", K515*$F515)</f>
        <v/>
      </c>
      <c r="M515" s="30">
        <f>IF(OR(H515="",H515=0),"",IF(K515="",IF(J515="","",J515/H515),L515/H515))</f>
        <v/>
      </c>
      <c r="P515" s="444" t="n"/>
      <c r="Z515" s="445" t="n"/>
    </row>
    <row r="516" ht="13.35" customHeight="1" s="162">
      <c r="B516" s="31" t="n"/>
      <c r="C516" s="31" t="n"/>
      <c r="E516" s="31" t="n"/>
      <c r="F516" s="32" t="n"/>
      <c r="G516" s="33">
        <f>IF(F516="", "", H516/F516)</f>
        <v/>
      </c>
      <c r="H516" s="33" t="n"/>
      <c r="I516" s="33" t="n"/>
      <c r="J516" s="33">
        <f>IF(I516="", "", I516*$F516)</f>
        <v/>
      </c>
      <c r="K516" s="33" t="n"/>
      <c r="L516" s="33">
        <f>IF(K516="", "", K516*$F516)</f>
        <v/>
      </c>
      <c r="M516" s="30">
        <f>IF(OR(H516="",H516=0),"",IF(K516="",IF(J516="","",J516/H516),L516/H516))</f>
        <v/>
      </c>
      <c r="P516" s="444" t="n"/>
      <c r="Z516" s="445" t="n"/>
    </row>
    <row r="517" ht="13.35" customHeight="1" s="162">
      <c r="B517" s="31" t="n"/>
      <c r="C517" s="31" t="n"/>
      <c r="E517" s="31" t="n"/>
      <c r="F517" s="32" t="n"/>
      <c r="G517" s="33">
        <f>IF(F517="", "", H517/F517)</f>
        <v/>
      </c>
      <c r="H517" s="33" t="n"/>
      <c r="I517" s="33" t="n"/>
      <c r="J517" s="33">
        <f>IF(I517="", "", I517*$F517)</f>
        <v/>
      </c>
      <c r="K517" s="33" t="n"/>
      <c r="L517" s="33">
        <f>IF(K517="", "", K517*$F517)</f>
        <v/>
      </c>
      <c r="M517" s="30">
        <f>IF(OR(H517="",H517=0),"",IF(K517="",IF(J517="","",J517/H517),L517/H517))</f>
        <v/>
      </c>
      <c r="P517" s="444" t="n"/>
      <c r="Z517" s="445" t="n"/>
    </row>
    <row r="518" ht="13.35" customHeight="1" s="162">
      <c r="B518" s="31" t="n"/>
      <c r="C518" s="31" t="n"/>
      <c r="E518" s="31" t="n"/>
      <c r="F518" s="32" t="n"/>
      <c r="G518" s="33">
        <f>IF(F518="", "", H518/F518)</f>
        <v/>
      </c>
      <c r="H518" s="33" t="n"/>
      <c r="I518" s="33" t="n"/>
      <c r="J518" s="33">
        <f>IF(I518="", "", I518*$F518)</f>
        <v/>
      </c>
      <c r="K518" s="33" t="n"/>
      <c r="L518" s="33">
        <f>IF(K518="", "", K518*$F518)</f>
        <v/>
      </c>
      <c r="M518" s="30">
        <f>IF(OR(H518="",H518=0),"",IF(K518="",IF(J518="","",J518/H518),L518/H518))</f>
        <v/>
      </c>
      <c r="P518" s="444" t="n"/>
      <c r="Z518" s="445" t="n"/>
    </row>
    <row r="519" ht="13.35" customHeight="1" s="162">
      <c r="B519" s="31" t="n"/>
      <c r="C519" s="31" t="n"/>
      <c r="E519" s="31" t="n"/>
      <c r="F519" s="32" t="n"/>
      <c r="G519" s="33">
        <f>IF(F519="", "", H519/F519)</f>
        <v/>
      </c>
      <c r="H519" s="33" t="n"/>
      <c r="I519" s="33" t="n"/>
      <c r="J519" s="33">
        <f>IF(I519="", "", I519*$F519)</f>
        <v/>
      </c>
      <c r="K519" s="33" t="n"/>
      <c r="L519" s="33">
        <f>IF(K519="", "", K519*$F519)</f>
        <v/>
      </c>
      <c r="M519" s="30">
        <f>IF(OR(H519="",H519=0),"",IF(K519="",IF(J519="","",J519/H519),L519/H519))</f>
        <v/>
      </c>
      <c r="P519" s="444" t="n"/>
      <c r="Z519" s="445" t="n"/>
    </row>
    <row r="520" ht="13.35" customHeight="1" s="162">
      <c r="B520" s="31" t="n"/>
      <c r="C520" s="31" t="n"/>
      <c r="E520" s="31" t="n"/>
      <c r="F520" s="32" t="n"/>
      <c r="G520" s="33">
        <f>IF(F520="", "", H520/F520)</f>
        <v/>
      </c>
      <c r="H520" s="33" t="n"/>
      <c r="I520" s="33" t="n"/>
      <c r="J520" s="33">
        <f>IF(I520="", "", I520*$F520)</f>
        <v/>
      </c>
      <c r="K520" s="33" t="n"/>
      <c r="L520" s="33">
        <f>IF(K520="", "", K520*$F520)</f>
        <v/>
      </c>
      <c r="M520" s="30">
        <f>IF(OR(H520="",H520=0),"",IF(K520="",IF(J520="","",J520/H520),L520/H520))</f>
        <v/>
      </c>
      <c r="P520" s="444" t="n"/>
      <c r="Z520" s="445" t="n"/>
    </row>
    <row r="521" ht="13.35" customHeight="1" s="162">
      <c r="B521" s="31" t="n"/>
      <c r="C521" s="31" t="n"/>
      <c r="E521" s="31" t="n"/>
      <c r="F521" s="32" t="n"/>
      <c r="G521" s="33">
        <f>IF(F521="", "", H521/F521)</f>
        <v/>
      </c>
      <c r="H521" s="33" t="n"/>
      <c r="I521" s="33" t="n"/>
      <c r="J521" s="33">
        <f>IF(I521="", "", I521*$F521)</f>
        <v/>
      </c>
      <c r="K521" s="33" t="n"/>
      <c r="L521" s="33">
        <f>IF(K521="", "", K521*$F521)</f>
        <v/>
      </c>
      <c r="M521" s="30">
        <f>IF(OR(H521="",H521=0),"",IF(K521="",IF(J521="","",J521/H521),L521/H521))</f>
        <v/>
      </c>
      <c r="P521" s="444" t="n"/>
      <c r="Z521" s="445" t="n"/>
    </row>
    <row r="522" ht="13.35" customHeight="1" s="162">
      <c r="B522" s="31" t="n"/>
      <c r="C522" s="31" t="n"/>
      <c r="E522" s="31" t="n"/>
      <c r="F522" s="32" t="n"/>
      <c r="G522" s="33">
        <f>IF(F522="", "", H522/F522)</f>
        <v/>
      </c>
      <c r="H522" s="33" t="n"/>
      <c r="I522" s="33" t="n"/>
      <c r="J522" s="33">
        <f>IF(I522="", "", I522*$F522)</f>
        <v/>
      </c>
      <c r="K522" s="33" t="n"/>
      <c r="L522" s="33">
        <f>IF(K522="", "", K522*$F522)</f>
        <v/>
      </c>
      <c r="M522" s="30">
        <f>IF(OR(H522="",H522=0),"",IF(K522="",IF(J522="","",J522/H522),L522/H522))</f>
        <v/>
      </c>
      <c r="P522" s="444" t="n"/>
      <c r="Z522" s="445" t="n"/>
    </row>
    <row r="523" ht="13.35" customHeight="1" s="162">
      <c r="B523" s="31" t="n"/>
      <c r="C523" s="31" t="n"/>
      <c r="E523" s="31" t="n"/>
      <c r="F523" s="32" t="n"/>
      <c r="G523" s="33">
        <f>IF(F523="", "", H523/F523)</f>
        <v/>
      </c>
      <c r="H523" s="33" t="n"/>
      <c r="I523" s="33" t="n"/>
      <c r="J523" s="33">
        <f>IF(I523="", "", I523*$F523)</f>
        <v/>
      </c>
      <c r="K523" s="33" t="n"/>
      <c r="L523" s="33">
        <f>IF(K523="", "", K523*$F523)</f>
        <v/>
      </c>
      <c r="M523" s="30">
        <f>IF(OR(H523="",H523=0),"",IF(K523="",IF(J523="","",J523/H523),L523/H523))</f>
        <v/>
      </c>
      <c r="P523" s="444" t="n"/>
      <c r="Z523" s="445" t="n"/>
    </row>
    <row r="524" ht="13.35" customHeight="1" s="162">
      <c r="B524" s="31" t="n"/>
      <c r="C524" s="31" t="n"/>
      <c r="E524" s="31" t="n"/>
      <c r="F524" s="32" t="n"/>
      <c r="G524" s="33">
        <f>IF(F524="", "", H524/F524)</f>
        <v/>
      </c>
      <c r="H524" s="33" t="n"/>
      <c r="I524" s="33" t="n"/>
      <c r="J524" s="33">
        <f>IF(I524="", "", I524*$F524)</f>
        <v/>
      </c>
      <c r="K524" s="33" t="n"/>
      <c r="L524" s="33">
        <f>IF(K524="", "", K524*$F524)</f>
        <v/>
      </c>
      <c r="M524" s="30">
        <f>IF(OR(H524="",H524=0),"",IF(K524="",IF(J524="","",J524/H524),L524/H524))</f>
        <v/>
      </c>
      <c r="P524" s="444" t="n"/>
      <c r="Z524" s="445" t="n"/>
    </row>
    <row r="525" ht="13.35" customHeight="1" s="162">
      <c r="B525" s="31" t="n"/>
      <c r="C525" s="31" t="n"/>
      <c r="E525" s="31" t="n"/>
      <c r="F525" s="32" t="n"/>
      <c r="G525" s="33">
        <f>IF(F525="", "", H525/F525)</f>
        <v/>
      </c>
      <c r="H525" s="33" t="n"/>
      <c r="I525" s="33" t="n"/>
      <c r="J525" s="33">
        <f>IF(I525="", "", I525*$F525)</f>
        <v/>
      </c>
      <c r="K525" s="33" t="n"/>
      <c r="L525" s="33">
        <f>IF(K525="", "", K525*$F525)</f>
        <v/>
      </c>
      <c r="M525" s="30">
        <f>IF(OR(H525="",H525=0),"",IF(K525="",IF(J525="","",J525/H525),L525/H525))</f>
        <v/>
      </c>
      <c r="P525" s="444" t="n"/>
      <c r="Z525" s="445" t="n"/>
    </row>
    <row r="526" ht="13.35" customHeight="1" s="162">
      <c r="B526" s="31" t="n"/>
      <c r="C526" s="31" t="n"/>
      <c r="E526" s="31" t="n"/>
      <c r="F526" s="32" t="n"/>
      <c r="G526" s="33">
        <f>IF(F526="", "", H526/F526)</f>
        <v/>
      </c>
      <c r="H526" s="33" t="n"/>
      <c r="I526" s="33" t="n"/>
      <c r="J526" s="33">
        <f>IF(I526="", "", I526*$F526)</f>
        <v/>
      </c>
      <c r="K526" s="33" t="n"/>
      <c r="L526" s="33">
        <f>IF(K526="", "", K526*$F526)</f>
        <v/>
      </c>
      <c r="M526" s="34">
        <f>IF(OR(H526="",H526=0),"",IF(K526="",IF(J526="","",J526/H526),L526/H526))</f>
        <v/>
      </c>
      <c r="P526" s="444" t="n"/>
      <c r="Z526" s="445" t="n"/>
    </row>
    <row r="527" ht="13.35" customHeight="1" s="162">
      <c r="A527" s="130" t="n"/>
      <c r="B527" s="42" t="n"/>
      <c r="C527" s="231" t="inlineStr">
        <is>
          <t>Total</t>
        </is>
      </c>
      <c r="D527" s="159" t="n"/>
      <c r="E527" s="42" t="n"/>
      <c r="F527" s="42" t="n"/>
      <c r="G527" s="43" t="n"/>
      <c r="H527" s="43">
        <f>IF(SUM(H499:H526)=0,"",SUM(H499:H526))</f>
        <v/>
      </c>
      <c r="I527" s="43" t="n"/>
      <c r="J527" s="43">
        <f>IF(SUM(J499:J526)=0,"",SUM(J499:J526))</f>
        <v/>
      </c>
      <c r="K527" s="43" t="n"/>
      <c r="L527" s="43">
        <f>IF(SUM(L499:L526)=0,"",SUM(L499:L526))</f>
        <v/>
      </c>
      <c r="M527" s="35">
        <f>IF(OR(H527="",H527=0),"",IF(L527="",IF(J527="","",J527/H527),L527/H527))</f>
        <v/>
      </c>
      <c r="P527" s="444" t="n"/>
      <c r="Z527" s="445" t="n"/>
    </row>
    <row r="528" ht="13.35" customHeight="1" s="162">
      <c r="P528" s="444" t="n"/>
      <c r="Z528" s="445" t="n"/>
    </row>
    <row r="529" ht="13.35" customHeight="1" s="162">
      <c r="B529" s="188" t="inlineStr">
        <is>
          <t>Return Air Register / Inlet Airflow</t>
        </is>
      </c>
      <c r="C529" s="174" t="n"/>
      <c r="D529" s="174" t="n"/>
      <c r="E529" s="174" t="n"/>
      <c r="F529" s="173" t="n"/>
      <c r="G529" s="233" t="inlineStr">
        <is>
          <t>Design VEL</t>
        </is>
      </c>
      <c r="H529" s="194" t="inlineStr">
        <is>
          <t>Design CFM</t>
        </is>
      </c>
      <c r="I529" s="188" t="inlineStr">
        <is>
          <t>Initial</t>
        </is>
      </c>
      <c r="J529" s="173" t="n"/>
      <c r="K529" s="188" t="inlineStr">
        <is>
          <t>Final</t>
        </is>
      </c>
      <c r="L529" s="173" t="n"/>
      <c r="M529" s="188" t="inlineStr">
        <is>
          <t>%</t>
        </is>
      </c>
      <c r="P529" s="446" t="n"/>
      <c r="Q529" s="447" t="n"/>
      <c r="R529" s="447" t="n"/>
      <c r="S529" s="447" t="n"/>
      <c r="T529" s="447" t="n"/>
      <c r="U529" s="447" t="n"/>
      <c r="V529" s="447" t="n"/>
      <c r="W529" s="447" t="n"/>
      <c r="X529" s="447" t="n"/>
      <c r="Y529" s="447" t="n"/>
      <c r="Z529" s="448" t="n"/>
    </row>
    <row r="530" ht="13.35" customHeight="1" s="162">
      <c r="B530" s="153" t="inlineStr">
        <is>
          <t>No.</t>
        </is>
      </c>
      <c r="C530" s="188" t="inlineStr">
        <is>
          <t>Area Served</t>
        </is>
      </c>
      <c r="D530" s="188" t="inlineStr">
        <is>
          <t>Type</t>
        </is>
      </c>
      <c r="E530" s="188" t="inlineStr">
        <is>
          <t>Size</t>
        </is>
      </c>
      <c r="F530" s="188" t="inlineStr">
        <is>
          <t>Ak</t>
        </is>
      </c>
      <c r="G530" s="442" t="n"/>
      <c r="H530" s="442" t="n"/>
      <c r="I530" s="188" t="inlineStr">
        <is>
          <t>VEL</t>
        </is>
      </c>
      <c r="J530" s="188" t="inlineStr">
        <is>
          <t>CFM</t>
        </is>
      </c>
      <c r="K530" s="188" t="inlineStr">
        <is>
          <t>VEL</t>
        </is>
      </c>
      <c r="L530" s="188" t="inlineStr">
        <is>
          <t>CFM</t>
        </is>
      </c>
      <c r="M530" s="442" t="n"/>
      <c r="N530" s="130" t="n"/>
      <c r="O530" s="130" t="n"/>
      <c r="P530" s="130" t="n"/>
      <c r="Q530" s="130" t="n"/>
      <c r="R530" s="130" t="n"/>
      <c r="S530" s="130" t="n"/>
      <c r="T530" s="130" t="n"/>
      <c r="U530" s="130" t="n"/>
      <c r="V530" s="130" t="n"/>
      <c r="W530" s="130" t="n"/>
      <c r="X530" s="130" t="n"/>
      <c r="Y530" s="130" t="n"/>
      <c r="Z530" s="130" t="n"/>
      <c r="AA530" s="130" t="n"/>
    </row>
    <row r="531" ht="13.35" customHeight="1" s="162">
      <c r="B531" s="307" t="n"/>
      <c r="C531" s="307" t="n"/>
      <c r="E531" s="307" t="n"/>
      <c r="F531" s="32" t="n"/>
      <c r="G531" s="33">
        <f>IF(F531="", "", H531/F531)</f>
        <v/>
      </c>
      <c r="H531" s="33">
        <f>IF(H527="","",H527-N(H538))</f>
        <v/>
      </c>
      <c r="I531" s="33" t="n"/>
      <c r="J531" s="33">
        <f>IF(I531="", "", I531*$F531)</f>
        <v/>
      </c>
      <c r="K531" s="33" t="n"/>
      <c r="L531" s="33">
        <f>IF(L538="","",L527-N(L538))</f>
        <v/>
      </c>
      <c r="M531" s="30">
        <f>IF(OR(H531="",H531=0),"",IF(K531="",IF(J531="","",J531/H531),L531/H531))</f>
        <v/>
      </c>
    </row>
    <row r="532" ht="13.35" customHeight="1" s="162">
      <c r="B532" s="31" t="n"/>
      <c r="C532" s="31" t="n"/>
      <c r="E532" s="31" t="n"/>
      <c r="F532" s="32" t="n"/>
      <c r="G532" s="33">
        <f>IF(F532="", "", H532/F532)</f>
        <v/>
      </c>
      <c r="H532" s="33" t="n"/>
      <c r="I532" s="33" t="n"/>
      <c r="J532" s="33">
        <f>IF(I532="", "", I532*$F532)</f>
        <v/>
      </c>
      <c r="K532" s="33" t="n"/>
      <c r="L532" s="33">
        <f>IF(K532="", "", K532*$F532)</f>
        <v/>
      </c>
      <c r="M532" s="30">
        <f>IF(OR(H532="",H532=0),"",IF(K532="",IF(J532="","",J532/H532),L532/H532))</f>
        <v/>
      </c>
    </row>
    <row r="533" ht="13.35" customHeight="1" s="162">
      <c r="B533" s="31" t="n"/>
      <c r="C533" s="31" t="n"/>
      <c r="E533" s="31" t="n"/>
      <c r="F533" s="32" t="n"/>
      <c r="G533" s="33">
        <f>IF(F533="", "", H533/F533)</f>
        <v/>
      </c>
      <c r="H533" s="33" t="n"/>
      <c r="I533" s="33" t="n"/>
      <c r="J533" s="33">
        <f>IF(I533="", "", I533*$F533)</f>
        <v/>
      </c>
      <c r="K533" s="33" t="n"/>
      <c r="L533" s="33">
        <f>IF(K533="", "", K533*$F533)</f>
        <v/>
      </c>
      <c r="M533" s="34">
        <f>IF(OR(H533="",H533=0),"",IF(K533="",IF(J533="","",J533/H533),L533/H533))</f>
        <v/>
      </c>
    </row>
    <row r="534" ht="13.35" customHeight="1" s="162">
      <c r="A534" s="130" t="n"/>
      <c r="B534" s="42" t="n"/>
      <c r="C534" s="231" t="inlineStr">
        <is>
          <t>Total</t>
        </is>
      </c>
      <c r="D534" s="159" t="n"/>
      <c r="E534" s="42" t="n"/>
      <c r="F534" s="42" t="n"/>
      <c r="G534" s="43" t="n"/>
      <c r="H534" s="43">
        <f>IF(SUM(H531:H533)=0, "", SUM(H531:H533))</f>
        <v/>
      </c>
      <c r="I534" s="42" t="n"/>
      <c r="J534" s="43">
        <f>IF(SUM(J531:J533)=0, "", SUM(J531:J533))</f>
        <v/>
      </c>
      <c r="K534" s="42" t="n"/>
      <c r="L534" s="43">
        <f>IF(SUM(L531:L533)=0, "", SUM(L531:L533))</f>
        <v/>
      </c>
      <c r="M534" s="35">
        <f>IF(OR(H534="",H534=0),"",IF(L534="",IF(J534="","",J534/H534),L534/H534))</f>
        <v/>
      </c>
    </row>
    <row r="535"/>
    <row r="536" ht="13.35" customHeight="1" s="162">
      <c r="B536" s="188" t="inlineStr">
        <is>
          <t>Outside Air Inlet / Duct Airflow</t>
        </is>
      </c>
      <c r="C536" s="174" t="n"/>
      <c r="D536" s="174" t="n"/>
      <c r="E536" s="174" t="n"/>
      <c r="F536" s="173" t="n"/>
      <c r="G536" s="233" t="inlineStr">
        <is>
          <t>Design VEL</t>
        </is>
      </c>
      <c r="H536" s="194" t="inlineStr">
        <is>
          <t>Design CFM</t>
        </is>
      </c>
      <c r="I536" s="188" t="inlineStr">
        <is>
          <t>Initial</t>
        </is>
      </c>
      <c r="J536" s="173" t="n"/>
      <c r="K536" s="188" t="inlineStr">
        <is>
          <t>Final</t>
        </is>
      </c>
      <c r="L536" s="173" t="n"/>
      <c r="M536" s="188" t="inlineStr">
        <is>
          <t>%</t>
        </is>
      </c>
    </row>
    <row r="537" ht="13.35" customHeight="1" s="162">
      <c r="B537" s="153" t="inlineStr">
        <is>
          <t>No.</t>
        </is>
      </c>
      <c r="C537" s="188" t="inlineStr">
        <is>
          <t>Area Served</t>
        </is>
      </c>
      <c r="D537" s="188" t="inlineStr">
        <is>
          <t>Type</t>
        </is>
      </c>
      <c r="E537" s="188" t="inlineStr">
        <is>
          <t>Size</t>
        </is>
      </c>
      <c r="F537" s="188" t="inlineStr">
        <is>
          <t>Ak</t>
        </is>
      </c>
      <c r="G537" s="442" t="n"/>
      <c r="H537" s="442" t="n"/>
      <c r="I537" s="188" t="inlineStr">
        <is>
          <t>VEL</t>
        </is>
      </c>
      <c r="J537" s="188" t="inlineStr">
        <is>
          <t>CFM</t>
        </is>
      </c>
      <c r="K537" s="188" t="inlineStr">
        <is>
          <t>VEL</t>
        </is>
      </c>
      <c r="L537" s="188" t="inlineStr">
        <is>
          <t>CFM</t>
        </is>
      </c>
      <c r="M537" s="442" t="n"/>
      <c r="N537" s="130" t="n"/>
      <c r="O537" s="130" t="n"/>
      <c r="P537" s="130" t="n"/>
      <c r="Q537" s="130" t="n"/>
      <c r="R537" s="130" t="n"/>
      <c r="S537" s="130" t="n"/>
      <c r="T537" s="130" t="n"/>
      <c r="U537" s="130" t="n"/>
      <c r="V537" s="130" t="n"/>
      <c r="W537" s="130" t="n"/>
      <c r="X537" s="130" t="n"/>
      <c r="Y537" s="130" t="n"/>
      <c r="Z537" s="130" t="n"/>
      <c r="AA537" s="130" t="n"/>
    </row>
    <row r="538" ht="13.35" customHeight="1" s="162">
      <c r="B538" s="307" t="n"/>
      <c r="C538" s="307" t="n"/>
      <c r="E538" s="307" t="n"/>
      <c r="F538" s="32" t="n"/>
      <c r="G538" s="33">
        <f>IF(F538="", "", H538/F538)</f>
        <v/>
      </c>
      <c r="H538" s="33" t="n"/>
      <c r="I538" s="33" t="n"/>
      <c r="J538" s="33">
        <f>IF(I538="", "", I538*$F538)</f>
        <v/>
      </c>
      <c r="K538" s="33" t="n"/>
      <c r="L538" s="33">
        <f>IF(K538="", "", K538*$F538)</f>
        <v/>
      </c>
      <c r="M538" s="30">
        <f>IF(OR(H538="",H538=0),"",IF(K538="",IF(J538="","",J538/H538),L538/H538))</f>
        <v/>
      </c>
    </row>
    <row r="539"/>
    <row r="540" ht="13.35" customHeight="1" s="162">
      <c r="B540" s="188" t="inlineStr">
        <is>
          <t>Remarks</t>
        </is>
      </c>
      <c r="C540" s="173" t="n"/>
      <c r="D540" s="154" t="n"/>
      <c r="E540" s="174" t="n"/>
      <c r="F540" s="174" t="n"/>
      <c r="G540" s="174" t="n"/>
      <c r="H540" s="174" t="n"/>
      <c r="I540" s="174" t="n"/>
      <c r="J540" s="174" t="n"/>
      <c r="K540" s="174" t="n"/>
      <c r="L540" s="174" t="n"/>
      <c r="M540" s="173"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3" ht="13.35" customHeight="1" s="162">
      <c r="B543" s="200" t="inlineStr">
        <is>
          <t>System</t>
        </is>
      </c>
      <c r="C543" s="403" t="n"/>
      <c r="D543" s="209">
        <f>IF('{Equipment Data Entry}'!B18="","",'{Equipment Data Entry}'!B18)</f>
        <v/>
      </c>
      <c r="E543" s="420" t="n"/>
      <c r="F543" s="403" t="n"/>
      <c r="G543" s="200" t="inlineStr">
        <is>
          <t>Service</t>
        </is>
      </c>
      <c r="H543" s="403" t="n"/>
      <c r="I543" s="210">
        <f>IF('{Equipment Data Entry}'!C18="", "", '{Equipment Data Entry}'!C18)</f>
        <v/>
      </c>
      <c r="J543" s="420" t="n"/>
      <c r="K543" s="420" t="n"/>
      <c r="L543" s="420" t="n"/>
      <c r="M543" s="403" t="n"/>
    </row>
    <row r="544" ht="13.35" customHeight="1" s="162">
      <c r="B544" s="424" t="n"/>
      <c r="C544" s="425" t="n"/>
      <c r="D544" s="424" t="n"/>
      <c r="E544" s="426" t="n"/>
      <c r="F544" s="425" t="n"/>
      <c r="G544" s="424" t="n"/>
      <c r="H544" s="425" t="n"/>
      <c r="I544" s="424" t="n"/>
      <c r="J544" s="426" t="n"/>
      <c r="K544" s="426" t="n"/>
      <c r="L544" s="426" t="n"/>
      <c r="M544" s="425" t="n"/>
    </row>
    <row r="545" ht="13.35" customHeight="1" s="162">
      <c r="B545" s="439" t="inlineStr">
        <is>
          <t>Instrument:</t>
        </is>
      </c>
      <c r="C545" s="13" t="n"/>
      <c r="D545" s="440" t="n"/>
      <c r="E545" s="404" t="n"/>
      <c r="F545" s="404" t="n"/>
      <c r="G545" s="439" t="inlineStr">
        <is>
          <t>Ak basis / notes:</t>
        </is>
      </c>
      <c r="H545" s="13" t="n"/>
      <c r="I545" s="441" t="n"/>
      <c r="J545" s="404" t="n"/>
      <c r="K545" s="404" t="n"/>
      <c r="L545" s="404" t="n"/>
      <c r="M545" s="404" t="n"/>
    </row>
    <row r="546" ht="13.35" customHeight="1" s="162">
      <c r="B546" s="188" t="inlineStr">
        <is>
          <t>Supply Air Diffuser / Outlet Airflow</t>
        </is>
      </c>
      <c r="C546" s="174" t="n"/>
      <c r="D546" s="174" t="n"/>
      <c r="E546" s="174" t="n"/>
      <c r="F546" s="173" t="n"/>
      <c r="G546" s="233" t="inlineStr">
        <is>
          <t>Design VEL</t>
        </is>
      </c>
      <c r="H546" s="194" t="inlineStr">
        <is>
          <t>Design CFM</t>
        </is>
      </c>
      <c r="I546" s="188" t="inlineStr">
        <is>
          <t>Initial</t>
        </is>
      </c>
      <c r="J546" s="173" t="n"/>
      <c r="K546" s="188" t="inlineStr">
        <is>
          <t>Final</t>
        </is>
      </c>
      <c r="L546" s="173" t="n"/>
      <c r="M546" s="188" t="inlineStr">
        <is>
          <t>%</t>
        </is>
      </c>
    </row>
    <row r="547" ht="13.35" customHeight="1" s="162">
      <c r="B547" s="153" t="inlineStr">
        <is>
          <t>No.</t>
        </is>
      </c>
      <c r="C547" s="188" t="inlineStr">
        <is>
          <t>Area Served</t>
        </is>
      </c>
      <c r="D547" s="188" t="inlineStr">
        <is>
          <t>Type</t>
        </is>
      </c>
      <c r="E547" s="188" t="inlineStr">
        <is>
          <t>Size</t>
        </is>
      </c>
      <c r="F547" s="188" t="inlineStr">
        <is>
          <t>Ak</t>
        </is>
      </c>
      <c r="G547" s="442" t="n"/>
      <c r="H547" s="442" t="n"/>
      <c r="I547" s="188" t="inlineStr">
        <is>
          <t>VEL</t>
        </is>
      </c>
      <c r="J547" s="188" t="inlineStr">
        <is>
          <t>CFM</t>
        </is>
      </c>
      <c r="K547" s="188" t="inlineStr">
        <is>
          <t>VEL</t>
        </is>
      </c>
      <c r="L547" s="188" t="inlineStr">
        <is>
          <t>CFM</t>
        </is>
      </c>
      <c r="M547" s="442" t="n"/>
    </row>
    <row r="548" ht="13.35" customHeight="1" s="162">
      <c r="B548" s="307" t="n"/>
      <c r="C548" s="307" t="n"/>
      <c r="E548" s="307" t="n"/>
      <c r="F548" s="32" t="n"/>
      <c r="G548" s="33">
        <f>IF(F548="", "", H548/F548)</f>
        <v/>
      </c>
      <c r="H548" s="33" t="n"/>
      <c r="I548" s="33" t="n"/>
      <c r="J548" s="33">
        <f>IF(I548="", "", I548*$F548)</f>
        <v/>
      </c>
      <c r="K548" s="33" t="n"/>
      <c r="L548" s="33">
        <f>IF(K548="", "", K548*$F548)</f>
        <v/>
      </c>
      <c r="M548" s="30">
        <f>IF(OR(H548="",H548=0),"",IF(K548="",IF(J548="","",J548/H548),L548/H548))</f>
        <v/>
      </c>
    </row>
    <row r="549" ht="13.35" customHeight="1" s="162">
      <c r="B549" s="31" t="n"/>
      <c r="C549" s="31" t="n"/>
      <c r="E549" s="31" t="n"/>
      <c r="F549" s="32" t="n"/>
      <c r="G549" s="33">
        <f>IF(F549="", "", H549/F549)</f>
        <v/>
      </c>
      <c r="H549" s="33" t="n"/>
      <c r="I549" s="33" t="n"/>
      <c r="J549" s="33">
        <f>IF(I549="", "", I549*$F549)</f>
        <v/>
      </c>
      <c r="K549" s="33" t="n"/>
      <c r="L549" s="33">
        <f>IF(K549="", "", K549*$F549)</f>
        <v/>
      </c>
      <c r="M549" s="30">
        <f>IF(OR(H549="",H549=0),"",IF(K549="",IF(J549="","",J549/H549),L549/H549))</f>
        <v/>
      </c>
    </row>
    <row r="550" ht="13.35" customHeight="1" s="162">
      <c r="B550" s="31" t="n"/>
      <c r="C550" s="31" t="n"/>
      <c r="E550" s="31" t="n"/>
      <c r="F550" s="32" t="n"/>
      <c r="G550" s="33">
        <f>IF(F550="", "", H550/F550)</f>
        <v/>
      </c>
      <c r="H550" s="33" t="n"/>
      <c r="I550" s="33" t="n"/>
      <c r="J550" s="33">
        <f>IF(I550="", "", I550*$F550)</f>
        <v/>
      </c>
      <c r="K550" s="33" t="n"/>
      <c r="L550" s="33">
        <f>IF(K550="", "", K550*$F550)</f>
        <v/>
      </c>
      <c r="M550" s="30">
        <f>IF(OR(H550="",H550=0),"",IF(K550="",IF(J550="","",J550/H550),L550/H550))</f>
        <v/>
      </c>
    </row>
    <row r="551" ht="13.35" customHeight="1" s="162">
      <c r="B551" s="31" t="n"/>
      <c r="C551" s="31" t="n"/>
      <c r="E551" s="31" t="n"/>
      <c r="F551" s="32" t="n"/>
      <c r="G551" s="33">
        <f>IF(F551="", "", H551/F551)</f>
        <v/>
      </c>
      <c r="H551" s="33" t="n"/>
      <c r="I551" s="33" t="n"/>
      <c r="J551" s="33">
        <f>IF(I551="", "", I551*$F551)</f>
        <v/>
      </c>
      <c r="K551" s="33" t="n"/>
      <c r="L551" s="33">
        <f>IF(K551="", "", K551*$F551)</f>
        <v/>
      </c>
      <c r="M551" s="30">
        <f>IF(OR(H551="",H551=0),"",IF(K551="",IF(J551="","",J551/H551),L551/H551))</f>
        <v/>
      </c>
    </row>
    <row r="552" ht="13.35" customHeight="1" s="162">
      <c r="B552" s="31" t="n"/>
      <c r="C552" s="31" t="n"/>
      <c r="E552" s="31" t="n"/>
      <c r="F552" s="32" t="n"/>
      <c r="G552" s="33">
        <f>IF(F552="", "", H552/F552)</f>
        <v/>
      </c>
      <c r="H552" s="33" t="n"/>
      <c r="I552" s="33" t="n"/>
      <c r="J552" s="33">
        <f>IF(I552="", "", I552*$F552)</f>
        <v/>
      </c>
      <c r="K552" s="33" t="n"/>
      <c r="L552" s="33">
        <f>IF(K552="", "", K552*$F552)</f>
        <v/>
      </c>
      <c r="M552" s="30">
        <f>IF(OR(H552="",H552=0),"",IF(K552="",IF(J552="","",J552/H552),L552/H552))</f>
        <v/>
      </c>
    </row>
    <row r="553" ht="13.35" customHeight="1" s="162">
      <c r="B553" s="31" t="n"/>
      <c r="C553" s="31" t="n"/>
      <c r="E553" s="31" t="n"/>
      <c r="F553" s="32" t="n"/>
      <c r="G553" s="33">
        <f>IF(F553="", "", H553/F553)</f>
        <v/>
      </c>
      <c r="H553" s="33" t="n"/>
      <c r="I553" s="33" t="n"/>
      <c r="J553" s="33">
        <f>IF(I553="", "", I553*$F553)</f>
        <v/>
      </c>
      <c r="K553" s="33" t="n"/>
      <c r="L553" s="33">
        <f>IF(K553="", "", K553*$F553)</f>
        <v/>
      </c>
      <c r="M553" s="30">
        <f>IF(OR(H553="",H553=0),"",IF(K553="",IF(J553="","",J553/H553),L553/H553))</f>
        <v/>
      </c>
    </row>
    <row r="554" ht="13.35" customHeight="1" s="162">
      <c r="B554" s="31" t="n"/>
      <c r="C554" s="31" t="n"/>
      <c r="E554" s="31" t="n"/>
      <c r="F554" s="32" t="n"/>
      <c r="G554" s="33">
        <f>IF(F554="", "", H554/F554)</f>
        <v/>
      </c>
      <c r="H554" s="33" t="n"/>
      <c r="I554" s="33" t="n"/>
      <c r="J554" s="33">
        <f>IF(I554="", "", I554*$F554)</f>
        <v/>
      </c>
      <c r="K554" s="33" t="n"/>
      <c r="L554" s="33">
        <f>IF(K554="", "", K554*$F554)</f>
        <v/>
      </c>
      <c r="M554" s="30">
        <f>IF(OR(H554="",H554=0),"",IF(K554="",IF(J554="","",J554/H554),L554/H554))</f>
        <v/>
      </c>
      <c r="P554" s="443" t="inlineStr">
        <is>
          <t>Technician Notes</t>
        </is>
      </c>
      <c r="Q554" s="421" t="n"/>
      <c r="R554" s="421" t="n"/>
      <c r="S554" s="421" t="n"/>
      <c r="T554" s="421" t="n"/>
      <c r="U554" s="421" t="n"/>
      <c r="V554" s="421" t="n"/>
      <c r="W554" s="421" t="n"/>
      <c r="X554" s="421" t="n"/>
      <c r="Y554" s="421" t="n"/>
      <c r="Z554" s="422" t="n"/>
    </row>
    <row r="555" ht="13.35" customHeight="1" s="162">
      <c r="B555" s="31" t="n"/>
      <c r="C555" s="31" t="n"/>
      <c r="E555" s="31" t="n"/>
      <c r="F555" s="32" t="n"/>
      <c r="G555" s="33">
        <f>IF(F555="", "", H555/F555)</f>
        <v/>
      </c>
      <c r="H555" s="33" t="n"/>
      <c r="I555" s="33" t="n"/>
      <c r="J555" s="33">
        <f>IF(I555="", "", I555*$F555)</f>
        <v/>
      </c>
      <c r="K555" s="33" t="n"/>
      <c r="L555" s="33">
        <f>IF(K555="", "", K555*$F555)</f>
        <v/>
      </c>
      <c r="M555" s="30">
        <f>IF(OR(H555="",H555=0),"",IF(K555="",IF(J555="","",J555/H555),L555/H555))</f>
        <v/>
      </c>
      <c r="P555" s="444" t="n"/>
      <c r="Z555" s="445" t="n"/>
    </row>
    <row r="556" ht="13.35" customHeight="1" s="162">
      <c r="B556" s="31" t="n"/>
      <c r="C556" s="31" t="n"/>
      <c r="E556" s="31" t="n"/>
      <c r="F556" s="32" t="n"/>
      <c r="G556" s="33">
        <f>IF(F556="", "", H556/F556)</f>
        <v/>
      </c>
      <c r="H556" s="33" t="n"/>
      <c r="I556" s="33" t="n"/>
      <c r="J556" s="33">
        <f>IF(I556="", "", I556*$F556)</f>
        <v/>
      </c>
      <c r="K556" s="33" t="n"/>
      <c r="L556" s="33">
        <f>IF(K556="", "", K556*$F556)</f>
        <v/>
      </c>
      <c r="M556" s="30">
        <f>IF(OR(H556="",H556=0),"",IF(K556="",IF(J556="","",J556/H556),L556/H556))</f>
        <v/>
      </c>
      <c r="P556" s="444" t="n"/>
      <c r="Z556" s="445" t="n"/>
    </row>
    <row r="557" ht="13.35" customHeight="1" s="162">
      <c r="B557" s="31" t="n"/>
      <c r="C557" s="31" t="n"/>
      <c r="E557" s="31" t="n"/>
      <c r="F557" s="32" t="n"/>
      <c r="G557" s="33">
        <f>IF(F557="", "", H557/F557)</f>
        <v/>
      </c>
      <c r="H557" s="33" t="n"/>
      <c r="I557" s="33" t="n"/>
      <c r="J557" s="33">
        <f>IF(I557="", "", I557*$F557)</f>
        <v/>
      </c>
      <c r="K557" s="33" t="n"/>
      <c r="L557" s="33">
        <f>IF(K557="", "", K557*$F557)</f>
        <v/>
      </c>
      <c r="M557" s="30">
        <f>IF(OR(H557="",H557=0),"",IF(K557="",IF(J557="","",J557/H557),L557/H557))</f>
        <v/>
      </c>
      <c r="P557" s="444" t="n"/>
      <c r="Z557" s="445" t="n"/>
    </row>
    <row r="558" ht="13.35" customHeight="1" s="162">
      <c r="B558" s="31" t="n"/>
      <c r="C558" s="31" t="n"/>
      <c r="E558" s="31" t="n"/>
      <c r="F558" s="32" t="n"/>
      <c r="G558" s="33">
        <f>IF(F558="", "", H558/F558)</f>
        <v/>
      </c>
      <c r="H558" s="33" t="n"/>
      <c r="I558" s="33" t="n"/>
      <c r="J558" s="33">
        <f>IF(I558="", "", I558*$F558)</f>
        <v/>
      </c>
      <c r="K558" s="33" t="n"/>
      <c r="L558" s="33">
        <f>IF(K558="", "", K558*$F558)</f>
        <v/>
      </c>
      <c r="M558" s="30">
        <f>IF(OR(H558="",H558=0),"",IF(K558="",IF(J558="","",J558/H558),L558/H558))</f>
        <v/>
      </c>
      <c r="P558" s="444" t="n"/>
      <c r="Z558" s="445" t="n"/>
    </row>
    <row r="559" ht="13.35" customHeight="1" s="162">
      <c r="B559" s="31" t="n"/>
      <c r="C559" s="31" t="n"/>
      <c r="E559" s="31" t="n"/>
      <c r="F559" s="32" t="n"/>
      <c r="G559" s="33">
        <f>IF(F559="", "", H559/F559)</f>
        <v/>
      </c>
      <c r="H559" s="33" t="n"/>
      <c r="I559" s="33" t="n"/>
      <c r="J559" s="33">
        <f>IF(I559="", "", I559*$F559)</f>
        <v/>
      </c>
      <c r="K559" s="33" t="n"/>
      <c r="L559" s="33">
        <f>IF(K559="", "", K559*$F559)</f>
        <v/>
      </c>
      <c r="M559" s="30">
        <f>IF(OR(H559="",H559=0),"",IF(K559="",IF(J559="","",J559/H559),L559/H559))</f>
        <v/>
      </c>
      <c r="P559" s="444" t="n"/>
      <c r="Z559" s="445" t="n"/>
    </row>
    <row r="560" ht="13.35" customHeight="1" s="162">
      <c r="B560" s="31" t="n"/>
      <c r="C560" s="31" t="n"/>
      <c r="E560" s="31" t="n"/>
      <c r="F560" s="32" t="n"/>
      <c r="G560" s="33">
        <f>IF(F560="", "", H560/F560)</f>
        <v/>
      </c>
      <c r="H560" s="33" t="n"/>
      <c r="I560" s="33" t="n"/>
      <c r="J560" s="33">
        <f>IF(I560="", "", I560*$F560)</f>
        <v/>
      </c>
      <c r="K560" s="33" t="n"/>
      <c r="L560" s="33">
        <f>IF(K560="", "", K560*$F560)</f>
        <v/>
      </c>
      <c r="M560" s="30">
        <f>IF(OR(H560="",H560=0),"",IF(K560="",IF(J560="","",J560/H560),L560/H560))</f>
        <v/>
      </c>
      <c r="P560" s="444" t="n"/>
      <c r="Z560" s="445" t="n"/>
    </row>
    <row r="561" ht="13.35" customHeight="1" s="162">
      <c r="B561" s="31" t="n"/>
      <c r="C561" s="31" t="n"/>
      <c r="E561" s="31" t="n"/>
      <c r="F561" s="32" t="n"/>
      <c r="G561" s="33">
        <f>IF(F561="", "", H561/F561)</f>
        <v/>
      </c>
      <c r="H561" s="33" t="n"/>
      <c r="I561" s="33" t="n"/>
      <c r="J561" s="33">
        <f>IF(I561="", "", I561*$F561)</f>
        <v/>
      </c>
      <c r="K561" s="33" t="n"/>
      <c r="L561" s="33">
        <f>IF(K561="", "", K561*$F561)</f>
        <v/>
      </c>
      <c r="M561" s="30">
        <f>IF(OR(H561="",H561=0),"",IF(K561="",IF(J561="","",J561/H561),L561/H561))</f>
        <v/>
      </c>
      <c r="P561" s="444" t="n"/>
      <c r="Z561" s="445" t="n"/>
    </row>
    <row r="562" ht="13.35" customHeight="1" s="162">
      <c r="B562" s="31" t="n"/>
      <c r="C562" s="31" t="n"/>
      <c r="E562" s="31" t="n"/>
      <c r="F562" s="32" t="n"/>
      <c r="G562" s="33">
        <f>IF(F562="", "", H562/F562)</f>
        <v/>
      </c>
      <c r="H562" s="33" t="n"/>
      <c r="I562" s="33" t="n"/>
      <c r="J562" s="33">
        <f>IF(I562="", "", I562*$F562)</f>
        <v/>
      </c>
      <c r="K562" s="33" t="n"/>
      <c r="L562" s="33">
        <f>IF(K562="", "", K562*$F562)</f>
        <v/>
      </c>
      <c r="M562" s="30">
        <f>IF(OR(H562="",H562=0),"",IF(K562="",IF(J562="","",J562/H562),L562/H562))</f>
        <v/>
      </c>
      <c r="P562" s="444" t="n"/>
      <c r="Z562" s="445" t="n"/>
    </row>
    <row r="563" ht="13.35" customHeight="1" s="162">
      <c r="B563" s="31" t="n"/>
      <c r="C563" s="31" t="n"/>
      <c r="E563" s="31" t="n"/>
      <c r="F563" s="32" t="n"/>
      <c r="G563" s="33">
        <f>IF(F563="", "", H563/F563)</f>
        <v/>
      </c>
      <c r="H563" s="33" t="n"/>
      <c r="I563" s="33" t="n"/>
      <c r="J563" s="33">
        <f>IF(I563="", "", I563*$F563)</f>
        <v/>
      </c>
      <c r="K563" s="33" t="n"/>
      <c r="L563" s="33">
        <f>IF(K563="", "", K563*$F563)</f>
        <v/>
      </c>
      <c r="M563" s="30">
        <f>IF(OR(H563="",H563=0),"",IF(K563="",IF(J563="","",J563/H563),L563/H563))</f>
        <v/>
      </c>
      <c r="P563" s="444" t="n"/>
      <c r="Z563" s="445" t="n"/>
    </row>
    <row r="564" ht="13.35" customHeight="1" s="162">
      <c r="B564" s="31" t="n"/>
      <c r="C564" s="31" t="n"/>
      <c r="E564" s="31" t="n"/>
      <c r="F564" s="32" t="n"/>
      <c r="G564" s="33">
        <f>IF(F564="", "", H564/F564)</f>
        <v/>
      </c>
      <c r="H564" s="33" t="n"/>
      <c r="I564" s="33" t="n"/>
      <c r="J564" s="33">
        <f>IF(I564="", "", I564*$F564)</f>
        <v/>
      </c>
      <c r="K564" s="33" t="n"/>
      <c r="L564" s="33">
        <f>IF(K564="", "", K564*$F564)</f>
        <v/>
      </c>
      <c r="M564" s="30">
        <f>IF(OR(H564="",H564=0),"",IF(K564="",IF(J564="","",J564/H564),L564/H564))</f>
        <v/>
      </c>
      <c r="P564" s="444" t="n"/>
      <c r="Z564" s="445" t="n"/>
    </row>
    <row r="565" ht="13.35" customHeight="1" s="162">
      <c r="B565" s="31" t="n"/>
      <c r="C565" s="31" t="n"/>
      <c r="E565" s="31" t="n"/>
      <c r="F565" s="32" t="n"/>
      <c r="G565" s="33">
        <f>IF(F565="", "", H565/F565)</f>
        <v/>
      </c>
      <c r="H565" s="33" t="n"/>
      <c r="I565" s="33" t="n"/>
      <c r="J565" s="33">
        <f>IF(I565="", "", I565*$F565)</f>
        <v/>
      </c>
      <c r="K565" s="33" t="n"/>
      <c r="L565" s="33">
        <f>IF(K565="", "", K565*$F565)</f>
        <v/>
      </c>
      <c r="M565" s="30">
        <f>IF(OR(H565="",H565=0),"",IF(K565="",IF(J565="","",J565/H565),L565/H565))</f>
        <v/>
      </c>
      <c r="P565" s="444" t="n"/>
      <c r="Z565" s="445" t="n"/>
    </row>
    <row r="566" ht="13.35" customHeight="1" s="162">
      <c r="B566" s="31" t="n"/>
      <c r="C566" s="31" t="n"/>
      <c r="E566" s="31" t="n"/>
      <c r="F566" s="32" t="n"/>
      <c r="G566" s="33">
        <f>IF(F566="", "", H566/F566)</f>
        <v/>
      </c>
      <c r="H566" s="33" t="n"/>
      <c r="I566" s="33" t="n"/>
      <c r="J566" s="33">
        <f>IF(I566="", "", I566*$F566)</f>
        <v/>
      </c>
      <c r="K566" s="33" t="n"/>
      <c r="L566" s="33">
        <f>IF(K566="", "", K566*$F566)</f>
        <v/>
      </c>
      <c r="M566" s="30">
        <f>IF(OR(H566="",H566=0),"",IF(K566="",IF(J566="","",J566/H566),L566/H566))</f>
        <v/>
      </c>
      <c r="P566" s="444" t="n"/>
      <c r="Z566" s="445" t="n"/>
    </row>
    <row r="567" ht="13.35" customHeight="1" s="162">
      <c r="B567" s="31" t="n"/>
      <c r="C567" s="31" t="n"/>
      <c r="E567" s="31" t="n"/>
      <c r="F567" s="32" t="n"/>
      <c r="G567" s="33">
        <f>IF(F567="", "", H567/F567)</f>
        <v/>
      </c>
      <c r="H567" s="33" t="n"/>
      <c r="I567" s="33" t="n"/>
      <c r="J567" s="33">
        <f>IF(I567="", "", I567*$F567)</f>
        <v/>
      </c>
      <c r="K567" s="33" t="n"/>
      <c r="L567" s="33">
        <f>IF(K567="", "", K567*$F567)</f>
        <v/>
      </c>
      <c r="M567" s="30">
        <f>IF(OR(H567="",H567=0),"",IF(K567="",IF(J567="","",J567/H567),L567/H567))</f>
        <v/>
      </c>
      <c r="P567" s="444" t="n"/>
      <c r="Z567" s="445" t="n"/>
    </row>
    <row r="568" ht="13.35" customHeight="1" s="162">
      <c r="B568" s="31" t="n"/>
      <c r="C568" s="31" t="n"/>
      <c r="E568" s="31" t="n"/>
      <c r="F568" s="32" t="n"/>
      <c r="G568" s="33">
        <f>IF(F568="", "", H568/F568)</f>
        <v/>
      </c>
      <c r="H568" s="33" t="n"/>
      <c r="I568" s="33" t="n"/>
      <c r="J568" s="33">
        <f>IF(I568="", "", I568*$F568)</f>
        <v/>
      </c>
      <c r="K568" s="33" t="n"/>
      <c r="L568" s="33">
        <f>IF(K568="", "", K568*$F568)</f>
        <v/>
      </c>
      <c r="M568" s="30">
        <f>IF(OR(H568="",H568=0),"",IF(K568="",IF(J568="","",J568/H568),L568/H568))</f>
        <v/>
      </c>
      <c r="P568" s="444" t="n"/>
      <c r="Z568" s="445" t="n"/>
    </row>
    <row r="569" ht="13.35" customHeight="1" s="162">
      <c r="B569" s="31" t="n"/>
      <c r="C569" s="31" t="n"/>
      <c r="E569" s="31" t="n"/>
      <c r="F569" s="32" t="n"/>
      <c r="G569" s="33">
        <f>IF(F569="", "", H569/F569)</f>
        <v/>
      </c>
      <c r="H569" s="33" t="n"/>
      <c r="I569" s="33" t="n"/>
      <c r="J569" s="33">
        <f>IF(I569="", "", I569*$F569)</f>
        <v/>
      </c>
      <c r="K569" s="33" t="n"/>
      <c r="L569" s="33">
        <f>IF(K569="", "", K569*$F569)</f>
        <v/>
      </c>
      <c r="M569" s="30">
        <f>IF(OR(H569="",H569=0),"",IF(K569="",IF(J569="","",J569/H569),L569/H569))</f>
        <v/>
      </c>
      <c r="P569" s="444" t="n"/>
      <c r="Z569" s="445" t="n"/>
    </row>
    <row r="570" ht="13.35" customHeight="1" s="162">
      <c r="B570" s="31" t="n"/>
      <c r="C570" s="31" t="n"/>
      <c r="E570" s="31" t="n"/>
      <c r="F570" s="32" t="n"/>
      <c r="G570" s="33">
        <f>IF(F570="", "", H570/F570)</f>
        <v/>
      </c>
      <c r="H570" s="33" t="n"/>
      <c r="I570" s="33" t="n"/>
      <c r="J570" s="33">
        <f>IF(I570="", "", I570*$F570)</f>
        <v/>
      </c>
      <c r="K570" s="33" t="n"/>
      <c r="L570" s="33">
        <f>IF(K570="", "", K570*$F570)</f>
        <v/>
      </c>
      <c r="M570" s="30">
        <f>IF(OR(H570="",H570=0),"",IF(K570="",IF(J570="","",J570/H570),L570/H570))</f>
        <v/>
      </c>
      <c r="P570" s="444" t="n"/>
      <c r="Z570" s="445" t="n"/>
    </row>
    <row r="571" ht="13.35" customHeight="1" s="162">
      <c r="B571" s="31" t="n"/>
      <c r="C571" s="31" t="n"/>
      <c r="E571" s="31" t="n"/>
      <c r="F571" s="32" t="n"/>
      <c r="G571" s="33">
        <f>IF(F571="", "", H571/F571)</f>
        <v/>
      </c>
      <c r="H571" s="33" t="n"/>
      <c r="I571" s="33" t="n"/>
      <c r="J571" s="33">
        <f>IF(I571="", "", I571*$F571)</f>
        <v/>
      </c>
      <c r="K571" s="33" t="n"/>
      <c r="L571" s="33">
        <f>IF(K571="", "", K571*$F571)</f>
        <v/>
      </c>
      <c r="M571" s="30">
        <f>IF(OR(H571="",H571=0),"",IF(K571="",IF(J571="","",J571/H571),L571/H571))</f>
        <v/>
      </c>
      <c r="P571" s="444" t="n"/>
      <c r="Z571" s="445" t="n"/>
    </row>
    <row r="572" ht="13.35" customHeight="1" s="162">
      <c r="B572" s="31" t="n"/>
      <c r="C572" s="31" t="n"/>
      <c r="E572" s="31" t="n"/>
      <c r="F572" s="32" t="n"/>
      <c r="G572" s="33">
        <f>IF(F572="", "", H572/F572)</f>
        <v/>
      </c>
      <c r="H572" s="33" t="n"/>
      <c r="I572" s="33" t="n"/>
      <c r="J572" s="33">
        <f>IF(I572="", "", I572*$F572)</f>
        <v/>
      </c>
      <c r="K572" s="33" t="n"/>
      <c r="L572" s="33">
        <f>IF(K572="", "", K572*$F572)</f>
        <v/>
      </c>
      <c r="M572" s="30">
        <f>IF(OR(H572="",H572=0),"",IF(K572="",IF(J572="","",J572/H572),L572/H572))</f>
        <v/>
      </c>
      <c r="P572" s="444" t="n"/>
      <c r="Z572" s="445" t="n"/>
    </row>
    <row r="573" ht="13.35" customHeight="1" s="162">
      <c r="B573" s="31" t="n"/>
      <c r="C573" s="31" t="n"/>
      <c r="E573" s="31" t="n"/>
      <c r="F573" s="32" t="n"/>
      <c r="G573" s="33">
        <f>IF(F573="", "", H573/F573)</f>
        <v/>
      </c>
      <c r="H573" s="33" t="n"/>
      <c r="I573" s="33" t="n"/>
      <c r="J573" s="33">
        <f>IF(I573="", "", I573*$F573)</f>
        <v/>
      </c>
      <c r="K573" s="33" t="n"/>
      <c r="L573" s="33">
        <f>IF(K573="", "", K573*$F573)</f>
        <v/>
      </c>
      <c r="M573" s="30">
        <f>IF(OR(H573="",H573=0),"",IF(K573="",IF(J573="","",J573/H573),L573/H573))</f>
        <v/>
      </c>
      <c r="P573" s="444" t="n"/>
      <c r="Z573" s="445" t="n"/>
    </row>
    <row r="574" ht="13.35" customHeight="1" s="162">
      <c r="B574" s="31" t="n"/>
      <c r="C574" s="31" t="n"/>
      <c r="E574" s="31" t="n"/>
      <c r="F574" s="32" t="n"/>
      <c r="G574" s="33">
        <f>IF(F574="", "", H574/F574)</f>
        <v/>
      </c>
      <c r="H574" s="33" t="n"/>
      <c r="I574" s="33" t="n"/>
      <c r="J574" s="33">
        <f>IF(I574="", "", I574*$F574)</f>
        <v/>
      </c>
      <c r="K574" s="33" t="n"/>
      <c r="L574" s="33">
        <f>IF(K574="", "", K574*$F574)</f>
        <v/>
      </c>
      <c r="M574" s="30">
        <f>IF(OR(H574="",H574=0),"",IF(K574="",IF(J574="","",J574/H574),L574/H574))</f>
        <v/>
      </c>
      <c r="P574" s="444" t="n"/>
      <c r="Z574" s="445" t="n"/>
    </row>
    <row r="575" ht="13.35" customHeight="1" s="162">
      <c r="B575" s="31" t="n"/>
      <c r="C575" s="31" t="n"/>
      <c r="E575" s="31" t="n"/>
      <c r="F575" s="32" t="n"/>
      <c r="G575" s="33">
        <f>IF(F575="", "", H575/F575)</f>
        <v/>
      </c>
      <c r="H575" s="33" t="n"/>
      <c r="I575" s="33" t="n"/>
      <c r="J575" s="33">
        <f>IF(I575="", "", I575*$F575)</f>
        <v/>
      </c>
      <c r="K575" s="33" t="n"/>
      <c r="L575" s="33">
        <f>IF(K575="", "", K575*$F575)</f>
        <v/>
      </c>
      <c r="M575" s="34">
        <f>IF(OR(H575="",H575=0),"",IF(K575="",IF(J575="","",J575/H575),L575/H575))</f>
        <v/>
      </c>
      <c r="P575" s="444" t="n"/>
      <c r="Z575" s="445" t="n"/>
    </row>
    <row r="576" ht="13.35" customHeight="1" s="162">
      <c r="A576" s="130" t="n"/>
      <c r="B576" s="42" t="n"/>
      <c r="C576" s="231" t="inlineStr">
        <is>
          <t>Total</t>
        </is>
      </c>
      <c r="D576" s="159" t="n"/>
      <c r="E576" s="42" t="n"/>
      <c r="F576" s="42" t="n"/>
      <c r="G576" s="43" t="n"/>
      <c r="H576" s="43">
        <f>IF(SUM(H548:H575)=0,"",SUM(H548:H575))</f>
        <v/>
      </c>
      <c r="I576" s="43" t="n"/>
      <c r="J576" s="43">
        <f>IF(SUM(J548:J575)=0,"",SUM(J548:J575))</f>
        <v/>
      </c>
      <c r="K576" s="43" t="n"/>
      <c r="L576" s="43">
        <f>IF(SUM(L548:L575)=0,"",SUM(L548:L575))</f>
        <v/>
      </c>
      <c r="M576" s="35">
        <f>IF(OR(H576="",H576=0),"",IF(L576="",IF(J576="","",J576/H576),L576/H576))</f>
        <v/>
      </c>
      <c r="P576" s="444" t="n"/>
      <c r="Z576" s="445" t="n"/>
    </row>
    <row r="577" ht="13.35" customHeight="1" s="162">
      <c r="P577" s="444" t="n"/>
      <c r="Z577" s="445" t="n"/>
    </row>
    <row r="578" ht="13.35" customHeight="1" s="162">
      <c r="B578" s="188" t="inlineStr">
        <is>
          <t>Return Air Register / Inlet Airflow</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c r="P578" s="444" t="n"/>
      <c r="Z578" s="445" t="n"/>
    </row>
    <row r="579" ht="13.35" customHeight="1" s="162">
      <c r="B579" s="153" t="inlineStr">
        <is>
          <t>No.</t>
        </is>
      </c>
      <c r="C579" s="188" t="inlineStr">
        <is>
          <t>Area Served</t>
        </is>
      </c>
      <c r="D579" s="188" t="inlineStr">
        <is>
          <t>Type</t>
        </is>
      </c>
      <c r="E579" s="188" t="inlineStr">
        <is>
          <t>Size</t>
        </is>
      </c>
      <c r="F579" s="188" t="inlineStr">
        <is>
          <t>Ak</t>
        </is>
      </c>
      <c r="G579" s="442" t="n"/>
      <c r="H579" s="442" t="n"/>
      <c r="I579" s="188" t="inlineStr">
        <is>
          <t>VEL</t>
        </is>
      </c>
      <c r="J579" s="188" t="inlineStr">
        <is>
          <t>CFM</t>
        </is>
      </c>
      <c r="K579" s="188" t="inlineStr">
        <is>
          <t>VEL</t>
        </is>
      </c>
      <c r="L579" s="188" t="inlineStr">
        <is>
          <t>CFM</t>
        </is>
      </c>
      <c r="M579" s="442" t="n"/>
      <c r="P579" s="444" t="n"/>
      <c r="Z579" s="445" t="n"/>
    </row>
    <row r="580" ht="13.35" customHeight="1" s="162">
      <c r="B580" s="307" t="n"/>
      <c r="C580" s="307" t="n"/>
      <c r="E580" s="307" t="n"/>
      <c r="F580" s="32" t="n"/>
      <c r="G580" s="33">
        <f>IF(F580="", "", H580/F580)</f>
        <v/>
      </c>
      <c r="H580" s="33">
        <f>IF(H576="","",H576-N(H587))</f>
        <v/>
      </c>
      <c r="I580" s="33" t="n"/>
      <c r="J580" s="33">
        <f>IF(I580="", "", I580*$F580)</f>
        <v/>
      </c>
      <c r="K580" s="33" t="n"/>
      <c r="L580" s="33">
        <f>IF(L587="","",L576-N(L587))</f>
        <v/>
      </c>
      <c r="M580" s="30">
        <f>IF(OR(H580="",H580=0),"",IF(K580="",IF(J580="","",J580/H580),L580/H580))</f>
        <v/>
      </c>
      <c r="P580" s="444" t="n"/>
      <c r="Z580" s="445" t="n"/>
    </row>
    <row r="581" ht="13.35" customHeight="1" s="162">
      <c r="B581" s="31" t="n"/>
      <c r="C581" s="31" t="n"/>
      <c r="E581" s="31" t="n"/>
      <c r="F581" s="32" t="n"/>
      <c r="G581" s="33">
        <f>IF(F581="", "", H581/F581)</f>
        <v/>
      </c>
      <c r="H581" s="33" t="n"/>
      <c r="I581" s="33" t="n"/>
      <c r="J581" s="33">
        <f>IF(I581="", "", I581*$F581)</f>
        <v/>
      </c>
      <c r="K581" s="33" t="n"/>
      <c r="L581" s="33">
        <f>IF(K581="", "", K581*$F581)</f>
        <v/>
      </c>
      <c r="M581" s="30">
        <f>IF(OR(H581="",H581=0),"",IF(K581="",IF(J581="","",J581/H581),L581/H581))</f>
        <v/>
      </c>
      <c r="P581" s="446" t="n"/>
      <c r="Q581" s="447" t="n"/>
      <c r="R581" s="447" t="n"/>
      <c r="S581" s="447" t="n"/>
      <c r="T581" s="447" t="n"/>
      <c r="U581" s="447" t="n"/>
      <c r="V581" s="447" t="n"/>
      <c r="W581" s="447" t="n"/>
      <c r="X581" s="447" t="n"/>
      <c r="Y581" s="447" t="n"/>
      <c r="Z581" s="448" t="n"/>
    </row>
    <row r="582" ht="13.35" customHeight="1" s="162">
      <c r="B582" s="31" t="n"/>
      <c r="C582" s="31" t="n"/>
      <c r="E582" s="31" t="n"/>
      <c r="F582" s="32" t="n"/>
      <c r="G582" s="33">
        <f>IF(F582="", "", H582/F582)</f>
        <v/>
      </c>
      <c r="H582" s="33" t="n"/>
      <c r="I582" s="33" t="n"/>
      <c r="J582" s="33">
        <f>IF(I582="", "", I582*$F582)</f>
        <v/>
      </c>
      <c r="K582" s="33" t="n"/>
      <c r="L582" s="33">
        <f>IF(K582="", "", K582*$F582)</f>
        <v/>
      </c>
      <c r="M582" s="34">
        <f>IF(OR(H582="",H582=0),"",IF(K582="",IF(J582="","",J582/H582),L582/H582))</f>
        <v/>
      </c>
    </row>
    <row r="583" ht="13.35" customHeight="1" s="162">
      <c r="A583" s="130" t="n"/>
      <c r="B583" s="42" t="n"/>
      <c r="C583" s="231" t="inlineStr">
        <is>
          <t>Total</t>
        </is>
      </c>
      <c r="D583" s="159" t="n"/>
      <c r="E583" s="42" t="n"/>
      <c r="F583" s="42" t="n"/>
      <c r="G583" s="43" t="n"/>
      <c r="H583" s="43">
        <f>IF(SUM(H580:H582)=0, "", SUM(H580:H582))</f>
        <v/>
      </c>
      <c r="I583" s="42" t="n"/>
      <c r="J583" s="43">
        <f>IF(SUM(J580:J582)=0, "", SUM(J580:J582))</f>
        <v/>
      </c>
      <c r="K583" s="42" t="n"/>
      <c r="L583" s="43">
        <f>IF(SUM(L580:L582)=0, "", SUM(L580:L582))</f>
        <v/>
      </c>
      <c r="M583" s="35">
        <f>IF(OR(H583="",H583=0),"",IF(L583="",IF(J583="","",J583/H583),L583/H583))</f>
        <v/>
      </c>
    </row>
    <row r="584"/>
    <row r="585" ht="13.35" customHeight="1" s="162">
      <c r="B585" s="188" t="inlineStr">
        <is>
          <t>Outside Air Inlet / Duct Airflow</t>
        </is>
      </c>
      <c r="C585" s="174" t="n"/>
      <c r="D585" s="174" t="n"/>
      <c r="E585" s="174" t="n"/>
      <c r="F585" s="173" t="n"/>
      <c r="G585" s="233" t="inlineStr">
        <is>
          <t>Design VEL</t>
        </is>
      </c>
      <c r="H585" s="194" t="inlineStr">
        <is>
          <t>Design CFM</t>
        </is>
      </c>
      <c r="I585" s="188" t="inlineStr">
        <is>
          <t>Initial</t>
        </is>
      </c>
      <c r="J585" s="173" t="n"/>
      <c r="K585" s="188" t="inlineStr">
        <is>
          <t>Final</t>
        </is>
      </c>
      <c r="L585" s="173" t="n"/>
      <c r="M585" s="188" t="inlineStr">
        <is>
          <t>%</t>
        </is>
      </c>
    </row>
    <row r="586" ht="13.35" customHeight="1" s="162">
      <c r="B586" s="153" t="inlineStr">
        <is>
          <t>No.</t>
        </is>
      </c>
      <c r="C586" s="188" t="inlineStr">
        <is>
          <t>Area Served</t>
        </is>
      </c>
      <c r="D586" s="188" t="inlineStr">
        <is>
          <t>Type</t>
        </is>
      </c>
      <c r="E586" s="188" t="inlineStr">
        <is>
          <t>Size</t>
        </is>
      </c>
      <c r="F586" s="188" t="inlineStr">
        <is>
          <t>Ak</t>
        </is>
      </c>
      <c r="G586" s="442" t="n"/>
      <c r="H586" s="442" t="n"/>
      <c r="I586" s="188" t="inlineStr">
        <is>
          <t>VEL</t>
        </is>
      </c>
      <c r="J586" s="188" t="inlineStr">
        <is>
          <t>CFM</t>
        </is>
      </c>
      <c r="K586" s="188" t="inlineStr">
        <is>
          <t>VEL</t>
        </is>
      </c>
      <c r="L586" s="188" t="inlineStr">
        <is>
          <t>CFM</t>
        </is>
      </c>
      <c r="M586" s="442" t="n"/>
    </row>
    <row r="587" ht="13.35" customHeight="1" s="162">
      <c r="B587" s="31" t="n"/>
      <c r="C587" s="31" t="n"/>
      <c r="E587" s="31" t="n"/>
      <c r="F587" s="32" t="n"/>
      <c r="G587" s="33">
        <f>IF(F587="", "", H587/F587)</f>
        <v/>
      </c>
      <c r="H587" s="33" t="n">
        <v>0</v>
      </c>
      <c r="I587" s="33" t="n"/>
      <c r="J587" s="33">
        <f>IF(I587="", "", I587*$F587)</f>
        <v/>
      </c>
      <c r="K587" s="33" t="n"/>
      <c r="L587" s="33">
        <f>IF(K587="", "", K587*$F587)</f>
        <v/>
      </c>
      <c r="M587" s="30">
        <f>IF(OR(H587="",H587=0),"",IF(K587="",IF(J587="","",J587/H587),L587/H587))</f>
        <v/>
      </c>
    </row>
    <row r="588"/>
    <row r="589" ht="13.35" customHeight="1" s="162">
      <c r="B589" s="188" t="inlineStr">
        <is>
          <t>Remarks</t>
        </is>
      </c>
      <c r="C589" s="173" t="n"/>
      <c r="D589" s="154" t="n"/>
      <c r="E589" s="174" t="n"/>
      <c r="F589" s="174" t="n"/>
      <c r="G589" s="174" t="n"/>
      <c r="H589" s="174" t="n"/>
      <c r="I589" s="174" t="n"/>
      <c r="J589" s="174" t="n"/>
      <c r="K589" s="174" t="n"/>
      <c r="L589" s="174" t="n"/>
      <c r="M589" s="173"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2" ht="13.35" customHeight="1" s="162">
      <c r="B592" s="200" t="inlineStr">
        <is>
          <t>System</t>
        </is>
      </c>
      <c r="C592" s="403" t="n"/>
      <c r="D592" s="209">
        <f>IF('{Equipment Data Entry}'!B19="","",'{Equipment Data Entry}'!B19)</f>
        <v/>
      </c>
      <c r="E592" s="420" t="n"/>
      <c r="F592" s="403" t="n"/>
      <c r="G592" s="200" t="inlineStr">
        <is>
          <t>Service</t>
        </is>
      </c>
      <c r="H592" s="403" t="n"/>
      <c r="I592" s="210">
        <f>IF('{Equipment Data Entry}'!C19="", "", '{Equipment Data Entry}'!C19)</f>
        <v/>
      </c>
      <c r="J592" s="420" t="n"/>
      <c r="K592" s="420" t="n"/>
      <c r="L592" s="420" t="n"/>
      <c r="M592" s="403" t="n"/>
    </row>
    <row r="593" ht="13.35" customHeight="1" s="162">
      <c r="B593" s="424" t="n"/>
      <c r="C593" s="425" t="n"/>
      <c r="D593" s="424" t="n"/>
      <c r="E593" s="426" t="n"/>
      <c r="F593" s="425" t="n"/>
      <c r="G593" s="424" t="n"/>
      <c r="H593" s="425" t="n"/>
      <c r="I593" s="424" t="n"/>
      <c r="J593" s="426" t="n"/>
      <c r="K593" s="426" t="n"/>
      <c r="L593" s="426" t="n"/>
      <c r="M593" s="425" t="n"/>
    </row>
    <row r="594" ht="13.35" customHeight="1" s="162">
      <c r="B594" s="439" t="inlineStr">
        <is>
          <t>Instrument:</t>
        </is>
      </c>
      <c r="C594" s="13" t="n"/>
      <c r="D594" s="440" t="n"/>
      <c r="E594" s="404" t="n"/>
      <c r="F594" s="404" t="n"/>
      <c r="G594" s="439" t="inlineStr">
        <is>
          <t>Ak basis / notes:</t>
        </is>
      </c>
      <c r="H594" s="13" t="n"/>
      <c r="I594" s="441" t="n"/>
      <c r="J594" s="404" t="n"/>
      <c r="K594" s="404" t="n"/>
      <c r="L594" s="404" t="n"/>
      <c r="M594" s="404" t="n"/>
    </row>
    <row r="595" ht="13.35" customHeight="1" s="162">
      <c r="B595" s="188" t="inlineStr">
        <is>
          <t>Supply Air Diffuser / Outlet Airflow</t>
        </is>
      </c>
      <c r="C595" s="174" t="n"/>
      <c r="D595" s="174" t="n"/>
      <c r="E595" s="174" t="n"/>
      <c r="F595" s="173" t="n"/>
      <c r="G595" s="233" t="inlineStr">
        <is>
          <t>Design VEL</t>
        </is>
      </c>
      <c r="H595" s="194" t="inlineStr">
        <is>
          <t>Design CFM</t>
        </is>
      </c>
      <c r="I595" s="188" t="inlineStr">
        <is>
          <t>Initial</t>
        </is>
      </c>
      <c r="J595" s="173" t="n"/>
      <c r="K595" s="188" t="inlineStr">
        <is>
          <t>Final</t>
        </is>
      </c>
      <c r="L595" s="173" t="n"/>
      <c r="M595" s="188" t="inlineStr">
        <is>
          <t>%</t>
        </is>
      </c>
    </row>
    <row r="596" ht="13.35" customHeight="1" s="162">
      <c r="B596" s="153" t="inlineStr">
        <is>
          <t>No.</t>
        </is>
      </c>
      <c r="C596" s="188" t="inlineStr">
        <is>
          <t>Area Served</t>
        </is>
      </c>
      <c r="D596" s="188" t="inlineStr">
        <is>
          <t>Type</t>
        </is>
      </c>
      <c r="E596" s="188" t="inlineStr">
        <is>
          <t>Size</t>
        </is>
      </c>
      <c r="F596" s="188" t="inlineStr">
        <is>
          <t>Ak</t>
        </is>
      </c>
      <c r="G596" s="442" t="n"/>
      <c r="H596" s="442" t="n"/>
      <c r="I596" s="188" t="inlineStr">
        <is>
          <t>VEL</t>
        </is>
      </c>
      <c r="J596" s="188" t="inlineStr">
        <is>
          <t>CFM</t>
        </is>
      </c>
      <c r="K596" s="188" t="inlineStr">
        <is>
          <t>VEL</t>
        </is>
      </c>
      <c r="L596" s="188" t="inlineStr">
        <is>
          <t>CFM</t>
        </is>
      </c>
      <c r="M596" s="442" t="n"/>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1" t="n"/>
      <c r="C598" s="31" t="n"/>
      <c r="E598" s="31" t="n"/>
      <c r="F598" s="32" t="n"/>
      <c r="G598" s="33">
        <f>IF(F598="", "", H598/F598)</f>
        <v/>
      </c>
      <c r="H598" s="33" t="n"/>
      <c r="I598" s="33" t="n"/>
      <c r="J598" s="33">
        <f>IF(I598="", "", I598*$F598)</f>
        <v/>
      </c>
      <c r="K598" s="33" t="n"/>
      <c r="L598" s="33">
        <f>IF(K598="", "", K598*$F598)</f>
        <v/>
      </c>
      <c r="M598" s="30">
        <f>IF(OR(H598="",H598=0),"",IF(K598="",IF(J598="","",J598/H598),L598/H598))</f>
        <v/>
      </c>
    </row>
    <row r="599" ht="13.35" customHeight="1" s="162">
      <c r="B599" s="31" t="n"/>
      <c r="C599" s="31" t="n"/>
      <c r="E599" s="31" t="n"/>
      <c r="F599" s="32" t="n"/>
      <c r="G599" s="33">
        <f>IF(F599="", "", H599/F599)</f>
        <v/>
      </c>
      <c r="H599" s="33" t="n"/>
      <c r="I599" s="33" t="n"/>
      <c r="J599" s="33">
        <f>IF(I599="", "", I599*$F599)</f>
        <v/>
      </c>
      <c r="K599" s="33" t="n"/>
      <c r="L599" s="33">
        <f>IF(K599="", "", K599*$F599)</f>
        <v/>
      </c>
      <c r="M599" s="30">
        <f>IF(OR(H599="",H599=0),"",IF(K599="",IF(J599="","",J599/H599),L599/H599))</f>
        <v/>
      </c>
    </row>
    <row r="600" ht="13.35" customHeight="1" s="162">
      <c r="B600" s="31" t="n"/>
      <c r="C600" s="31" t="n"/>
      <c r="E600" s="31" t="n"/>
      <c r="F600" s="32" t="n"/>
      <c r="G600" s="33">
        <f>IF(F600="", "", H600/F600)</f>
        <v/>
      </c>
      <c r="H600" s="33" t="n"/>
      <c r="I600" s="33" t="n"/>
      <c r="J600" s="33">
        <f>IF(I600="", "", I600*$F600)</f>
        <v/>
      </c>
      <c r="K600" s="33" t="n"/>
      <c r="L600" s="33">
        <f>IF(K600="", "", K600*$F600)</f>
        <v/>
      </c>
      <c r="M600" s="30">
        <f>IF(OR(H600="",H600=0),"",IF(K600="",IF(J600="","",J600/H600),L600/H600))</f>
        <v/>
      </c>
    </row>
    <row r="601" ht="13.35" customHeight="1" s="162">
      <c r="B601" s="31" t="n"/>
      <c r="C601" s="31" t="n"/>
      <c r="E601" s="31" t="n"/>
      <c r="F601" s="32" t="n"/>
      <c r="G601" s="33">
        <f>IF(F601="", "", H601/F601)</f>
        <v/>
      </c>
      <c r="H601" s="33" t="n"/>
      <c r="I601" s="33" t="n"/>
      <c r="J601" s="33">
        <f>IF(I601="", "", I601*$F601)</f>
        <v/>
      </c>
      <c r="K601" s="33" t="n"/>
      <c r="L601" s="33">
        <f>IF(K601="", "", K601*$F601)</f>
        <v/>
      </c>
      <c r="M601" s="30">
        <f>IF(OR(H601="",H601=0),"",IF(K601="",IF(J601="","",J601/H601),L601/H601))</f>
        <v/>
      </c>
    </row>
    <row r="602" ht="13.35" customHeight="1" s="162">
      <c r="B602" s="31" t="n"/>
      <c r="C602" s="31" t="n"/>
      <c r="E602" s="31" t="n"/>
      <c r="F602" s="32" t="n"/>
      <c r="G602" s="33">
        <f>IF(F602="", "", H602/F602)</f>
        <v/>
      </c>
      <c r="H602" s="33" t="n"/>
      <c r="I602" s="33" t="n"/>
      <c r="J602" s="33">
        <f>IF(I602="", "", I602*$F602)</f>
        <v/>
      </c>
      <c r="K602" s="33" t="n"/>
      <c r="L602" s="33">
        <f>IF(K602="", "", K602*$F602)</f>
        <v/>
      </c>
      <c r="M602" s="30">
        <f>IF(OR(H602="",H602=0),"",IF(K602="",IF(J602="","",J602/H602),L602/H602))</f>
        <v/>
      </c>
    </row>
    <row r="603" ht="13.35" customHeight="1" s="162">
      <c r="B603" s="31" t="n"/>
      <c r="C603" s="31" t="n"/>
      <c r="E603" s="31" t="n"/>
      <c r="F603" s="32" t="n"/>
      <c r="G603" s="33">
        <f>IF(F603="", "", H603/F603)</f>
        <v/>
      </c>
      <c r="H603" s="33" t="n"/>
      <c r="I603" s="33" t="n"/>
      <c r="J603" s="33">
        <f>IF(I603="", "", I603*$F603)</f>
        <v/>
      </c>
      <c r="K603" s="33" t="n"/>
      <c r="L603" s="33">
        <f>IF(K603="", "", K603*$F603)</f>
        <v/>
      </c>
      <c r="M603" s="30">
        <f>IF(OR(H603="",H603=0),"",IF(K603="",IF(J603="","",J603/H603),L603/H603))</f>
        <v/>
      </c>
    </row>
    <row r="604" ht="13.35" customHeight="1" s="162">
      <c r="B604" s="31" t="n"/>
      <c r="C604" s="31" t="n"/>
      <c r="E604" s="31" t="n"/>
      <c r="F604" s="32" t="n"/>
      <c r="G604" s="33">
        <f>IF(F604="", "", H604/F604)</f>
        <v/>
      </c>
      <c r="H604" s="33" t="n"/>
      <c r="I604" s="33" t="n"/>
      <c r="J604" s="33">
        <f>IF(I604="", "", I604*$F604)</f>
        <v/>
      </c>
      <c r="K604" s="33" t="n"/>
      <c r="L604" s="33">
        <f>IF(K604="", "", K604*$F604)</f>
        <v/>
      </c>
      <c r="M604" s="30">
        <f>IF(OR(H604="",H604=0),"",IF(K604="",IF(J604="","",J604/H604),L604/H604))</f>
        <v/>
      </c>
      <c r="P604" s="443" t="inlineStr">
        <is>
          <t>Technician Notes</t>
        </is>
      </c>
      <c r="Q604" s="421" t="n"/>
      <c r="R604" s="421" t="n"/>
      <c r="S604" s="421" t="n"/>
      <c r="T604" s="421" t="n"/>
      <c r="U604" s="421" t="n"/>
      <c r="V604" s="421" t="n"/>
      <c r="W604" s="421" t="n"/>
      <c r="X604" s="421" t="n"/>
      <c r="Y604" s="421" t="n"/>
      <c r="Z604" s="422" t="n"/>
    </row>
    <row r="605" ht="13.35" customHeight="1" s="162">
      <c r="B605" s="31" t="n"/>
      <c r="C605" s="31" t="n"/>
      <c r="E605" s="31" t="n"/>
      <c r="F605" s="32" t="n"/>
      <c r="G605" s="33">
        <f>IF(F605="", "", H605/F605)</f>
        <v/>
      </c>
      <c r="H605" s="33" t="n"/>
      <c r="I605" s="33" t="n"/>
      <c r="J605" s="33">
        <f>IF(I605="", "", I605*$F605)</f>
        <v/>
      </c>
      <c r="K605" s="33" t="n"/>
      <c r="L605" s="33">
        <f>IF(K605="", "", K605*$F605)</f>
        <v/>
      </c>
      <c r="M605" s="30">
        <f>IF(OR(H605="",H605=0),"",IF(K605="",IF(J605="","",J605/H605),L605/H605))</f>
        <v/>
      </c>
      <c r="P605" s="444" t="n"/>
      <c r="Z605" s="445" t="n"/>
    </row>
    <row r="606" ht="13.35" customHeight="1" s="162">
      <c r="B606" s="31" t="n"/>
      <c r="C606" s="31" t="n"/>
      <c r="E606" s="31" t="n"/>
      <c r="F606" s="32" t="n"/>
      <c r="G606" s="33">
        <f>IF(F606="", "", H606/F606)</f>
        <v/>
      </c>
      <c r="H606" s="33" t="n"/>
      <c r="I606" s="33" t="n"/>
      <c r="J606" s="33">
        <f>IF(I606="", "", I606*$F606)</f>
        <v/>
      </c>
      <c r="K606" s="33" t="n"/>
      <c r="L606" s="33">
        <f>IF(K606="", "", K606*$F606)</f>
        <v/>
      </c>
      <c r="M606" s="30">
        <f>IF(OR(H606="",H606=0),"",IF(K606="",IF(J606="","",J606/H606),L606/H606))</f>
        <v/>
      </c>
      <c r="P606" s="444" t="n"/>
      <c r="Z606" s="445" t="n"/>
    </row>
    <row r="607" ht="13.35" customHeight="1" s="162">
      <c r="B607" s="31" t="n"/>
      <c r="C607" s="31" t="n"/>
      <c r="E607" s="31" t="n"/>
      <c r="F607" s="32" t="n"/>
      <c r="G607" s="33">
        <f>IF(F607="", "", H607/F607)</f>
        <v/>
      </c>
      <c r="H607" s="33" t="n"/>
      <c r="I607" s="33" t="n"/>
      <c r="J607" s="33">
        <f>IF(I607="", "", I607*$F607)</f>
        <v/>
      </c>
      <c r="K607" s="33" t="n"/>
      <c r="L607" s="33">
        <f>IF(K607="", "", K607*$F607)</f>
        <v/>
      </c>
      <c r="M607" s="30">
        <f>IF(OR(H607="",H607=0),"",IF(K607="",IF(J607="","",J607/H607),L607/H607))</f>
        <v/>
      </c>
      <c r="P607" s="444" t="n"/>
      <c r="Z607" s="445" t="n"/>
    </row>
    <row r="608" ht="13.35" customHeight="1" s="162">
      <c r="B608" s="31" t="n"/>
      <c r="C608" s="31" t="n"/>
      <c r="E608" s="31" t="n"/>
      <c r="F608" s="32" t="n"/>
      <c r="G608" s="33">
        <f>IF(F608="", "", H608/F608)</f>
        <v/>
      </c>
      <c r="H608" s="33" t="n"/>
      <c r="I608" s="33" t="n"/>
      <c r="J608" s="33">
        <f>IF(I608="", "", I608*$F608)</f>
        <v/>
      </c>
      <c r="K608" s="33" t="n"/>
      <c r="L608" s="33">
        <f>IF(K608="", "", K608*$F608)</f>
        <v/>
      </c>
      <c r="M608" s="30">
        <f>IF(OR(H608="",H608=0),"",IF(K608="",IF(J608="","",J608/H608),L608/H608))</f>
        <v/>
      </c>
      <c r="P608" s="444" t="n"/>
      <c r="Z608" s="445" t="n"/>
    </row>
    <row r="609" ht="13.35" customHeight="1" s="162">
      <c r="B609" s="31" t="n"/>
      <c r="C609" s="31" t="n"/>
      <c r="E609" s="31" t="n"/>
      <c r="F609" s="32" t="n"/>
      <c r="G609" s="33">
        <f>IF(F609="", "", H609/F609)</f>
        <v/>
      </c>
      <c r="H609" s="33" t="n"/>
      <c r="I609" s="33" t="n"/>
      <c r="J609" s="33">
        <f>IF(I609="", "", I609*$F609)</f>
        <v/>
      </c>
      <c r="K609" s="33" t="n"/>
      <c r="L609" s="33">
        <f>IF(K609="", "", K609*$F609)</f>
        <v/>
      </c>
      <c r="M609" s="30">
        <f>IF(OR(H609="",H609=0),"",IF(K609="",IF(J609="","",J609/H609),L609/H609))</f>
        <v/>
      </c>
      <c r="P609" s="444" t="n"/>
      <c r="Z609" s="445" t="n"/>
    </row>
    <row r="610" ht="13.35" customHeight="1" s="162">
      <c r="B610" s="31" t="n"/>
      <c r="C610" s="31" t="n"/>
      <c r="E610" s="31" t="n"/>
      <c r="F610" s="32" t="n"/>
      <c r="G610" s="33">
        <f>IF(F610="", "", H610/F610)</f>
        <v/>
      </c>
      <c r="H610" s="33" t="n"/>
      <c r="I610" s="33" t="n"/>
      <c r="J610" s="33">
        <f>IF(I610="", "", I610*$F610)</f>
        <v/>
      </c>
      <c r="K610" s="33" t="n"/>
      <c r="L610" s="33">
        <f>IF(K610="", "", K610*$F610)</f>
        <v/>
      </c>
      <c r="M610" s="30">
        <f>IF(OR(H610="",H610=0),"",IF(K610="",IF(J610="","",J610/H610),L610/H610))</f>
        <v/>
      </c>
      <c r="P610" s="444" t="n"/>
      <c r="Z610" s="445" t="n"/>
    </row>
    <row r="611" ht="13.35" customHeight="1" s="162">
      <c r="B611" s="31" t="n"/>
      <c r="C611" s="31" t="n"/>
      <c r="E611" s="31" t="n"/>
      <c r="F611" s="32" t="n"/>
      <c r="G611" s="33">
        <f>IF(F611="", "", H611/F611)</f>
        <v/>
      </c>
      <c r="H611" s="33" t="n"/>
      <c r="I611" s="33" t="n"/>
      <c r="J611" s="33">
        <f>IF(I611="", "", I611*$F611)</f>
        <v/>
      </c>
      <c r="K611" s="33" t="n"/>
      <c r="L611" s="33">
        <f>IF(K611="", "", K611*$F611)</f>
        <v/>
      </c>
      <c r="M611" s="30">
        <f>IF(OR(H611="",H611=0),"",IF(K611="",IF(J611="","",J611/H611),L611/H611))</f>
        <v/>
      </c>
      <c r="P611" s="444" t="n"/>
      <c r="Z611" s="445" t="n"/>
    </row>
    <row r="612" ht="13.35" customHeight="1" s="162">
      <c r="B612" s="31" t="n"/>
      <c r="C612" s="31" t="n"/>
      <c r="E612" s="31" t="n"/>
      <c r="F612" s="32" t="n"/>
      <c r="G612" s="33">
        <f>IF(F612="", "", H612/F612)</f>
        <v/>
      </c>
      <c r="H612" s="33" t="n"/>
      <c r="I612" s="33" t="n"/>
      <c r="J612" s="33">
        <f>IF(I612="", "", I612*$F612)</f>
        <v/>
      </c>
      <c r="K612" s="33" t="n"/>
      <c r="L612" s="33">
        <f>IF(K612="", "", K612*$F612)</f>
        <v/>
      </c>
      <c r="M612" s="30">
        <f>IF(OR(H612="",H612=0),"",IF(K612="",IF(J612="","",J612/H612),L612/H612))</f>
        <v/>
      </c>
      <c r="P612" s="444" t="n"/>
      <c r="Z612" s="445" t="n"/>
    </row>
    <row r="613" ht="13.35" customHeight="1" s="162">
      <c r="B613" s="31" t="n"/>
      <c r="C613" s="31" t="n"/>
      <c r="E613" s="31" t="n"/>
      <c r="F613" s="32" t="n"/>
      <c r="G613" s="33">
        <f>IF(F613="", "", H613/F613)</f>
        <v/>
      </c>
      <c r="H613" s="33" t="n"/>
      <c r="I613" s="33" t="n"/>
      <c r="J613" s="33">
        <f>IF(I613="", "", I613*$F613)</f>
        <v/>
      </c>
      <c r="K613" s="33" t="n"/>
      <c r="L613" s="33">
        <f>IF(K613="", "", K613*$F613)</f>
        <v/>
      </c>
      <c r="M613" s="30">
        <f>IF(OR(H613="",H613=0),"",IF(K613="",IF(J613="","",J613/H613),L613/H613))</f>
        <v/>
      </c>
      <c r="P613" s="444" t="n"/>
      <c r="Z613" s="445" t="n"/>
    </row>
    <row r="614" ht="13.35" customHeight="1" s="162">
      <c r="B614" s="31" t="n"/>
      <c r="C614" s="31" t="n"/>
      <c r="E614" s="31" t="n"/>
      <c r="F614" s="32" t="n"/>
      <c r="G614" s="33">
        <f>IF(F614="", "", H614/F614)</f>
        <v/>
      </c>
      <c r="H614" s="33" t="n"/>
      <c r="I614" s="33" t="n"/>
      <c r="J614" s="33">
        <f>IF(I614="", "", I614*$F614)</f>
        <v/>
      </c>
      <c r="K614" s="33" t="n"/>
      <c r="L614" s="33">
        <f>IF(K614="", "", K614*$F614)</f>
        <v/>
      </c>
      <c r="M614" s="30">
        <f>IF(OR(H614="",H614=0),"",IF(K614="",IF(J614="","",J614/H614),L614/H614))</f>
        <v/>
      </c>
      <c r="P614" s="444" t="n"/>
      <c r="Z614" s="445" t="n"/>
    </row>
    <row r="615" ht="13.35" customHeight="1" s="162">
      <c r="B615" s="31" t="n"/>
      <c r="C615" s="31" t="n"/>
      <c r="E615" s="31" t="n"/>
      <c r="F615" s="32" t="n"/>
      <c r="G615" s="33">
        <f>IF(F615="", "", H615/F615)</f>
        <v/>
      </c>
      <c r="H615" s="33" t="n"/>
      <c r="I615" s="33" t="n"/>
      <c r="J615" s="33">
        <f>IF(I615="", "", I615*$F615)</f>
        <v/>
      </c>
      <c r="K615" s="33" t="n"/>
      <c r="L615" s="33">
        <f>IF(K615="", "", K615*$F615)</f>
        <v/>
      </c>
      <c r="M615" s="30">
        <f>IF(OR(H615="",H615=0),"",IF(K615="",IF(J615="","",J615/H615),L615/H615))</f>
        <v/>
      </c>
      <c r="P615" s="444" t="n"/>
      <c r="Z615" s="445" t="n"/>
    </row>
    <row r="616" ht="13.35" customHeight="1" s="162">
      <c r="B616" s="31" t="n"/>
      <c r="C616" s="31" t="n"/>
      <c r="E616" s="31" t="n"/>
      <c r="F616" s="32" t="n"/>
      <c r="G616" s="33">
        <f>IF(F616="", "", H616/F616)</f>
        <v/>
      </c>
      <c r="H616" s="33" t="n"/>
      <c r="I616" s="33" t="n"/>
      <c r="J616" s="33">
        <f>IF(I616="", "", I616*$F616)</f>
        <v/>
      </c>
      <c r="K616" s="33" t="n"/>
      <c r="L616" s="33">
        <f>IF(K616="", "", K616*$F616)</f>
        <v/>
      </c>
      <c r="M616" s="30">
        <f>IF(OR(H616="",H616=0),"",IF(K616="",IF(J616="","",J616/H616),L616/H616))</f>
        <v/>
      </c>
      <c r="P616" s="444" t="n"/>
      <c r="Z616" s="445" t="n"/>
    </row>
    <row r="617" ht="13.35" customHeight="1" s="162">
      <c r="B617" s="31" t="n"/>
      <c r="C617" s="31" t="n"/>
      <c r="E617" s="31" t="n"/>
      <c r="F617" s="32" t="n"/>
      <c r="G617" s="33">
        <f>IF(F617="", "", H617/F617)</f>
        <v/>
      </c>
      <c r="H617" s="33" t="n"/>
      <c r="I617" s="33" t="n"/>
      <c r="J617" s="33">
        <f>IF(I617="", "", I617*$F617)</f>
        <v/>
      </c>
      <c r="K617" s="33" t="n"/>
      <c r="L617" s="33">
        <f>IF(K617="", "", K617*$F617)</f>
        <v/>
      </c>
      <c r="M617" s="30">
        <f>IF(OR(H617="",H617=0),"",IF(K617="",IF(J617="","",J617/H617),L617/H617))</f>
        <v/>
      </c>
      <c r="P617" s="444" t="n"/>
      <c r="Z617" s="445" t="n"/>
    </row>
    <row r="618" ht="13.35" customHeight="1" s="162">
      <c r="B618" s="31" t="n"/>
      <c r="C618" s="31" t="n"/>
      <c r="E618" s="31" t="n"/>
      <c r="F618" s="32" t="n"/>
      <c r="G618" s="33">
        <f>IF(F618="", "", H618/F618)</f>
        <v/>
      </c>
      <c r="H618" s="33" t="n"/>
      <c r="I618" s="33" t="n"/>
      <c r="J618" s="33">
        <f>IF(I618="", "", I618*$F618)</f>
        <v/>
      </c>
      <c r="K618" s="33" t="n"/>
      <c r="L618" s="33">
        <f>IF(K618="", "", K618*$F618)</f>
        <v/>
      </c>
      <c r="M618" s="30">
        <f>IF(OR(H618="",H618=0),"",IF(K618="",IF(J618="","",J618/H618),L618/H618))</f>
        <v/>
      </c>
      <c r="P618" s="444" t="n"/>
      <c r="Z618" s="445" t="n"/>
    </row>
    <row r="619" ht="13.35" customHeight="1" s="162">
      <c r="B619" s="31" t="n"/>
      <c r="C619" s="31" t="n"/>
      <c r="E619" s="31" t="n"/>
      <c r="F619" s="32" t="n"/>
      <c r="G619" s="33">
        <f>IF(F619="", "", H619/F619)</f>
        <v/>
      </c>
      <c r="H619" s="33" t="n"/>
      <c r="I619" s="33" t="n"/>
      <c r="J619" s="33">
        <f>IF(I619="", "", I619*$F619)</f>
        <v/>
      </c>
      <c r="K619" s="33" t="n"/>
      <c r="L619" s="33">
        <f>IF(K619="", "", K619*$F619)</f>
        <v/>
      </c>
      <c r="M619" s="30">
        <f>IF(OR(H619="",H619=0),"",IF(K619="",IF(J619="","",J619/H619),L619/H619))</f>
        <v/>
      </c>
      <c r="P619" s="444" t="n"/>
      <c r="Z619" s="445" t="n"/>
    </row>
    <row r="620" ht="13.35" customHeight="1" s="162">
      <c r="B620" s="31" t="n"/>
      <c r="C620" s="31" t="n"/>
      <c r="E620" s="31" t="n"/>
      <c r="F620" s="32" t="n"/>
      <c r="G620" s="33">
        <f>IF(F620="", "", H620/F620)</f>
        <v/>
      </c>
      <c r="H620" s="33" t="n"/>
      <c r="I620" s="33" t="n"/>
      <c r="J620" s="33">
        <f>IF(I620="", "", I620*$F620)</f>
        <v/>
      </c>
      <c r="K620" s="33" t="n"/>
      <c r="L620" s="33">
        <f>IF(K620="", "", K620*$F620)</f>
        <v/>
      </c>
      <c r="M620" s="30">
        <f>IF(OR(H620="",H620=0),"",IF(K620="",IF(J620="","",J620/H620),L620/H620))</f>
        <v/>
      </c>
      <c r="P620" s="444" t="n"/>
      <c r="Z620" s="445" t="n"/>
    </row>
    <row r="621" ht="13.35" customHeight="1" s="162">
      <c r="B621" s="31" t="n"/>
      <c r="C621" s="31" t="n"/>
      <c r="E621" s="31" t="n"/>
      <c r="F621" s="32" t="n"/>
      <c r="G621" s="33">
        <f>IF(F621="", "", H621/F621)</f>
        <v/>
      </c>
      <c r="H621" s="33" t="n"/>
      <c r="I621" s="33" t="n"/>
      <c r="J621" s="33">
        <f>IF(I621="", "", I621*$F621)</f>
        <v/>
      </c>
      <c r="K621" s="33" t="n"/>
      <c r="L621" s="33">
        <f>IF(K621="", "", K621*$F621)</f>
        <v/>
      </c>
      <c r="M621" s="30">
        <f>IF(OR(H621="",H621=0),"",IF(K621="",IF(J621="","",J621/H621),L621/H621))</f>
        <v/>
      </c>
      <c r="P621" s="444" t="n"/>
      <c r="Z621" s="445" t="n"/>
    </row>
    <row r="622" ht="13.35" customHeight="1" s="162">
      <c r="B622" s="31" t="n"/>
      <c r="C622" s="31" t="n"/>
      <c r="E622" s="31" t="n"/>
      <c r="F622" s="32" t="n"/>
      <c r="G622" s="33">
        <f>IF(F622="", "", H622/F622)</f>
        <v/>
      </c>
      <c r="H622" s="33" t="n"/>
      <c r="I622" s="33" t="n"/>
      <c r="J622" s="33">
        <f>IF(I622="", "", I622*$F622)</f>
        <v/>
      </c>
      <c r="K622" s="33" t="n"/>
      <c r="L622" s="33">
        <f>IF(K622="", "", K622*$F622)</f>
        <v/>
      </c>
      <c r="M622" s="30">
        <f>IF(OR(H622="",H622=0),"",IF(K622="",IF(J622="","",J622/H622),L622/H622))</f>
        <v/>
      </c>
      <c r="P622" s="444" t="n"/>
      <c r="Z622" s="445" t="n"/>
    </row>
    <row r="623" ht="13.35" customHeight="1" s="162">
      <c r="B623" s="31" t="n"/>
      <c r="C623" s="31" t="n"/>
      <c r="E623" s="31" t="n"/>
      <c r="F623" s="32" t="n"/>
      <c r="G623" s="33">
        <f>IF(F623="", "", H623/F623)</f>
        <v/>
      </c>
      <c r="H623" s="33" t="n"/>
      <c r="I623" s="33" t="n"/>
      <c r="J623" s="33">
        <f>IF(I623="", "", I623*$F623)</f>
        <v/>
      </c>
      <c r="K623" s="33" t="n"/>
      <c r="L623" s="33">
        <f>IF(K623="", "", K623*$F623)</f>
        <v/>
      </c>
      <c r="M623" s="30">
        <f>IF(OR(H623="",H623=0),"",IF(K623="",IF(J623="","",J623/H623),L623/H623))</f>
        <v/>
      </c>
      <c r="P623" s="444" t="n"/>
      <c r="Z623" s="445" t="n"/>
    </row>
    <row r="624" ht="13.35" customHeight="1" s="162">
      <c r="B624" s="31" t="n"/>
      <c r="C624" s="31" t="n"/>
      <c r="E624" s="31" t="n"/>
      <c r="F624" s="32" t="n"/>
      <c r="G624" s="33">
        <f>IF(F624="", "", H624/F624)</f>
        <v/>
      </c>
      <c r="H624" s="33" t="n"/>
      <c r="I624" s="33" t="n"/>
      <c r="J624" s="33">
        <f>IF(I624="", "", I624*$F624)</f>
        <v/>
      </c>
      <c r="K624" s="33" t="n"/>
      <c r="L624" s="33">
        <f>IF(K624="", "", K624*$F624)</f>
        <v/>
      </c>
      <c r="M624" s="34">
        <f>IF(OR(H624="",H624=0),"",IF(K624="",IF(J624="","",J624/H624),L624/H624))</f>
        <v/>
      </c>
      <c r="P624" s="444" t="n"/>
      <c r="Z624" s="445" t="n"/>
    </row>
    <row r="625" ht="13.35" customHeight="1" s="162">
      <c r="A625" s="130" t="n"/>
      <c r="B625" s="42" t="n"/>
      <c r="C625" s="231" t="inlineStr">
        <is>
          <t>Total</t>
        </is>
      </c>
      <c r="D625" s="159" t="n"/>
      <c r="E625" s="42" t="n"/>
      <c r="F625" s="42" t="n"/>
      <c r="G625" s="43" t="n"/>
      <c r="H625" s="43">
        <f>IF(SUM(H597:H624)=0,"",SUM(H597:H624))</f>
        <v/>
      </c>
      <c r="I625" s="43" t="n"/>
      <c r="J625" s="43">
        <f>IF(SUM(J597:J624)=0,"",SUM(J597:J624))</f>
        <v/>
      </c>
      <c r="K625" s="43" t="n"/>
      <c r="L625" s="43">
        <f>IF(SUM(L597:L624)=0,"",SUM(L597:L624))</f>
        <v/>
      </c>
      <c r="M625" s="35">
        <f>IF(OR(H625="",H625=0),"",IF(L625="",IF(J625="","",J625/H625),L625/H625))</f>
        <v/>
      </c>
      <c r="P625" s="444" t="n"/>
      <c r="Z625" s="445" t="n"/>
    </row>
    <row r="626" ht="13.35" customHeight="1" s="162">
      <c r="P626" s="444" t="n"/>
      <c r="Z626" s="445" t="n"/>
    </row>
    <row r="627" ht="13.35" customHeight="1" s="162">
      <c r="B627" s="188" t="inlineStr">
        <is>
          <t>Return Air Register / Inlet Airflow</t>
        </is>
      </c>
      <c r="C627" s="174" t="n"/>
      <c r="D627" s="174" t="n"/>
      <c r="E627" s="174" t="n"/>
      <c r="F627" s="173" t="n"/>
      <c r="G627" s="233" t="inlineStr">
        <is>
          <t>Design VEL</t>
        </is>
      </c>
      <c r="H627" s="194" t="inlineStr">
        <is>
          <t>Design CFM</t>
        </is>
      </c>
      <c r="I627" s="188" t="inlineStr">
        <is>
          <t>Initial</t>
        </is>
      </c>
      <c r="J627" s="173" t="n"/>
      <c r="K627" s="188" t="inlineStr">
        <is>
          <t>Final</t>
        </is>
      </c>
      <c r="L627" s="173" t="n"/>
      <c r="M627" s="188" t="inlineStr">
        <is>
          <t>%</t>
        </is>
      </c>
      <c r="P627" s="444" t="n"/>
      <c r="Z627" s="445" t="n"/>
    </row>
    <row r="628" ht="13.35" customHeight="1" s="162">
      <c r="B628" s="153" t="inlineStr">
        <is>
          <t>No.</t>
        </is>
      </c>
      <c r="C628" s="188" t="inlineStr">
        <is>
          <t>Area Served</t>
        </is>
      </c>
      <c r="D628" s="188" t="inlineStr">
        <is>
          <t>Type</t>
        </is>
      </c>
      <c r="E628" s="188" t="inlineStr">
        <is>
          <t>Size</t>
        </is>
      </c>
      <c r="F628" s="188" t="inlineStr">
        <is>
          <t>Ak</t>
        </is>
      </c>
      <c r="G628" s="442" t="n"/>
      <c r="H628" s="442" t="n"/>
      <c r="I628" s="188" t="inlineStr">
        <is>
          <t>VEL</t>
        </is>
      </c>
      <c r="J628" s="188" t="inlineStr">
        <is>
          <t>CFM</t>
        </is>
      </c>
      <c r="K628" s="188" t="inlineStr">
        <is>
          <t>VEL</t>
        </is>
      </c>
      <c r="L628" s="188" t="inlineStr">
        <is>
          <t>CFM</t>
        </is>
      </c>
      <c r="M628" s="442" t="n"/>
      <c r="P628" s="444" t="n"/>
      <c r="Z628" s="445" t="n"/>
    </row>
    <row r="629" ht="13.35" customHeight="1" s="162">
      <c r="B629" s="307" t="n"/>
      <c r="C629" s="307" t="n"/>
      <c r="E629" s="307" t="n"/>
      <c r="F629" s="32" t="n"/>
      <c r="G629" s="33">
        <f>IF(F629="", "", H629/F629)</f>
        <v/>
      </c>
      <c r="H629" s="33">
        <f>IF(H625="","",H625-N(H636))</f>
        <v/>
      </c>
      <c r="I629" s="33" t="n"/>
      <c r="J629" s="33">
        <f>IF(I629="", "", I629*$F629)</f>
        <v/>
      </c>
      <c r="K629" s="33" t="n"/>
      <c r="L629" s="33">
        <f>IF(L636="","",L625-N(L636))</f>
        <v/>
      </c>
      <c r="M629" s="30">
        <f>IF(OR(H629="",H629=0),"",IF(K629="",IF(J629="","",J629/H629),L629/H629))</f>
        <v/>
      </c>
      <c r="P629" s="444" t="n"/>
      <c r="Z629" s="445" t="n"/>
    </row>
    <row r="630" ht="13.35" customHeight="1" s="162">
      <c r="B630" s="31" t="n"/>
      <c r="C630" s="31" t="n"/>
      <c r="E630" s="31" t="n"/>
      <c r="F630" s="32" t="n"/>
      <c r="G630" s="33">
        <f>IF(F630="", "", H630/F630)</f>
        <v/>
      </c>
      <c r="H630" s="33" t="n"/>
      <c r="I630" s="33" t="n"/>
      <c r="J630" s="33">
        <f>IF(I630="", "", I630*$F630)</f>
        <v/>
      </c>
      <c r="K630" s="33" t="n"/>
      <c r="L630" s="33">
        <f>IF(K630="", "", K630*$F630)</f>
        <v/>
      </c>
      <c r="M630" s="30">
        <f>IF(OR(H630="",H630=0),"",IF(K630="",IF(J630="","",J630/H630),L630/H630))</f>
        <v/>
      </c>
      <c r="P630" s="444" t="n"/>
      <c r="Z630" s="445" t="n"/>
    </row>
    <row r="631" ht="13.35" customHeight="1" s="162">
      <c r="B631" s="31" t="n"/>
      <c r="C631" s="31" t="n"/>
      <c r="E631" s="31" t="n"/>
      <c r="F631" s="32" t="n"/>
      <c r="G631" s="33">
        <f>IF(F631="", "", H631/F631)</f>
        <v/>
      </c>
      <c r="H631" s="33" t="n"/>
      <c r="I631" s="33" t="n"/>
      <c r="J631" s="33">
        <f>IF(I631="", "", I631*$F631)</f>
        <v/>
      </c>
      <c r="K631" s="33" t="n"/>
      <c r="L631" s="33">
        <f>IF(K631="", "", K631*$F631)</f>
        <v/>
      </c>
      <c r="M631" s="34">
        <f>IF(OR(H631="",H631=0),"",IF(K631="",IF(J631="","",J631/H631),L631/H631))</f>
        <v/>
      </c>
      <c r="P631" s="446" t="n"/>
      <c r="Q631" s="447" t="n"/>
      <c r="R631" s="447" t="n"/>
      <c r="S631" s="447" t="n"/>
      <c r="T631" s="447" t="n"/>
      <c r="U631" s="447" t="n"/>
      <c r="V631" s="447" t="n"/>
      <c r="W631" s="447" t="n"/>
      <c r="X631" s="447" t="n"/>
      <c r="Y631" s="447" t="n"/>
      <c r="Z631" s="448" t="n"/>
    </row>
    <row r="632" ht="13.35" customHeight="1" s="162">
      <c r="A632" s="130" t="n"/>
      <c r="B632" s="42" t="n"/>
      <c r="C632" s="231" t="inlineStr">
        <is>
          <t>Total</t>
        </is>
      </c>
      <c r="D632" s="159" t="n"/>
      <c r="E632" s="42" t="n"/>
      <c r="F632" s="42" t="n"/>
      <c r="G632" s="43" t="n"/>
      <c r="H632" s="43">
        <f>IF(SUM(H629:H631)=0, "", SUM(H629:H631))</f>
        <v/>
      </c>
      <c r="I632" s="42" t="n"/>
      <c r="J632" s="43">
        <f>IF(SUM(J629:J631)=0, "", SUM(J629:J631))</f>
        <v/>
      </c>
      <c r="K632" s="42" t="n"/>
      <c r="L632" s="43">
        <f>IF(SUM(L629:L631)=0, "", SUM(L629:L631))</f>
        <v/>
      </c>
      <c r="M632" s="35">
        <f>IF(OR(H632="",H632=0),"",IF(L632="",IF(J632="","",J632/H632),L632/H632))</f>
        <v/>
      </c>
    </row>
    <row r="633"/>
    <row r="634" ht="13.35" customHeight="1" s="162">
      <c r="B634" s="188" t="inlineStr">
        <is>
          <t>Outside Air Inlet / Duct Airflow</t>
        </is>
      </c>
      <c r="C634" s="174" t="n"/>
      <c r="D634" s="174" t="n"/>
      <c r="E634" s="174" t="n"/>
      <c r="F634" s="173" t="n"/>
      <c r="G634" s="233" t="inlineStr">
        <is>
          <t>Design VEL</t>
        </is>
      </c>
      <c r="H634" s="194" t="inlineStr">
        <is>
          <t>Design CFM</t>
        </is>
      </c>
      <c r="I634" s="188" t="inlineStr">
        <is>
          <t>Initial</t>
        </is>
      </c>
      <c r="J634" s="173" t="n"/>
      <c r="K634" s="188" t="inlineStr">
        <is>
          <t>Final</t>
        </is>
      </c>
      <c r="L634" s="173" t="n"/>
      <c r="M634" s="188" t="inlineStr">
        <is>
          <t>%</t>
        </is>
      </c>
    </row>
    <row r="635" ht="13.35" customHeight="1" s="162">
      <c r="B635" s="153" t="inlineStr">
        <is>
          <t>No.</t>
        </is>
      </c>
      <c r="C635" s="188" t="inlineStr">
        <is>
          <t>Area Served</t>
        </is>
      </c>
      <c r="D635" s="188" t="inlineStr">
        <is>
          <t>Type</t>
        </is>
      </c>
      <c r="E635" s="188" t="inlineStr">
        <is>
          <t>Size</t>
        </is>
      </c>
      <c r="F635" s="188" t="inlineStr">
        <is>
          <t>Ak</t>
        </is>
      </c>
      <c r="G635" s="442" t="n"/>
      <c r="H635" s="442" t="n"/>
      <c r="I635" s="188" t="inlineStr">
        <is>
          <t>VEL</t>
        </is>
      </c>
      <c r="J635" s="188" t="inlineStr">
        <is>
          <t>CFM</t>
        </is>
      </c>
      <c r="K635" s="188" t="inlineStr">
        <is>
          <t>VEL</t>
        </is>
      </c>
      <c r="L635" s="188" t="inlineStr">
        <is>
          <t>CFM</t>
        </is>
      </c>
      <c r="M635" s="442" t="n"/>
    </row>
    <row r="636" ht="13.35" customHeight="1" s="162">
      <c r="B636" s="31" t="n"/>
      <c r="C636" s="31" t="n"/>
      <c r="E636" s="31" t="n"/>
      <c r="F636" s="32" t="n"/>
      <c r="G636" s="33">
        <f>IF(F636="", "", H636/F636)</f>
        <v/>
      </c>
      <c r="H636" s="33" t="n">
        <v>0</v>
      </c>
      <c r="I636" s="33" t="n"/>
      <c r="J636" s="33">
        <f>IF(I636="", "", I636*$F636)</f>
        <v/>
      </c>
      <c r="K636" s="33" t="n"/>
      <c r="L636" s="33">
        <f>IF(K636="", "", K636*$F636)</f>
        <v/>
      </c>
      <c r="M636" s="30">
        <f>IF(OR(H636="",H636=0),"",IF(K636="",IF(J636="","",J636/H636),L636/H636))</f>
        <v/>
      </c>
    </row>
    <row r="637"/>
    <row r="638" ht="13.35" customHeight="1" s="162">
      <c r="B638" s="188" t="inlineStr">
        <is>
          <t>Remarks</t>
        </is>
      </c>
      <c r="C638" s="173" t="n"/>
      <c r="D638" s="154" t="n"/>
      <c r="E638" s="174" t="n"/>
      <c r="F638" s="174" t="n"/>
      <c r="G638" s="174" t="n"/>
      <c r="H638" s="174" t="n"/>
      <c r="I638" s="174" t="n"/>
      <c r="J638" s="174" t="n"/>
      <c r="K638" s="174" t="n"/>
      <c r="L638" s="174" t="n"/>
      <c r="M638" s="173"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1" ht="13.35" customHeight="1" s="162">
      <c r="B641" s="200" t="inlineStr">
        <is>
          <t>System</t>
        </is>
      </c>
      <c r="C641" s="403" t="n"/>
      <c r="D641" s="209">
        <f>IF('{Equipment Data Entry}'!B20="","",'{Equipment Data Entry}'!B20)</f>
        <v/>
      </c>
      <c r="E641" s="420" t="n"/>
      <c r="F641" s="403" t="n"/>
      <c r="G641" s="200" t="inlineStr">
        <is>
          <t>Service</t>
        </is>
      </c>
      <c r="H641" s="403" t="n"/>
      <c r="I641" s="210">
        <f>IF('{Equipment Data Entry}'!C20="", "", '{Equipment Data Entry}'!C20)</f>
        <v/>
      </c>
      <c r="J641" s="420" t="n"/>
      <c r="K641" s="420" t="n"/>
      <c r="L641" s="420" t="n"/>
      <c r="M641" s="403" t="n"/>
    </row>
    <row r="642" ht="13.35" customHeight="1" s="162">
      <c r="B642" s="424" t="n"/>
      <c r="C642" s="425" t="n"/>
      <c r="D642" s="424" t="n"/>
      <c r="E642" s="426" t="n"/>
      <c r="F642" s="425" t="n"/>
      <c r="G642" s="424" t="n"/>
      <c r="H642" s="425" t="n"/>
      <c r="I642" s="424" t="n"/>
      <c r="J642" s="426" t="n"/>
      <c r="K642" s="426" t="n"/>
      <c r="L642" s="426" t="n"/>
      <c r="M642" s="425" t="n"/>
    </row>
    <row r="643" ht="13.35" customHeight="1" s="162">
      <c r="B643" s="439" t="inlineStr">
        <is>
          <t>Instrument:</t>
        </is>
      </c>
      <c r="C643" s="13" t="n"/>
      <c r="D643" s="440" t="n"/>
      <c r="E643" s="404" t="n"/>
      <c r="F643" s="404" t="n"/>
      <c r="G643" s="439" t="inlineStr">
        <is>
          <t>Ak basis / notes:</t>
        </is>
      </c>
      <c r="H643" s="13" t="n"/>
      <c r="I643" s="441" t="n"/>
      <c r="J643" s="404" t="n"/>
      <c r="K643" s="404" t="n"/>
      <c r="L643" s="404" t="n"/>
      <c r="M643" s="404" t="n"/>
    </row>
    <row r="644" ht="13.35" customHeight="1" s="162">
      <c r="B644" s="188" t="inlineStr">
        <is>
          <t>Supply Air Diffuser / Outlet Airflow</t>
        </is>
      </c>
      <c r="C644" s="174" t="n"/>
      <c r="D644" s="174" t="n"/>
      <c r="E644" s="174" t="n"/>
      <c r="F644" s="173" t="n"/>
      <c r="G644" s="233" t="inlineStr">
        <is>
          <t>Design VEL</t>
        </is>
      </c>
      <c r="H644" s="194" t="inlineStr">
        <is>
          <t>Design CFM</t>
        </is>
      </c>
      <c r="I644" s="188" t="inlineStr">
        <is>
          <t>Initial</t>
        </is>
      </c>
      <c r="J644" s="173" t="n"/>
      <c r="K644" s="188" t="inlineStr">
        <is>
          <t>Final</t>
        </is>
      </c>
      <c r="L644" s="173" t="n"/>
      <c r="M644" s="188" t="inlineStr">
        <is>
          <t>%</t>
        </is>
      </c>
    </row>
    <row r="645" ht="13.35" customHeight="1" s="162">
      <c r="B645" s="153" t="inlineStr">
        <is>
          <t>No.</t>
        </is>
      </c>
      <c r="C645" s="188" t="inlineStr">
        <is>
          <t>Area Served</t>
        </is>
      </c>
      <c r="D645" s="188" t="inlineStr">
        <is>
          <t>Type</t>
        </is>
      </c>
      <c r="E645" s="188" t="inlineStr">
        <is>
          <t>Size</t>
        </is>
      </c>
      <c r="F645" s="188" t="inlineStr">
        <is>
          <t>Ak</t>
        </is>
      </c>
      <c r="G645" s="442" t="n"/>
      <c r="H645" s="442" t="n"/>
      <c r="I645" s="188" t="inlineStr">
        <is>
          <t>VEL</t>
        </is>
      </c>
      <c r="J645" s="188" t="inlineStr">
        <is>
          <t>CFM</t>
        </is>
      </c>
      <c r="K645" s="188" t="inlineStr">
        <is>
          <t>VEL</t>
        </is>
      </c>
      <c r="L645" s="188" t="inlineStr">
        <is>
          <t>CFM</t>
        </is>
      </c>
      <c r="M645" s="442" t="n"/>
    </row>
    <row r="646" ht="13.35" customHeight="1" s="162">
      <c r="B646" s="31" t="n"/>
      <c r="C646" s="31" t="n"/>
      <c r="E646" s="31" t="n"/>
      <c r="F646" s="32" t="n"/>
      <c r="G646" s="33">
        <f>IF(F646="", "", H646/F646)</f>
        <v/>
      </c>
      <c r="H646" s="33" t="n"/>
      <c r="I646" s="33" t="n"/>
      <c r="J646" s="33">
        <f>IF(I646="", "", I646*$F646)</f>
        <v/>
      </c>
      <c r="K646" s="33" t="n"/>
      <c r="L646" s="33">
        <f>IF(K646="", "", K646*$F646)</f>
        <v/>
      </c>
      <c r="M646" s="30">
        <f>IF(OR(H646="",H646=0),"",IF(K646="",IF(J646="","",J646/H646),L646/H646))</f>
        <v/>
      </c>
    </row>
    <row r="647" ht="13.35" customHeight="1" s="162">
      <c r="B647" s="31" t="n"/>
      <c r="C647" s="31" t="n"/>
      <c r="E647" s="31" t="n"/>
      <c r="F647" s="32" t="n"/>
      <c r="G647" s="33">
        <f>IF(F647="", "", H647/F647)</f>
        <v/>
      </c>
      <c r="H647" s="33" t="n"/>
      <c r="I647" s="33" t="n"/>
      <c r="J647" s="33">
        <f>IF(I647="", "", I647*$F647)</f>
        <v/>
      </c>
      <c r="K647" s="33" t="n"/>
      <c r="L647" s="33">
        <f>IF(K647="", "", K647*$F647)</f>
        <v/>
      </c>
      <c r="M647" s="30">
        <f>IF(OR(H647="",H647=0),"",IF(K647="",IF(J647="","",J647/H647),L647/H647))</f>
        <v/>
      </c>
    </row>
    <row r="648" ht="13.35" customHeight="1" s="162">
      <c r="B648" s="31" t="n"/>
      <c r="C648" s="31" t="n"/>
      <c r="E648" s="31" t="n"/>
      <c r="F648" s="32" t="n"/>
      <c r="G648" s="33">
        <f>IF(F648="", "", H648/F648)</f>
        <v/>
      </c>
      <c r="H648" s="33" t="n"/>
      <c r="I648" s="33" t="n"/>
      <c r="J648" s="33">
        <f>IF(I648="", "", I648*$F648)</f>
        <v/>
      </c>
      <c r="K648" s="33" t="n"/>
      <c r="L648" s="33">
        <f>IF(K648="", "", K648*$F648)</f>
        <v/>
      </c>
      <c r="M648" s="30">
        <f>IF(OR(H648="",H648=0),"",IF(K648="",IF(J648="","",J648/H648),L648/H648))</f>
        <v/>
      </c>
    </row>
    <row r="649" ht="13.35" customHeight="1" s="162">
      <c r="B649" s="31" t="n"/>
      <c r="C649" s="31" t="n"/>
      <c r="E649" s="31" t="n"/>
      <c r="F649" s="32" t="n"/>
      <c r="G649" s="33">
        <f>IF(F649="", "", H649/F649)</f>
        <v/>
      </c>
      <c r="H649" s="33" t="n"/>
      <c r="I649" s="33" t="n"/>
      <c r="J649" s="33">
        <f>IF(I649="", "", I649*$F649)</f>
        <v/>
      </c>
      <c r="K649" s="33" t="n"/>
      <c r="L649" s="33">
        <f>IF(K649="", "", K649*$F649)</f>
        <v/>
      </c>
      <c r="M649" s="30">
        <f>IF(OR(H649="",H649=0),"",IF(K649="",IF(J649="","",J649/H649),L649/H649))</f>
        <v/>
      </c>
    </row>
    <row r="650" ht="13.35" customHeight="1" s="162">
      <c r="B650" s="31" t="n"/>
      <c r="C650" s="31" t="n"/>
      <c r="E650" s="31" t="n"/>
      <c r="F650" s="32" t="n"/>
      <c r="G650" s="33">
        <f>IF(F650="", "", H650/F650)</f>
        <v/>
      </c>
      <c r="H650" s="33" t="n"/>
      <c r="I650" s="33" t="n"/>
      <c r="J650" s="33">
        <f>IF(I650="", "", I650*$F650)</f>
        <v/>
      </c>
      <c r="K650" s="33" t="n"/>
      <c r="L650" s="33">
        <f>IF(K650="", "", K650*$F650)</f>
        <v/>
      </c>
      <c r="M650" s="30">
        <f>IF(OR(H650="",H650=0),"",IF(K650="",IF(J650="","",J650/H650),L650/H650))</f>
        <v/>
      </c>
      <c r="P650" s="443" t="inlineStr">
        <is>
          <t>Technician Notes</t>
        </is>
      </c>
      <c r="Q650" s="421" t="n"/>
      <c r="R650" s="421" t="n"/>
      <c r="S650" s="421" t="n"/>
      <c r="T650" s="421" t="n"/>
      <c r="U650" s="421" t="n"/>
      <c r="V650" s="421" t="n"/>
      <c r="W650" s="421" t="n"/>
      <c r="X650" s="421" t="n"/>
      <c r="Y650" s="421" t="n"/>
      <c r="Z650" s="422" t="n"/>
    </row>
    <row r="651" ht="13.35" customHeight="1" s="162">
      <c r="B651" s="31" t="n"/>
      <c r="C651" s="31" t="n"/>
      <c r="E651" s="31" t="n"/>
      <c r="F651" s="32" t="n"/>
      <c r="G651" s="33">
        <f>IF(F651="", "", H651/F651)</f>
        <v/>
      </c>
      <c r="H651" s="33" t="n"/>
      <c r="I651" s="33" t="n"/>
      <c r="J651" s="33">
        <f>IF(I651="", "", I651*$F651)</f>
        <v/>
      </c>
      <c r="K651" s="33" t="n"/>
      <c r="L651" s="33">
        <f>IF(K651="", "", K651*$F651)</f>
        <v/>
      </c>
      <c r="M651" s="30">
        <f>IF(OR(H651="",H651=0),"",IF(K651="",IF(J651="","",J651/H651),L651/H651))</f>
        <v/>
      </c>
      <c r="P651" s="444" t="n"/>
      <c r="Z651" s="445" t="n"/>
    </row>
    <row r="652" ht="13.35" customHeight="1" s="162">
      <c r="B652" s="31" t="n"/>
      <c r="C652" s="31" t="n"/>
      <c r="E652" s="31" t="n"/>
      <c r="F652" s="32" t="n"/>
      <c r="G652" s="33">
        <f>IF(F652="", "", H652/F652)</f>
        <v/>
      </c>
      <c r="H652" s="33" t="n"/>
      <c r="I652" s="33" t="n"/>
      <c r="J652" s="33">
        <f>IF(I652="", "", I652*$F652)</f>
        <v/>
      </c>
      <c r="K652" s="33" t="n"/>
      <c r="L652" s="33">
        <f>IF(K652="", "", K652*$F652)</f>
        <v/>
      </c>
      <c r="M652" s="30">
        <f>IF(OR(H652="",H652=0),"",IF(K652="",IF(J652="","",J652/H652),L652/H652))</f>
        <v/>
      </c>
      <c r="P652" s="444" t="n"/>
      <c r="Z652" s="445" t="n"/>
    </row>
    <row r="653" ht="13.35" customHeight="1" s="162">
      <c r="B653" s="31" t="n"/>
      <c r="C653" s="31" t="n"/>
      <c r="E653" s="31" t="n"/>
      <c r="F653" s="32" t="n"/>
      <c r="G653" s="33">
        <f>IF(F653="", "", H653/F653)</f>
        <v/>
      </c>
      <c r="H653" s="33" t="n"/>
      <c r="I653" s="33" t="n"/>
      <c r="J653" s="33">
        <f>IF(I653="", "", I653*$F653)</f>
        <v/>
      </c>
      <c r="K653" s="33" t="n"/>
      <c r="L653" s="33">
        <f>IF(K653="", "", K653*$F653)</f>
        <v/>
      </c>
      <c r="M653" s="30">
        <f>IF(OR(H653="",H653=0),"",IF(K653="",IF(J653="","",J653/H653),L653/H653))</f>
        <v/>
      </c>
      <c r="P653" s="444" t="n"/>
      <c r="Z653" s="445" t="n"/>
    </row>
    <row r="654" ht="13.35" customHeight="1" s="162">
      <c r="B654" s="31" t="n"/>
      <c r="C654" s="31" t="n"/>
      <c r="E654" s="31" t="n"/>
      <c r="F654" s="32" t="n"/>
      <c r="G654" s="33">
        <f>IF(F654="", "", H654/F654)</f>
        <v/>
      </c>
      <c r="H654" s="33" t="n"/>
      <c r="I654" s="33" t="n"/>
      <c r="J654" s="33">
        <f>IF(I654="", "", I654*$F654)</f>
        <v/>
      </c>
      <c r="K654" s="33" t="n"/>
      <c r="L654" s="33">
        <f>IF(K654="", "", K654*$F654)</f>
        <v/>
      </c>
      <c r="M654" s="30">
        <f>IF(OR(H654="",H654=0),"",IF(K654="",IF(J654="","",J654/H654),L654/H654))</f>
        <v/>
      </c>
      <c r="P654" s="444" t="n"/>
      <c r="Z654" s="445" t="n"/>
    </row>
    <row r="655" ht="13.35" customHeight="1" s="162">
      <c r="B655" s="31" t="n"/>
      <c r="C655" s="31" t="n"/>
      <c r="E655" s="31" t="n"/>
      <c r="F655" s="32" t="n"/>
      <c r="G655" s="33">
        <f>IF(F655="", "", H655/F655)</f>
        <v/>
      </c>
      <c r="H655" s="33" t="n"/>
      <c r="I655" s="33" t="n"/>
      <c r="J655" s="33">
        <f>IF(I655="", "", I655*$F655)</f>
        <v/>
      </c>
      <c r="K655" s="33" t="n"/>
      <c r="L655" s="33">
        <f>IF(K655="", "", K655*$F655)</f>
        <v/>
      </c>
      <c r="M655" s="30">
        <f>IF(OR(H655="",H655=0),"",IF(K655="",IF(J655="","",J655/H655),L655/H655))</f>
        <v/>
      </c>
      <c r="P655" s="444" t="n"/>
      <c r="Z655" s="445" t="n"/>
    </row>
    <row r="656" ht="13.35" customHeight="1" s="162">
      <c r="B656" s="31" t="n"/>
      <c r="C656" s="31" t="n"/>
      <c r="E656" s="31" t="n"/>
      <c r="F656" s="32" t="n"/>
      <c r="G656" s="33">
        <f>IF(F656="", "", H656/F656)</f>
        <v/>
      </c>
      <c r="H656" s="33" t="n"/>
      <c r="I656" s="33" t="n"/>
      <c r="J656" s="33">
        <f>IF(I656="", "", I656*$F656)</f>
        <v/>
      </c>
      <c r="K656" s="33" t="n"/>
      <c r="L656" s="33">
        <f>IF(K656="", "", K656*$F656)</f>
        <v/>
      </c>
      <c r="M656" s="30">
        <f>IF(OR(H656="",H656=0),"",IF(K656="",IF(J656="","",J656/H656),L656/H656))</f>
        <v/>
      </c>
      <c r="P656" s="444" t="n"/>
      <c r="Z656" s="445" t="n"/>
    </row>
    <row r="657" ht="13.35" customHeight="1" s="162">
      <c r="B657" s="31" t="n"/>
      <c r="C657" s="31" t="n"/>
      <c r="E657" s="31" t="n"/>
      <c r="F657" s="32" t="n"/>
      <c r="G657" s="33">
        <f>IF(F657="", "", H657/F657)</f>
        <v/>
      </c>
      <c r="H657" s="33" t="n"/>
      <c r="I657" s="33" t="n"/>
      <c r="J657" s="33">
        <f>IF(I657="", "", I657*$F657)</f>
        <v/>
      </c>
      <c r="K657" s="33" t="n"/>
      <c r="L657" s="33">
        <f>IF(K657="", "", K657*$F657)</f>
        <v/>
      </c>
      <c r="M657" s="30">
        <f>IF(OR(H657="",H657=0),"",IF(K657="",IF(J657="","",J657/H657),L657/H657))</f>
        <v/>
      </c>
      <c r="P657" s="444" t="n"/>
      <c r="Z657" s="445" t="n"/>
    </row>
    <row r="658" ht="13.35" customHeight="1" s="162">
      <c r="B658" s="31" t="n"/>
      <c r="C658" s="31" t="n"/>
      <c r="E658" s="31" t="n"/>
      <c r="F658" s="32" t="n"/>
      <c r="G658" s="33">
        <f>IF(F658="", "", H658/F658)</f>
        <v/>
      </c>
      <c r="H658" s="33" t="n"/>
      <c r="I658" s="33" t="n"/>
      <c r="J658" s="33">
        <f>IF(I658="", "", I658*$F658)</f>
        <v/>
      </c>
      <c r="K658" s="33" t="n"/>
      <c r="L658" s="33">
        <f>IF(K658="", "", K658*$F658)</f>
        <v/>
      </c>
      <c r="M658" s="30">
        <f>IF(OR(H658="",H658=0),"",IF(K658="",IF(J658="","",J658/H658),L658/H658))</f>
        <v/>
      </c>
      <c r="P658" s="444" t="n"/>
      <c r="Z658" s="445" t="n"/>
    </row>
    <row r="659" ht="13.35" customHeight="1" s="162">
      <c r="B659" s="31" t="n"/>
      <c r="C659" s="31" t="n"/>
      <c r="E659" s="31" t="n"/>
      <c r="F659" s="32" t="n"/>
      <c r="G659" s="33">
        <f>IF(F659="", "", H659/F659)</f>
        <v/>
      </c>
      <c r="H659" s="33" t="n"/>
      <c r="I659" s="33" t="n"/>
      <c r="J659" s="33">
        <f>IF(I659="", "", I659*$F659)</f>
        <v/>
      </c>
      <c r="K659" s="33" t="n"/>
      <c r="L659" s="33">
        <f>IF(K659="", "", K659*$F659)</f>
        <v/>
      </c>
      <c r="M659" s="30">
        <f>IF(OR(H659="",H659=0),"",IF(K659="",IF(J659="","",J659/H659),L659/H659))</f>
        <v/>
      </c>
      <c r="P659" s="444" t="n"/>
      <c r="Z659" s="445" t="n"/>
    </row>
    <row r="660" ht="13.35" customHeight="1" s="162">
      <c r="B660" s="31" t="n"/>
      <c r="C660" s="31" t="n"/>
      <c r="E660" s="31" t="n"/>
      <c r="F660" s="32" t="n"/>
      <c r="G660" s="33">
        <f>IF(F660="", "", H660/F660)</f>
        <v/>
      </c>
      <c r="H660" s="33" t="n"/>
      <c r="I660" s="33" t="n"/>
      <c r="J660" s="33">
        <f>IF(I660="", "", I660*$F660)</f>
        <v/>
      </c>
      <c r="K660" s="33" t="n"/>
      <c r="L660" s="33">
        <f>IF(K660="", "", K660*$F660)</f>
        <v/>
      </c>
      <c r="M660" s="30">
        <f>IF(OR(H660="",H660=0),"",IF(K660="",IF(J660="","",J660/H660),L660/H660))</f>
        <v/>
      </c>
      <c r="P660" s="444" t="n"/>
      <c r="Z660" s="445" t="n"/>
    </row>
    <row r="661" ht="13.35" customHeight="1" s="162">
      <c r="B661" s="31" t="n"/>
      <c r="C661" s="31" t="n"/>
      <c r="E661" s="31" t="n"/>
      <c r="F661" s="32" t="n"/>
      <c r="G661" s="33">
        <f>IF(F661="", "", H661/F661)</f>
        <v/>
      </c>
      <c r="H661" s="33" t="n"/>
      <c r="I661" s="33" t="n"/>
      <c r="J661" s="33">
        <f>IF(I661="", "", I661*$F661)</f>
        <v/>
      </c>
      <c r="K661" s="33" t="n"/>
      <c r="L661" s="33">
        <f>IF(K661="", "", K661*$F661)</f>
        <v/>
      </c>
      <c r="M661" s="30">
        <f>IF(OR(H661="",H661=0),"",IF(K661="",IF(J661="","",J661/H661),L661/H661))</f>
        <v/>
      </c>
      <c r="P661" s="444" t="n"/>
      <c r="Z661" s="445" t="n"/>
    </row>
    <row r="662" ht="13.35" customHeight="1" s="162">
      <c r="B662" s="31" t="n"/>
      <c r="C662" s="31" t="n"/>
      <c r="E662" s="31" t="n"/>
      <c r="F662" s="32" t="n"/>
      <c r="G662" s="33">
        <f>IF(F662="", "", H662/F662)</f>
        <v/>
      </c>
      <c r="H662" s="33" t="n"/>
      <c r="I662" s="33" t="n"/>
      <c r="J662" s="33">
        <f>IF(I662="", "", I662*$F662)</f>
        <v/>
      </c>
      <c r="K662" s="33" t="n"/>
      <c r="L662" s="33">
        <f>IF(K662="", "", K662*$F662)</f>
        <v/>
      </c>
      <c r="M662" s="30">
        <f>IF(OR(H662="",H662=0),"",IF(K662="",IF(J662="","",J662/H662),L662/H662))</f>
        <v/>
      </c>
      <c r="P662" s="444" t="n"/>
      <c r="Z662" s="445" t="n"/>
    </row>
    <row r="663" ht="13.35" customHeight="1" s="162">
      <c r="B663" s="31" t="n"/>
      <c r="C663" s="31" t="n"/>
      <c r="E663" s="31" t="n"/>
      <c r="F663" s="32" t="n"/>
      <c r="G663" s="33">
        <f>IF(F663="", "", H663/F663)</f>
        <v/>
      </c>
      <c r="H663" s="33" t="n"/>
      <c r="I663" s="33" t="n"/>
      <c r="J663" s="33">
        <f>IF(I663="", "", I663*$F663)</f>
        <v/>
      </c>
      <c r="K663" s="33" t="n"/>
      <c r="L663" s="33">
        <f>IF(K663="", "", K663*$F663)</f>
        <v/>
      </c>
      <c r="M663" s="30">
        <f>IF(OR(H663="",H663=0),"",IF(K663="",IF(J663="","",J663/H663),L663/H663))</f>
        <v/>
      </c>
      <c r="P663" s="444" t="n"/>
      <c r="Z663" s="445" t="n"/>
    </row>
    <row r="664" ht="13.35" customHeight="1" s="162">
      <c r="B664" s="31" t="n"/>
      <c r="C664" s="31" t="n"/>
      <c r="E664" s="31" t="n"/>
      <c r="F664" s="32" t="n"/>
      <c r="G664" s="33">
        <f>IF(F664="", "", H664/F664)</f>
        <v/>
      </c>
      <c r="H664" s="33" t="n"/>
      <c r="I664" s="33" t="n"/>
      <c r="J664" s="33">
        <f>IF(I664="", "", I664*$F664)</f>
        <v/>
      </c>
      <c r="K664" s="33" t="n"/>
      <c r="L664" s="33">
        <f>IF(K664="", "", K664*$F664)</f>
        <v/>
      </c>
      <c r="M664" s="30">
        <f>IF(OR(H664="",H664=0),"",IF(K664="",IF(J664="","",J664/H664),L664/H664))</f>
        <v/>
      </c>
      <c r="P664" s="444" t="n"/>
      <c r="Z664" s="445" t="n"/>
    </row>
    <row r="665" ht="13.35" customHeight="1" s="162">
      <c r="B665" s="31" t="n"/>
      <c r="C665" s="31" t="n"/>
      <c r="E665" s="31" t="n"/>
      <c r="F665" s="32" t="n"/>
      <c r="G665" s="33">
        <f>IF(F665="", "", H665/F665)</f>
        <v/>
      </c>
      <c r="H665" s="33" t="n"/>
      <c r="I665" s="33" t="n"/>
      <c r="J665" s="33">
        <f>IF(I665="", "", I665*$F665)</f>
        <v/>
      </c>
      <c r="K665" s="33" t="n"/>
      <c r="L665" s="33">
        <f>IF(K665="", "", K665*$F665)</f>
        <v/>
      </c>
      <c r="M665" s="30">
        <f>IF(OR(H665="",H665=0),"",IF(K665="",IF(J665="","",J665/H665),L665/H665))</f>
        <v/>
      </c>
      <c r="P665" s="444" t="n"/>
      <c r="Z665" s="445" t="n"/>
    </row>
    <row r="666" ht="13.35" customHeight="1" s="162">
      <c r="B666" s="31" t="n"/>
      <c r="C666" s="31" t="n"/>
      <c r="E666" s="31" t="n"/>
      <c r="F666" s="32" t="n"/>
      <c r="G666" s="33">
        <f>IF(F666="", "", H666/F666)</f>
        <v/>
      </c>
      <c r="H666" s="33" t="n"/>
      <c r="I666" s="33" t="n"/>
      <c r="J666" s="33">
        <f>IF(I666="", "", I666*$F666)</f>
        <v/>
      </c>
      <c r="K666" s="33" t="n"/>
      <c r="L666" s="33">
        <f>IF(K666="", "", K666*$F666)</f>
        <v/>
      </c>
      <c r="M666" s="30">
        <f>IF(OR(H666="",H666=0),"",IF(K666="",IF(J666="","",J666/H666),L666/H666))</f>
        <v/>
      </c>
      <c r="P666" s="444" t="n"/>
      <c r="Z666" s="445" t="n"/>
    </row>
    <row r="667" ht="13.35" customHeight="1" s="162">
      <c r="B667" s="31" t="n"/>
      <c r="C667" s="31" t="n"/>
      <c r="E667" s="31" t="n"/>
      <c r="F667" s="32" t="n"/>
      <c r="G667" s="33">
        <f>IF(F667="", "", H667/F667)</f>
        <v/>
      </c>
      <c r="H667" s="33" t="n"/>
      <c r="I667" s="33" t="n"/>
      <c r="J667" s="33">
        <f>IF(I667="", "", I667*$F667)</f>
        <v/>
      </c>
      <c r="K667" s="33" t="n"/>
      <c r="L667" s="33">
        <f>IF(K667="", "", K667*$F667)</f>
        <v/>
      </c>
      <c r="M667" s="30">
        <f>IF(OR(H667="",H667=0),"",IF(K667="",IF(J667="","",J667/H667),L667/H667))</f>
        <v/>
      </c>
      <c r="P667" s="444" t="n"/>
      <c r="Z667" s="445" t="n"/>
    </row>
    <row r="668" ht="13.35" customHeight="1" s="162">
      <c r="B668" s="31" t="n"/>
      <c r="C668" s="31" t="n"/>
      <c r="E668" s="31" t="n"/>
      <c r="F668" s="32" t="n"/>
      <c r="G668" s="33">
        <f>IF(F668="", "", H668/F668)</f>
        <v/>
      </c>
      <c r="H668" s="33" t="n"/>
      <c r="I668" s="33" t="n"/>
      <c r="J668" s="33">
        <f>IF(I668="", "", I668*$F668)</f>
        <v/>
      </c>
      <c r="K668" s="33" t="n"/>
      <c r="L668" s="33">
        <f>IF(K668="", "", K668*$F668)</f>
        <v/>
      </c>
      <c r="M668" s="30">
        <f>IF(OR(H668="",H668=0),"",IF(K668="",IF(J668="","",J668/H668),L668/H668))</f>
        <v/>
      </c>
      <c r="P668" s="444" t="n"/>
      <c r="Z668" s="445" t="n"/>
    </row>
    <row r="669" ht="13.35" customHeight="1" s="162">
      <c r="B669" s="31" t="n"/>
      <c r="C669" s="31" t="n"/>
      <c r="E669" s="31" t="n"/>
      <c r="F669" s="32" t="n"/>
      <c r="G669" s="33">
        <f>IF(F669="", "", H669/F669)</f>
        <v/>
      </c>
      <c r="H669" s="33" t="n"/>
      <c r="I669" s="33" t="n"/>
      <c r="J669" s="33">
        <f>IF(I669="", "", I669*$F669)</f>
        <v/>
      </c>
      <c r="K669" s="33" t="n"/>
      <c r="L669" s="33">
        <f>IF(K669="", "", K669*$F669)</f>
        <v/>
      </c>
      <c r="M669" s="30">
        <f>IF(OR(H669="",H669=0),"",IF(K669="",IF(J669="","",J669/H669),L669/H669))</f>
        <v/>
      </c>
      <c r="P669" s="444" t="n"/>
      <c r="Z669" s="445" t="n"/>
    </row>
    <row r="670" ht="13.35" customHeight="1" s="162">
      <c r="B670" s="31" t="n"/>
      <c r="C670" s="31" t="n"/>
      <c r="E670" s="31" t="n"/>
      <c r="F670" s="32" t="n"/>
      <c r="G670" s="33">
        <f>IF(F670="", "", H670/F670)</f>
        <v/>
      </c>
      <c r="H670" s="33" t="n"/>
      <c r="I670" s="33" t="n"/>
      <c r="J670" s="33">
        <f>IF(I670="", "", I670*$F670)</f>
        <v/>
      </c>
      <c r="K670" s="33" t="n"/>
      <c r="L670" s="33">
        <f>IF(K670="", "", K670*$F670)</f>
        <v/>
      </c>
      <c r="M670" s="30">
        <f>IF(OR(H670="",H670=0),"",IF(K670="",IF(J670="","",J670/H670),L670/H670))</f>
        <v/>
      </c>
      <c r="P670" s="444" t="n"/>
      <c r="Z670" s="445" t="n"/>
    </row>
    <row r="671" ht="13.35" customHeight="1" s="162">
      <c r="B671" s="31" t="n"/>
      <c r="C671" s="31" t="n"/>
      <c r="E671" s="31" t="n"/>
      <c r="F671" s="32" t="n"/>
      <c r="G671" s="33">
        <f>IF(F671="", "", H671/F671)</f>
        <v/>
      </c>
      <c r="H671" s="33" t="n"/>
      <c r="I671" s="33" t="n"/>
      <c r="J671" s="33">
        <f>IF(I671="", "", I671*$F671)</f>
        <v/>
      </c>
      <c r="K671" s="33" t="n"/>
      <c r="L671" s="33">
        <f>IF(K671="", "", K671*$F671)</f>
        <v/>
      </c>
      <c r="M671" s="30">
        <f>IF(OR(H671="",H671=0),"",IF(K671="",IF(J671="","",J671/H671),L671/H671))</f>
        <v/>
      </c>
      <c r="P671" s="444" t="n"/>
      <c r="Z671" s="445" t="n"/>
    </row>
    <row r="672" ht="13.35" customHeight="1" s="162">
      <c r="B672" s="31" t="n"/>
      <c r="C672" s="31" t="n"/>
      <c r="E672" s="31" t="n"/>
      <c r="F672" s="32" t="n"/>
      <c r="G672" s="33">
        <f>IF(F672="", "", H672/F672)</f>
        <v/>
      </c>
      <c r="H672" s="33" t="n"/>
      <c r="I672" s="33" t="n"/>
      <c r="J672" s="33">
        <f>IF(I672="", "", I672*$F672)</f>
        <v/>
      </c>
      <c r="K672" s="33" t="n"/>
      <c r="L672" s="33">
        <f>IF(K672="", "", K672*$F672)</f>
        <v/>
      </c>
      <c r="M672" s="30">
        <f>IF(OR(H672="",H672=0),"",IF(K672="",IF(J672="","",J672/H672),L672/H672))</f>
        <v/>
      </c>
      <c r="P672" s="444" t="n"/>
      <c r="Z672" s="445" t="n"/>
    </row>
    <row r="673" ht="13.35" customHeight="1" s="162">
      <c r="B673" s="31" t="n"/>
      <c r="C673" s="31" t="n"/>
      <c r="E673" s="31" t="n"/>
      <c r="F673" s="32" t="n"/>
      <c r="G673" s="33">
        <f>IF(F673="", "", H673/F673)</f>
        <v/>
      </c>
      <c r="H673" s="33" t="n"/>
      <c r="I673" s="33" t="n"/>
      <c r="J673" s="33">
        <f>IF(I673="", "", I673*$F673)</f>
        <v/>
      </c>
      <c r="K673" s="33" t="n"/>
      <c r="L673" s="33">
        <f>IF(K673="", "", K673*$F673)</f>
        <v/>
      </c>
      <c r="M673" s="34">
        <f>IF(OR(H673="",H673=0),"",IF(K673="",IF(J673="","",J673/H673),L673/H673))</f>
        <v/>
      </c>
      <c r="P673" s="444" t="n"/>
      <c r="Z673" s="445" t="n"/>
    </row>
    <row r="674" ht="13.35" customHeight="1" s="162">
      <c r="A674" s="130" t="n"/>
      <c r="B674" s="42" t="n"/>
      <c r="C674" s="231" t="inlineStr">
        <is>
          <t>Total</t>
        </is>
      </c>
      <c r="D674" s="159" t="n"/>
      <c r="E674" s="42" t="n"/>
      <c r="F674" s="42" t="n"/>
      <c r="G674" s="43" t="n"/>
      <c r="H674" s="43">
        <f>IF(SUM(H646:H673)=0,"",SUM(H646:H673))</f>
        <v/>
      </c>
      <c r="I674" s="43" t="n"/>
      <c r="J674" s="43">
        <f>IF(SUM(J646:J673)=0,"",SUM(J646:J673))</f>
        <v/>
      </c>
      <c r="K674" s="43" t="n"/>
      <c r="L674" s="43">
        <f>IF(SUM(L646:L673)=0,"",SUM(L646:L673))</f>
        <v/>
      </c>
      <c r="M674" s="35">
        <f>IF(OR(H674="",H674=0),"",IF(L674="",IF(J674="","",J674/H674),L674/H674))</f>
        <v/>
      </c>
      <c r="P674" s="444" t="n"/>
      <c r="Z674" s="445" t="n"/>
    </row>
    <row r="675" ht="13.35" customHeight="1" s="162">
      <c r="P675" s="444" t="n"/>
      <c r="Z675" s="445" t="n"/>
    </row>
    <row r="676" ht="13.35" customHeight="1" s="162">
      <c r="B676" s="188" t="inlineStr">
        <is>
          <t>Return Air Register / Inlet Airflow</t>
        </is>
      </c>
      <c r="C676" s="174" t="n"/>
      <c r="D676" s="174" t="n"/>
      <c r="E676" s="174" t="n"/>
      <c r="F676" s="173" t="n"/>
      <c r="G676" s="233" t="inlineStr">
        <is>
          <t>Design VEL</t>
        </is>
      </c>
      <c r="H676" s="194" t="inlineStr">
        <is>
          <t>Design CFM</t>
        </is>
      </c>
      <c r="I676" s="188" t="inlineStr">
        <is>
          <t>Initial</t>
        </is>
      </c>
      <c r="J676" s="173" t="n"/>
      <c r="K676" s="188" t="inlineStr">
        <is>
          <t>Final</t>
        </is>
      </c>
      <c r="L676" s="173" t="n"/>
      <c r="M676" s="188" t="inlineStr">
        <is>
          <t>%</t>
        </is>
      </c>
      <c r="P676" s="444" t="n"/>
      <c r="Z676" s="445" t="n"/>
    </row>
    <row r="677" ht="13.35" customHeight="1" s="162">
      <c r="B677" s="153" t="inlineStr">
        <is>
          <t>No.</t>
        </is>
      </c>
      <c r="C677" s="188" t="inlineStr">
        <is>
          <t>Area Served</t>
        </is>
      </c>
      <c r="D677" s="188" t="inlineStr">
        <is>
          <t>Type</t>
        </is>
      </c>
      <c r="E677" s="188" t="inlineStr">
        <is>
          <t>Size</t>
        </is>
      </c>
      <c r="F677" s="188" t="inlineStr">
        <is>
          <t>Ak</t>
        </is>
      </c>
      <c r="G677" s="442" t="n"/>
      <c r="H677" s="442" t="n"/>
      <c r="I677" s="188" t="inlineStr">
        <is>
          <t>VEL</t>
        </is>
      </c>
      <c r="J677" s="188" t="inlineStr">
        <is>
          <t>CFM</t>
        </is>
      </c>
      <c r="K677" s="188" t="inlineStr">
        <is>
          <t>VEL</t>
        </is>
      </c>
      <c r="L677" s="188" t="inlineStr">
        <is>
          <t>CFM</t>
        </is>
      </c>
      <c r="M677" s="442" t="n"/>
      <c r="P677" s="446" t="n"/>
      <c r="Q677" s="447" t="n"/>
      <c r="R677" s="447" t="n"/>
      <c r="S677" s="447" t="n"/>
      <c r="T677" s="447" t="n"/>
      <c r="U677" s="447" t="n"/>
      <c r="V677" s="447" t="n"/>
      <c r="W677" s="447" t="n"/>
      <c r="X677" s="447" t="n"/>
      <c r="Y677" s="447" t="n"/>
      <c r="Z677" s="448" t="n"/>
    </row>
    <row r="678" ht="13.35" customHeight="1" s="162">
      <c r="B678" s="31" t="n"/>
      <c r="C678" s="31" t="n"/>
      <c r="E678" s="31" t="n"/>
      <c r="F678" s="32" t="n"/>
      <c r="G678" s="33">
        <f>IF(F678="", "", H678/F678)</f>
        <v/>
      </c>
      <c r="H678" s="33">
        <f>IF(H674="","",H674-N(H685))</f>
        <v/>
      </c>
      <c r="I678" s="33" t="n"/>
      <c r="J678" s="33">
        <f>IF(I678="", "", I678*$F678)</f>
        <v/>
      </c>
      <c r="K678" s="33" t="n"/>
      <c r="L678" s="33">
        <f>IF(L685="","",L674-N(L685))</f>
        <v/>
      </c>
      <c r="M678" s="30">
        <f>IF(OR(H678="",H678=0),"",IF(K678="",IF(J678="","",J678/H678),L678/H678))</f>
        <v/>
      </c>
    </row>
    <row r="679" ht="13.35" customHeight="1" s="162">
      <c r="B679" s="31" t="n"/>
      <c r="C679" s="31" t="n"/>
      <c r="E679" s="31" t="n"/>
      <c r="F679" s="32" t="n"/>
      <c r="G679" s="33">
        <f>IF(F679="", "", H679/F679)</f>
        <v/>
      </c>
      <c r="H679" s="33" t="n"/>
      <c r="I679" s="33" t="n"/>
      <c r="J679" s="33">
        <f>IF(I679="", "", I679*$F679)</f>
        <v/>
      </c>
      <c r="K679" s="33" t="n"/>
      <c r="L679" s="33">
        <f>IF(K679="", "", K679*$F679)</f>
        <v/>
      </c>
      <c r="M679" s="30">
        <f>IF(OR(H679="",H679=0),"",IF(K679="",IF(J679="","",J679/H679),L679/H679))</f>
        <v/>
      </c>
    </row>
    <row r="680" ht="13.35" customHeight="1" s="162">
      <c r="B680" s="31" t="n"/>
      <c r="C680" s="31" t="n"/>
      <c r="E680" s="31" t="n"/>
      <c r="F680" s="32" t="n"/>
      <c r="G680" s="33">
        <f>IF(F680="", "", H680/F680)</f>
        <v/>
      </c>
      <c r="H680" s="33" t="n"/>
      <c r="I680" s="33" t="n"/>
      <c r="J680" s="33">
        <f>IF(I680="", "", I680*$F680)</f>
        <v/>
      </c>
      <c r="K680" s="33" t="n"/>
      <c r="L680" s="33">
        <f>IF(K680="", "", K680*$F680)</f>
        <v/>
      </c>
      <c r="M680" s="34">
        <f>IF(OR(H680="",H680=0),"",IF(K680="",IF(J680="","",J680/H680),L680/H680))</f>
        <v/>
      </c>
    </row>
    <row r="681" ht="13.35" customHeight="1" s="162">
      <c r="A681" s="130" t="n"/>
      <c r="B681" s="42" t="n"/>
      <c r="C681" s="231" t="inlineStr">
        <is>
          <t>Total</t>
        </is>
      </c>
      <c r="D681" s="159" t="n"/>
      <c r="E681" s="42" t="n"/>
      <c r="F681" s="42" t="n"/>
      <c r="G681" s="43" t="n"/>
      <c r="H681" s="43">
        <f>IF(SUM(H678:H680)=0, "", SUM(H678:H680))</f>
        <v/>
      </c>
      <c r="I681" s="42" t="n"/>
      <c r="J681" s="43">
        <f>IF(SUM(J678:J680)=0, "", SUM(J678:J680))</f>
        <v/>
      </c>
      <c r="K681" s="42" t="n"/>
      <c r="L681" s="43">
        <f>IF(SUM(L678:L680)=0, "", SUM(L678:L680))</f>
        <v/>
      </c>
      <c r="M681" s="35">
        <f>IF(OR(H681="",H681=0),"",IF(L681="",IF(J681="","",J681/H681),L681/H681))</f>
        <v/>
      </c>
    </row>
    <row r="682"/>
    <row r="683" ht="13.35" customHeight="1" s="162">
      <c r="B683" s="188" t="inlineStr">
        <is>
          <t>Outside Air Inlet / Duct Airflow</t>
        </is>
      </c>
      <c r="C683" s="174" t="n"/>
      <c r="D683" s="174" t="n"/>
      <c r="E683" s="174" t="n"/>
      <c r="F683" s="173" t="n"/>
      <c r="G683" s="233" t="inlineStr">
        <is>
          <t>Design VEL</t>
        </is>
      </c>
      <c r="H683" s="194" t="inlineStr">
        <is>
          <t>Design CFM</t>
        </is>
      </c>
      <c r="I683" s="188" t="inlineStr">
        <is>
          <t>Initial</t>
        </is>
      </c>
      <c r="J683" s="173" t="n"/>
      <c r="K683" s="188" t="inlineStr">
        <is>
          <t>Final</t>
        </is>
      </c>
      <c r="L683" s="173" t="n"/>
      <c r="M683" s="188" t="inlineStr">
        <is>
          <t>%</t>
        </is>
      </c>
    </row>
    <row r="684" ht="13.35" customHeight="1" s="162">
      <c r="B684" s="153" t="inlineStr">
        <is>
          <t>No.</t>
        </is>
      </c>
      <c r="C684" s="188" t="inlineStr">
        <is>
          <t>Area Served</t>
        </is>
      </c>
      <c r="D684" s="188" t="inlineStr">
        <is>
          <t>Type</t>
        </is>
      </c>
      <c r="E684" s="188" t="inlineStr">
        <is>
          <t>Size</t>
        </is>
      </c>
      <c r="F684" s="188" t="inlineStr">
        <is>
          <t>Ak</t>
        </is>
      </c>
      <c r="G684" s="442" t="n"/>
      <c r="H684" s="442" t="n"/>
      <c r="I684" s="188" t="inlineStr">
        <is>
          <t>VEL</t>
        </is>
      </c>
      <c r="J684" s="188" t="inlineStr">
        <is>
          <t>CFM</t>
        </is>
      </c>
      <c r="K684" s="188" t="inlineStr">
        <is>
          <t>VEL</t>
        </is>
      </c>
      <c r="L684" s="188" t="inlineStr">
        <is>
          <t>CFM</t>
        </is>
      </c>
      <c r="M684" s="442" t="n"/>
    </row>
    <row r="685" ht="13.35" customHeight="1" s="162">
      <c r="B685" s="31" t="n"/>
      <c r="C685" s="31" t="n"/>
      <c r="E685" s="31" t="n"/>
      <c r="F685" s="32" t="n"/>
      <c r="G685" s="33">
        <f>IF(F685="", "", H685/F685)</f>
        <v/>
      </c>
      <c r="H685" s="33" t="n"/>
      <c r="I685" s="33" t="n"/>
      <c r="J685" s="33">
        <f>IF(I685="", "", I685*$F685)</f>
        <v/>
      </c>
      <c r="K685" s="33" t="n"/>
      <c r="L685" s="33">
        <f>IF(K685="", "", K685*$F685)</f>
        <v/>
      </c>
      <c r="M685" s="30">
        <f>IF(OR(H685="",H685=0),"",IF(K685="",IF(J685="","",J685/H685),L685/H685))</f>
        <v/>
      </c>
    </row>
    <row r="686"/>
    <row r="687" ht="13.35" customHeight="1" s="162">
      <c r="B687" s="188" t="inlineStr">
        <is>
          <t>Remarks</t>
        </is>
      </c>
      <c r="C687" s="173" t="n"/>
      <c r="D687" s="154" t="n"/>
      <c r="E687" s="174" t="n"/>
      <c r="F687" s="174" t="n"/>
      <c r="G687" s="174" t="n"/>
      <c r="H687" s="174" t="n"/>
      <c r="I687" s="174" t="n"/>
      <c r="J687" s="174" t="n"/>
      <c r="K687" s="174" t="n"/>
      <c r="L687" s="174" t="n"/>
      <c r="M687" s="173"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0" ht="13.35" customHeight="1" s="162">
      <c r="B690" s="200" t="inlineStr">
        <is>
          <t>System</t>
        </is>
      </c>
      <c r="C690" s="403" t="n"/>
      <c r="D690" s="209">
        <f>IF('{Equipment Data Entry}'!B21="","",'{Equipment Data Entry}'!B21)</f>
        <v/>
      </c>
      <c r="E690" s="420" t="n"/>
      <c r="F690" s="403" t="n"/>
      <c r="G690" s="200" t="inlineStr">
        <is>
          <t>Service</t>
        </is>
      </c>
      <c r="H690" s="403" t="n"/>
      <c r="I690" s="210">
        <f>IF('{Equipment Data Entry}'!C21="", "", '{Equipment Data Entry}'!C21)</f>
        <v/>
      </c>
      <c r="J690" s="420" t="n"/>
      <c r="K690" s="420" t="n"/>
      <c r="L690" s="420" t="n"/>
      <c r="M690" s="403" t="n"/>
    </row>
    <row r="691" ht="13.35" customHeight="1" s="162">
      <c r="B691" s="424" t="n"/>
      <c r="C691" s="425" t="n"/>
      <c r="D691" s="424" t="n"/>
      <c r="E691" s="426" t="n"/>
      <c r="F691" s="425" t="n"/>
      <c r="G691" s="424" t="n"/>
      <c r="H691" s="425" t="n"/>
      <c r="I691" s="424" t="n"/>
      <c r="J691" s="426" t="n"/>
      <c r="K691" s="426" t="n"/>
      <c r="L691" s="426" t="n"/>
      <c r="M691" s="425" t="n"/>
    </row>
    <row r="692" ht="13.35" customHeight="1" s="162">
      <c r="B692" s="439" t="inlineStr">
        <is>
          <t>Instrument:</t>
        </is>
      </c>
      <c r="C692" s="13" t="n"/>
      <c r="D692" s="440" t="n"/>
      <c r="E692" s="404" t="n"/>
      <c r="F692" s="404" t="n"/>
      <c r="G692" s="439" t="inlineStr">
        <is>
          <t>Ak basis / notes:</t>
        </is>
      </c>
      <c r="H692" s="13" t="n"/>
      <c r="I692" s="441" t="n"/>
      <c r="J692" s="404" t="n"/>
      <c r="K692" s="404" t="n"/>
      <c r="L692" s="404" t="n"/>
      <c r="M692" s="404" t="n"/>
    </row>
    <row r="693" ht="13.35" customHeight="1" s="162">
      <c r="B693" s="188" t="inlineStr">
        <is>
          <t>Supply Air Diffuser / Outlet Airflow</t>
        </is>
      </c>
      <c r="C693" s="174" t="n"/>
      <c r="D693" s="174" t="n"/>
      <c r="E693" s="174" t="n"/>
      <c r="F693" s="173" t="n"/>
      <c r="G693" s="233" t="inlineStr">
        <is>
          <t>Design VEL</t>
        </is>
      </c>
      <c r="H693" s="194" t="inlineStr">
        <is>
          <t>Design CFM</t>
        </is>
      </c>
      <c r="I693" s="188" t="inlineStr">
        <is>
          <t>Initial</t>
        </is>
      </c>
      <c r="J693" s="173" t="n"/>
      <c r="K693" s="188" t="inlineStr">
        <is>
          <t>Final</t>
        </is>
      </c>
      <c r="L693" s="173" t="n"/>
      <c r="M693" s="188" t="inlineStr">
        <is>
          <t>%</t>
        </is>
      </c>
    </row>
    <row r="694" ht="13.35" customHeight="1" s="162">
      <c r="B694" s="153" t="inlineStr">
        <is>
          <t>No.</t>
        </is>
      </c>
      <c r="C694" s="188" t="inlineStr">
        <is>
          <t>Area Served</t>
        </is>
      </c>
      <c r="D694" s="188" t="inlineStr">
        <is>
          <t>Type</t>
        </is>
      </c>
      <c r="E694" s="188" t="inlineStr">
        <is>
          <t>Size</t>
        </is>
      </c>
      <c r="F694" s="188" t="inlineStr">
        <is>
          <t>Ak</t>
        </is>
      </c>
      <c r="G694" s="442" t="n"/>
      <c r="H694" s="442" t="n"/>
      <c r="I694" s="188" t="inlineStr">
        <is>
          <t>VEL</t>
        </is>
      </c>
      <c r="J694" s="188" t="inlineStr">
        <is>
          <t>CFM</t>
        </is>
      </c>
      <c r="K694" s="188" t="inlineStr">
        <is>
          <t>VEL</t>
        </is>
      </c>
      <c r="L694" s="188" t="inlineStr">
        <is>
          <t>CFM</t>
        </is>
      </c>
      <c r="M694" s="442" t="n"/>
    </row>
    <row r="695" ht="13.35" customHeight="1" s="162">
      <c r="B695" s="31" t="n"/>
      <c r="C695" s="31" t="n"/>
      <c r="E695" s="31" t="n"/>
      <c r="F695" s="32" t="n"/>
      <c r="G695" s="33">
        <f>IF(F695="", "", H695/F695)</f>
        <v/>
      </c>
      <c r="H695" s="33" t="n"/>
      <c r="I695" s="33" t="n"/>
      <c r="J695" s="33">
        <f>IF(I695="", "", I695*$F695)</f>
        <v/>
      </c>
      <c r="K695" s="33" t="n"/>
      <c r="L695" s="33">
        <f>IF(K695="", "", K695*$F695)</f>
        <v/>
      </c>
      <c r="M695" s="30">
        <f>IF(OR(H695="",H695=0),"",IF(K695="",IF(J695="","",J695/H695),L695/H695))</f>
        <v/>
      </c>
    </row>
    <row r="696" ht="13.35" customHeight="1" s="162">
      <c r="B696" s="31" t="n"/>
      <c r="C696" s="31" t="n"/>
      <c r="E696" s="31" t="n"/>
      <c r="F696" s="32" t="n"/>
      <c r="G696" s="33">
        <f>IF(F696="", "", H696/F696)</f>
        <v/>
      </c>
      <c r="H696" s="33" t="n"/>
      <c r="I696" s="33" t="n"/>
      <c r="J696" s="33">
        <f>IF(I696="", "", I696*$F696)</f>
        <v/>
      </c>
      <c r="K696" s="33" t="n"/>
      <c r="L696" s="33">
        <f>IF(K696="", "", K696*$F696)</f>
        <v/>
      </c>
      <c r="M696" s="30">
        <f>IF(OR(H696="",H696=0),"",IF(K696="",IF(J696="","",J696/H696),L696/H696))</f>
        <v/>
      </c>
    </row>
    <row r="697" ht="13.35" customHeight="1" s="162">
      <c r="B697" s="31" t="n"/>
      <c r="C697" s="31" t="n"/>
      <c r="E697" s="31" t="n"/>
      <c r="F697" s="32" t="n"/>
      <c r="G697" s="33">
        <f>IF(F697="", "", H697/F697)</f>
        <v/>
      </c>
      <c r="H697" s="33" t="n"/>
      <c r="I697" s="33" t="n"/>
      <c r="J697" s="33">
        <f>IF(I697="", "", I697*$F697)</f>
        <v/>
      </c>
      <c r="K697" s="33" t="n"/>
      <c r="L697" s="33">
        <f>IF(K697="", "", K697*$F697)</f>
        <v/>
      </c>
      <c r="M697" s="30">
        <f>IF(OR(H697="",H697=0),"",IF(K697="",IF(J697="","",J697/H697),L697/H697))</f>
        <v/>
      </c>
    </row>
    <row r="698" ht="13.35" customHeight="1" s="162">
      <c r="B698" s="31" t="n"/>
      <c r="C698" s="31" t="n"/>
      <c r="E698" s="31" t="n"/>
      <c r="F698" s="32" t="n"/>
      <c r="G698" s="33">
        <f>IF(F698="", "", H698/F698)</f>
        <v/>
      </c>
      <c r="H698" s="33" t="n"/>
      <c r="I698" s="33" t="n"/>
      <c r="J698" s="33">
        <f>IF(I698="", "", I698*$F698)</f>
        <v/>
      </c>
      <c r="K698" s="33" t="n"/>
      <c r="L698" s="33">
        <f>IF(K698="", "", K698*$F698)</f>
        <v/>
      </c>
      <c r="M698" s="30">
        <f>IF(OR(H698="",H698=0),"",IF(K698="",IF(J698="","",J698/H698),L698/H698))</f>
        <v/>
      </c>
      <c r="P698" s="443" t="inlineStr">
        <is>
          <t>Technician Notes</t>
        </is>
      </c>
      <c r="Q698" s="421" t="n"/>
      <c r="R698" s="421" t="n"/>
      <c r="S698" s="421" t="n"/>
      <c r="T698" s="421" t="n"/>
      <c r="U698" s="421" t="n"/>
      <c r="V698" s="421" t="n"/>
      <c r="W698" s="421" t="n"/>
      <c r="X698" s="421" t="n"/>
      <c r="Y698" s="421" t="n"/>
      <c r="Z698" s="422" t="n"/>
    </row>
    <row r="699" ht="13.35" customHeight="1" s="162">
      <c r="B699" s="31" t="n"/>
      <c r="C699" s="31" t="n"/>
      <c r="E699" s="31" t="n"/>
      <c r="F699" s="32" t="n"/>
      <c r="G699" s="33">
        <f>IF(F699="", "", H699/F699)</f>
        <v/>
      </c>
      <c r="H699" s="33" t="n"/>
      <c r="I699" s="33" t="n"/>
      <c r="J699" s="33">
        <f>IF(I699="", "", I699*$F699)</f>
        <v/>
      </c>
      <c r="K699" s="33" t="n"/>
      <c r="L699" s="33">
        <f>IF(K699="", "", K699*$F699)</f>
        <v/>
      </c>
      <c r="M699" s="30">
        <f>IF(OR(H699="",H699=0),"",IF(K699="",IF(J699="","",J699/H699),L699/H699))</f>
        <v/>
      </c>
      <c r="P699" s="444" t="n"/>
      <c r="Z699" s="445" t="n"/>
    </row>
    <row r="700" ht="13.35" customHeight="1" s="162">
      <c r="B700" s="31" t="n"/>
      <c r="C700" s="31" t="n"/>
      <c r="E700" s="31" t="n"/>
      <c r="F700" s="32" t="n"/>
      <c r="G700" s="33">
        <f>IF(F700="", "", H700/F700)</f>
        <v/>
      </c>
      <c r="H700" s="33" t="n"/>
      <c r="I700" s="33" t="n"/>
      <c r="J700" s="33">
        <f>IF(I700="", "", I700*$F700)</f>
        <v/>
      </c>
      <c r="K700" s="33" t="n"/>
      <c r="L700" s="33">
        <f>IF(K700="", "", K700*$F700)</f>
        <v/>
      </c>
      <c r="M700" s="30">
        <f>IF(OR(H700="",H700=0),"",IF(K700="",IF(J700="","",J700/H700),L700/H700))</f>
        <v/>
      </c>
      <c r="P700" s="444" t="n"/>
      <c r="Z700" s="445" t="n"/>
    </row>
    <row r="701" ht="13.35" customHeight="1" s="162">
      <c r="B701" s="31" t="n"/>
      <c r="C701" s="31" t="n"/>
      <c r="E701" s="31" t="n"/>
      <c r="F701" s="32" t="n"/>
      <c r="G701" s="33">
        <f>IF(F701="", "", H701/F701)</f>
        <v/>
      </c>
      <c r="H701" s="33" t="n"/>
      <c r="I701" s="33" t="n"/>
      <c r="J701" s="33">
        <f>IF(I701="", "", I701*$F701)</f>
        <v/>
      </c>
      <c r="K701" s="33" t="n"/>
      <c r="L701" s="33">
        <f>IF(K701="", "", K701*$F701)</f>
        <v/>
      </c>
      <c r="M701" s="30">
        <f>IF(OR(H701="",H701=0),"",IF(K701="",IF(J701="","",J701/H701),L701/H701))</f>
        <v/>
      </c>
      <c r="P701" s="444" t="n"/>
      <c r="Z701" s="445" t="n"/>
    </row>
    <row r="702" ht="13.35" customHeight="1" s="162">
      <c r="B702" s="31" t="n"/>
      <c r="C702" s="31" t="n"/>
      <c r="E702" s="31" t="n"/>
      <c r="F702" s="32" t="n"/>
      <c r="G702" s="33">
        <f>IF(F702="", "", H702/F702)</f>
        <v/>
      </c>
      <c r="H702" s="33" t="n"/>
      <c r="I702" s="33" t="n"/>
      <c r="J702" s="33">
        <f>IF(I702="", "", I702*$F702)</f>
        <v/>
      </c>
      <c r="K702" s="33" t="n"/>
      <c r="L702" s="33">
        <f>IF(K702="", "", K702*$F702)</f>
        <v/>
      </c>
      <c r="M702" s="30">
        <f>IF(OR(H702="",H702=0),"",IF(K702="",IF(J702="","",J702/H702),L702/H702))</f>
        <v/>
      </c>
      <c r="P702" s="444" t="n"/>
      <c r="Z702" s="445" t="n"/>
    </row>
    <row r="703" ht="13.35" customHeight="1" s="162">
      <c r="B703" s="31" t="n"/>
      <c r="C703" s="31" t="n"/>
      <c r="E703" s="31" t="n"/>
      <c r="F703" s="32" t="n"/>
      <c r="G703" s="33">
        <f>IF(F703="", "", H703/F703)</f>
        <v/>
      </c>
      <c r="H703" s="33" t="n"/>
      <c r="I703" s="33" t="n"/>
      <c r="J703" s="33">
        <f>IF(I703="", "", I703*$F703)</f>
        <v/>
      </c>
      <c r="K703" s="33" t="n"/>
      <c r="L703" s="33">
        <f>IF(K703="", "", K703*$F703)</f>
        <v/>
      </c>
      <c r="M703" s="30">
        <f>IF(OR(H703="",H703=0),"",IF(K703="",IF(J703="","",J703/H703),L703/H703))</f>
        <v/>
      </c>
      <c r="P703" s="444" t="n"/>
      <c r="Z703" s="445" t="n"/>
    </row>
    <row r="704" ht="13.35" customHeight="1" s="162">
      <c r="B704" s="31" t="n"/>
      <c r="C704" s="31" t="n"/>
      <c r="E704" s="31" t="n"/>
      <c r="F704" s="32" t="n"/>
      <c r="G704" s="33">
        <f>IF(F704="", "", H704/F704)</f>
        <v/>
      </c>
      <c r="H704" s="33" t="n"/>
      <c r="I704" s="33" t="n"/>
      <c r="J704" s="33">
        <f>IF(I704="", "", I704*$F704)</f>
        <v/>
      </c>
      <c r="K704" s="33" t="n"/>
      <c r="L704" s="33">
        <f>IF(K704="", "", K704*$F704)</f>
        <v/>
      </c>
      <c r="M704" s="30">
        <f>IF(OR(H704="",H704=0),"",IF(K704="",IF(J704="","",J704/H704),L704/H704))</f>
        <v/>
      </c>
      <c r="P704" s="444" t="n"/>
      <c r="Z704" s="445" t="n"/>
    </row>
    <row r="705" ht="13.35" customHeight="1" s="162">
      <c r="B705" s="31" t="n"/>
      <c r="C705" s="31" t="n"/>
      <c r="E705" s="31" t="n"/>
      <c r="F705" s="32" t="n"/>
      <c r="G705" s="33">
        <f>IF(F705="", "", H705/F705)</f>
        <v/>
      </c>
      <c r="H705" s="33" t="n"/>
      <c r="I705" s="33" t="n"/>
      <c r="J705" s="33">
        <f>IF(I705="", "", I705*$F705)</f>
        <v/>
      </c>
      <c r="K705" s="33" t="n"/>
      <c r="L705" s="33">
        <f>IF(K705="", "", K705*$F705)</f>
        <v/>
      </c>
      <c r="M705" s="30">
        <f>IF(OR(H705="",H705=0),"",IF(K705="",IF(J705="","",J705/H705),L705/H705))</f>
        <v/>
      </c>
      <c r="P705" s="444" t="n"/>
      <c r="Z705" s="445" t="n"/>
    </row>
    <row r="706" ht="13.35" customHeight="1" s="162">
      <c r="B706" s="31" t="n"/>
      <c r="C706" s="31" t="n"/>
      <c r="E706" s="31" t="n"/>
      <c r="F706" s="32" t="n"/>
      <c r="G706" s="33">
        <f>IF(F706="", "", H706/F706)</f>
        <v/>
      </c>
      <c r="H706" s="33" t="n"/>
      <c r="I706" s="33" t="n"/>
      <c r="J706" s="33">
        <f>IF(I706="", "", I706*$F706)</f>
        <v/>
      </c>
      <c r="K706" s="33" t="n"/>
      <c r="L706" s="33">
        <f>IF(K706="", "", K706*$F706)</f>
        <v/>
      </c>
      <c r="M706" s="30">
        <f>IF(OR(H706="",H706=0),"",IF(K706="",IF(J706="","",J706/H706),L706/H706))</f>
        <v/>
      </c>
      <c r="P706" s="444" t="n"/>
      <c r="Z706" s="445" t="n"/>
    </row>
    <row r="707" ht="13.35" customHeight="1" s="162">
      <c r="B707" s="31" t="n"/>
      <c r="C707" s="31" t="n"/>
      <c r="E707" s="31" t="n"/>
      <c r="F707" s="32" t="n"/>
      <c r="G707" s="33">
        <f>IF(F707="", "", H707/F707)</f>
        <v/>
      </c>
      <c r="H707" s="33" t="n"/>
      <c r="I707" s="33" t="n"/>
      <c r="J707" s="33">
        <f>IF(I707="", "", I707*$F707)</f>
        <v/>
      </c>
      <c r="K707" s="33" t="n"/>
      <c r="L707" s="33">
        <f>IF(K707="", "", K707*$F707)</f>
        <v/>
      </c>
      <c r="M707" s="30">
        <f>IF(OR(H707="",H707=0),"",IF(K707="",IF(J707="","",J707/H707),L707/H707))</f>
        <v/>
      </c>
      <c r="P707" s="444" t="n"/>
      <c r="Z707" s="445" t="n"/>
    </row>
    <row r="708" ht="13.35" customHeight="1" s="162">
      <c r="B708" s="31" t="n"/>
      <c r="C708" s="31" t="n"/>
      <c r="E708" s="31" t="n"/>
      <c r="F708" s="32" t="n"/>
      <c r="G708" s="33">
        <f>IF(F708="", "", H708/F708)</f>
        <v/>
      </c>
      <c r="H708" s="33" t="n"/>
      <c r="I708" s="33" t="n"/>
      <c r="J708" s="33">
        <f>IF(I708="", "", I708*$F708)</f>
        <v/>
      </c>
      <c r="K708" s="33" t="n"/>
      <c r="L708" s="33">
        <f>IF(K708="", "", K708*$F708)</f>
        <v/>
      </c>
      <c r="M708" s="30">
        <f>IF(OR(H708="",H708=0),"",IF(K708="",IF(J708="","",J708/H708),L708/H708))</f>
        <v/>
      </c>
      <c r="P708" s="444" t="n"/>
      <c r="Z708" s="445" t="n"/>
    </row>
    <row r="709" ht="13.35" customHeight="1" s="162">
      <c r="B709" s="31" t="n"/>
      <c r="C709" s="31" t="n"/>
      <c r="E709" s="31" t="n"/>
      <c r="F709" s="32" t="n"/>
      <c r="G709" s="33">
        <f>IF(F709="", "", H709/F709)</f>
        <v/>
      </c>
      <c r="H709" s="33" t="n"/>
      <c r="I709" s="33" t="n"/>
      <c r="J709" s="33">
        <f>IF(I709="", "", I709*$F709)</f>
        <v/>
      </c>
      <c r="K709" s="33" t="n"/>
      <c r="L709" s="33">
        <f>IF(K709="", "", K709*$F709)</f>
        <v/>
      </c>
      <c r="M709" s="30">
        <f>IF(OR(H709="",H709=0),"",IF(K709="",IF(J709="","",J709/H709),L709/H709))</f>
        <v/>
      </c>
      <c r="P709" s="444" t="n"/>
      <c r="Z709" s="445" t="n"/>
    </row>
    <row r="710" ht="13.35" customHeight="1" s="162">
      <c r="B710" s="31" t="n"/>
      <c r="C710" s="31" t="n"/>
      <c r="E710" s="31" t="n"/>
      <c r="F710" s="32" t="n"/>
      <c r="G710" s="33">
        <f>IF(F710="", "", H710/F710)</f>
        <v/>
      </c>
      <c r="H710" s="33" t="n"/>
      <c r="I710" s="33" t="n"/>
      <c r="J710" s="33">
        <f>IF(I710="", "", I710*$F710)</f>
        <v/>
      </c>
      <c r="K710" s="33" t="n"/>
      <c r="L710" s="33">
        <f>IF(K710="", "", K710*$F710)</f>
        <v/>
      </c>
      <c r="M710" s="30">
        <f>IF(OR(H710="",H710=0),"",IF(K710="",IF(J710="","",J710/H710),L710/H710))</f>
        <v/>
      </c>
      <c r="P710" s="444" t="n"/>
      <c r="Z710" s="445" t="n"/>
    </row>
    <row r="711" ht="13.35" customHeight="1" s="162">
      <c r="B711" s="31" t="n"/>
      <c r="C711" s="31" t="n"/>
      <c r="E711" s="31" t="n"/>
      <c r="F711" s="32" t="n"/>
      <c r="G711" s="33">
        <f>IF(F711="", "", H711/F711)</f>
        <v/>
      </c>
      <c r="H711" s="33" t="n"/>
      <c r="I711" s="33" t="n"/>
      <c r="J711" s="33">
        <f>IF(I711="", "", I711*$F711)</f>
        <v/>
      </c>
      <c r="K711" s="33" t="n"/>
      <c r="L711" s="33">
        <f>IF(K711="", "", K711*$F711)</f>
        <v/>
      </c>
      <c r="M711" s="30">
        <f>IF(OR(H711="",H711=0),"",IF(K711="",IF(J711="","",J711/H711),L711/H711))</f>
        <v/>
      </c>
      <c r="P711" s="444" t="n"/>
      <c r="Z711" s="445" t="n"/>
    </row>
    <row r="712" ht="13.35" customHeight="1" s="162">
      <c r="B712" s="31" t="n"/>
      <c r="C712" s="31" t="n"/>
      <c r="E712" s="31" t="n"/>
      <c r="F712" s="32" t="n"/>
      <c r="G712" s="33">
        <f>IF(F712="", "", H712/F712)</f>
        <v/>
      </c>
      <c r="H712" s="33" t="n"/>
      <c r="I712" s="33" t="n"/>
      <c r="J712" s="33">
        <f>IF(I712="", "", I712*$F712)</f>
        <v/>
      </c>
      <c r="K712" s="33" t="n"/>
      <c r="L712" s="33">
        <f>IF(K712="", "", K712*$F712)</f>
        <v/>
      </c>
      <c r="M712" s="30">
        <f>IF(OR(H712="",H712=0),"",IF(K712="",IF(J712="","",J712/H712),L712/H712))</f>
        <v/>
      </c>
      <c r="P712" s="444" t="n"/>
      <c r="Z712" s="445" t="n"/>
    </row>
    <row r="713" ht="13.35" customHeight="1" s="162">
      <c r="B713" s="31" t="n"/>
      <c r="C713" s="31" t="n"/>
      <c r="E713" s="31" t="n"/>
      <c r="F713" s="32" t="n"/>
      <c r="G713" s="33">
        <f>IF(F713="", "", H713/F713)</f>
        <v/>
      </c>
      <c r="H713" s="33" t="n"/>
      <c r="I713" s="33" t="n"/>
      <c r="J713" s="33">
        <f>IF(I713="", "", I713*$F713)</f>
        <v/>
      </c>
      <c r="K713" s="33" t="n"/>
      <c r="L713" s="33">
        <f>IF(K713="", "", K713*$F713)</f>
        <v/>
      </c>
      <c r="M713" s="30">
        <f>IF(OR(H713="",H713=0),"",IF(K713="",IF(J713="","",J713/H713),L713/H713))</f>
        <v/>
      </c>
      <c r="P713" s="444" t="n"/>
      <c r="Z713" s="445" t="n"/>
    </row>
    <row r="714" ht="13.35" customHeight="1" s="162">
      <c r="B714" s="31" t="n"/>
      <c r="C714" s="31" t="n"/>
      <c r="E714" s="31" t="n"/>
      <c r="F714" s="32" t="n"/>
      <c r="G714" s="33">
        <f>IF(F714="", "", H714/F714)</f>
        <v/>
      </c>
      <c r="H714" s="33" t="n"/>
      <c r="I714" s="33" t="n"/>
      <c r="J714" s="33">
        <f>IF(I714="", "", I714*$F714)</f>
        <v/>
      </c>
      <c r="K714" s="33" t="n"/>
      <c r="L714" s="33">
        <f>IF(K714="", "", K714*$F714)</f>
        <v/>
      </c>
      <c r="M714" s="30">
        <f>IF(OR(H714="",H714=0),"",IF(K714="",IF(J714="","",J714/H714),L714/H714))</f>
        <v/>
      </c>
      <c r="P714" s="444" t="n"/>
      <c r="Z714" s="445" t="n"/>
    </row>
    <row r="715" ht="13.35" customHeight="1" s="162">
      <c r="B715" s="31" t="n"/>
      <c r="C715" s="31" t="n"/>
      <c r="E715" s="31" t="n"/>
      <c r="F715" s="32" t="n"/>
      <c r="G715" s="33">
        <f>IF(F715="", "", H715/F715)</f>
        <v/>
      </c>
      <c r="H715" s="33" t="n"/>
      <c r="I715" s="33" t="n"/>
      <c r="J715" s="33">
        <f>IF(I715="", "", I715*$F715)</f>
        <v/>
      </c>
      <c r="K715" s="33" t="n"/>
      <c r="L715" s="33">
        <f>IF(K715="", "", K715*$F715)</f>
        <v/>
      </c>
      <c r="M715" s="30">
        <f>IF(OR(H715="",H715=0),"",IF(K715="",IF(J715="","",J715/H715),L715/H715))</f>
        <v/>
      </c>
      <c r="P715" s="444" t="n"/>
      <c r="Z715" s="445" t="n"/>
    </row>
    <row r="716" ht="13.35" customHeight="1" s="162">
      <c r="B716" s="31" t="n"/>
      <c r="C716" s="31" t="n"/>
      <c r="E716" s="31" t="n"/>
      <c r="F716" s="32" t="n"/>
      <c r="G716" s="33">
        <f>IF(F716="", "", H716/F716)</f>
        <v/>
      </c>
      <c r="H716" s="33" t="n"/>
      <c r="I716" s="33" t="n"/>
      <c r="J716" s="33">
        <f>IF(I716="", "", I716*$F716)</f>
        <v/>
      </c>
      <c r="K716" s="33" t="n"/>
      <c r="L716" s="33">
        <f>IF(K716="", "", K716*$F716)</f>
        <v/>
      </c>
      <c r="M716" s="30">
        <f>IF(OR(H716="",H716=0),"",IF(K716="",IF(J716="","",J716/H716),L716/H716))</f>
        <v/>
      </c>
      <c r="P716" s="444" t="n"/>
      <c r="Z716" s="445" t="n"/>
    </row>
    <row r="717" ht="13.35" customHeight="1" s="162">
      <c r="B717" s="31" t="n"/>
      <c r="C717" s="31" t="n"/>
      <c r="E717" s="31" t="n"/>
      <c r="F717" s="32" t="n"/>
      <c r="G717" s="33">
        <f>IF(F717="", "", H717/F717)</f>
        <v/>
      </c>
      <c r="H717" s="33" t="n"/>
      <c r="I717" s="33" t="n"/>
      <c r="J717" s="33">
        <f>IF(I717="", "", I717*$F717)</f>
        <v/>
      </c>
      <c r="K717" s="33" t="n"/>
      <c r="L717" s="33">
        <f>IF(K717="", "", K717*$F717)</f>
        <v/>
      </c>
      <c r="M717" s="30">
        <f>IF(OR(H717="",H717=0),"",IF(K717="",IF(J717="","",J717/H717),L717/H717))</f>
        <v/>
      </c>
      <c r="P717" s="444" t="n"/>
      <c r="Z717" s="445" t="n"/>
    </row>
    <row r="718" ht="13.35" customHeight="1" s="162">
      <c r="B718" s="31" t="n"/>
      <c r="C718" s="31" t="n"/>
      <c r="E718" s="31" t="n"/>
      <c r="F718" s="32" t="n"/>
      <c r="G718" s="33">
        <f>IF(F718="", "", H718/F718)</f>
        <v/>
      </c>
      <c r="H718" s="33" t="n"/>
      <c r="I718" s="33" t="n"/>
      <c r="J718" s="33">
        <f>IF(I718="", "", I718*$F718)</f>
        <v/>
      </c>
      <c r="K718" s="33" t="n"/>
      <c r="L718" s="33">
        <f>IF(K718="", "", K718*$F718)</f>
        <v/>
      </c>
      <c r="M718" s="30">
        <f>IF(OR(H718="",H718=0),"",IF(K718="",IF(J718="","",J718/H718),L718/H718))</f>
        <v/>
      </c>
      <c r="P718" s="444" t="n"/>
      <c r="Z718" s="445" t="n"/>
    </row>
    <row r="719" ht="13.35" customHeight="1" s="162">
      <c r="B719" s="31" t="n"/>
      <c r="C719" s="31" t="n"/>
      <c r="E719" s="31" t="n"/>
      <c r="F719" s="32" t="n"/>
      <c r="G719" s="33">
        <f>IF(F719="", "", H719/F719)</f>
        <v/>
      </c>
      <c r="H719" s="33" t="n"/>
      <c r="I719" s="33" t="n"/>
      <c r="J719" s="33">
        <f>IF(I719="", "", I719*$F719)</f>
        <v/>
      </c>
      <c r="K719" s="33" t="n"/>
      <c r="L719" s="33">
        <f>IF(K719="", "", K719*$F719)</f>
        <v/>
      </c>
      <c r="M719" s="30">
        <f>IF(OR(H719="",H719=0),"",IF(K719="",IF(J719="","",J719/H719),L719/H719))</f>
        <v/>
      </c>
      <c r="P719" s="444" t="n"/>
      <c r="Z719" s="445" t="n"/>
    </row>
    <row r="720" ht="13.35" customHeight="1" s="162">
      <c r="B720" s="31" t="n"/>
      <c r="C720" s="31" t="n"/>
      <c r="E720" s="31" t="n"/>
      <c r="F720" s="32" t="n"/>
      <c r="G720" s="33">
        <f>IF(F720="", "", H720/F720)</f>
        <v/>
      </c>
      <c r="H720" s="33" t="n"/>
      <c r="I720" s="33" t="n"/>
      <c r="J720" s="33">
        <f>IF(I720="", "", I720*$F720)</f>
        <v/>
      </c>
      <c r="K720" s="33" t="n"/>
      <c r="L720" s="33">
        <f>IF(K720="", "", K720*$F720)</f>
        <v/>
      </c>
      <c r="M720" s="30">
        <f>IF(OR(H720="",H720=0),"",IF(K720="",IF(J720="","",J720/H720),L720/H720))</f>
        <v/>
      </c>
      <c r="P720" s="444" t="n"/>
      <c r="Z720" s="445" t="n"/>
    </row>
    <row r="721" ht="13.35" customHeight="1" s="162">
      <c r="B721" s="31" t="n"/>
      <c r="C721" s="31" t="n"/>
      <c r="E721" s="31" t="n"/>
      <c r="F721" s="32" t="n"/>
      <c r="G721" s="33">
        <f>IF(F721="", "", H721/F721)</f>
        <v/>
      </c>
      <c r="H721" s="33" t="n"/>
      <c r="I721" s="33" t="n"/>
      <c r="J721" s="33">
        <f>IF(I721="", "", I721*$F721)</f>
        <v/>
      </c>
      <c r="K721" s="33" t="n"/>
      <c r="L721" s="33">
        <f>IF(K721="", "", K721*$F721)</f>
        <v/>
      </c>
      <c r="M721" s="30">
        <f>IF(OR(H721="",H721=0),"",IF(K721="",IF(J721="","",J721/H721),L721/H721))</f>
        <v/>
      </c>
      <c r="P721" s="444" t="n"/>
      <c r="Z721" s="445" t="n"/>
    </row>
    <row r="722" ht="13.35" customHeight="1" s="162">
      <c r="B722" s="31" t="n"/>
      <c r="C722" s="31" t="n"/>
      <c r="E722" s="31" t="n"/>
      <c r="F722" s="32" t="n"/>
      <c r="G722" s="33">
        <f>IF(F722="", "", H722/F722)</f>
        <v/>
      </c>
      <c r="H722" s="33" t="n"/>
      <c r="I722" s="33" t="n"/>
      <c r="J722" s="33">
        <f>IF(I722="", "", I722*$F722)</f>
        <v/>
      </c>
      <c r="K722" s="33" t="n"/>
      <c r="L722" s="33">
        <f>IF(K722="", "", K722*$F722)</f>
        <v/>
      </c>
      <c r="M722" s="34">
        <f>IF(OR(H722="",H722=0),"",IF(K722="",IF(J722="","",J722/H722),L722/H722))</f>
        <v/>
      </c>
      <c r="P722" s="444" t="n"/>
      <c r="Z722" s="445" t="n"/>
    </row>
    <row r="723" ht="13.35" customHeight="1" s="162">
      <c r="A723" s="130" t="n"/>
      <c r="B723" s="42" t="n"/>
      <c r="C723" s="231" t="inlineStr">
        <is>
          <t>Total</t>
        </is>
      </c>
      <c r="D723" s="159" t="n"/>
      <c r="E723" s="42" t="n"/>
      <c r="F723" s="42" t="n"/>
      <c r="G723" s="43" t="n"/>
      <c r="H723" s="43">
        <f>IF(SUM(H695:H722)=0,"",SUM(H695:H722))</f>
        <v/>
      </c>
      <c r="I723" s="43" t="n"/>
      <c r="J723" s="43">
        <f>IF(SUM(J695:J722)=0,"",SUM(J695:J722))</f>
        <v/>
      </c>
      <c r="K723" s="43" t="n"/>
      <c r="L723" s="43">
        <f>IF(SUM(L695:L722)=0,"",SUM(L695:L722))</f>
        <v/>
      </c>
      <c r="M723" s="35">
        <f>IF(OR(H723="",H723=0),"",IF(L723="",IF(J723="","",J723/H723),L723/H723))</f>
        <v/>
      </c>
      <c r="P723" s="444" t="n"/>
      <c r="Z723" s="445" t="n"/>
    </row>
    <row r="724" ht="13.35" customHeight="1" s="162">
      <c r="P724" s="444" t="n"/>
      <c r="Z724" s="445" t="n"/>
    </row>
    <row r="725" ht="13.35" customHeight="1" s="162">
      <c r="B725" s="188" t="inlineStr">
        <is>
          <t>Return Air Register / Inlet Airflow</t>
        </is>
      </c>
      <c r="C725" s="174" t="n"/>
      <c r="D725" s="174" t="n"/>
      <c r="E725" s="174" t="n"/>
      <c r="F725" s="173" t="n"/>
      <c r="G725" s="233" t="inlineStr">
        <is>
          <t>Design VEL</t>
        </is>
      </c>
      <c r="H725" s="194" t="inlineStr">
        <is>
          <t>Design CFM</t>
        </is>
      </c>
      <c r="I725" s="188" t="inlineStr">
        <is>
          <t>Initial</t>
        </is>
      </c>
      <c r="J725" s="173" t="n"/>
      <c r="K725" s="188" t="inlineStr">
        <is>
          <t>Final</t>
        </is>
      </c>
      <c r="L725" s="173" t="n"/>
      <c r="M725" s="188" t="inlineStr">
        <is>
          <t>%</t>
        </is>
      </c>
      <c r="P725" s="446" t="n"/>
      <c r="Q725" s="447" t="n"/>
      <c r="R725" s="447" t="n"/>
      <c r="S725" s="447" t="n"/>
      <c r="T725" s="447" t="n"/>
      <c r="U725" s="447" t="n"/>
      <c r="V725" s="447" t="n"/>
      <c r="W725" s="447" t="n"/>
      <c r="X725" s="447" t="n"/>
      <c r="Y725" s="447" t="n"/>
      <c r="Z725" s="448" t="n"/>
    </row>
    <row r="726" ht="13.35" customHeight="1" s="162">
      <c r="B726" s="153" t="inlineStr">
        <is>
          <t>No.</t>
        </is>
      </c>
      <c r="C726" s="188" t="inlineStr">
        <is>
          <t>Area Served</t>
        </is>
      </c>
      <c r="D726" s="188" t="inlineStr">
        <is>
          <t>Type</t>
        </is>
      </c>
      <c r="E726" s="188" t="inlineStr">
        <is>
          <t>Size</t>
        </is>
      </c>
      <c r="F726" s="188" t="inlineStr">
        <is>
          <t>Ak</t>
        </is>
      </c>
      <c r="G726" s="442" t="n"/>
      <c r="H726" s="442" t="n"/>
      <c r="I726" s="188" t="inlineStr">
        <is>
          <t>VEL</t>
        </is>
      </c>
      <c r="J726" s="188" t="inlineStr">
        <is>
          <t>CFM</t>
        </is>
      </c>
      <c r="K726" s="188" t="inlineStr">
        <is>
          <t>VEL</t>
        </is>
      </c>
      <c r="L726" s="188" t="inlineStr">
        <is>
          <t>CFM</t>
        </is>
      </c>
      <c r="M726" s="442" t="n"/>
    </row>
    <row r="727" ht="13.35" customHeight="1" s="162">
      <c r="B727" s="31" t="n"/>
      <c r="C727" s="31" t="n"/>
      <c r="E727" s="31" t="n"/>
      <c r="F727" s="32" t="n"/>
      <c r="G727" s="33">
        <f>IF(F727="", "", H727/F727)</f>
        <v/>
      </c>
      <c r="H727" s="33">
        <f>IF(H723="","",H723-N(H734))</f>
        <v/>
      </c>
      <c r="I727" s="33" t="n"/>
      <c r="J727" s="33">
        <f>IF(I727="", "", I727*$F727)</f>
        <v/>
      </c>
      <c r="K727" s="33" t="n"/>
      <c r="L727" s="33">
        <f>IF(L734="","",L723-N(L734))</f>
        <v/>
      </c>
      <c r="M727" s="30">
        <f>IF(OR(H727="",H727=0),"",IF(K727="",IF(J727="","",J727/H727),L727/H727))</f>
        <v/>
      </c>
    </row>
    <row r="728" ht="13.35" customHeight="1" s="162">
      <c r="B728" s="31" t="n"/>
      <c r="C728" s="31" t="n"/>
      <c r="E728" s="31" t="n"/>
      <c r="F728" s="32" t="n"/>
      <c r="G728" s="33">
        <f>IF(F728="", "", H728/F728)</f>
        <v/>
      </c>
      <c r="H728" s="33" t="n"/>
      <c r="I728" s="33" t="n"/>
      <c r="J728" s="33">
        <f>IF(I728="", "", I728*$F728)</f>
        <v/>
      </c>
      <c r="K728" s="33" t="n"/>
      <c r="L728" s="33">
        <f>IF(K728="", "", K728*$F728)</f>
        <v/>
      </c>
      <c r="M728" s="30">
        <f>IF(OR(H728="",H728=0),"",IF(K728="",IF(J728="","",J728/H728),L728/H728))</f>
        <v/>
      </c>
    </row>
    <row r="729" ht="13.35" customHeight="1" s="162">
      <c r="B729" s="31" t="n"/>
      <c r="C729" s="31" t="n"/>
      <c r="E729" s="31" t="n"/>
      <c r="F729" s="32" t="n"/>
      <c r="G729" s="33">
        <f>IF(F729="", "", H729/F729)</f>
        <v/>
      </c>
      <c r="H729" s="33" t="n"/>
      <c r="I729" s="33" t="n"/>
      <c r="J729" s="33">
        <f>IF(I729="", "", I729*$F729)</f>
        <v/>
      </c>
      <c r="K729" s="33" t="n"/>
      <c r="L729" s="33">
        <f>IF(K729="", "", K729*$F729)</f>
        <v/>
      </c>
      <c r="M729" s="34">
        <f>IF(OR(H729="",H729=0),"",IF(K729="",IF(J729="","",J729/H729),L729/H729))</f>
        <v/>
      </c>
    </row>
    <row r="730" ht="13.35" customHeight="1" s="162">
      <c r="A730" s="130" t="n"/>
      <c r="B730" s="42" t="n"/>
      <c r="C730" s="231" t="inlineStr">
        <is>
          <t>Total</t>
        </is>
      </c>
      <c r="D730" s="159" t="n"/>
      <c r="E730" s="42" t="n"/>
      <c r="F730" s="42" t="n"/>
      <c r="G730" s="43" t="n"/>
      <c r="H730" s="43">
        <f>IF(SUM(H727:H729)=0, "", SUM(H727:H729))</f>
        <v/>
      </c>
      <c r="I730" s="42" t="n"/>
      <c r="J730" s="43">
        <f>IF(SUM(J727:J729)=0, "", SUM(J727:J729))</f>
        <v/>
      </c>
      <c r="K730" s="42" t="n"/>
      <c r="L730" s="43">
        <f>IF(SUM(L727:L729)=0, "", SUM(L727:L729))</f>
        <v/>
      </c>
      <c r="M730" s="35">
        <f>IF(OR(H730="",H730=0),"",IF(L730="",IF(J730="","",J730/H730),L730/H730))</f>
        <v/>
      </c>
    </row>
    <row r="731"/>
    <row r="732" ht="13.35" customHeight="1" s="162">
      <c r="B732" s="188" t="inlineStr">
        <is>
          <t>Outside Air Inlet / Duct Airflow</t>
        </is>
      </c>
      <c r="C732" s="174" t="n"/>
      <c r="D732" s="174" t="n"/>
      <c r="E732" s="174" t="n"/>
      <c r="F732" s="173" t="n"/>
      <c r="G732" s="233" t="inlineStr">
        <is>
          <t>Design VEL</t>
        </is>
      </c>
      <c r="H732" s="194" t="inlineStr">
        <is>
          <t>Design CFM</t>
        </is>
      </c>
      <c r="I732" s="188" t="inlineStr">
        <is>
          <t>Initial</t>
        </is>
      </c>
      <c r="J732" s="173" t="n"/>
      <c r="K732" s="188" t="inlineStr">
        <is>
          <t>Final</t>
        </is>
      </c>
      <c r="L732" s="173" t="n"/>
      <c r="M732" s="188" t="inlineStr">
        <is>
          <t>%</t>
        </is>
      </c>
    </row>
    <row r="733" ht="13.35" customHeight="1" s="162">
      <c r="B733" s="153" t="inlineStr">
        <is>
          <t>No.</t>
        </is>
      </c>
      <c r="C733" s="188" t="inlineStr">
        <is>
          <t>Area Served</t>
        </is>
      </c>
      <c r="D733" s="188" t="inlineStr">
        <is>
          <t>Type</t>
        </is>
      </c>
      <c r="E733" s="188" t="inlineStr">
        <is>
          <t>Size</t>
        </is>
      </c>
      <c r="F733" s="188" t="inlineStr">
        <is>
          <t>Ak</t>
        </is>
      </c>
      <c r="G733" s="442" t="n"/>
      <c r="H733" s="442" t="n"/>
      <c r="I733" s="188" t="inlineStr">
        <is>
          <t>VEL</t>
        </is>
      </c>
      <c r="J733" s="188" t="inlineStr">
        <is>
          <t>CFM</t>
        </is>
      </c>
      <c r="K733" s="188" t="inlineStr">
        <is>
          <t>VEL</t>
        </is>
      </c>
      <c r="L733" s="188" t="inlineStr">
        <is>
          <t>CFM</t>
        </is>
      </c>
      <c r="M733" s="442" t="n"/>
    </row>
    <row r="734" ht="13.35" customHeight="1" s="162">
      <c r="B734" s="31" t="n"/>
      <c r="C734" s="31" t="n"/>
      <c r="E734" s="31" t="n"/>
      <c r="F734" s="32" t="n"/>
      <c r="G734" s="33">
        <f>IF(F734="", "", H734/F734)</f>
        <v/>
      </c>
      <c r="H734" s="33" t="n"/>
      <c r="I734" s="33" t="n"/>
      <c r="J734" s="33">
        <f>IF(I734="", "", I734*$F734)</f>
        <v/>
      </c>
      <c r="K734" s="33" t="n"/>
      <c r="L734" s="33">
        <f>IF(K734="", "", K734*$F734)</f>
        <v/>
      </c>
      <c r="M734" s="30">
        <f>IF(OR(H734="",H734=0),"",IF(K734="",IF(J734="","",J734/H734),L734/H734))</f>
        <v/>
      </c>
    </row>
    <row r="735"/>
    <row r="736" ht="13.35" customHeight="1" s="162">
      <c r="B736" s="188" t="inlineStr">
        <is>
          <t>Remarks</t>
        </is>
      </c>
      <c r="C736" s="173" t="n"/>
      <c r="D736" s="154" t="n"/>
      <c r="E736" s="174" t="n"/>
      <c r="F736" s="174" t="n"/>
      <c r="G736" s="174" t="n"/>
      <c r="H736" s="174" t="n"/>
      <c r="I736" s="174" t="n"/>
      <c r="J736" s="174" t="n"/>
      <c r="K736" s="174" t="n"/>
      <c r="L736" s="174" t="n"/>
      <c r="M736" s="173"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39" ht="13.35" customHeight="1" s="162">
      <c r="B739" s="200" t="inlineStr">
        <is>
          <t>System</t>
        </is>
      </c>
      <c r="C739" s="403" t="n"/>
      <c r="D739" s="209">
        <f>IF('{Equipment Data Entry}'!B22="","",'{Equipment Data Entry}'!B22)</f>
        <v/>
      </c>
      <c r="E739" s="420" t="n"/>
      <c r="F739" s="403" t="n"/>
      <c r="G739" s="200" t="inlineStr">
        <is>
          <t>Service</t>
        </is>
      </c>
      <c r="H739" s="403" t="n"/>
      <c r="I739" s="210">
        <f>IF('{Equipment Data Entry}'!C22="", "", '{Equipment Data Entry}'!C22)</f>
        <v/>
      </c>
      <c r="J739" s="420" t="n"/>
      <c r="K739" s="420" t="n"/>
      <c r="L739" s="420" t="n"/>
      <c r="M739" s="403" t="n"/>
    </row>
    <row r="740" ht="13.35" customHeight="1" s="162">
      <c r="B740" s="424" t="n"/>
      <c r="C740" s="425" t="n"/>
      <c r="D740" s="424" t="n"/>
      <c r="E740" s="426" t="n"/>
      <c r="F740" s="425" t="n"/>
      <c r="G740" s="424" t="n"/>
      <c r="H740" s="425" t="n"/>
      <c r="I740" s="424" t="n"/>
      <c r="J740" s="426" t="n"/>
      <c r="K740" s="426" t="n"/>
      <c r="L740" s="426" t="n"/>
      <c r="M740" s="425" t="n"/>
    </row>
    <row r="741" ht="13.35" customHeight="1" s="162">
      <c r="B741" s="439" t="inlineStr">
        <is>
          <t>Instrument:</t>
        </is>
      </c>
      <c r="C741" s="13" t="n"/>
      <c r="D741" s="440" t="n"/>
      <c r="E741" s="404" t="n"/>
      <c r="F741" s="404" t="n"/>
      <c r="G741" s="439" t="inlineStr">
        <is>
          <t>Ak basis / notes:</t>
        </is>
      </c>
      <c r="H741" s="13" t="n"/>
      <c r="I741" s="441" t="n"/>
      <c r="J741" s="404" t="n"/>
      <c r="K741" s="404" t="n"/>
      <c r="L741" s="404" t="n"/>
      <c r="M741" s="404" t="n"/>
    </row>
    <row r="742" ht="13.35" customHeight="1" s="162">
      <c r="B742" s="188" t="inlineStr">
        <is>
          <t>Supply Air Diffuser / Outlet Airflow</t>
        </is>
      </c>
      <c r="C742" s="174" t="n"/>
      <c r="D742" s="174" t="n"/>
      <c r="E742" s="174" t="n"/>
      <c r="F742" s="173" t="n"/>
      <c r="G742" s="233" t="inlineStr">
        <is>
          <t>Design VEL</t>
        </is>
      </c>
      <c r="H742" s="194" t="inlineStr">
        <is>
          <t>Design CFM</t>
        </is>
      </c>
      <c r="I742" s="188" t="inlineStr">
        <is>
          <t>Initial</t>
        </is>
      </c>
      <c r="J742" s="173" t="n"/>
      <c r="K742" s="188" t="inlineStr">
        <is>
          <t>Final</t>
        </is>
      </c>
      <c r="L742" s="173" t="n"/>
      <c r="M742" s="188" t="inlineStr">
        <is>
          <t>%</t>
        </is>
      </c>
    </row>
    <row r="743" ht="13.35" customHeight="1" s="162">
      <c r="B743" s="153" t="inlineStr">
        <is>
          <t>No.</t>
        </is>
      </c>
      <c r="C743" s="188" t="inlineStr">
        <is>
          <t>Area Served</t>
        </is>
      </c>
      <c r="D743" s="188" t="inlineStr">
        <is>
          <t>Type</t>
        </is>
      </c>
      <c r="E743" s="188" t="inlineStr">
        <is>
          <t>Size</t>
        </is>
      </c>
      <c r="F743" s="188" t="inlineStr">
        <is>
          <t>Ak</t>
        </is>
      </c>
      <c r="G743" s="442" t="n"/>
      <c r="H743" s="442" t="n"/>
      <c r="I743" s="188" t="inlineStr">
        <is>
          <t>VEL</t>
        </is>
      </c>
      <c r="J743" s="188" t="inlineStr">
        <is>
          <t>CFM</t>
        </is>
      </c>
      <c r="K743" s="188" t="inlineStr">
        <is>
          <t>VEL</t>
        </is>
      </c>
      <c r="L743" s="188" t="inlineStr">
        <is>
          <t>CFM</t>
        </is>
      </c>
      <c r="M743" s="442" t="n"/>
    </row>
    <row r="744" ht="13.35" customHeight="1" s="162">
      <c r="B744" s="31" t="n"/>
      <c r="C744" s="31" t="n"/>
      <c r="E744" s="31" t="n"/>
      <c r="F744" s="32" t="n"/>
      <c r="G744" s="33">
        <f>IF(F744="", "", H744/F744)</f>
        <v/>
      </c>
      <c r="H744" s="33" t="n"/>
      <c r="I744" s="33" t="n"/>
      <c r="J744" s="33">
        <f>IF(I744="", "", I744*$F744)</f>
        <v/>
      </c>
      <c r="K744" s="33" t="n"/>
      <c r="L744" s="33">
        <f>IF(K744="", "", K744*$F744)</f>
        <v/>
      </c>
      <c r="M744" s="30">
        <f>IF(OR(H744="",H744=0),"",IF(K744="",IF(J744="","",J744/H744),L744/H744))</f>
        <v/>
      </c>
    </row>
    <row r="745" ht="13.35" customHeight="1" s="162">
      <c r="B745" s="31" t="n"/>
      <c r="C745" s="31" t="n"/>
      <c r="E745" s="31" t="n"/>
      <c r="F745" s="32" t="n"/>
      <c r="G745" s="33">
        <f>IF(F745="", "", H745/F745)</f>
        <v/>
      </c>
      <c r="H745" s="33" t="n"/>
      <c r="I745" s="33" t="n"/>
      <c r="J745" s="33">
        <f>IF(I745="", "", I745*$F745)</f>
        <v/>
      </c>
      <c r="K745" s="33" t="n"/>
      <c r="L745" s="33">
        <f>IF(K745="", "", K745*$F745)</f>
        <v/>
      </c>
      <c r="M745" s="30">
        <f>IF(OR(H745="",H745=0),"",IF(K745="",IF(J745="","",J745/H745),L745/H745))</f>
        <v/>
      </c>
    </row>
    <row r="746" ht="13.35" customHeight="1" s="162">
      <c r="B746" s="31" t="n"/>
      <c r="C746" s="31" t="n"/>
      <c r="E746" s="31" t="n"/>
      <c r="F746" s="32" t="n"/>
      <c r="G746" s="33">
        <f>IF(F746="", "", H746/F746)</f>
        <v/>
      </c>
      <c r="H746" s="33" t="n"/>
      <c r="I746" s="33" t="n"/>
      <c r="J746" s="33">
        <f>IF(I746="", "", I746*$F746)</f>
        <v/>
      </c>
      <c r="K746" s="33" t="n"/>
      <c r="L746" s="33">
        <f>IF(K746="", "", K746*$F746)</f>
        <v/>
      </c>
      <c r="M746" s="30">
        <f>IF(OR(H746="",H746=0),"",IF(K746="",IF(J746="","",J746/H746),L746/H746))</f>
        <v/>
      </c>
    </row>
    <row r="747" ht="13.35" customHeight="1" s="162">
      <c r="B747" s="31" t="n"/>
      <c r="C747" s="31" t="n"/>
      <c r="E747" s="31" t="n"/>
      <c r="F747" s="32" t="n"/>
      <c r="G747" s="33">
        <f>IF(F747="", "", H747/F747)</f>
        <v/>
      </c>
      <c r="H747" s="33" t="n"/>
      <c r="I747" s="33" t="n"/>
      <c r="J747" s="33">
        <f>IF(I747="", "", I747*$F747)</f>
        <v/>
      </c>
      <c r="K747" s="33" t="n"/>
      <c r="L747" s="33">
        <f>IF(K747="", "", K747*$F747)</f>
        <v/>
      </c>
      <c r="M747" s="30">
        <f>IF(OR(H747="",H747=0),"",IF(K747="",IF(J747="","",J747/H747),L747/H747))</f>
        <v/>
      </c>
      <c r="P747" s="443" t="inlineStr">
        <is>
          <t>Technician Notes</t>
        </is>
      </c>
      <c r="Q747" s="421" t="n"/>
      <c r="R747" s="421" t="n"/>
      <c r="S747" s="421" t="n"/>
      <c r="T747" s="421" t="n"/>
      <c r="U747" s="421" t="n"/>
      <c r="V747" s="421" t="n"/>
      <c r="W747" s="421" t="n"/>
      <c r="X747" s="421" t="n"/>
      <c r="Y747" s="421" t="n"/>
      <c r="Z747" s="422" t="n"/>
    </row>
    <row r="748" ht="13.35" customHeight="1" s="162">
      <c r="B748" s="31" t="n"/>
      <c r="C748" s="31" t="n"/>
      <c r="E748" s="31" t="n"/>
      <c r="F748" s="32" t="n"/>
      <c r="G748" s="33">
        <f>IF(F748="", "", H748/F748)</f>
        <v/>
      </c>
      <c r="H748" s="33" t="n"/>
      <c r="I748" s="33" t="n"/>
      <c r="J748" s="33">
        <f>IF(I748="", "", I748*$F748)</f>
        <v/>
      </c>
      <c r="K748" s="33" t="n"/>
      <c r="L748" s="33">
        <f>IF(K748="", "", K748*$F748)</f>
        <v/>
      </c>
      <c r="M748" s="30">
        <f>IF(OR(H748="",H748=0),"",IF(K748="",IF(J748="","",J748/H748),L748/H748))</f>
        <v/>
      </c>
      <c r="P748" s="444" t="n"/>
      <c r="Z748" s="445" t="n"/>
    </row>
    <row r="749" ht="13.35" customHeight="1" s="162">
      <c r="B749" s="31" t="n"/>
      <c r="C749" s="31" t="n"/>
      <c r="E749" s="31" t="n"/>
      <c r="F749" s="32" t="n"/>
      <c r="G749" s="33">
        <f>IF(F749="", "", H749/F749)</f>
        <v/>
      </c>
      <c r="H749" s="33" t="n"/>
      <c r="I749" s="33" t="n"/>
      <c r="J749" s="33">
        <f>IF(I749="", "", I749*$F749)</f>
        <v/>
      </c>
      <c r="K749" s="33" t="n"/>
      <c r="L749" s="33">
        <f>IF(K749="", "", K749*$F749)</f>
        <v/>
      </c>
      <c r="M749" s="30">
        <f>IF(OR(H749="",H749=0),"",IF(K749="",IF(J749="","",J749/H749),L749/H749))</f>
        <v/>
      </c>
      <c r="P749" s="444" t="n"/>
      <c r="Z749" s="445" t="n"/>
    </row>
    <row r="750" ht="13.35" customHeight="1" s="162">
      <c r="B750" s="31" t="n"/>
      <c r="C750" s="31" t="n"/>
      <c r="E750" s="31" t="n"/>
      <c r="F750" s="32" t="n"/>
      <c r="G750" s="33">
        <f>IF(F750="", "", H750/F750)</f>
        <v/>
      </c>
      <c r="H750" s="33" t="n"/>
      <c r="I750" s="33" t="n"/>
      <c r="J750" s="33">
        <f>IF(I750="", "", I750*$F750)</f>
        <v/>
      </c>
      <c r="K750" s="33" t="n"/>
      <c r="L750" s="33">
        <f>IF(K750="", "", K750*$F750)</f>
        <v/>
      </c>
      <c r="M750" s="30">
        <f>IF(OR(H750="",H750=0),"",IF(K750="",IF(J750="","",J750/H750),L750/H750))</f>
        <v/>
      </c>
      <c r="P750" s="444" t="n"/>
      <c r="Z750" s="445" t="n"/>
    </row>
    <row r="751" ht="13.35" customHeight="1" s="162">
      <c r="B751" s="31" t="n"/>
      <c r="C751" s="31" t="n"/>
      <c r="E751" s="31" t="n"/>
      <c r="F751" s="32" t="n"/>
      <c r="G751" s="33">
        <f>IF(F751="", "", H751/F751)</f>
        <v/>
      </c>
      <c r="H751" s="33" t="n"/>
      <c r="I751" s="33" t="n"/>
      <c r="J751" s="33">
        <f>IF(I751="", "", I751*$F751)</f>
        <v/>
      </c>
      <c r="K751" s="33" t="n"/>
      <c r="L751" s="33">
        <f>IF(K751="", "", K751*$F751)</f>
        <v/>
      </c>
      <c r="M751" s="30">
        <f>IF(OR(H751="",H751=0),"",IF(K751="",IF(J751="","",J751/H751),L751/H751))</f>
        <v/>
      </c>
      <c r="P751" s="444" t="n"/>
      <c r="Z751" s="445" t="n"/>
    </row>
    <row r="752" ht="13.35" customHeight="1" s="162">
      <c r="B752" s="31" t="n"/>
      <c r="C752" s="31" t="n"/>
      <c r="E752" s="31" t="n"/>
      <c r="F752" s="32" t="n"/>
      <c r="G752" s="33">
        <f>IF(F752="", "", H752/F752)</f>
        <v/>
      </c>
      <c r="H752" s="33" t="n"/>
      <c r="I752" s="33" t="n"/>
      <c r="J752" s="33">
        <f>IF(I752="", "", I752*$F752)</f>
        <v/>
      </c>
      <c r="K752" s="33" t="n"/>
      <c r="L752" s="33">
        <f>IF(K752="", "", K752*$F752)</f>
        <v/>
      </c>
      <c r="M752" s="30">
        <f>IF(OR(H752="",H752=0),"",IF(K752="",IF(J752="","",J752/H752),L752/H752))</f>
        <v/>
      </c>
      <c r="P752" s="444" t="n"/>
      <c r="Z752" s="445" t="n"/>
    </row>
    <row r="753" ht="13.35" customHeight="1" s="162">
      <c r="B753" s="31" t="n"/>
      <c r="C753" s="31" t="n"/>
      <c r="E753" s="31" t="n"/>
      <c r="F753" s="32" t="n"/>
      <c r="G753" s="33">
        <f>IF(F753="", "", H753/F753)</f>
        <v/>
      </c>
      <c r="H753" s="33" t="n"/>
      <c r="I753" s="33" t="n"/>
      <c r="J753" s="33">
        <f>IF(I753="", "", I753*$F753)</f>
        <v/>
      </c>
      <c r="K753" s="33" t="n"/>
      <c r="L753" s="33">
        <f>IF(K753="", "", K753*$F753)</f>
        <v/>
      </c>
      <c r="M753" s="30">
        <f>IF(OR(H753="",H753=0),"",IF(K753="",IF(J753="","",J753/H753),L753/H753))</f>
        <v/>
      </c>
      <c r="P753" s="444" t="n"/>
      <c r="Z753" s="445" t="n"/>
    </row>
    <row r="754" ht="13.35" customHeight="1" s="162">
      <c r="B754" s="31" t="n"/>
      <c r="C754" s="31" t="n"/>
      <c r="E754" s="31" t="n"/>
      <c r="F754" s="32" t="n"/>
      <c r="G754" s="33">
        <f>IF(F754="", "", H754/F754)</f>
        <v/>
      </c>
      <c r="H754" s="33" t="n"/>
      <c r="I754" s="33" t="n"/>
      <c r="J754" s="33">
        <f>IF(I754="", "", I754*$F754)</f>
        <v/>
      </c>
      <c r="K754" s="33" t="n"/>
      <c r="L754" s="33">
        <f>IF(K754="", "", K754*$F754)</f>
        <v/>
      </c>
      <c r="M754" s="30">
        <f>IF(OR(H754="",H754=0),"",IF(K754="",IF(J754="","",J754/H754),L754/H754))</f>
        <v/>
      </c>
      <c r="P754" s="444" t="n"/>
      <c r="Z754" s="445" t="n"/>
    </row>
    <row r="755" ht="13.35" customHeight="1" s="162">
      <c r="B755" s="31" t="n"/>
      <c r="C755" s="31" t="n"/>
      <c r="E755" s="31" t="n"/>
      <c r="F755" s="32" t="n"/>
      <c r="G755" s="33">
        <f>IF(F755="", "", H755/F755)</f>
        <v/>
      </c>
      <c r="H755" s="33" t="n"/>
      <c r="I755" s="33" t="n"/>
      <c r="J755" s="33">
        <f>IF(I755="", "", I755*$F755)</f>
        <v/>
      </c>
      <c r="K755" s="33" t="n"/>
      <c r="L755" s="33">
        <f>IF(K755="", "", K755*$F755)</f>
        <v/>
      </c>
      <c r="M755" s="30">
        <f>IF(OR(H755="",H755=0),"",IF(K755="",IF(J755="","",J755/H755),L755/H755))</f>
        <v/>
      </c>
      <c r="P755" s="444" t="n"/>
      <c r="Z755" s="445" t="n"/>
    </row>
    <row r="756" ht="13.35" customHeight="1" s="162">
      <c r="B756" s="31" t="n"/>
      <c r="C756" s="31" t="n"/>
      <c r="E756" s="31" t="n"/>
      <c r="F756" s="32" t="n"/>
      <c r="G756" s="33">
        <f>IF(F756="", "", H756/F756)</f>
        <v/>
      </c>
      <c r="H756" s="33" t="n"/>
      <c r="I756" s="33" t="n"/>
      <c r="J756" s="33">
        <f>IF(I756="", "", I756*$F756)</f>
        <v/>
      </c>
      <c r="K756" s="33" t="n"/>
      <c r="L756" s="33">
        <f>IF(K756="", "", K756*$F756)</f>
        <v/>
      </c>
      <c r="M756" s="30">
        <f>IF(OR(H756="",H756=0),"",IF(K756="",IF(J756="","",J756/H756),L756/H756))</f>
        <v/>
      </c>
      <c r="P756" s="444" t="n"/>
      <c r="Z756" s="445" t="n"/>
    </row>
    <row r="757" ht="13.35" customHeight="1" s="162">
      <c r="B757" s="31" t="n"/>
      <c r="C757" s="31" t="n"/>
      <c r="E757" s="31" t="n"/>
      <c r="F757" s="32" t="n"/>
      <c r="G757" s="33">
        <f>IF(F757="", "", H757/F757)</f>
        <v/>
      </c>
      <c r="H757" s="33" t="n"/>
      <c r="I757" s="33" t="n"/>
      <c r="J757" s="33">
        <f>IF(I757="", "", I757*$F757)</f>
        <v/>
      </c>
      <c r="K757" s="33" t="n"/>
      <c r="L757" s="33">
        <f>IF(K757="", "", K757*$F757)</f>
        <v/>
      </c>
      <c r="M757" s="30">
        <f>IF(OR(H757="",H757=0),"",IF(K757="",IF(J757="","",J757/H757),L757/H757))</f>
        <v/>
      </c>
      <c r="P757" s="444" t="n"/>
      <c r="Z757" s="445" t="n"/>
    </row>
    <row r="758" ht="13.35" customHeight="1" s="162">
      <c r="B758" s="31" t="n"/>
      <c r="C758" s="31" t="n"/>
      <c r="E758" s="31" t="n"/>
      <c r="F758" s="32" t="n"/>
      <c r="G758" s="33">
        <f>IF(F758="", "", H758/F758)</f>
        <v/>
      </c>
      <c r="H758" s="33" t="n"/>
      <c r="I758" s="33" t="n"/>
      <c r="J758" s="33">
        <f>IF(I758="", "", I758*$F758)</f>
        <v/>
      </c>
      <c r="K758" s="33" t="n"/>
      <c r="L758" s="33">
        <f>IF(K758="", "", K758*$F758)</f>
        <v/>
      </c>
      <c r="M758" s="30">
        <f>IF(OR(H758="",H758=0),"",IF(K758="",IF(J758="","",J758/H758),L758/H758))</f>
        <v/>
      </c>
      <c r="P758" s="444" t="n"/>
      <c r="Z758" s="445" t="n"/>
    </row>
    <row r="759" ht="13.35" customHeight="1" s="162">
      <c r="B759" s="31" t="n"/>
      <c r="C759" s="31" t="n"/>
      <c r="E759" s="31" t="n"/>
      <c r="F759" s="32" t="n"/>
      <c r="G759" s="33">
        <f>IF(F759="", "", H759/F759)</f>
        <v/>
      </c>
      <c r="H759" s="33" t="n"/>
      <c r="I759" s="33" t="n"/>
      <c r="J759" s="33">
        <f>IF(I759="", "", I759*$F759)</f>
        <v/>
      </c>
      <c r="K759" s="33" t="n"/>
      <c r="L759" s="33">
        <f>IF(K759="", "", K759*$F759)</f>
        <v/>
      </c>
      <c r="M759" s="30">
        <f>IF(OR(H759="",H759=0),"",IF(K759="",IF(J759="","",J759/H759),L759/H759))</f>
        <v/>
      </c>
      <c r="P759" s="444" t="n"/>
      <c r="Z759" s="445" t="n"/>
    </row>
    <row r="760" ht="13.35" customHeight="1" s="162">
      <c r="B760" s="31" t="n"/>
      <c r="C760" s="31" t="n"/>
      <c r="E760" s="31" t="n"/>
      <c r="F760" s="32" t="n"/>
      <c r="G760" s="33">
        <f>IF(F760="", "", H760/F760)</f>
        <v/>
      </c>
      <c r="H760" s="33" t="n"/>
      <c r="I760" s="33" t="n"/>
      <c r="J760" s="33">
        <f>IF(I760="", "", I760*$F760)</f>
        <v/>
      </c>
      <c r="K760" s="33" t="n"/>
      <c r="L760" s="33">
        <f>IF(K760="", "", K760*$F760)</f>
        <v/>
      </c>
      <c r="M760" s="30">
        <f>IF(OR(H760="",H760=0),"",IF(K760="",IF(J760="","",J760/H760),L760/H760))</f>
        <v/>
      </c>
      <c r="P760" s="444" t="n"/>
      <c r="Z760" s="445" t="n"/>
    </row>
    <row r="761" ht="13.35" customHeight="1" s="162">
      <c r="B761" s="31" t="n"/>
      <c r="C761" s="31" t="n"/>
      <c r="E761" s="31" t="n"/>
      <c r="F761" s="32" t="n"/>
      <c r="G761" s="33">
        <f>IF(F761="", "", H761/F761)</f>
        <v/>
      </c>
      <c r="H761" s="33" t="n"/>
      <c r="I761" s="33" t="n"/>
      <c r="J761" s="33">
        <f>IF(I761="", "", I761*$F761)</f>
        <v/>
      </c>
      <c r="K761" s="33" t="n"/>
      <c r="L761" s="33">
        <f>IF(K761="", "", K761*$F761)</f>
        <v/>
      </c>
      <c r="M761" s="30">
        <f>IF(OR(H761="",H761=0),"",IF(K761="",IF(J761="","",J761/H761),L761/H761))</f>
        <v/>
      </c>
      <c r="P761" s="444" t="n"/>
      <c r="Z761" s="445" t="n"/>
    </row>
    <row r="762" ht="13.35" customHeight="1" s="162">
      <c r="B762" s="31" t="n"/>
      <c r="C762" s="31" t="n"/>
      <c r="E762" s="31" t="n"/>
      <c r="F762" s="32" t="n"/>
      <c r="G762" s="33">
        <f>IF(F762="", "", H762/F762)</f>
        <v/>
      </c>
      <c r="H762" s="33" t="n"/>
      <c r="I762" s="33" t="n"/>
      <c r="J762" s="33">
        <f>IF(I762="", "", I762*$F762)</f>
        <v/>
      </c>
      <c r="K762" s="33" t="n"/>
      <c r="L762" s="33">
        <f>IF(K762="", "", K762*$F762)</f>
        <v/>
      </c>
      <c r="M762" s="30">
        <f>IF(OR(H762="",H762=0),"",IF(K762="",IF(J762="","",J762/H762),L762/H762))</f>
        <v/>
      </c>
      <c r="P762" s="444" t="n"/>
      <c r="Z762" s="445" t="n"/>
    </row>
    <row r="763" ht="13.35" customHeight="1" s="162">
      <c r="B763" s="31" t="n"/>
      <c r="C763" s="31" t="n"/>
      <c r="E763" s="31" t="n"/>
      <c r="F763" s="32" t="n"/>
      <c r="G763" s="33">
        <f>IF(F763="", "", H763/F763)</f>
        <v/>
      </c>
      <c r="H763" s="33" t="n"/>
      <c r="I763" s="33" t="n"/>
      <c r="J763" s="33">
        <f>IF(I763="", "", I763*$F763)</f>
        <v/>
      </c>
      <c r="K763" s="33" t="n"/>
      <c r="L763" s="33">
        <f>IF(K763="", "", K763*$F763)</f>
        <v/>
      </c>
      <c r="M763" s="30">
        <f>IF(OR(H763="",H763=0),"",IF(K763="",IF(J763="","",J763/H763),L763/H763))</f>
        <v/>
      </c>
      <c r="P763" s="444" t="n"/>
      <c r="Z763" s="445" t="n"/>
    </row>
    <row r="764" ht="13.35" customHeight="1" s="162">
      <c r="B764" s="31" t="n"/>
      <c r="C764" s="31" t="n"/>
      <c r="E764" s="31" t="n"/>
      <c r="F764" s="32" t="n"/>
      <c r="G764" s="33">
        <f>IF(F764="", "", H764/F764)</f>
        <v/>
      </c>
      <c r="H764" s="33" t="n"/>
      <c r="I764" s="33" t="n"/>
      <c r="J764" s="33">
        <f>IF(I764="", "", I764*$F764)</f>
        <v/>
      </c>
      <c r="K764" s="33" t="n"/>
      <c r="L764" s="33">
        <f>IF(K764="", "", K764*$F764)</f>
        <v/>
      </c>
      <c r="M764" s="30">
        <f>IF(OR(H764="",H764=0),"",IF(K764="",IF(J764="","",J764/H764),L764/H764))</f>
        <v/>
      </c>
      <c r="P764" s="444" t="n"/>
      <c r="Z764" s="445" t="n"/>
    </row>
    <row r="765" ht="13.35" customHeight="1" s="162">
      <c r="B765" s="31" t="n"/>
      <c r="C765" s="31" t="n"/>
      <c r="E765" s="31" t="n"/>
      <c r="F765" s="32" t="n"/>
      <c r="G765" s="33">
        <f>IF(F765="", "", H765/F765)</f>
        <v/>
      </c>
      <c r="H765" s="33" t="n"/>
      <c r="I765" s="33" t="n"/>
      <c r="J765" s="33">
        <f>IF(I765="", "", I765*$F765)</f>
        <v/>
      </c>
      <c r="K765" s="33" t="n"/>
      <c r="L765" s="33">
        <f>IF(K765="", "", K765*$F765)</f>
        <v/>
      </c>
      <c r="M765" s="30">
        <f>IF(OR(H765="",H765=0),"",IF(K765="",IF(J765="","",J765/H765),L765/H765))</f>
        <v/>
      </c>
      <c r="P765" s="444" t="n"/>
      <c r="Z765" s="445" t="n"/>
    </row>
    <row r="766" ht="13.35" customHeight="1" s="162">
      <c r="B766" s="31" t="n"/>
      <c r="C766" s="31" t="n"/>
      <c r="E766" s="31" t="n"/>
      <c r="F766" s="32" t="n"/>
      <c r="G766" s="33">
        <f>IF(F766="", "", H766/F766)</f>
        <v/>
      </c>
      <c r="H766" s="33" t="n"/>
      <c r="I766" s="33" t="n"/>
      <c r="J766" s="33">
        <f>IF(I766="", "", I766*$F766)</f>
        <v/>
      </c>
      <c r="K766" s="33" t="n"/>
      <c r="L766" s="33">
        <f>IF(K766="", "", K766*$F766)</f>
        <v/>
      </c>
      <c r="M766" s="30">
        <f>IF(OR(H766="",H766=0),"",IF(K766="",IF(J766="","",J766/H766),L766/H766))</f>
        <v/>
      </c>
      <c r="P766" s="444" t="n"/>
      <c r="Z766" s="445" t="n"/>
    </row>
    <row r="767" ht="13.35" customHeight="1" s="162">
      <c r="B767" s="31" t="n"/>
      <c r="C767" s="31" t="n"/>
      <c r="E767" s="31" t="n"/>
      <c r="F767" s="32" t="n"/>
      <c r="G767" s="33">
        <f>IF(F767="", "", H767/F767)</f>
        <v/>
      </c>
      <c r="H767" s="33" t="n"/>
      <c r="I767" s="33" t="n"/>
      <c r="J767" s="33">
        <f>IF(I767="", "", I767*$F767)</f>
        <v/>
      </c>
      <c r="K767" s="33" t="n"/>
      <c r="L767" s="33">
        <f>IF(K767="", "", K767*$F767)</f>
        <v/>
      </c>
      <c r="M767" s="30">
        <f>IF(OR(H767="",H767=0),"",IF(K767="",IF(J767="","",J767/H767),L767/H767))</f>
        <v/>
      </c>
      <c r="P767" s="444" t="n"/>
      <c r="Z767" s="445" t="n"/>
    </row>
    <row r="768" ht="13.35" customHeight="1" s="162">
      <c r="B768" s="31" t="n"/>
      <c r="C768" s="31" t="n"/>
      <c r="E768" s="31" t="n"/>
      <c r="F768" s="32" t="n"/>
      <c r="G768" s="33">
        <f>IF(F768="", "", H768/F768)</f>
        <v/>
      </c>
      <c r="H768" s="33" t="n"/>
      <c r="I768" s="33" t="n"/>
      <c r="J768" s="33">
        <f>IF(I768="", "", I768*$F768)</f>
        <v/>
      </c>
      <c r="K768" s="33" t="n"/>
      <c r="L768" s="33">
        <f>IF(K768="", "", K768*$F768)</f>
        <v/>
      </c>
      <c r="M768" s="30">
        <f>IF(OR(H768="",H768=0),"",IF(K768="",IF(J768="","",J768/H768),L768/H768))</f>
        <v/>
      </c>
      <c r="P768" s="444" t="n"/>
      <c r="Z768" s="445" t="n"/>
    </row>
    <row r="769" ht="13.35" customHeight="1" s="162">
      <c r="B769" s="31" t="n"/>
      <c r="C769" s="31" t="n"/>
      <c r="E769" s="31" t="n"/>
      <c r="F769" s="32" t="n"/>
      <c r="G769" s="33">
        <f>IF(F769="", "", H769/F769)</f>
        <v/>
      </c>
      <c r="H769" s="33" t="n"/>
      <c r="I769" s="33" t="n"/>
      <c r="J769" s="33">
        <f>IF(I769="", "", I769*$F769)</f>
        <v/>
      </c>
      <c r="K769" s="33" t="n"/>
      <c r="L769" s="33">
        <f>IF(K769="", "", K769*$F769)</f>
        <v/>
      </c>
      <c r="M769" s="30">
        <f>IF(OR(H769="",H769=0),"",IF(K769="",IF(J769="","",J769/H769),L769/H769))</f>
        <v/>
      </c>
      <c r="P769" s="444" t="n"/>
      <c r="Z769" s="445" t="n"/>
    </row>
    <row r="770" ht="13.35" customHeight="1" s="162">
      <c r="B770" s="31" t="n"/>
      <c r="C770" s="31" t="n"/>
      <c r="E770" s="31" t="n"/>
      <c r="F770" s="32" t="n"/>
      <c r="G770" s="33">
        <f>IF(F770="", "", H770/F770)</f>
        <v/>
      </c>
      <c r="H770" s="33" t="n"/>
      <c r="I770" s="33" t="n"/>
      <c r="J770" s="33">
        <f>IF(I770="", "", I770*$F770)</f>
        <v/>
      </c>
      <c r="K770" s="33" t="n"/>
      <c r="L770" s="33">
        <f>IF(K770="", "", K770*$F770)</f>
        <v/>
      </c>
      <c r="M770" s="30">
        <f>IF(OR(H770="",H770=0),"",IF(K770="",IF(J770="","",J770/H770),L770/H770))</f>
        <v/>
      </c>
      <c r="P770" s="444" t="n"/>
      <c r="Z770" s="445" t="n"/>
    </row>
    <row r="771" ht="13.35" customHeight="1" s="162">
      <c r="B771" s="31" t="n"/>
      <c r="C771" s="31" t="n"/>
      <c r="E771" s="31" t="n"/>
      <c r="F771" s="32" t="n"/>
      <c r="G771" s="33">
        <f>IF(F771="", "", H771/F771)</f>
        <v/>
      </c>
      <c r="H771" s="33" t="n"/>
      <c r="I771" s="33" t="n"/>
      <c r="J771" s="33">
        <f>IF(I771="", "", I771*$F771)</f>
        <v/>
      </c>
      <c r="K771" s="33" t="n"/>
      <c r="L771" s="33">
        <f>IF(K771="", "", K771*$F771)</f>
        <v/>
      </c>
      <c r="M771" s="34">
        <f>IF(OR(H771="",H771=0),"",IF(K771="",IF(J771="","",J771/H771),L771/H771))</f>
        <v/>
      </c>
      <c r="P771" s="444" t="n"/>
      <c r="Z771" s="445" t="n"/>
    </row>
    <row r="772" ht="13.35" customHeight="1" s="162">
      <c r="A772" s="130" t="n"/>
      <c r="B772" s="42" t="n"/>
      <c r="C772" s="231" t="inlineStr">
        <is>
          <t>Total</t>
        </is>
      </c>
      <c r="D772" s="159" t="n"/>
      <c r="E772" s="42" t="n"/>
      <c r="F772" s="42" t="n"/>
      <c r="G772" s="43" t="n"/>
      <c r="H772" s="43">
        <f>IF(SUM(H744:H771)=0,"",SUM(H744:H771))</f>
        <v/>
      </c>
      <c r="I772" s="43" t="n"/>
      <c r="J772" s="43">
        <f>IF(SUM(J744:J771)=0,"",SUM(J744:J771))</f>
        <v/>
      </c>
      <c r="K772" s="43" t="n"/>
      <c r="L772" s="43">
        <f>IF(SUM(L744:L771)=0,"",SUM(L744:L771))</f>
        <v/>
      </c>
      <c r="M772" s="35">
        <f>IF(OR(H772="",H772=0),"",IF(L772="",IF(J772="","",J772/H772),L772/H772))</f>
        <v/>
      </c>
      <c r="P772" s="444" t="n"/>
      <c r="Z772" s="445" t="n"/>
    </row>
    <row r="773" ht="13.35" customHeight="1" s="162">
      <c r="P773" s="444" t="n"/>
      <c r="Z773" s="445" t="n"/>
    </row>
    <row r="774" ht="13.35" customHeight="1" s="162">
      <c r="B774" s="188" t="inlineStr">
        <is>
          <t>Return Air Register / Inlet Airflow</t>
        </is>
      </c>
      <c r="C774" s="174" t="n"/>
      <c r="D774" s="174" t="n"/>
      <c r="E774" s="174" t="n"/>
      <c r="F774" s="173" t="n"/>
      <c r="G774" s="233" t="inlineStr">
        <is>
          <t>Design VEL</t>
        </is>
      </c>
      <c r="H774" s="194" t="inlineStr">
        <is>
          <t>Design CFM</t>
        </is>
      </c>
      <c r="I774" s="188" t="inlineStr">
        <is>
          <t>Initial</t>
        </is>
      </c>
      <c r="J774" s="173" t="n"/>
      <c r="K774" s="188" t="inlineStr">
        <is>
          <t>Final</t>
        </is>
      </c>
      <c r="L774" s="173" t="n"/>
      <c r="M774" s="188" t="inlineStr">
        <is>
          <t>%</t>
        </is>
      </c>
      <c r="P774" s="446" t="n"/>
      <c r="Q774" s="447" t="n"/>
      <c r="R774" s="447" t="n"/>
      <c r="S774" s="447" t="n"/>
      <c r="T774" s="447" t="n"/>
      <c r="U774" s="447" t="n"/>
      <c r="V774" s="447" t="n"/>
      <c r="W774" s="447" t="n"/>
      <c r="X774" s="447" t="n"/>
      <c r="Y774" s="447" t="n"/>
      <c r="Z774" s="448" t="n"/>
    </row>
    <row r="775" ht="13.35" customHeight="1" s="162">
      <c r="B775" s="153" t="inlineStr">
        <is>
          <t>No.</t>
        </is>
      </c>
      <c r="C775" s="188" t="inlineStr">
        <is>
          <t>Area Served</t>
        </is>
      </c>
      <c r="D775" s="188" t="inlineStr">
        <is>
          <t>Type</t>
        </is>
      </c>
      <c r="E775" s="188" t="inlineStr">
        <is>
          <t>Size</t>
        </is>
      </c>
      <c r="F775" s="188" t="inlineStr">
        <is>
          <t>Ak</t>
        </is>
      </c>
      <c r="G775" s="442" t="n"/>
      <c r="H775" s="442" t="n"/>
      <c r="I775" s="188" t="inlineStr">
        <is>
          <t>VEL</t>
        </is>
      </c>
      <c r="J775" s="188" t="inlineStr">
        <is>
          <t>CFM</t>
        </is>
      </c>
      <c r="K775" s="188" t="inlineStr">
        <is>
          <t>VEL</t>
        </is>
      </c>
      <c r="L775" s="188" t="inlineStr">
        <is>
          <t>CFM</t>
        </is>
      </c>
      <c r="M775" s="442" t="n"/>
    </row>
    <row r="776" ht="13.35" customHeight="1" s="162">
      <c r="B776" s="31" t="n"/>
      <c r="C776" s="31" t="n"/>
      <c r="E776" s="31" t="n"/>
      <c r="F776" s="32" t="n"/>
      <c r="G776" s="33">
        <f>IF(F776="", "", H776/F776)</f>
        <v/>
      </c>
      <c r="H776" s="33">
        <f>IF(H772="","",H772-N(H783))</f>
        <v/>
      </c>
      <c r="I776" s="33" t="n"/>
      <c r="J776" s="33">
        <f>IF(I776="", "", I776*$F776)</f>
        <v/>
      </c>
      <c r="K776" s="33" t="n"/>
      <c r="L776" s="33">
        <f>IF(L783="","",L772-N(L783))</f>
        <v/>
      </c>
      <c r="M776" s="30">
        <f>IF(OR(H776="",H776=0),"",IF(K776="",IF(J776="","",J776/H776),L776/H776))</f>
        <v/>
      </c>
    </row>
    <row r="777" ht="13.35" customHeight="1" s="162">
      <c r="B777" s="31" t="n"/>
      <c r="C777" s="31" t="n"/>
      <c r="E777" s="31" t="n"/>
      <c r="F777" s="32" t="n"/>
      <c r="G777" s="33">
        <f>IF(F777="", "", H777/F777)</f>
        <v/>
      </c>
      <c r="H777" s="33" t="n"/>
      <c r="I777" s="33" t="n"/>
      <c r="J777" s="33">
        <f>IF(I777="", "", I777*$F777)</f>
        <v/>
      </c>
      <c r="K777" s="33" t="n"/>
      <c r="L777" s="33">
        <f>IF(K777="", "", K777*$F777)</f>
        <v/>
      </c>
      <c r="M777" s="30">
        <f>IF(OR(H777="",H777=0),"",IF(K777="",IF(J777="","",J777/H777),L777/H777))</f>
        <v/>
      </c>
    </row>
    <row r="778" ht="13.35" customHeight="1" s="162">
      <c r="B778" s="31" t="n"/>
      <c r="C778" s="31" t="n"/>
      <c r="E778" s="31" t="n"/>
      <c r="F778" s="32" t="n"/>
      <c r="G778" s="33">
        <f>IF(F778="", "", H778/F778)</f>
        <v/>
      </c>
      <c r="H778" s="33" t="n"/>
      <c r="I778" s="33" t="n"/>
      <c r="J778" s="33">
        <f>IF(I778="", "", I778*$F778)</f>
        <v/>
      </c>
      <c r="K778" s="33" t="n"/>
      <c r="L778" s="33">
        <f>IF(K778="", "", K778*$F778)</f>
        <v/>
      </c>
      <c r="M778" s="34">
        <f>IF(OR(H778="",H778=0),"",IF(K778="",IF(J778="","",J778/H778),L778/H778))</f>
        <v/>
      </c>
    </row>
    <row r="779" ht="13.35" customHeight="1" s="162">
      <c r="A779" s="130" t="n"/>
      <c r="B779" s="42" t="n"/>
      <c r="C779" s="231" t="inlineStr">
        <is>
          <t>Total</t>
        </is>
      </c>
      <c r="D779" s="159" t="n"/>
      <c r="E779" s="42" t="n"/>
      <c r="F779" s="42" t="n"/>
      <c r="G779" s="43" t="n"/>
      <c r="H779" s="43">
        <f>IF(SUM(H776:H778)=0, "", SUM(H776:H778))</f>
        <v/>
      </c>
      <c r="I779" s="42" t="n"/>
      <c r="J779" s="43">
        <f>IF(SUM(J776:J778)=0, "", SUM(J776:J778))</f>
        <v/>
      </c>
      <c r="K779" s="42" t="n"/>
      <c r="L779" s="43">
        <f>IF(SUM(L776:L778)=0, "", SUM(L776:L778))</f>
        <v/>
      </c>
      <c r="M779" s="35">
        <f>IF(OR(H779="",H779=0),"",IF(L779="",IF(J779="","",J779/H779),L779/H779))</f>
        <v/>
      </c>
    </row>
    <row r="780"/>
    <row r="781" ht="13.35" customHeight="1" s="162">
      <c r="B781" s="188" t="inlineStr">
        <is>
          <t>Outside Air Inlet / Duct Airflow</t>
        </is>
      </c>
      <c r="C781" s="174" t="n"/>
      <c r="D781" s="174" t="n"/>
      <c r="E781" s="174" t="n"/>
      <c r="F781" s="173" t="n"/>
      <c r="G781" s="233" t="inlineStr">
        <is>
          <t>Design VEL</t>
        </is>
      </c>
      <c r="H781" s="194" t="inlineStr">
        <is>
          <t>Design CFM</t>
        </is>
      </c>
      <c r="I781" s="188" t="inlineStr">
        <is>
          <t>Initial</t>
        </is>
      </c>
      <c r="J781" s="173" t="n"/>
      <c r="K781" s="188" t="inlineStr">
        <is>
          <t>Final</t>
        </is>
      </c>
      <c r="L781" s="173" t="n"/>
      <c r="M781" s="188" t="inlineStr">
        <is>
          <t>%</t>
        </is>
      </c>
    </row>
    <row r="782" ht="13.35" customHeight="1" s="162">
      <c r="B782" s="153" t="inlineStr">
        <is>
          <t>No.</t>
        </is>
      </c>
      <c r="C782" s="188" t="inlineStr">
        <is>
          <t>Area Served</t>
        </is>
      </c>
      <c r="D782" s="188" t="inlineStr">
        <is>
          <t>Type</t>
        </is>
      </c>
      <c r="E782" s="188" t="inlineStr">
        <is>
          <t>Size</t>
        </is>
      </c>
      <c r="F782" s="188" t="inlineStr">
        <is>
          <t>Ak</t>
        </is>
      </c>
      <c r="G782" s="442" t="n"/>
      <c r="H782" s="442" t="n"/>
      <c r="I782" s="188" t="inlineStr">
        <is>
          <t>VEL</t>
        </is>
      </c>
      <c r="J782" s="188" t="inlineStr">
        <is>
          <t>CFM</t>
        </is>
      </c>
      <c r="K782" s="188" t="inlineStr">
        <is>
          <t>VEL</t>
        </is>
      </c>
      <c r="L782" s="188" t="inlineStr">
        <is>
          <t>CFM</t>
        </is>
      </c>
      <c r="M782" s="442" t="n"/>
    </row>
    <row r="783" ht="13.35" customHeight="1" s="162">
      <c r="B783" s="31" t="n"/>
      <c r="C783" s="31" t="n"/>
      <c r="E783" s="31" t="n"/>
      <c r="F783" s="32" t="n"/>
      <c r="G783" s="33">
        <f>IF(F783="", "", H783/F783)</f>
        <v/>
      </c>
      <c r="H783" s="33" t="n"/>
      <c r="I783" s="33" t="n"/>
      <c r="J783" s="33">
        <f>IF(I783="", "", I783*$F783)</f>
        <v/>
      </c>
      <c r="K783" s="33" t="n"/>
      <c r="L783" s="33">
        <f>IF(K783="", "", K783*$F783)</f>
        <v/>
      </c>
      <c r="M783" s="30">
        <f>IF(OR(H783="",H783=0),"",IF(K783="",IF(J783="","",J783/H783),L783/H783))</f>
        <v/>
      </c>
    </row>
    <row r="784"/>
    <row r="785" ht="13.35" customHeight="1" s="162">
      <c r="B785" s="188" t="inlineStr">
        <is>
          <t>Remarks</t>
        </is>
      </c>
      <c r="C785" s="173" t="n"/>
      <c r="D785" s="154" t="n"/>
      <c r="E785" s="174" t="n"/>
      <c r="F785" s="174" t="n"/>
      <c r="G785" s="174" t="n"/>
      <c r="H785" s="174" t="n"/>
      <c r="I785" s="174" t="n"/>
      <c r="J785" s="174" t="n"/>
      <c r="K785" s="174" t="n"/>
      <c r="L785" s="174" t="n"/>
      <c r="M785" s="173"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row r="788" ht="13.35" customHeight="1" s="162">
      <c r="B788" s="200" t="inlineStr">
        <is>
          <t>System</t>
        </is>
      </c>
      <c r="C788" s="403" t="n"/>
      <c r="D788" s="209">
        <f>IF('{Equipment Data Entry}'!B23="","",'{Equipment Data Entry}'!B23)</f>
        <v/>
      </c>
      <c r="E788" s="420" t="n"/>
      <c r="F788" s="403" t="n"/>
      <c r="G788" s="200" t="inlineStr">
        <is>
          <t>Service</t>
        </is>
      </c>
      <c r="H788" s="403" t="n"/>
      <c r="I788" s="210">
        <f>IF('{Equipment Data Entry}'!C23="", "", '{Equipment Data Entry}'!C23)</f>
        <v/>
      </c>
      <c r="J788" s="420" t="n"/>
      <c r="K788" s="420" t="n"/>
      <c r="L788" s="420" t="n"/>
      <c r="M788" s="403" t="n"/>
    </row>
    <row r="789" ht="13.35" customHeight="1" s="162">
      <c r="B789" s="424" t="n"/>
      <c r="C789" s="425" t="n"/>
      <c r="D789" s="424" t="n"/>
      <c r="E789" s="426" t="n"/>
      <c r="F789" s="425" t="n"/>
      <c r="G789" s="424" t="n"/>
      <c r="H789" s="425" t="n"/>
      <c r="I789" s="424" t="n"/>
      <c r="J789" s="426" t="n"/>
      <c r="K789" s="426" t="n"/>
      <c r="L789" s="426" t="n"/>
      <c r="M789" s="425" t="n"/>
    </row>
    <row r="790" ht="13.35" customHeight="1" s="162">
      <c r="B790" s="439" t="inlineStr">
        <is>
          <t>Instrument:</t>
        </is>
      </c>
      <c r="C790" s="13" t="n"/>
      <c r="D790" s="440" t="n"/>
      <c r="E790" s="404" t="n"/>
      <c r="F790" s="404" t="n"/>
      <c r="G790" s="439" t="inlineStr">
        <is>
          <t>Ak basis / notes:</t>
        </is>
      </c>
      <c r="H790" s="13" t="n"/>
      <c r="I790" s="441" t="n"/>
      <c r="J790" s="404" t="n"/>
      <c r="K790" s="404" t="n"/>
      <c r="L790" s="404" t="n"/>
      <c r="M790" s="404" t="n"/>
    </row>
    <row r="791" ht="13.35" customHeight="1" s="162">
      <c r="B791" s="188" t="inlineStr">
        <is>
          <t>Supply Air Diffuser / Outlet Airflow</t>
        </is>
      </c>
      <c r="C791" s="174" t="n"/>
      <c r="D791" s="174" t="n"/>
      <c r="E791" s="174" t="n"/>
      <c r="F791" s="173" t="n"/>
      <c r="G791" s="233" t="inlineStr">
        <is>
          <t>Design VEL</t>
        </is>
      </c>
      <c r="H791" s="194" t="inlineStr">
        <is>
          <t>Design CFM</t>
        </is>
      </c>
      <c r="I791" s="188" t="inlineStr">
        <is>
          <t>Initial</t>
        </is>
      </c>
      <c r="J791" s="173" t="n"/>
      <c r="K791" s="188" t="inlineStr">
        <is>
          <t>Final</t>
        </is>
      </c>
      <c r="L791" s="173" t="n"/>
      <c r="M791" s="188" t="inlineStr">
        <is>
          <t>%</t>
        </is>
      </c>
    </row>
    <row r="792" ht="13.35" customHeight="1" s="162">
      <c r="B792" s="153" t="inlineStr">
        <is>
          <t>No.</t>
        </is>
      </c>
      <c r="C792" s="188" t="inlineStr">
        <is>
          <t>Area Served</t>
        </is>
      </c>
      <c r="D792" s="188" t="inlineStr">
        <is>
          <t>Type</t>
        </is>
      </c>
      <c r="E792" s="188" t="inlineStr">
        <is>
          <t>Size</t>
        </is>
      </c>
      <c r="F792" s="188" t="inlineStr">
        <is>
          <t>Ak</t>
        </is>
      </c>
      <c r="G792" s="442" t="n"/>
      <c r="H792" s="442" t="n"/>
      <c r="I792" s="188" t="inlineStr">
        <is>
          <t>VEL</t>
        </is>
      </c>
      <c r="J792" s="188" t="inlineStr">
        <is>
          <t>CFM</t>
        </is>
      </c>
      <c r="K792" s="188" t="inlineStr">
        <is>
          <t>VEL</t>
        </is>
      </c>
      <c r="L792" s="188" t="inlineStr">
        <is>
          <t>CFM</t>
        </is>
      </c>
      <c r="M792" s="442" t="n"/>
    </row>
    <row r="793" ht="13.35" customHeight="1" s="162">
      <c r="B793" s="31" t="n"/>
      <c r="C793" s="31" t="n"/>
      <c r="E793" s="31" t="n"/>
      <c r="F793" s="32" t="n"/>
      <c r="G793" s="33">
        <f>IF(F793="", "", H793/F793)</f>
        <v/>
      </c>
      <c r="H793" s="33" t="n"/>
      <c r="I793" s="33" t="n"/>
      <c r="J793" s="33">
        <f>IF(I793="", "", I793*$F793)</f>
        <v/>
      </c>
      <c r="K793" s="33" t="n"/>
      <c r="L793" s="33">
        <f>IF(K793="", "", K793*$F793)</f>
        <v/>
      </c>
      <c r="M793" s="30">
        <f>IF(OR(H793="",H793=0),"",IF(K793="",IF(J793="","",J793/H793),L793/H793))</f>
        <v/>
      </c>
    </row>
    <row r="794" ht="13.35" customHeight="1" s="162">
      <c r="B794" s="31" t="n"/>
      <c r="C794" s="31" t="n"/>
      <c r="E794" s="31" t="n"/>
      <c r="F794" s="32" t="n"/>
      <c r="G794" s="33">
        <f>IF(F794="", "", H794/F794)</f>
        <v/>
      </c>
      <c r="H794" s="33" t="n"/>
      <c r="I794" s="33" t="n"/>
      <c r="J794" s="33">
        <f>IF(I794="", "", I794*$F794)</f>
        <v/>
      </c>
      <c r="K794" s="33" t="n"/>
      <c r="L794" s="33">
        <f>IF(K794="", "", K794*$F794)</f>
        <v/>
      </c>
      <c r="M794" s="30">
        <f>IF(OR(H794="",H794=0),"",IF(K794="",IF(J794="","",J794/H794),L794/H794))</f>
        <v/>
      </c>
    </row>
    <row r="795" ht="13.35" customHeight="1" s="162">
      <c r="B795" s="31" t="n"/>
      <c r="C795" s="31" t="n"/>
      <c r="E795" s="31" t="n"/>
      <c r="F795" s="32" t="n"/>
      <c r="G795" s="33">
        <f>IF(F795="", "", H795/F795)</f>
        <v/>
      </c>
      <c r="H795" s="33" t="n"/>
      <c r="I795" s="33" t="n"/>
      <c r="J795" s="33">
        <f>IF(I795="", "", I795*$F795)</f>
        <v/>
      </c>
      <c r="K795" s="33" t="n"/>
      <c r="L795" s="33">
        <f>IF(K795="", "", K795*$F795)</f>
        <v/>
      </c>
      <c r="M795" s="30">
        <f>IF(OR(H795="",H795=0),"",IF(K795="",IF(J795="","",J795/H795),L795/H795))</f>
        <v/>
      </c>
    </row>
    <row r="796" ht="13.35" customHeight="1" s="162">
      <c r="B796" s="31" t="n"/>
      <c r="C796" s="31" t="n"/>
      <c r="E796" s="31" t="n"/>
      <c r="F796" s="32" t="n"/>
      <c r="G796" s="33">
        <f>IF(F796="", "", H796/F796)</f>
        <v/>
      </c>
      <c r="H796" s="33" t="n"/>
      <c r="I796" s="33" t="n"/>
      <c r="J796" s="33">
        <f>IF(I796="", "", I796*$F796)</f>
        <v/>
      </c>
      <c r="K796" s="33" t="n"/>
      <c r="L796" s="33">
        <f>IF(K796="", "", K796*$F796)</f>
        <v/>
      </c>
      <c r="M796" s="30">
        <f>IF(OR(H796="",H796=0),"",IF(K796="",IF(J796="","",J796/H796),L796/H796))</f>
        <v/>
      </c>
      <c r="P796" s="443" t="inlineStr">
        <is>
          <t>Technician Notes</t>
        </is>
      </c>
      <c r="Q796" s="421" t="n"/>
      <c r="R796" s="421" t="n"/>
      <c r="S796" s="421" t="n"/>
      <c r="T796" s="421" t="n"/>
      <c r="U796" s="421" t="n"/>
      <c r="V796" s="421" t="n"/>
      <c r="W796" s="421" t="n"/>
      <c r="X796" s="421" t="n"/>
      <c r="Y796" s="421" t="n"/>
      <c r="Z796" s="422" t="n"/>
    </row>
    <row r="797" ht="13.35" customHeight="1" s="162">
      <c r="B797" s="31" t="n"/>
      <c r="C797" s="31" t="n"/>
      <c r="E797" s="31" t="n"/>
      <c r="F797" s="32" t="n"/>
      <c r="G797" s="33">
        <f>IF(F797="", "", H797/F797)</f>
        <v/>
      </c>
      <c r="H797" s="33" t="n"/>
      <c r="I797" s="33" t="n"/>
      <c r="J797" s="33">
        <f>IF(I797="", "", I797*$F797)</f>
        <v/>
      </c>
      <c r="K797" s="33" t="n"/>
      <c r="L797" s="33">
        <f>IF(K797="", "", K797*$F797)</f>
        <v/>
      </c>
      <c r="M797" s="30">
        <f>IF(OR(H797="",H797=0),"",IF(K797="",IF(J797="","",J797/H797),L797/H797))</f>
        <v/>
      </c>
      <c r="P797" s="444" t="n"/>
      <c r="Z797" s="445" t="n"/>
    </row>
    <row r="798" ht="13.35" customHeight="1" s="162">
      <c r="B798" s="31" t="n"/>
      <c r="C798" s="31" t="n"/>
      <c r="E798" s="31" t="n"/>
      <c r="F798" s="32" t="n"/>
      <c r="G798" s="33">
        <f>IF(F798="", "", H798/F798)</f>
        <v/>
      </c>
      <c r="H798" s="33" t="n"/>
      <c r="I798" s="33" t="n"/>
      <c r="J798" s="33">
        <f>IF(I798="", "", I798*$F798)</f>
        <v/>
      </c>
      <c r="K798" s="33" t="n"/>
      <c r="L798" s="33">
        <f>IF(K798="", "", K798*$F798)</f>
        <v/>
      </c>
      <c r="M798" s="30">
        <f>IF(OR(H798="",H798=0),"",IF(K798="",IF(J798="","",J798/H798),L798/H798))</f>
        <v/>
      </c>
      <c r="P798" s="444" t="n"/>
      <c r="Z798" s="445" t="n"/>
    </row>
    <row r="799" ht="13.35" customHeight="1" s="162">
      <c r="B799" s="31" t="n"/>
      <c r="C799" s="31" t="n"/>
      <c r="E799" s="31" t="n"/>
      <c r="F799" s="32" t="n"/>
      <c r="G799" s="33">
        <f>IF(F799="", "", H799/F799)</f>
        <v/>
      </c>
      <c r="H799" s="33" t="n"/>
      <c r="I799" s="33" t="n"/>
      <c r="J799" s="33">
        <f>IF(I799="", "", I799*$F799)</f>
        <v/>
      </c>
      <c r="K799" s="33" t="n"/>
      <c r="L799" s="33">
        <f>IF(K799="", "", K799*$F799)</f>
        <v/>
      </c>
      <c r="M799" s="30">
        <f>IF(OR(H799="",H799=0),"",IF(K799="",IF(J799="","",J799/H799),L799/H799))</f>
        <v/>
      </c>
      <c r="P799" s="444" t="n"/>
      <c r="Z799" s="445" t="n"/>
    </row>
    <row r="800" ht="13.35" customHeight="1" s="162">
      <c r="B800" s="31" t="n"/>
      <c r="C800" s="31" t="n"/>
      <c r="E800" s="31" t="n"/>
      <c r="F800" s="32" t="n"/>
      <c r="G800" s="33">
        <f>IF(F800="", "", H800/F800)</f>
        <v/>
      </c>
      <c r="H800" s="33" t="n"/>
      <c r="I800" s="33" t="n"/>
      <c r="J800" s="33">
        <f>IF(I800="", "", I800*$F800)</f>
        <v/>
      </c>
      <c r="K800" s="33" t="n"/>
      <c r="L800" s="33">
        <f>IF(K800="", "", K800*$F800)</f>
        <v/>
      </c>
      <c r="M800" s="30">
        <f>IF(OR(H800="",H800=0),"",IF(K800="",IF(J800="","",J800/H800),L800/H800))</f>
        <v/>
      </c>
      <c r="P800" s="444" t="n"/>
      <c r="Z800" s="445" t="n"/>
    </row>
    <row r="801" ht="13.35" customHeight="1" s="162">
      <c r="B801" s="31" t="n"/>
      <c r="C801" s="31" t="n"/>
      <c r="E801" s="31" t="n"/>
      <c r="F801" s="32" t="n"/>
      <c r="G801" s="33">
        <f>IF(F801="", "", H801/F801)</f>
        <v/>
      </c>
      <c r="H801" s="33" t="n"/>
      <c r="I801" s="33" t="n"/>
      <c r="J801" s="33">
        <f>IF(I801="", "", I801*$F801)</f>
        <v/>
      </c>
      <c r="K801" s="33" t="n"/>
      <c r="L801" s="33">
        <f>IF(K801="", "", K801*$F801)</f>
        <v/>
      </c>
      <c r="M801" s="30">
        <f>IF(OR(H801="",H801=0),"",IF(K801="",IF(J801="","",J801/H801),L801/H801))</f>
        <v/>
      </c>
      <c r="P801" s="444" t="n"/>
      <c r="Z801" s="445" t="n"/>
    </row>
    <row r="802" ht="13.35" customHeight="1" s="162">
      <c r="B802" s="31" t="n"/>
      <c r="C802" s="31" t="n"/>
      <c r="E802" s="31" t="n"/>
      <c r="F802" s="32" t="n"/>
      <c r="G802" s="33">
        <f>IF(F802="", "", H802/F802)</f>
        <v/>
      </c>
      <c r="H802" s="33" t="n"/>
      <c r="I802" s="33" t="n"/>
      <c r="J802" s="33">
        <f>IF(I802="", "", I802*$F802)</f>
        <v/>
      </c>
      <c r="K802" s="33" t="n"/>
      <c r="L802" s="33">
        <f>IF(K802="", "", K802*$F802)</f>
        <v/>
      </c>
      <c r="M802" s="30">
        <f>IF(OR(H802="",H802=0),"",IF(K802="",IF(J802="","",J802/H802),L802/H802))</f>
        <v/>
      </c>
      <c r="P802" s="444" t="n"/>
      <c r="Z802" s="445" t="n"/>
    </row>
    <row r="803" ht="13.35" customHeight="1" s="162">
      <c r="B803" s="31" t="n"/>
      <c r="C803" s="31" t="n"/>
      <c r="E803" s="31" t="n"/>
      <c r="F803" s="32" t="n"/>
      <c r="G803" s="33">
        <f>IF(F803="", "", H803/F803)</f>
        <v/>
      </c>
      <c r="H803" s="33" t="n"/>
      <c r="I803" s="33" t="n"/>
      <c r="J803" s="33">
        <f>IF(I803="", "", I803*$F803)</f>
        <v/>
      </c>
      <c r="K803" s="33" t="n"/>
      <c r="L803" s="33">
        <f>IF(K803="", "", K803*$F803)</f>
        <v/>
      </c>
      <c r="M803" s="30">
        <f>IF(OR(H803="",H803=0),"",IF(K803="",IF(J803="","",J803/H803),L803/H803))</f>
        <v/>
      </c>
      <c r="P803" s="444" t="n"/>
      <c r="Z803" s="445" t="n"/>
    </row>
    <row r="804" ht="13.35" customHeight="1" s="162">
      <c r="B804" s="31" t="n"/>
      <c r="C804" s="31" t="n"/>
      <c r="E804" s="31" t="n"/>
      <c r="F804" s="32" t="n"/>
      <c r="G804" s="33">
        <f>IF(F804="", "", H804/F804)</f>
        <v/>
      </c>
      <c r="H804" s="33" t="n"/>
      <c r="I804" s="33" t="n"/>
      <c r="J804" s="33">
        <f>IF(I804="", "", I804*$F804)</f>
        <v/>
      </c>
      <c r="K804" s="33" t="n"/>
      <c r="L804" s="33">
        <f>IF(K804="", "", K804*$F804)</f>
        <v/>
      </c>
      <c r="M804" s="30">
        <f>IF(OR(H804="",H804=0),"",IF(K804="",IF(J804="","",J804/H804),L804/H804))</f>
        <v/>
      </c>
      <c r="P804" s="444" t="n"/>
      <c r="Z804" s="445" t="n"/>
    </row>
    <row r="805" ht="13.35" customHeight="1" s="162">
      <c r="B805" s="31" t="n"/>
      <c r="C805" s="31" t="n"/>
      <c r="E805" s="31" t="n"/>
      <c r="F805" s="32" t="n"/>
      <c r="G805" s="33">
        <f>IF(F805="", "", H805/F805)</f>
        <v/>
      </c>
      <c r="H805" s="33" t="n"/>
      <c r="I805" s="33" t="n"/>
      <c r="J805" s="33">
        <f>IF(I805="", "", I805*$F805)</f>
        <v/>
      </c>
      <c r="K805" s="33" t="n"/>
      <c r="L805" s="33">
        <f>IF(K805="", "", K805*$F805)</f>
        <v/>
      </c>
      <c r="M805" s="30">
        <f>IF(OR(H805="",H805=0),"",IF(K805="",IF(J805="","",J805/H805),L805/H805))</f>
        <v/>
      </c>
      <c r="P805" s="444" t="n"/>
      <c r="Z805" s="445" t="n"/>
    </row>
    <row r="806" ht="13.35" customHeight="1" s="162">
      <c r="B806" s="31" t="n"/>
      <c r="C806" s="31" t="n"/>
      <c r="E806" s="31" t="n"/>
      <c r="F806" s="32" t="n"/>
      <c r="G806" s="33">
        <f>IF(F806="", "", H806/F806)</f>
        <v/>
      </c>
      <c r="H806" s="33" t="n"/>
      <c r="I806" s="33" t="n"/>
      <c r="J806" s="33">
        <f>IF(I806="", "", I806*$F806)</f>
        <v/>
      </c>
      <c r="K806" s="33" t="n"/>
      <c r="L806" s="33">
        <f>IF(K806="", "", K806*$F806)</f>
        <v/>
      </c>
      <c r="M806" s="30">
        <f>IF(OR(H806="",H806=0),"",IF(K806="",IF(J806="","",J806/H806),L806/H806))</f>
        <v/>
      </c>
      <c r="P806" s="444" t="n"/>
      <c r="Z806" s="445" t="n"/>
    </row>
    <row r="807" ht="13.35" customHeight="1" s="162">
      <c r="B807" s="31" t="n"/>
      <c r="C807" s="31" t="n"/>
      <c r="E807" s="31" t="n"/>
      <c r="F807" s="32" t="n"/>
      <c r="G807" s="33">
        <f>IF(F807="", "", H807/F807)</f>
        <v/>
      </c>
      <c r="H807" s="33" t="n"/>
      <c r="I807" s="33" t="n"/>
      <c r="J807" s="33">
        <f>IF(I807="", "", I807*$F807)</f>
        <v/>
      </c>
      <c r="K807" s="33" t="n"/>
      <c r="L807" s="33">
        <f>IF(K807="", "", K807*$F807)</f>
        <v/>
      </c>
      <c r="M807" s="30">
        <f>IF(OR(H807="",H807=0),"",IF(K807="",IF(J807="","",J807/H807),L807/H807))</f>
        <v/>
      </c>
      <c r="P807" s="444" t="n"/>
      <c r="Z807" s="445" t="n"/>
    </row>
    <row r="808" ht="13.35" customHeight="1" s="162">
      <c r="B808" s="31" t="n"/>
      <c r="C808" s="31" t="n"/>
      <c r="E808" s="31" t="n"/>
      <c r="F808" s="32" t="n"/>
      <c r="G808" s="33">
        <f>IF(F808="", "", H808/F808)</f>
        <v/>
      </c>
      <c r="H808" s="33" t="n"/>
      <c r="I808" s="33" t="n"/>
      <c r="J808" s="33">
        <f>IF(I808="", "", I808*$F808)</f>
        <v/>
      </c>
      <c r="K808" s="33" t="n"/>
      <c r="L808" s="33">
        <f>IF(K808="", "", K808*$F808)</f>
        <v/>
      </c>
      <c r="M808" s="30">
        <f>IF(OR(H808="",H808=0),"",IF(K808="",IF(J808="","",J808/H808),L808/H808))</f>
        <v/>
      </c>
      <c r="P808" s="444" t="n"/>
      <c r="Z808" s="445" t="n"/>
    </row>
    <row r="809" ht="13.35" customHeight="1" s="162">
      <c r="B809" s="31" t="n"/>
      <c r="C809" s="31" t="n"/>
      <c r="E809" s="31" t="n"/>
      <c r="F809" s="32" t="n"/>
      <c r="G809" s="33">
        <f>IF(F809="", "", H809/F809)</f>
        <v/>
      </c>
      <c r="H809" s="33" t="n"/>
      <c r="I809" s="33" t="n"/>
      <c r="J809" s="33">
        <f>IF(I809="", "", I809*$F809)</f>
        <v/>
      </c>
      <c r="K809" s="33" t="n"/>
      <c r="L809" s="33">
        <f>IF(K809="", "", K809*$F809)</f>
        <v/>
      </c>
      <c r="M809" s="30">
        <f>IF(OR(H809="",H809=0),"",IF(K809="",IF(J809="","",J809/H809),L809/H809))</f>
        <v/>
      </c>
      <c r="P809" s="444" t="n"/>
      <c r="Z809" s="445" t="n"/>
    </row>
    <row r="810" ht="13.35" customHeight="1" s="162">
      <c r="B810" s="31" t="n"/>
      <c r="C810" s="31" t="n"/>
      <c r="E810" s="31" t="n"/>
      <c r="F810" s="32" t="n"/>
      <c r="G810" s="33">
        <f>IF(F810="", "", H810/F810)</f>
        <v/>
      </c>
      <c r="H810" s="33" t="n"/>
      <c r="I810" s="33" t="n"/>
      <c r="J810" s="33">
        <f>IF(I810="", "", I810*$F810)</f>
        <v/>
      </c>
      <c r="K810" s="33" t="n"/>
      <c r="L810" s="33">
        <f>IF(K810="", "", K810*$F810)</f>
        <v/>
      </c>
      <c r="M810" s="30">
        <f>IF(OR(H810="",H810=0),"",IF(K810="",IF(J810="","",J810/H810),L810/H810))</f>
        <v/>
      </c>
      <c r="P810" s="444" t="n"/>
      <c r="Z810" s="445" t="n"/>
    </row>
    <row r="811" ht="13.35" customHeight="1" s="162">
      <c r="B811" s="31" t="n"/>
      <c r="C811" s="31" t="n"/>
      <c r="E811" s="31" t="n"/>
      <c r="F811" s="32" t="n"/>
      <c r="G811" s="33">
        <f>IF(F811="", "", H811/F811)</f>
        <v/>
      </c>
      <c r="H811" s="33" t="n"/>
      <c r="I811" s="33" t="n"/>
      <c r="J811" s="33">
        <f>IF(I811="", "", I811*$F811)</f>
        <v/>
      </c>
      <c r="K811" s="33" t="n"/>
      <c r="L811" s="33">
        <f>IF(K811="", "", K811*$F811)</f>
        <v/>
      </c>
      <c r="M811" s="30">
        <f>IF(OR(H811="",H811=0),"",IF(K811="",IF(J811="","",J811/H811),L811/H811))</f>
        <v/>
      </c>
      <c r="P811" s="444" t="n"/>
      <c r="Z811" s="445" t="n"/>
    </row>
    <row r="812" ht="13.35" customHeight="1" s="162">
      <c r="B812" s="31" t="n"/>
      <c r="C812" s="31" t="n"/>
      <c r="E812" s="31" t="n"/>
      <c r="F812" s="32" t="n"/>
      <c r="G812" s="33">
        <f>IF(F812="", "", H812/F812)</f>
        <v/>
      </c>
      <c r="H812" s="33" t="n"/>
      <c r="I812" s="33" t="n"/>
      <c r="J812" s="33">
        <f>IF(I812="", "", I812*$F812)</f>
        <v/>
      </c>
      <c r="K812" s="33" t="n"/>
      <c r="L812" s="33">
        <f>IF(K812="", "", K812*$F812)</f>
        <v/>
      </c>
      <c r="M812" s="30">
        <f>IF(OR(H812="",H812=0),"",IF(K812="",IF(J812="","",J812/H812),L812/H812))</f>
        <v/>
      </c>
      <c r="P812" s="444" t="n"/>
      <c r="Z812" s="445" t="n"/>
    </row>
    <row r="813" ht="13.35" customHeight="1" s="162">
      <c r="B813" s="31" t="n"/>
      <c r="C813" s="31" t="n"/>
      <c r="E813" s="31" t="n"/>
      <c r="F813" s="32" t="n"/>
      <c r="G813" s="33">
        <f>IF(F813="", "", H813/F813)</f>
        <v/>
      </c>
      <c r="H813" s="33" t="n"/>
      <c r="I813" s="33" t="n"/>
      <c r="J813" s="33">
        <f>IF(I813="", "", I813*$F813)</f>
        <v/>
      </c>
      <c r="K813" s="33" t="n"/>
      <c r="L813" s="33">
        <f>IF(K813="", "", K813*$F813)</f>
        <v/>
      </c>
      <c r="M813" s="30">
        <f>IF(OR(H813="",H813=0),"",IF(K813="",IF(J813="","",J813/H813),L813/H813))</f>
        <v/>
      </c>
      <c r="P813" s="444" t="n"/>
      <c r="Z813" s="445" t="n"/>
    </row>
    <row r="814" ht="13.35" customHeight="1" s="162">
      <c r="B814" s="31" t="n"/>
      <c r="C814" s="31" t="n"/>
      <c r="E814" s="31" t="n"/>
      <c r="F814" s="32" t="n"/>
      <c r="G814" s="33">
        <f>IF(F814="", "", H814/F814)</f>
        <v/>
      </c>
      <c r="H814" s="33" t="n"/>
      <c r="I814" s="33" t="n"/>
      <c r="J814" s="33">
        <f>IF(I814="", "", I814*$F814)</f>
        <v/>
      </c>
      <c r="K814" s="33" t="n"/>
      <c r="L814" s="33">
        <f>IF(K814="", "", K814*$F814)</f>
        <v/>
      </c>
      <c r="M814" s="30">
        <f>IF(OR(H814="",H814=0),"",IF(K814="",IF(J814="","",J814/H814),L814/H814))</f>
        <v/>
      </c>
      <c r="P814" s="444" t="n"/>
      <c r="Z814" s="445" t="n"/>
    </row>
    <row r="815" ht="13.35" customHeight="1" s="162">
      <c r="B815" s="31" t="n"/>
      <c r="C815" s="31" t="n"/>
      <c r="E815" s="31" t="n"/>
      <c r="F815" s="32" t="n"/>
      <c r="G815" s="33">
        <f>IF(F815="", "", H815/F815)</f>
        <v/>
      </c>
      <c r="H815" s="33" t="n"/>
      <c r="I815" s="33" t="n"/>
      <c r="J815" s="33">
        <f>IF(I815="", "", I815*$F815)</f>
        <v/>
      </c>
      <c r="K815" s="33" t="n"/>
      <c r="L815" s="33">
        <f>IF(K815="", "", K815*$F815)</f>
        <v/>
      </c>
      <c r="M815" s="30">
        <f>IF(OR(H815="",H815=0),"",IF(K815="",IF(J815="","",J815/H815),L815/H815))</f>
        <v/>
      </c>
      <c r="P815" s="444" t="n"/>
      <c r="Z815" s="445" t="n"/>
    </row>
    <row r="816" ht="13.35" customHeight="1" s="162">
      <c r="B816" s="31" t="n"/>
      <c r="C816" s="31" t="n"/>
      <c r="E816" s="31" t="n"/>
      <c r="F816" s="32" t="n"/>
      <c r="G816" s="33">
        <f>IF(F816="", "", H816/F816)</f>
        <v/>
      </c>
      <c r="H816" s="33" t="n"/>
      <c r="I816" s="33" t="n"/>
      <c r="J816" s="33">
        <f>IF(I816="", "", I816*$F816)</f>
        <v/>
      </c>
      <c r="K816" s="33" t="n"/>
      <c r="L816" s="33">
        <f>IF(K816="", "", K816*$F816)</f>
        <v/>
      </c>
      <c r="M816" s="30">
        <f>IF(OR(H816="",H816=0),"",IF(K816="",IF(J816="","",J816/H816),L816/H816))</f>
        <v/>
      </c>
      <c r="P816" s="444" t="n"/>
      <c r="Z816" s="445" t="n"/>
    </row>
    <row r="817" ht="13.35" customHeight="1" s="162">
      <c r="B817" s="31" t="n"/>
      <c r="C817" s="31" t="n"/>
      <c r="E817" s="31" t="n"/>
      <c r="F817" s="32" t="n"/>
      <c r="G817" s="33">
        <f>IF(F817="", "", H817/F817)</f>
        <v/>
      </c>
      <c r="H817" s="33" t="n"/>
      <c r="I817" s="33" t="n"/>
      <c r="J817" s="33">
        <f>IF(I817="", "", I817*$F817)</f>
        <v/>
      </c>
      <c r="K817" s="33" t="n"/>
      <c r="L817" s="33">
        <f>IF(K817="", "", K817*$F817)</f>
        <v/>
      </c>
      <c r="M817" s="30">
        <f>IF(OR(H817="",H817=0),"",IF(K817="",IF(J817="","",J817/H817),L817/H817))</f>
        <v/>
      </c>
      <c r="P817" s="444" t="n"/>
      <c r="Z817" s="445" t="n"/>
    </row>
    <row r="818" ht="13.35" customHeight="1" s="162">
      <c r="B818" s="31" t="n"/>
      <c r="C818" s="31" t="n"/>
      <c r="E818" s="31" t="n"/>
      <c r="F818" s="32" t="n"/>
      <c r="G818" s="33">
        <f>IF(F818="", "", H818/F818)</f>
        <v/>
      </c>
      <c r="H818" s="33" t="n"/>
      <c r="I818" s="33" t="n"/>
      <c r="J818" s="33">
        <f>IF(I818="", "", I818*$F818)</f>
        <v/>
      </c>
      <c r="K818" s="33" t="n"/>
      <c r="L818" s="33">
        <f>IF(K818="", "", K818*$F818)</f>
        <v/>
      </c>
      <c r="M818" s="30">
        <f>IF(OR(H818="",H818=0),"",IF(K818="",IF(J818="","",J818/H818),L818/H818))</f>
        <v/>
      </c>
      <c r="P818" s="444" t="n"/>
      <c r="Z818" s="445" t="n"/>
    </row>
    <row r="819" ht="13.35" customHeight="1" s="162">
      <c r="B819" s="31" t="n"/>
      <c r="C819" s="31" t="n"/>
      <c r="E819" s="31" t="n"/>
      <c r="F819" s="32" t="n"/>
      <c r="G819" s="33">
        <f>IF(F819="", "", H819/F819)</f>
        <v/>
      </c>
      <c r="H819" s="33" t="n"/>
      <c r="I819" s="33" t="n"/>
      <c r="J819" s="33">
        <f>IF(I819="", "", I819*$F819)</f>
        <v/>
      </c>
      <c r="K819" s="33" t="n"/>
      <c r="L819" s="33">
        <f>IF(K819="", "", K819*$F819)</f>
        <v/>
      </c>
      <c r="M819" s="30">
        <f>IF(OR(H819="",H819=0),"",IF(K819="",IF(J819="","",J819/H819),L819/H819))</f>
        <v/>
      </c>
      <c r="P819" s="444" t="n"/>
      <c r="Z819" s="445" t="n"/>
    </row>
    <row r="820" ht="13.35" customHeight="1" s="162">
      <c r="B820" s="31" t="n"/>
      <c r="C820" s="31" t="n"/>
      <c r="E820" s="31" t="n"/>
      <c r="F820" s="32" t="n"/>
      <c r="G820" s="33">
        <f>IF(F820="", "", H820/F820)</f>
        <v/>
      </c>
      <c r="H820" s="33" t="n"/>
      <c r="I820" s="33" t="n"/>
      <c r="J820" s="33">
        <f>IF(I820="", "", I820*$F820)</f>
        <v/>
      </c>
      <c r="K820" s="33" t="n"/>
      <c r="L820" s="33">
        <f>IF(K820="", "", K820*$F820)</f>
        <v/>
      </c>
      <c r="M820" s="34">
        <f>IF(OR(H820="",H820=0),"",IF(K820="",IF(J820="","",J820/H820),L820/H820))</f>
        <v/>
      </c>
      <c r="P820" s="444" t="n"/>
      <c r="Z820" s="445" t="n"/>
    </row>
    <row r="821" ht="13.35" customHeight="1" s="162">
      <c r="A821" s="130" t="n"/>
      <c r="B821" s="42" t="n"/>
      <c r="C821" s="231" t="inlineStr">
        <is>
          <t>Total</t>
        </is>
      </c>
      <c r="D821" s="159" t="n"/>
      <c r="E821" s="42" t="n"/>
      <c r="F821" s="42" t="n"/>
      <c r="G821" s="43" t="n"/>
      <c r="H821" s="43">
        <f>IF(SUM(H793:H820)=0,"",SUM(H793:H820))</f>
        <v/>
      </c>
      <c r="I821" s="43" t="n"/>
      <c r="J821" s="43">
        <f>IF(SUM(J793:J820)=0,"",SUM(J793:J820))</f>
        <v/>
      </c>
      <c r="K821" s="43" t="n"/>
      <c r="L821" s="43">
        <f>IF(SUM(L793:L820)=0,"",SUM(L793:L820))</f>
        <v/>
      </c>
      <c r="M821" s="35">
        <f>IF(OR(H821="",H821=0),"",IF(L821="",IF(J821="","",J821/H821),L821/H821))</f>
        <v/>
      </c>
      <c r="P821" s="444" t="n"/>
      <c r="Z821" s="445" t="n"/>
    </row>
    <row r="822" ht="13.35" customHeight="1" s="162">
      <c r="P822" s="444" t="n"/>
      <c r="Z822" s="445" t="n"/>
    </row>
    <row r="823" ht="13.35" customHeight="1" s="162">
      <c r="B823" s="188" t="inlineStr">
        <is>
          <t>Return Air Register / Inlet Airflow</t>
        </is>
      </c>
      <c r="C823" s="174" t="n"/>
      <c r="D823" s="174" t="n"/>
      <c r="E823" s="174" t="n"/>
      <c r="F823" s="173" t="n"/>
      <c r="G823" s="233" t="inlineStr">
        <is>
          <t>Design VEL</t>
        </is>
      </c>
      <c r="H823" s="194" t="inlineStr">
        <is>
          <t>Design CFM</t>
        </is>
      </c>
      <c r="I823" s="188" t="inlineStr">
        <is>
          <t>Initial</t>
        </is>
      </c>
      <c r="J823" s="173" t="n"/>
      <c r="K823" s="188" t="inlineStr">
        <is>
          <t>Final</t>
        </is>
      </c>
      <c r="L823" s="173" t="n"/>
      <c r="M823" s="188" t="inlineStr">
        <is>
          <t>%</t>
        </is>
      </c>
      <c r="P823" s="446" t="n"/>
      <c r="Q823" s="447" t="n"/>
      <c r="R823" s="447" t="n"/>
      <c r="S823" s="447" t="n"/>
      <c r="T823" s="447" t="n"/>
      <c r="U823" s="447" t="n"/>
      <c r="V823" s="447" t="n"/>
      <c r="W823" s="447" t="n"/>
      <c r="X823" s="447" t="n"/>
      <c r="Y823" s="447" t="n"/>
      <c r="Z823" s="448" t="n"/>
    </row>
    <row r="824" ht="13.35" customHeight="1" s="162">
      <c r="B824" s="153" t="inlineStr">
        <is>
          <t>No.</t>
        </is>
      </c>
      <c r="C824" s="188" t="inlineStr">
        <is>
          <t>Area Served</t>
        </is>
      </c>
      <c r="D824" s="188" t="inlineStr">
        <is>
          <t>Type</t>
        </is>
      </c>
      <c r="E824" s="188" t="inlineStr">
        <is>
          <t>Size</t>
        </is>
      </c>
      <c r="F824" s="188" t="inlineStr">
        <is>
          <t>Ak</t>
        </is>
      </c>
      <c r="G824" s="442" t="n"/>
      <c r="H824" s="442" t="n"/>
      <c r="I824" s="188" t="inlineStr">
        <is>
          <t>VEL</t>
        </is>
      </c>
      <c r="J824" s="188" t="inlineStr">
        <is>
          <t>CFM</t>
        </is>
      </c>
      <c r="K824" s="188" t="inlineStr">
        <is>
          <t>VEL</t>
        </is>
      </c>
      <c r="L824" s="188" t="inlineStr">
        <is>
          <t>CFM</t>
        </is>
      </c>
      <c r="M824" s="442" t="n"/>
    </row>
    <row r="825" ht="13.35" customHeight="1" s="162">
      <c r="B825" s="31" t="n"/>
      <c r="C825" s="31" t="n"/>
      <c r="E825" s="31" t="n"/>
      <c r="F825" s="32" t="n"/>
      <c r="G825" s="33">
        <f>IF(F825="", "", H825/F825)</f>
        <v/>
      </c>
      <c r="H825" s="33">
        <f>IF(H821="","",H821-N(H832))</f>
        <v/>
      </c>
      <c r="I825" s="33" t="n"/>
      <c r="J825" s="33">
        <f>IF(I825="", "", I825*$F825)</f>
        <v/>
      </c>
      <c r="K825" s="33" t="n"/>
      <c r="L825" s="33">
        <f>IF(L832="","",L821-N(L832))</f>
        <v/>
      </c>
      <c r="M825" s="30">
        <f>IF(OR(H825="",H825=0),"",IF(K825="",IF(J825="","",J825/H825),L825/H825))</f>
        <v/>
      </c>
    </row>
    <row r="826" ht="13.35" customHeight="1" s="162">
      <c r="B826" s="31" t="n"/>
      <c r="C826" s="31" t="n"/>
      <c r="E826" s="31" t="n"/>
      <c r="F826" s="32" t="n"/>
      <c r="G826" s="33">
        <f>IF(F826="", "", H826/F826)</f>
        <v/>
      </c>
      <c r="H826" s="33" t="n"/>
      <c r="I826" s="33" t="n"/>
      <c r="J826" s="33">
        <f>IF(I826="", "", I826*$F826)</f>
        <v/>
      </c>
      <c r="K826" s="33" t="n"/>
      <c r="L826" s="33">
        <f>IF(K826="", "", K826*$F826)</f>
        <v/>
      </c>
      <c r="M826" s="30">
        <f>IF(OR(H826="",H826=0),"",IF(K826="",IF(J826="","",J826/H826),L826/H826))</f>
        <v/>
      </c>
    </row>
    <row r="827" ht="13.35" customHeight="1" s="162">
      <c r="B827" s="31" t="n"/>
      <c r="C827" s="31" t="n"/>
      <c r="E827" s="31" t="n"/>
      <c r="F827" s="32" t="n"/>
      <c r="G827" s="33">
        <f>IF(F827="", "", H827/F827)</f>
        <v/>
      </c>
      <c r="H827" s="33" t="n"/>
      <c r="I827" s="33" t="n"/>
      <c r="J827" s="33">
        <f>IF(I827="", "", I827*$F827)</f>
        <v/>
      </c>
      <c r="K827" s="33" t="n"/>
      <c r="L827" s="33">
        <f>IF(K827="", "", K827*$F827)</f>
        <v/>
      </c>
      <c r="M827" s="34">
        <f>IF(OR(H827="",H827=0),"",IF(K827="",IF(J827="","",J827/H827),L827/H827))</f>
        <v/>
      </c>
    </row>
    <row r="828" ht="13.35" customHeight="1" s="162">
      <c r="A828" s="130" t="n"/>
      <c r="B828" s="42" t="n"/>
      <c r="C828" s="231" t="inlineStr">
        <is>
          <t>Total</t>
        </is>
      </c>
      <c r="D828" s="159" t="n"/>
      <c r="E828" s="42" t="n"/>
      <c r="F828" s="42" t="n"/>
      <c r="G828" s="43" t="n"/>
      <c r="H828" s="43">
        <f>IF(SUM(H825:H827)=0, "", SUM(H825:H827))</f>
        <v/>
      </c>
      <c r="I828" s="42" t="n"/>
      <c r="J828" s="43">
        <f>IF(SUM(J825:J827)=0, "", SUM(J825:J827))</f>
        <v/>
      </c>
      <c r="K828" s="42" t="n"/>
      <c r="L828" s="43">
        <f>IF(SUM(L825:L827)=0, "", SUM(L825:L827))</f>
        <v/>
      </c>
      <c r="M828" s="35">
        <f>IF(OR(H828="",H828=0),"",IF(L828="",IF(J828="","",J828/H828),L828/H828))</f>
        <v/>
      </c>
    </row>
    <row r="829"/>
    <row r="830" ht="13.35" customHeight="1" s="162">
      <c r="B830" s="188" t="inlineStr">
        <is>
          <t>Outside Air Inlet / Duct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2" t="n"/>
      <c r="H831" s="442" t="n"/>
      <c r="I831" s="188" t="inlineStr">
        <is>
          <t>VEL</t>
        </is>
      </c>
      <c r="J831" s="188" t="inlineStr">
        <is>
          <t>CFM</t>
        </is>
      </c>
      <c r="K831" s="188" t="inlineStr">
        <is>
          <t>VEL</t>
        </is>
      </c>
      <c r="L831" s="188" t="inlineStr">
        <is>
          <t>CFM</t>
        </is>
      </c>
      <c r="M831" s="442" t="n"/>
    </row>
    <row r="832" ht="13.35" customHeight="1" s="162">
      <c r="B832" s="31" t="n"/>
      <c r="C832" s="31" t="n"/>
      <c r="E832" s="31" t="n"/>
      <c r="F832" s="32" t="n"/>
      <c r="G832" s="33">
        <f>IF(F832="", "", H832/F832)</f>
        <v/>
      </c>
      <c r="H832" s="33" t="n"/>
      <c r="I832" s="33" t="n"/>
      <c r="J832" s="33">
        <f>IF(I832="", "", I832*$F832)</f>
        <v/>
      </c>
      <c r="K832" s="33" t="n"/>
      <c r="L832" s="33">
        <f>IF(K832="", "", K832*$F832)</f>
        <v/>
      </c>
      <c r="M832" s="30">
        <f>IF(OR(H832="",H832=0),"",IF(K832="",IF(J832="","",J832/H832),L832/H832))</f>
        <v/>
      </c>
    </row>
    <row r="833"/>
    <row r="834" ht="13.35" customHeight="1" s="162">
      <c r="B834" s="188" t="inlineStr">
        <is>
          <t>Remarks</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154" t="n"/>
      <c r="C836" s="174" t="n"/>
      <c r="D836" s="174" t="n"/>
      <c r="E836" s="174" t="n"/>
      <c r="F836" s="174" t="n"/>
      <c r="G836" s="174" t="n"/>
      <c r="H836" s="174" t="n"/>
      <c r="I836" s="174" t="n"/>
      <c r="J836" s="174" t="n"/>
      <c r="K836" s="174" t="n"/>
      <c r="L836" s="174" t="n"/>
      <c r="M836" s="173" t="n"/>
    </row>
    <row r="837" ht="13.35" customHeight="1" s="162">
      <c r="B837" s="200" t="inlineStr">
        <is>
          <t>System</t>
        </is>
      </c>
      <c r="C837" s="403" t="n"/>
      <c r="D837" s="209">
        <f>IF('{Equipment Data Entry}'!B24="","",'{Equipment Data Entry}'!B24)</f>
        <v/>
      </c>
      <c r="E837" s="420" t="n"/>
      <c r="F837" s="403" t="n"/>
      <c r="G837" s="200" t="inlineStr">
        <is>
          <t>Service</t>
        </is>
      </c>
      <c r="H837" s="403" t="n"/>
      <c r="I837" s="210">
        <f>IF('{Equipment Data Entry}'!C24="", "", '{Equipment Data Entry}'!C24)</f>
        <v/>
      </c>
      <c r="J837" s="420" t="n"/>
      <c r="K837" s="420" t="n"/>
      <c r="L837" s="420" t="n"/>
      <c r="M837" s="403" t="n"/>
    </row>
    <row r="838" ht="13.35" customHeight="1" s="162">
      <c r="B838" s="424" t="n"/>
      <c r="C838" s="425" t="n"/>
      <c r="D838" s="424" t="n"/>
      <c r="E838" s="426" t="n"/>
      <c r="F838" s="425" t="n"/>
      <c r="G838" s="424" t="n"/>
      <c r="H838" s="425" t="n"/>
      <c r="I838" s="424" t="n"/>
      <c r="J838" s="426" t="n"/>
      <c r="K838" s="426" t="n"/>
      <c r="L838" s="426" t="n"/>
      <c r="M838" s="425" t="n"/>
    </row>
    <row r="839" ht="13.35" customHeight="1" s="162">
      <c r="B839" s="439" t="inlineStr">
        <is>
          <t>Instrument:</t>
        </is>
      </c>
      <c r="C839" s="13" t="n"/>
      <c r="D839" s="440" t="n"/>
      <c r="E839" s="404" t="n"/>
      <c r="F839" s="404" t="n"/>
      <c r="G839" s="439" t="inlineStr">
        <is>
          <t>Ak basis / notes:</t>
        </is>
      </c>
      <c r="H839" s="13" t="n"/>
      <c r="I839" s="441" t="n"/>
      <c r="J839" s="404" t="n"/>
      <c r="K839" s="404" t="n"/>
      <c r="L839" s="404" t="n"/>
      <c r="M839" s="404" t="n"/>
    </row>
    <row r="840" ht="13.35" customHeight="1" s="162">
      <c r="B840" s="188" t="inlineStr">
        <is>
          <t>Supply Air Diffuser / Outlet Airflow</t>
        </is>
      </c>
      <c r="C840" s="174" t="n"/>
      <c r="D840" s="174" t="n"/>
      <c r="E840" s="174" t="n"/>
      <c r="F840" s="173" t="n"/>
      <c r="G840" s="233" t="inlineStr">
        <is>
          <t>Design VEL</t>
        </is>
      </c>
      <c r="H840" s="194" t="inlineStr">
        <is>
          <t>Design CFM</t>
        </is>
      </c>
      <c r="I840" s="188" t="inlineStr">
        <is>
          <t>Initial</t>
        </is>
      </c>
      <c r="J840" s="173" t="n"/>
      <c r="K840" s="188" t="inlineStr">
        <is>
          <t>Final</t>
        </is>
      </c>
      <c r="L840" s="173" t="n"/>
      <c r="M840" s="188" t="inlineStr">
        <is>
          <t>%</t>
        </is>
      </c>
    </row>
    <row r="841" ht="13.35" customHeight="1" s="162">
      <c r="B841" s="153" t="inlineStr">
        <is>
          <t>No.</t>
        </is>
      </c>
      <c r="C841" s="188" t="inlineStr">
        <is>
          <t>Area Served</t>
        </is>
      </c>
      <c r="D841" s="188" t="inlineStr">
        <is>
          <t>Type</t>
        </is>
      </c>
      <c r="E841" s="188" t="inlineStr">
        <is>
          <t>Size</t>
        </is>
      </c>
      <c r="F841" s="188" t="inlineStr">
        <is>
          <t>Ak</t>
        </is>
      </c>
      <c r="G841" s="442" t="n"/>
      <c r="H841" s="442" t="n"/>
      <c r="I841" s="188" t="inlineStr">
        <is>
          <t>VEL</t>
        </is>
      </c>
      <c r="J841" s="188" t="inlineStr">
        <is>
          <t>CFM</t>
        </is>
      </c>
      <c r="K841" s="188" t="inlineStr">
        <is>
          <t>VEL</t>
        </is>
      </c>
      <c r="L841" s="188" t="inlineStr">
        <is>
          <t>CFM</t>
        </is>
      </c>
      <c r="M841" s="442" t="n"/>
    </row>
    <row r="842" ht="13.35" customHeight="1" s="162">
      <c r="B842" s="31" t="n"/>
      <c r="C842" s="31" t="n"/>
      <c r="E842" s="31" t="n"/>
      <c r="F842" s="32" t="n"/>
      <c r="G842" s="33">
        <f>IF(F842="", "", H842/F842)</f>
        <v/>
      </c>
      <c r="H842" s="33" t="n"/>
      <c r="I842" s="33" t="n"/>
      <c r="J842" s="33">
        <f>IF(I842="", "", I842*$F842)</f>
        <v/>
      </c>
      <c r="K842" s="33" t="n"/>
      <c r="L842" s="33">
        <f>IF(K842="", "", K842*$F842)</f>
        <v/>
      </c>
      <c r="M842" s="30">
        <f>IF(OR(H842="",H842=0),"",IF(K842="",IF(J842="","",J842/H842),L842/H842))</f>
        <v/>
      </c>
    </row>
    <row r="843" ht="13.35" customHeight="1" s="162">
      <c r="B843" s="31" t="n"/>
      <c r="C843" s="31" t="n"/>
      <c r="E843" s="31" t="n"/>
      <c r="F843" s="32" t="n"/>
      <c r="G843" s="33">
        <f>IF(F843="", "", H843/F843)</f>
        <v/>
      </c>
      <c r="H843" s="33" t="n"/>
      <c r="I843" s="33" t="n"/>
      <c r="J843" s="33">
        <f>IF(I843="", "", I843*$F843)</f>
        <v/>
      </c>
      <c r="K843" s="33" t="n"/>
      <c r="L843" s="33">
        <f>IF(K843="", "", K843*$F843)</f>
        <v/>
      </c>
      <c r="M843" s="30">
        <f>IF(OR(H843="",H843=0),"",IF(K843="",IF(J843="","",J843/H843),L843/H843))</f>
        <v/>
      </c>
    </row>
    <row r="844" ht="13.35" customHeight="1" s="162">
      <c r="B844" s="31" t="n"/>
      <c r="C844" s="31" t="n"/>
      <c r="E844" s="31" t="n"/>
      <c r="F844" s="32" t="n"/>
      <c r="G844" s="33">
        <f>IF(F844="", "", H844/F844)</f>
        <v/>
      </c>
      <c r="H844" s="33" t="n"/>
      <c r="I844" s="33" t="n"/>
      <c r="J844" s="33">
        <f>IF(I844="", "", I844*$F844)</f>
        <v/>
      </c>
      <c r="K844" s="33" t="n"/>
      <c r="L844" s="33">
        <f>IF(K844="", "", K844*$F844)</f>
        <v/>
      </c>
      <c r="M844" s="30">
        <f>IF(OR(H844="",H844=0),"",IF(K844="",IF(J844="","",J844/H844),L844/H844))</f>
        <v/>
      </c>
    </row>
    <row r="845" ht="13.35" customHeight="1" s="162">
      <c r="B845" s="31" t="n"/>
      <c r="C845" s="31" t="n"/>
      <c r="E845" s="31" t="n"/>
      <c r="F845" s="32" t="n"/>
      <c r="G845" s="33">
        <f>IF(F845="", "", H845/F845)</f>
        <v/>
      </c>
      <c r="H845" s="33" t="n"/>
      <c r="I845" s="33" t="n"/>
      <c r="J845" s="33">
        <f>IF(I845="", "", I845*$F845)</f>
        <v/>
      </c>
      <c r="K845" s="33" t="n"/>
      <c r="L845" s="33">
        <f>IF(K845="", "", K845*$F845)</f>
        <v/>
      </c>
      <c r="M845" s="30">
        <f>IF(OR(H845="",H845=0),"",IF(K845="",IF(J845="","",J845/H845),L845/H845))</f>
        <v/>
      </c>
      <c r="P845" s="443" t="inlineStr">
        <is>
          <t>Technician Notes</t>
        </is>
      </c>
      <c r="Q845" s="421" t="n"/>
      <c r="R845" s="421" t="n"/>
      <c r="S845" s="421" t="n"/>
      <c r="T845" s="421" t="n"/>
      <c r="U845" s="421" t="n"/>
      <c r="V845" s="421" t="n"/>
      <c r="W845" s="421" t="n"/>
      <c r="X845" s="421" t="n"/>
      <c r="Y845" s="421" t="n"/>
      <c r="Z845" s="422" t="n"/>
    </row>
    <row r="846" ht="13.35" customHeight="1" s="162">
      <c r="B846" s="31" t="n"/>
      <c r="C846" s="31" t="n"/>
      <c r="E846" s="31" t="n"/>
      <c r="F846" s="32" t="n"/>
      <c r="G846" s="33">
        <f>IF(F846="", "", H846/F846)</f>
        <v/>
      </c>
      <c r="H846" s="33" t="n"/>
      <c r="I846" s="33" t="n"/>
      <c r="J846" s="33">
        <f>IF(I846="", "", I846*$F846)</f>
        <v/>
      </c>
      <c r="K846" s="33" t="n"/>
      <c r="L846" s="33">
        <f>IF(K846="", "", K846*$F846)</f>
        <v/>
      </c>
      <c r="M846" s="30">
        <f>IF(OR(H846="",H846=0),"",IF(K846="",IF(J846="","",J846/H846),L846/H846))</f>
        <v/>
      </c>
      <c r="P846" s="444" t="n"/>
      <c r="Z846" s="445" t="n"/>
    </row>
    <row r="847" ht="13.35" customHeight="1" s="162">
      <c r="B847" s="31" t="n"/>
      <c r="C847" s="31" t="n"/>
      <c r="E847" s="31" t="n"/>
      <c r="F847" s="32" t="n"/>
      <c r="G847" s="33">
        <f>IF(F847="", "", H847/F847)</f>
        <v/>
      </c>
      <c r="H847" s="33" t="n"/>
      <c r="I847" s="33" t="n"/>
      <c r="J847" s="33">
        <f>IF(I847="", "", I847*$F847)</f>
        <v/>
      </c>
      <c r="K847" s="33" t="n"/>
      <c r="L847" s="33">
        <f>IF(K847="", "", K847*$F847)</f>
        <v/>
      </c>
      <c r="M847" s="30">
        <f>IF(OR(H847="",H847=0),"",IF(K847="",IF(J847="","",J847/H847),L847/H847))</f>
        <v/>
      </c>
      <c r="P847" s="444" t="n"/>
      <c r="Z847" s="445" t="n"/>
    </row>
    <row r="848" ht="13.35" customHeight="1" s="162">
      <c r="B848" s="31" t="n"/>
      <c r="C848" s="31" t="n"/>
      <c r="E848" s="31" t="n"/>
      <c r="F848" s="32" t="n"/>
      <c r="G848" s="33">
        <f>IF(F848="", "", H848/F848)</f>
        <v/>
      </c>
      <c r="H848" s="33" t="n"/>
      <c r="I848" s="33" t="n"/>
      <c r="J848" s="33">
        <f>IF(I848="", "", I848*$F848)</f>
        <v/>
      </c>
      <c r="K848" s="33" t="n"/>
      <c r="L848" s="33">
        <f>IF(K848="", "", K848*$F848)</f>
        <v/>
      </c>
      <c r="M848" s="30">
        <f>IF(OR(H848="",H848=0),"",IF(K848="",IF(J848="","",J848/H848),L848/H848))</f>
        <v/>
      </c>
      <c r="P848" s="444" t="n"/>
      <c r="Z848" s="445" t="n"/>
    </row>
    <row r="849" ht="13.35" customHeight="1" s="162">
      <c r="B849" s="31" t="n"/>
      <c r="C849" s="31" t="n"/>
      <c r="E849" s="31" t="n"/>
      <c r="F849" s="32" t="n"/>
      <c r="G849" s="33">
        <f>IF(F849="", "", H849/F849)</f>
        <v/>
      </c>
      <c r="H849" s="33" t="n"/>
      <c r="I849" s="33" t="n"/>
      <c r="J849" s="33">
        <f>IF(I849="", "", I849*$F849)</f>
        <v/>
      </c>
      <c r="K849" s="33" t="n"/>
      <c r="L849" s="33">
        <f>IF(K849="", "", K849*$F849)</f>
        <v/>
      </c>
      <c r="M849" s="30">
        <f>IF(OR(H849="",H849=0),"",IF(K849="",IF(J849="","",J849/H849),L849/H849))</f>
        <v/>
      </c>
      <c r="P849" s="444" t="n"/>
      <c r="Z849" s="445" t="n"/>
    </row>
    <row r="850" ht="13.35" customHeight="1" s="162">
      <c r="B850" s="31" t="n"/>
      <c r="C850" s="31" t="n"/>
      <c r="E850" s="31" t="n"/>
      <c r="F850" s="32" t="n"/>
      <c r="G850" s="33">
        <f>IF(F850="", "", H850/F850)</f>
        <v/>
      </c>
      <c r="H850" s="33" t="n"/>
      <c r="I850" s="33" t="n"/>
      <c r="J850" s="33">
        <f>IF(I850="", "", I850*$F850)</f>
        <v/>
      </c>
      <c r="K850" s="33" t="n"/>
      <c r="L850" s="33">
        <f>IF(K850="", "", K850*$F850)</f>
        <v/>
      </c>
      <c r="M850" s="30">
        <f>IF(OR(H850="",H850=0),"",IF(K850="",IF(J850="","",J850/H850),L850/H850))</f>
        <v/>
      </c>
      <c r="P850" s="444" t="n"/>
      <c r="Z850" s="445" t="n"/>
    </row>
    <row r="851" ht="13.35" customHeight="1" s="162">
      <c r="B851" s="31" t="n"/>
      <c r="C851" s="31" t="n"/>
      <c r="E851" s="31" t="n"/>
      <c r="F851" s="32" t="n"/>
      <c r="G851" s="33">
        <f>IF(F851="", "", H851/F851)</f>
        <v/>
      </c>
      <c r="H851" s="33" t="n"/>
      <c r="I851" s="33" t="n"/>
      <c r="J851" s="33">
        <f>IF(I851="", "", I851*$F851)</f>
        <v/>
      </c>
      <c r="K851" s="33" t="n"/>
      <c r="L851" s="33">
        <f>IF(K851="", "", K851*$F851)</f>
        <v/>
      </c>
      <c r="M851" s="30">
        <f>IF(OR(H851="",H851=0),"",IF(K851="",IF(J851="","",J851/H851),L851/H851))</f>
        <v/>
      </c>
      <c r="P851" s="444" t="n"/>
      <c r="Z851" s="445" t="n"/>
    </row>
    <row r="852" ht="13.35" customHeight="1" s="162">
      <c r="B852" s="31" t="n"/>
      <c r="C852" s="31" t="n"/>
      <c r="E852" s="31" t="n"/>
      <c r="F852" s="32" t="n"/>
      <c r="G852" s="33">
        <f>IF(F852="", "", H852/F852)</f>
        <v/>
      </c>
      <c r="H852" s="33" t="n"/>
      <c r="I852" s="33" t="n"/>
      <c r="J852" s="33">
        <f>IF(I852="", "", I852*$F852)</f>
        <v/>
      </c>
      <c r="K852" s="33" t="n"/>
      <c r="L852" s="33">
        <f>IF(K852="", "", K852*$F852)</f>
        <v/>
      </c>
      <c r="M852" s="30">
        <f>IF(OR(H852="",H852=0),"",IF(K852="",IF(J852="","",J852/H852),L852/H852))</f>
        <v/>
      </c>
      <c r="P852" s="444" t="n"/>
      <c r="Z852" s="445" t="n"/>
    </row>
    <row r="853" ht="13.35" customHeight="1" s="162">
      <c r="B853" s="31" t="n"/>
      <c r="C853" s="31" t="n"/>
      <c r="E853" s="31" t="n"/>
      <c r="F853" s="32" t="n"/>
      <c r="G853" s="33">
        <f>IF(F853="", "", H853/F853)</f>
        <v/>
      </c>
      <c r="H853" s="33" t="n"/>
      <c r="I853" s="33" t="n"/>
      <c r="J853" s="33">
        <f>IF(I853="", "", I853*$F853)</f>
        <v/>
      </c>
      <c r="K853" s="33" t="n"/>
      <c r="L853" s="33">
        <f>IF(K853="", "", K853*$F853)</f>
        <v/>
      </c>
      <c r="M853" s="30">
        <f>IF(OR(H853="",H853=0),"",IF(K853="",IF(J853="","",J853/H853),L853/H853))</f>
        <v/>
      </c>
      <c r="P853" s="444" t="n"/>
      <c r="Z853" s="445" t="n"/>
    </row>
    <row r="854" ht="13.35" customHeight="1" s="162">
      <c r="B854" s="31" t="n"/>
      <c r="C854" s="31" t="n"/>
      <c r="E854" s="31" t="n"/>
      <c r="F854" s="32" t="n"/>
      <c r="G854" s="33">
        <f>IF(F854="", "", H854/F854)</f>
        <v/>
      </c>
      <c r="H854" s="33" t="n"/>
      <c r="I854" s="33" t="n"/>
      <c r="J854" s="33">
        <f>IF(I854="", "", I854*$F854)</f>
        <v/>
      </c>
      <c r="K854" s="33" t="n"/>
      <c r="L854" s="33">
        <f>IF(K854="", "", K854*$F854)</f>
        <v/>
      </c>
      <c r="M854" s="30">
        <f>IF(OR(H854="",H854=0),"",IF(K854="",IF(J854="","",J854/H854),L854/H854))</f>
        <v/>
      </c>
      <c r="P854" s="444" t="n"/>
      <c r="Z854" s="445" t="n"/>
    </row>
    <row r="855" ht="13.35" customHeight="1" s="162">
      <c r="B855" s="31" t="n"/>
      <c r="C855" s="31" t="n"/>
      <c r="E855" s="31" t="n"/>
      <c r="F855" s="32" t="n"/>
      <c r="G855" s="33">
        <f>IF(F855="", "", H855/F855)</f>
        <v/>
      </c>
      <c r="H855" s="33" t="n"/>
      <c r="I855" s="33" t="n"/>
      <c r="J855" s="33">
        <f>IF(I855="", "", I855*$F855)</f>
        <v/>
      </c>
      <c r="K855" s="33" t="n"/>
      <c r="L855" s="33">
        <f>IF(K855="", "", K855*$F855)</f>
        <v/>
      </c>
      <c r="M855" s="30">
        <f>IF(OR(H855="",H855=0),"",IF(K855="",IF(J855="","",J855/H855),L855/H855))</f>
        <v/>
      </c>
      <c r="P855" s="444" t="n"/>
      <c r="Z855" s="445" t="n"/>
    </row>
    <row r="856" ht="13.35" customHeight="1" s="162">
      <c r="B856" s="31" t="n"/>
      <c r="C856" s="31" t="n"/>
      <c r="E856" s="31" t="n"/>
      <c r="F856" s="32" t="n"/>
      <c r="G856" s="33">
        <f>IF(F856="", "", H856/F856)</f>
        <v/>
      </c>
      <c r="H856" s="33" t="n"/>
      <c r="I856" s="33" t="n"/>
      <c r="J856" s="33">
        <f>IF(I856="", "", I856*$F856)</f>
        <v/>
      </c>
      <c r="K856" s="33" t="n"/>
      <c r="L856" s="33">
        <f>IF(K856="", "", K856*$F856)</f>
        <v/>
      </c>
      <c r="M856" s="30">
        <f>IF(OR(H856="",H856=0),"",IF(K856="",IF(J856="","",J856/H856),L856/H856))</f>
        <v/>
      </c>
      <c r="P856" s="444" t="n"/>
      <c r="Z856" s="445" t="n"/>
    </row>
    <row r="857" ht="13.35" customHeight="1" s="162">
      <c r="B857" s="31" t="n"/>
      <c r="C857" s="31" t="n"/>
      <c r="E857" s="31" t="n"/>
      <c r="F857" s="32" t="n"/>
      <c r="G857" s="33">
        <f>IF(F857="", "", H857/F857)</f>
        <v/>
      </c>
      <c r="H857" s="33" t="n"/>
      <c r="I857" s="33" t="n"/>
      <c r="J857" s="33">
        <f>IF(I857="", "", I857*$F857)</f>
        <v/>
      </c>
      <c r="K857" s="33" t="n"/>
      <c r="L857" s="33">
        <f>IF(K857="", "", K857*$F857)</f>
        <v/>
      </c>
      <c r="M857" s="30">
        <f>IF(OR(H857="",H857=0),"",IF(K857="",IF(J857="","",J857/H857),L857/H857))</f>
        <v/>
      </c>
      <c r="P857" s="444" t="n"/>
      <c r="Z857" s="445" t="n"/>
    </row>
    <row r="858" ht="13.35" customHeight="1" s="162">
      <c r="B858" s="31" t="n"/>
      <c r="C858" s="31" t="n"/>
      <c r="E858" s="31" t="n"/>
      <c r="F858" s="32" t="n"/>
      <c r="G858" s="33">
        <f>IF(F858="", "", H858/F858)</f>
        <v/>
      </c>
      <c r="H858" s="33" t="n"/>
      <c r="I858" s="33" t="n"/>
      <c r="J858" s="33">
        <f>IF(I858="", "", I858*$F858)</f>
        <v/>
      </c>
      <c r="K858" s="33" t="n"/>
      <c r="L858" s="33">
        <f>IF(K858="", "", K858*$F858)</f>
        <v/>
      </c>
      <c r="M858" s="30">
        <f>IF(OR(H858="",H858=0),"",IF(K858="",IF(J858="","",J858/H858),L858/H858))</f>
        <v/>
      </c>
      <c r="P858" s="444" t="n"/>
      <c r="Z858" s="445" t="n"/>
    </row>
    <row r="859" ht="13.35" customHeight="1" s="162">
      <c r="B859" s="31" t="n"/>
      <c r="C859" s="31" t="n"/>
      <c r="E859" s="31" t="n"/>
      <c r="F859" s="32" t="n"/>
      <c r="G859" s="33">
        <f>IF(F859="", "", H859/F859)</f>
        <v/>
      </c>
      <c r="H859" s="33" t="n"/>
      <c r="I859" s="33" t="n"/>
      <c r="J859" s="33">
        <f>IF(I859="", "", I859*$F859)</f>
        <v/>
      </c>
      <c r="K859" s="33" t="n"/>
      <c r="L859" s="33">
        <f>IF(K859="", "", K859*$F859)</f>
        <v/>
      </c>
      <c r="M859" s="30">
        <f>IF(OR(H859="",H859=0),"",IF(K859="",IF(J859="","",J859/H859),L859/H859))</f>
        <v/>
      </c>
      <c r="P859" s="444" t="n"/>
      <c r="Z859" s="445" t="n"/>
    </row>
    <row r="860" ht="13.35" customHeight="1" s="162">
      <c r="B860" s="31" t="n"/>
      <c r="C860" s="31" t="n"/>
      <c r="E860" s="31" t="n"/>
      <c r="F860" s="32" t="n"/>
      <c r="G860" s="33">
        <f>IF(F860="", "", H860/F860)</f>
        <v/>
      </c>
      <c r="H860" s="33" t="n"/>
      <c r="I860" s="33" t="n"/>
      <c r="J860" s="33">
        <f>IF(I860="", "", I860*$F860)</f>
        <v/>
      </c>
      <c r="K860" s="33" t="n"/>
      <c r="L860" s="33">
        <f>IF(K860="", "", K860*$F860)</f>
        <v/>
      </c>
      <c r="M860" s="30">
        <f>IF(OR(H860="",H860=0),"",IF(K860="",IF(J860="","",J860/H860),L860/H860))</f>
        <v/>
      </c>
      <c r="P860" s="444" t="n"/>
      <c r="Z860" s="445" t="n"/>
    </row>
    <row r="861" ht="13.35" customHeight="1" s="162">
      <c r="B861" s="31" t="n"/>
      <c r="C861" s="31" t="n"/>
      <c r="E861" s="31" t="n"/>
      <c r="F861" s="32" t="n"/>
      <c r="G861" s="33">
        <f>IF(F861="", "", H861/F861)</f>
        <v/>
      </c>
      <c r="H861" s="33" t="n"/>
      <c r="I861" s="33" t="n"/>
      <c r="J861" s="33">
        <f>IF(I861="", "", I861*$F861)</f>
        <v/>
      </c>
      <c r="K861" s="33" t="n"/>
      <c r="L861" s="33">
        <f>IF(K861="", "", K861*$F861)</f>
        <v/>
      </c>
      <c r="M861" s="30">
        <f>IF(OR(H861="",H861=0),"",IF(K861="",IF(J861="","",J861/H861),L861/H861))</f>
        <v/>
      </c>
      <c r="P861" s="444" t="n"/>
      <c r="Z861" s="445" t="n"/>
    </row>
    <row r="862" ht="13.35" customHeight="1" s="162">
      <c r="B862" s="31" t="n"/>
      <c r="C862" s="31" t="n"/>
      <c r="E862" s="31" t="n"/>
      <c r="F862" s="32" t="n"/>
      <c r="G862" s="33">
        <f>IF(F862="", "", H862/F862)</f>
        <v/>
      </c>
      <c r="H862" s="33" t="n"/>
      <c r="I862" s="33" t="n"/>
      <c r="J862" s="33">
        <f>IF(I862="", "", I862*$F862)</f>
        <v/>
      </c>
      <c r="K862" s="33" t="n"/>
      <c r="L862" s="33">
        <f>IF(K862="", "", K862*$F862)</f>
        <v/>
      </c>
      <c r="M862" s="30">
        <f>IF(OR(H862="",H862=0),"",IF(K862="",IF(J862="","",J862/H862),L862/H862))</f>
        <v/>
      </c>
      <c r="P862" s="444" t="n"/>
      <c r="Z862" s="445" t="n"/>
    </row>
    <row r="863" ht="13.35" customHeight="1" s="162">
      <c r="B863" s="31" t="n"/>
      <c r="C863" s="31" t="n"/>
      <c r="E863" s="31" t="n"/>
      <c r="F863" s="32" t="n"/>
      <c r="G863" s="33">
        <f>IF(F863="", "", H863/F863)</f>
        <v/>
      </c>
      <c r="H863" s="33" t="n"/>
      <c r="I863" s="33" t="n"/>
      <c r="J863" s="33">
        <f>IF(I863="", "", I863*$F863)</f>
        <v/>
      </c>
      <c r="K863" s="33" t="n"/>
      <c r="L863" s="33">
        <f>IF(K863="", "", K863*$F863)</f>
        <v/>
      </c>
      <c r="M863" s="30">
        <f>IF(OR(H863="",H863=0),"",IF(K863="",IF(J863="","",J863/H863),L863/H863))</f>
        <v/>
      </c>
      <c r="P863" s="444" t="n"/>
      <c r="Z863" s="445" t="n"/>
    </row>
    <row r="864" ht="13.35" customHeight="1" s="162">
      <c r="B864" s="31" t="n"/>
      <c r="C864" s="31" t="n"/>
      <c r="E864" s="31" t="n"/>
      <c r="F864" s="32" t="n"/>
      <c r="G864" s="33">
        <f>IF(F864="", "", H864/F864)</f>
        <v/>
      </c>
      <c r="H864" s="33" t="n"/>
      <c r="I864" s="33" t="n"/>
      <c r="J864" s="33">
        <f>IF(I864="", "", I864*$F864)</f>
        <v/>
      </c>
      <c r="K864" s="33" t="n"/>
      <c r="L864" s="33">
        <f>IF(K864="", "", K864*$F864)</f>
        <v/>
      </c>
      <c r="M864" s="30">
        <f>IF(OR(H864="",H864=0),"",IF(K864="",IF(J864="","",J864/H864),L864/H864))</f>
        <v/>
      </c>
      <c r="P864" s="444" t="n"/>
      <c r="Z864" s="445" t="n"/>
    </row>
    <row r="865" ht="13.35" customHeight="1" s="162">
      <c r="B865" s="31" t="n"/>
      <c r="C865" s="31" t="n"/>
      <c r="E865" s="31" t="n"/>
      <c r="F865" s="32" t="n"/>
      <c r="G865" s="33">
        <f>IF(F865="", "", H865/F865)</f>
        <v/>
      </c>
      <c r="H865" s="33" t="n"/>
      <c r="I865" s="33" t="n"/>
      <c r="J865" s="33">
        <f>IF(I865="", "", I865*$F865)</f>
        <v/>
      </c>
      <c r="K865" s="33" t="n"/>
      <c r="L865" s="33">
        <f>IF(K865="", "", K865*$F865)</f>
        <v/>
      </c>
      <c r="M865" s="30">
        <f>IF(OR(H865="",H865=0),"",IF(K865="",IF(J865="","",J865/H865),L865/H865))</f>
        <v/>
      </c>
      <c r="P865" s="444" t="n"/>
      <c r="Z865" s="445" t="n"/>
    </row>
    <row r="866" ht="13.35" customHeight="1" s="162">
      <c r="B866" s="31" t="n"/>
      <c r="C866" s="31" t="n"/>
      <c r="E866" s="31" t="n"/>
      <c r="F866" s="32" t="n"/>
      <c r="G866" s="33">
        <f>IF(F866="", "", H866/F866)</f>
        <v/>
      </c>
      <c r="H866" s="33" t="n"/>
      <c r="I866" s="33" t="n"/>
      <c r="J866" s="33">
        <f>IF(I866="", "", I866*$F866)</f>
        <v/>
      </c>
      <c r="K866" s="33" t="n"/>
      <c r="L866" s="33">
        <f>IF(K866="", "", K866*$F866)</f>
        <v/>
      </c>
      <c r="M866" s="30">
        <f>IF(OR(H866="",H866=0),"",IF(K866="",IF(J866="","",J866/H866),L866/H866))</f>
        <v/>
      </c>
      <c r="P866" s="444" t="n"/>
      <c r="Z866" s="445" t="n"/>
    </row>
    <row r="867" ht="13.35" customHeight="1" s="162">
      <c r="B867" s="31" t="n"/>
      <c r="C867" s="31" t="n"/>
      <c r="E867" s="31" t="n"/>
      <c r="F867" s="32" t="n"/>
      <c r="G867" s="33">
        <f>IF(F867="", "", H867/F867)</f>
        <v/>
      </c>
      <c r="H867" s="33" t="n"/>
      <c r="I867" s="33" t="n"/>
      <c r="J867" s="33">
        <f>IF(I867="", "", I867*$F867)</f>
        <v/>
      </c>
      <c r="K867" s="33" t="n"/>
      <c r="L867" s="33">
        <f>IF(K867="", "", K867*$F867)</f>
        <v/>
      </c>
      <c r="M867" s="30">
        <f>IF(OR(H867="",H867=0),"",IF(K867="",IF(J867="","",J867/H867),L867/H867))</f>
        <v/>
      </c>
      <c r="P867" s="444" t="n"/>
      <c r="Z867" s="445" t="n"/>
    </row>
    <row r="868" ht="13.35" customHeight="1" s="162">
      <c r="B868" s="31" t="n"/>
      <c r="C868" s="31" t="n"/>
      <c r="E868" s="31" t="n"/>
      <c r="F868" s="32" t="n"/>
      <c r="G868" s="33">
        <f>IF(F868="", "", H868/F868)</f>
        <v/>
      </c>
      <c r="H868" s="33" t="n"/>
      <c r="I868" s="33" t="n"/>
      <c r="J868" s="33">
        <f>IF(I868="", "", I868*$F868)</f>
        <v/>
      </c>
      <c r="K868" s="33" t="n"/>
      <c r="L868" s="33">
        <f>IF(K868="", "", K868*$F868)</f>
        <v/>
      </c>
      <c r="M868" s="30">
        <f>IF(OR(H868="",H868=0),"",IF(K868="",IF(J868="","",J868/H868),L868/H868))</f>
        <v/>
      </c>
      <c r="P868" s="444" t="n"/>
      <c r="Z868" s="445" t="n"/>
    </row>
    <row r="869" ht="13.35" customHeight="1" s="162">
      <c r="B869" s="31" t="n"/>
      <c r="C869" s="31" t="n"/>
      <c r="E869" s="31" t="n"/>
      <c r="F869" s="32" t="n"/>
      <c r="G869" s="33">
        <f>IF(F869="", "", H869/F869)</f>
        <v/>
      </c>
      <c r="H869" s="33" t="n"/>
      <c r="I869" s="33" t="n"/>
      <c r="J869" s="33">
        <f>IF(I869="", "", I869*$F869)</f>
        <v/>
      </c>
      <c r="K869" s="33" t="n"/>
      <c r="L869" s="33">
        <f>IF(K869="", "", K869*$F869)</f>
        <v/>
      </c>
      <c r="M869" s="34">
        <f>IF(OR(H869="",H869=0),"",IF(K869="",IF(J869="","",J869/H869),L869/H869))</f>
        <v/>
      </c>
      <c r="P869" s="444" t="n"/>
      <c r="Z869" s="445" t="n"/>
    </row>
    <row r="870" ht="13.35" customHeight="1" s="162">
      <c r="A870" s="130" t="n"/>
      <c r="B870" s="42" t="n"/>
      <c r="C870" s="231" t="inlineStr">
        <is>
          <t>Total</t>
        </is>
      </c>
      <c r="D870" s="159" t="n"/>
      <c r="E870" s="42" t="n"/>
      <c r="F870" s="42" t="n"/>
      <c r="G870" s="43" t="n"/>
      <c r="H870" s="43">
        <f>IF(SUM(H842:H869)=0,"",SUM(H842:H869))</f>
        <v/>
      </c>
      <c r="I870" s="43" t="n"/>
      <c r="J870" s="43">
        <f>IF(SUM(J842:J869)=0,"",SUM(J842:J869))</f>
        <v/>
      </c>
      <c r="K870" s="43" t="n"/>
      <c r="L870" s="43">
        <f>IF(SUM(L842:L869)=0,"",SUM(L842:L869))</f>
        <v/>
      </c>
      <c r="M870" s="35">
        <f>IF(OR(H870="",H870=0),"",IF(L870="",IF(J870="","",J870/H870),L870/H870))</f>
        <v/>
      </c>
      <c r="P870" s="444" t="n"/>
      <c r="Z870" s="445" t="n"/>
    </row>
    <row r="871" ht="13.35" customHeight="1" s="162">
      <c r="P871" s="444" t="n"/>
      <c r="Z871" s="445" t="n"/>
    </row>
    <row r="872" ht="13.35" customHeight="1" s="162">
      <c r="B872" s="188" t="inlineStr">
        <is>
          <t>Return Air Register / Inlet Airflow</t>
        </is>
      </c>
      <c r="C872" s="174" t="n"/>
      <c r="D872" s="174" t="n"/>
      <c r="E872" s="174" t="n"/>
      <c r="F872" s="173" t="n"/>
      <c r="G872" s="233" t="inlineStr">
        <is>
          <t>Design VEL</t>
        </is>
      </c>
      <c r="H872" s="194" t="inlineStr">
        <is>
          <t>Design CFM</t>
        </is>
      </c>
      <c r="I872" s="188" t="inlineStr">
        <is>
          <t>Initial</t>
        </is>
      </c>
      <c r="J872" s="173" t="n"/>
      <c r="K872" s="188" t="inlineStr">
        <is>
          <t>Final</t>
        </is>
      </c>
      <c r="L872" s="173" t="n"/>
      <c r="M872" s="188" t="inlineStr">
        <is>
          <t>%</t>
        </is>
      </c>
      <c r="P872" s="446" t="n"/>
      <c r="Q872" s="447" t="n"/>
      <c r="R872" s="447" t="n"/>
      <c r="S872" s="447" t="n"/>
      <c r="T872" s="447" t="n"/>
      <c r="U872" s="447" t="n"/>
      <c r="V872" s="447" t="n"/>
      <c r="W872" s="447" t="n"/>
      <c r="X872" s="447" t="n"/>
      <c r="Y872" s="447" t="n"/>
      <c r="Z872" s="448" t="n"/>
    </row>
    <row r="873" ht="13.35" customHeight="1" s="162">
      <c r="B873" s="153" t="inlineStr">
        <is>
          <t>No.</t>
        </is>
      </c>
      <c r="C873" s="188" t="inlineStr">
        <is>
          <t>Area Served</t>
        </is>
      </c>
      <c r="D873" s="188" t="inlineStr">
        <is>
          <t>Type</t>
        </is>
      </c>
      <c r="E873" s="188" t="inlineStr">
        <is>
          <t>Size</t>
        </is>
      </c>
      <c r="F873" s="188" t="inlineStr">
        <is>
          <t>Ak</t>
        </is>
      </c>
      <c r="G873" s="442" t="n"/>
      <c r="H873" s="442" t="n"/>
      <c r="I873" s="188" t="inlineStr">
        <is>
          <t>VEL</t>
        </is>
      </c>
      <c r="J873" s="188" t="inlineStr">
        <is>
          <t>CFM</t>
        </is>
      </c>
      <c r="K873" s="188" t="inlineStr">
        <is>
          <t>VEL</t>
        </is>
      </c>
      <c r="L873" s="188" t="inlineStr">
        <is>
          <t>CFM</t>
        </is>
      </c>
      <c r="M873" s="442" t="n"/>
    </row>
    <row r="874" ht="13.35" customHeight="1" s="162">
      <c r="B874" s="31" t="n"/>
      <c r="C874" s="31" t="n"/>
      <c r="E874" s="31" t="n"/>
      <c r="F874" s="32" t="n"/>
      <c r="G874" s="33">
        <f>IF(F874="", "", H874/F874)</f>
        <v/>
      </c>
      <c r="H874" s="33">
        <f>IF(H870="","",H870-N(H881))</f>
        <v/>
      </c>
      <c r="I874" s="33" t="n"/>
      <c r="J874" s="33">
        <f>IF(I874="", "", I874*$F874)</f>
        <v/>
      </c>
      <c r="K874" s="33" t="n"/>
      <c r="L874" s="33">
        <f>IF(L881="","",L870-N(L881))</f>
        <v/>
      </c>
      <c r="M874" s="30">
        <f>IF(OR(H874="",H874=0),"",IF(K874="",IF(J874="","",J874/H874),L874/H874))</f>
        <v/>
      </c>
    </row>
    <row r="875" ht="13.35" customHeight="1" s="162">
      <c r="B875" s="31" t="n"/>
      <c r="C875" s="31" t="n"/>
      <c r="E875" s="31" t="n"/>
      <c r="F875" s="32" t="n"/>
      <c r="G875" s="33">
        <f>IF(F875="", "", H875/F875)</f>
        <v/>
      </c>
      <c r="H875" s="33" t="n"/>
      <c r="I875" s="33" t="n"/>
      <c r="J875" s="33">
        <f>IF(I875="", "", I875*$F875)</f>
        <v/>
      </c>
      <c r="K875" s="33" t="n"/>
      <c r="L875" s="33">
        <f>IF(K875="", "", K875*$F875)</f>
        <v/>
      </c>
      <c r="M875" s="30">
        <f>IF(OR(H875="",H875=0),"",IF(K875="",IF(J875="","",J875/H875),L875/H875))</f>
        <v/>
      </c>
    </row>
    <row r="876" ht="13.35" customHeight="1" s="162">
      <c r="B876" s="31" t="n"/>
      <c r="C876" s="31" t="n"/>
      <c r="E876" s="31" t="n"/>
      <c r="F876" s="32" t="n"/>
      <c r="G876" s="33">
        <f>IF(F876="", "", H876/F876)</f>
        <v/>
      </c>
      <c r="H876" s="33" t="n"/>
      <c r="I876" s="33" t="n"/>
      <c r="J876" s="33">
        <f>IF(I876="", "", I876*$F876)</f>
        <v/>
      </c>
      <c r="K876" s="33" t="n"/>
      <c r="L876" s="33">
        <f>IF(K876="", "", K876*$F876)</f>
        <v/>
      </c>
      <c r="M876" s="34">
        <f>IF(OR(H876="",H876=0),"",IF(K876="",IF(J876="","",J876/H876),L876/H876))</f>
        <v/>
      </c>
    </row>
    <row r="877" ht="13.35" customHeight="1" s="162">
      <c r="A877" s="130" t="n"/>
      <c r="B877" s="42" t="n"/>
      <c r="C877" s="231" t="inlineStr">
        <is>
          <t>Total</t>
        </is>
      </c>
      <c r="D877" s="159" t="n"/>
      <c r="E877" s="42" t="n"/>
      <c r="F877" s="42" t="n"/>
      <c r="G877" s="43" t="n"/>
      <c r="H877" s="43">
        <f>IF(SUM(H874:H876)=0, "", SUM(H874:H876))</f>
        <v/>
      </c>
      <c r="I877" s="42" t="n"/>
      <c r="J877" s="43">
        <f>IF(SUM(J874:J876)=0, "", SUM(J874:J876))</f>
        <v/>
      </c>
      <c r="K877" s="42" t="n"/>
      <c r="L877" s="43">
        <f>IF(SUM(L874:L876)=0, "", SUM(L874:L876))</f>
        <v/>
      </c>
      <c r="M877" s="35">
        <f>IF(OR(H877="",H877=0),"",IF(L877="",IF(J877="","",J877/H877),L877/H877))</f>
        <v/>
      </c>
    </row>
    <row r="878"/>
    <row r="879" ht="13.35" customHeight="1" s="162">
      <c r="B879" s="188" t="inlineStr">
        <is>
          <t>Outside Air Inlet / Duct Airflow</t>
        </is>
      </c>
      <c r="C879" s="174" t="n"/>
      <c r="D879" s="174" t="n"/>
      <c r="E879" s="174" t="n"/>
      <c r="F879" s="173" t="n"/>
      <c r="G879" s="233" t="inlineStr">
        <is>
          <t>Design VEL</t>
        </is>
      </c>
      <c r="H879" s="194" t="inlineStr">
        <is>
          <t>Design CFM</t>
        </is>
      </c>
      <c r="I879" s="188" t="inlineStr">
        <is>
          <t>Initial</t>
        </is>
      </c>
      <c r="J879" s="173" t="n"/>
      <c r="K879" s="188" t="inlineStr">
        <is>
          <t>Final</t>
        </is>
      </c>
      <c r="L879" s="173" t="n"/>
      <c r="M879" s="188" t="inlineStr">
        <is>
          <t>%</t>
        </is>
      </c>
    </row>
    <row r="880" ht="13.35" customHeight="1" s="162">
      <c r="B880" s="153" t="inlineStr">
        <is>
          <t>No.</t>
        </is>
      </c>
      <c r="C880" s="188" t="inlineStr">
        <is>
          <t>Area Served</t>
        </is>
      </c>
      <c r="D880" s="188" t="inlineStr">
        <is>
          <t>Type</t>
        </is>
      </c>
      <c r="E880" s="188" t="inlineStr">
        <is>
          <t>Size</t>
        </is>
      </c>
      <c r="F880" s="188" t="inlineStr">
        <is>
          <t>Ak</t>
        </is>
      </c>
      <c r="G880" s="442" t="n"/>
      <c r="H880" s="442" t="n"/>
      <c r="I880" s="188" t="inlineStr">
        <is>
          <t>VEL</t>
        </is>
      </c>
      <c r="J880" s="188" t="inlineStr">
        <is>
          <t>CFM</t>
        </is>
      </c>
      <c r="K880" s="188" t="inlineStr">
        <is>
          <t>VEL</t>
        </is>
      </c>
      <c r="L880" s="188" t="inlineStr">
        <is>
          <t>CFM</t>
        </is>
      </c>
      <c r="M880" s="442" t="n"/>
    </row>
    <row r="881" ht="13.35" customHeight="1" s="162">
      <c r="B881" s="31" t="n"/>
      <c r="C881" s="31" t="n"/>
      <c r="E881" s="31" t="n"/>
      <c r="F881" s="32" t="n"/>
      <c r="G881" s="33">
        <f>IF(F881="", "", H881/F881)</f>
        <v/>
      </c>
      <c r="H881" s="33" t="n"/>
      <c r="I881" s="33" t="n"/>
      <c r="J881" s="33">
        <f>IF(I881="", "", I881*$F881)</f>
        <v/>
      </c>
      <c r="K881" s="33" t="n"/>
      <c r="L881" s="33">
        <f>IF(K881="", "", K881*$F881)</f>
        <v/>
      </c>
      <c r="M881" s="30">
        <f>IF(OR(H881="",H881=0),"",IF(K881="",IF(J881="","",J881/H881),L881/H881))</f>
        <v/>
      </c>
    </row>
    <row r="88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200" t="inlineStr">
        <is>
          <t>System</t>
        </is>
      </c>
      <c r="C886" s="403" t="n"/>
      <c r="D886" s="209">
        <f>IF('{Equipment Data Entry}'!B25="","",'{Equipment Data Entry}'!B25)</f>
        <v/>
      </c>
      <c r="E886" s="420" t="n"/>
      <c r="F886" s="403" t="n"/>
      <c r="G886" s="200" t="inlineStr">
        <is>
          <t>Service</t>
        </is>
      </c>
      <c r="H886" s="403" t="n"/>
      <c r="I886" s="210">
        <f>IF('{Equipment Data Entry}'!C25="", "", '{Equipment Data Entry}'!C25)</f>
        <v/>
      </c>
      <c r="J886" s="420" t="n"/>
      <c r="K886" s="420" t="n"/>
      <c r="L886" s="420" t="n"/>
      <c r="M886" s="403" t="n"/>
    </row>
    <row r="887" ht="13.35" customHeight="1" s="162">
      <c r="B887" s="424" t="n"/>
      <c r="C887" s="425" t="n"/>
      <c r="D887" s="424" t="n"/>
      <c r="E887" s="426" t="n"/>
      <c r="F887" s="425" t="n"/>
      <c r="G887" s="424" t="n"/>
      <c r="H887" s="425" t="n"/>
      <c r="I887" s="424" t="n"/>
      <c r="J887" s="426" t="n"/>
      <c r="K887" s="426" t="n"/>
      <c r="L887" s="426" t="n"/>
      <c r="M887" s="425" t="n"/>
    </row>
    <row r="888" ht="13.35" customHeight="1" s="162">
      <c r="B888" s="439" t="inlineStr">
        <is>
          <t>Instrument:</t>
        </is>
      </c>
      <c r="C888" s="13" t="n"/>
      <c r="D888" s="440" t="n"/>
      <c r="E888" s="404" t="n"/>
      <c r="F888" s="404" t="n"/>
      <c r="G888" s="439" t="inlineStr">
        <is>
          <t>Ak basis / notes:</t>
        </is>
      </c>
      <c r="H888" s="13" t="n"/>
      <c r="I888" s="441" t="n"/>
      <c r="J888" s="404" t="n"/>
      <c r="K888" s="404" t="n"/>
      <c r="L888" s="404" t="n"/>
      <c r="M888" s="404" t="n"/>
    </row>
    <row r="889" ht="13.35" customHeight="1" s="162">
      <c r="B889" s="188" t="inlineStr">
        <is>
          <t>Supply Air Diffuser / Outlet Airflow</t>
        </is>
      </c>
      <c r="C889" s="174" t="n"/>
      <c r="D889" s="174" t="n"/>
      <c r="E889" s="174" t="n"/>
      <c r="F889" s="173" t="n"/>
      <c r="G889" s="233" t="inlineStr">
        <is>
          <t>Design VEL</t>
        </is>
      </c>
      <c r="H889" s="194" t="inlineStr">
        <is>
          <t>Design CFM</t>
        </is>
      </c>
      <c r="I889" s="188" t="inlineStr">
        <is>
          <t>Initial</t>
        </is>
      </c>
      <c r="J889" s="173" t="n"/>
      <c r="K889" s="188" t="inlineStr">
        <is>
          <t>Final</t>
        </is>
      </c>
      <c r="L889" s="173" t="n"/>
      <c r="M889" s="188" t="inlineStr">
        <is>
          <t>%</t>
        </is>
      </c>
    </row>
    <row r="890" ht="13.35" customHeight="1" s="162">
      <c r="B890" s="153" t="inlineStr">
        <is>
          <t>No.</t>
        </is>
      </c>
      <c r="C890" s="188" t="inlineStr">
        <is>
          <t>Area Served</t>
        </is>
      </c>
      <c r="D890" s="188" t="inlineStr">
        <is>
          <t>Type</t>
        </is>
      </c>
      <c r="E890" s="188" t="inlineStr">
        <is>
          <t>Size</t>
        </is>
      </c>
      <c r="F890" s="188" t="inlineStr">
        <is>
          <t>Ak</t>
        </is>
      </c>
      <c r="G890" s="442" t="n"/>
      <c r="H890" s="442" t="n"/>
      <c r="I890" s="188" t="inlineStr">
        <is>
          <t>VEL</t>
        </is>
      </c>
      <c r="J890" s="188" t="inlineStr">
        <is>
          <t>CFM</t>
        </is>
      </c>
      <c r="K890" s="188" t="inlineStr">
        <is>
          <t>VEL</t>
        </is>
      </c>
      <c r="L890" s="188" t="inlineStr">
        <is>
          <t>CFM</t>
        </is>
      </c>
      <c r="M890" s="442" t="n"/>
    </row>
    <row r="891" ht="13.35" customHeight="1" s="162">
      <c r="B891" s="31" t="n"/>
      <c r="C891" s="31" t="n"/>
      <c r="E891" s="31" t="n"/>
      <c r="F891" s="32" t="n"/>
      <c r="G891" s="33">
        <f>IF(F891="", "", H891/F891)</f>
        <v/>
      </c>
      <c r="H891" s="33" t="n"/>
      <c r="I891" s="33" t="n"/>
      <c r="J891" s="33">
        <f>IF(I891="", "", I891*$F891)</f>
        <v/>
      </c>
      <c r="K891" s="33" t="n"/>
      <c r="L891" s="33">
        <f>IF(K891="", "", K891*$F891)</f>
        <v/>
      </c>
      <c r="M891" s="30">
        <f>IF(OR(H891="",H891=0),"",IF(K891="",IF(J891="","",J891/H891),L891/H891))</f>
        <v/>
      </c>
    </row>
    <row r="892" ht="13.35" customHeight="1" s="162">
      <c r="B892" s="31" t="n"/>
      <c r="C892" s="31" t="n"/>
      <c r="E892" s="31" t="n"/>
      <c r="F892" s="32" t="n"/>
      <c r="G892" s="33">
        <f>IF(F892="", "", H892/F892)</f>
        <v/>
      </c>
      <c r="H892" s="33" t="n"/>
      <c r="I892" s="33" t="n"/>
      <c r="J892" s="33">
        <f>IF(I892="", "", I892*$F892)</f>
        <v/>
      </c>
      <c r="K892" s="33" t="n"/>
      <c r="L892" s="33">
        <f>IF(K892="", "", K892*$F892)</f>
        <v/>
      </c>
      <c r="M892" s="30">
        <f>IF(OR(H892="",H892=0),"",IF(K892="",IF(J892="","",J892/H892),L892/H892))</f>
        <v/>
      </c>
    </row>
    <row r="893" ht="13.35" customHeight="1" s="162">
      <c r="B893" s="31" t="n"/>
      <c r="C893" s="31" t="n"/>
      <c r="E893" s="31" t="n"/>
      <c r="F893" s="32" t="n"/>
      <c r="G893" s="33">
        <f>IF(F893="", "", H893/F893)</f>
        <v/>
      </c>
      <c r="H893" s="33" t="n"/>
      <c r="I893" s="33" t="n"/>
      <c r="J893" s="33">
        <f>IF(I893="", "", I893*$F893)</f>
        <v/>
      </c>
      <c r="K893" s="33" t="n"/>
      <c r="L893" s="33">
        <f>IF(K893="", "", K893*$F893)</f>
        <v/>
      </c>
      <c r="M893" s="30">
        <f>IF(OR(H893="",H893=0),"",IF(K893="",IF(J893="","",J893/H893),L893/H893))</f>
        <v/>
      </c>
    </row>
    <row r="894" ht="13.35" customHeight="1" s="162">
      <c r="B894" s="31" t="n"/>
      <c r="C894" s="31" t="n"/>
      <c r="E894" s="31" t="n"/>
      <c r="F894" s="32" t="n"/>
      <c r="G894" s="33">
        <f>IF(F894="", "", H894/F894)</f>
        <v/>
      </c>
      <c r="H894" s="33" t="n"/>
      <c r="I894" s="33" t="n"/>
      <c r="J894" s="33">
        <f>IF(I894="", "", I894*$F894)</f>
        <v/>
      </c>
      <c r="K894" s="33" t="n"/>
      <c r="L894" s="33">
        <f>IF(K894="", "", K894*$F894)</f>
        <v/>
      </c>
      <c r="M894" s="30">
        <f>IF(OR(H894="",H894=0),"",IF(K894="",IF(J894="","",J894/H894),L894/H894))</f>
        <v/>
      </c>
      <c r="P894" s="443" t="inlineStr">
        <is>
          <t>Technician Notes</t>
        </is>
      </c>
      <c r="Q894" s="421" t="n"/>
      <c r="R894" s="421" t="n"/>
      <c r="S894" s="421" t="n"/>
      <c r="T894" s="421" t="n"/>
      <c r="U894" s="421" t="n"/>
      <c r="V894" s="421" t="n"/>
      <c r="W894" s="421" t="n"/>
      <c r="X894" s="421" t="n"/>
      <c r="Y894" s="421" t="n"/>
      <c r="Z894" s="422" t="n"/>
    </row>
    <row r="895" ht="13.35" customHeight="1" s="162">
      <c r="B895" s="31" t="n"/>
      <c r="C895" s="31" t="n"/>
      <c r="E895" s="31" t="n"/>
      <c r="F895" s="32" t="n"/>
      <c r="G895" s="33">
        <f>IF(F895="", "", H895/F895)</f>
        <v/>
      </c>
      <c r="H895" s="33" t="n"/>
      <c r="I895" s="33" t="n"/>
      <c r="J895" s="33">
        <f>IF(I895="", "", I895*$F895)</f>
        <v/>
      </c>
      <c r="K895" s="33" t="n"/>
      <c r="L895" s="33">
        <f>IF(K895="", "", K895*$F895)</f>
        <v/>
      </c>
      <c r="M895" s="30">
        <f>IF(OR(H895="",H895=0),"",IF(K895="",IF(J895="","",J895/H895),L895/H895))</f>
        <v/>
      </c>
      <c r="P895" s="444" t="n"/>
      <c r="Z895" s="445" t="n"/>
    </row>
    <row r="896" ht="13.35" customHeight="1" s="162">
      <c r="B896" s="31" t="n"/>
      <c r="C896" s="31" t="n"/>
      <c r="E896" s="31" t="n"/>
      <c r="F896" s="32" t="n"/>
      <c r="G896" s="33">
        <f>IF(F896="", "", H896/F896)</f>
        <v/>
      </c>
      <c r="H896" s="33" t="n"/>
      <c r="I896" s="33" t="n"/>
      <c r="J896" s="33">
        <f>IF(I896="", "", I896*$F896)</f>
        <v/>
      </c>
      <c r="K896" s="33" t="n"/>
      <c r="L896" s="33">
        <f>IF(K896="", "", K896*$F896)</f>
        <v/>
      </c>
      <c r="M896" s="30">
        <f>IF(OR(H896="",H896=0),"",IF(K896="",IF(J896="","",J896/H896),L896/H896))</f>
        <v/>
      </c>
      <c r="P896" s="444" t="n"/>
      <c r="Z896" s="445" t="n"/>
    </row>
    <row r="897" ht="13.35" customHeight="1" s="162">
      <c r="B897" s="31" t="n"/>
      <c r="C897" s="31" t="n"/>
      <c r="E897" s="31" t="n"/>
      <c r="F897" s="32" t="n"/>
      <c r="G897" s="33">
        <f>IF(F897="", "", H897/F897)</f>
        <v/>
      </c>
      <c r="H897" s="33" t="n"/>
      <c r="I897" s="33" t="n"/>
      <c r="J897" s="33">
        <f>IF(I897="", "", I897*$F897)</f>
        <v/>
      </c>
      <c r="K897" s="33" t="n"/>
      <c r="L897" s="33">
        <f>IF(K897="", "", K897*$F897)</f>
        <v/>
      </c>
      <c r="M897" s="30">
        <f>IF(OR(H897="",H897=0),"",IF(K897="",IF(J897="","",J897/H897),L897/H897))</f>
        <v/>
      </c>
      <c r="P897" s="444" t="n"/>
      <c r="Z897" s="445" t="n"/>
    </row>
    <row r="898" ht="13.35" customHeight="1" s="162">
      <c r="B898" s="31" t="n"/>
      <c r="C898" s="31" t="n"/>
      <c r="E898" s="31" t="n"/>
      <c r="F898" s="32" t="n"/>
      <c r="G898" s="33">
        <f>IF(F898="", "", H898/F898)</f>
        <v/>
      </c>
      <c r="H898" s="33" t="n"/>
      <c r="I898" s="33" t="n"/>
      <c r="J898" s="33">
        <f>IF(I898="", "", I898*$F898)</f>
        <v/>
      </c>
      <c r="K898" s="33" t="n"/>
      <c r="L898" s="33">
        <f>IF(K898="", "", K898*$F898)</f>
        <v/>
      </c>
      <c r="M898" s="30">
        <f>IF(OR(H898="",H898=0),"",IF(K898="",IF(J898="","",J898/H898),L898/H898))</f>
        <v/>
      </c>
      <c r="P898" s="444" t="n"/>
      <c r="Z898" s="445" t="n"/>
    </row>
    <row r="899" ht="13.35" customHeight="1" s="162">
      <c r="B899" s="31" t="n"/>
      <c r="C899" s="31" t="n"/>
      <c r="E899" s="31" t="n"/>
      <c r="F899" s="32" t="n"/>
      <c r="G899" s="33">
        <f>IF(F899="", "", H899/F899)</f>
        <v/>
      </c>
      <c r="H899" s="33" t="n"/>
      <c r="I899" s="33" t="n"/>
      <c r="J899" s="33">
        <f>IF(I899="", "", I899*$F899)</f>
        <v/>
      </c>
      <c r="K899" s="33" t="n"/>
      <c r="L899" s="33">
        <f>IF(K899="", "", K899*$F899)</f>
        <v/>
      </c>
      <c r="M899" s="30">
        <f>IF(OR(H899="",H899=0),"",IF(K899="",IF(J899="","",J899/H899),L899/H899))</f>
        <v/>
      </c>
      <c r="P899" s="444" t="n"/>
      <c r="Z899" s="445" t="n"/>
    </row>
    <row r="900" ht="13.35" customHeight="1" s="162">
      <c r="B900" s="31" t="n"/>
      <c r="C900" s="31" t="n"/>
      <c r="E900" s="31" t="n"/>
      <c r="F900" s="32" t="n"/>
      <c r="G900" s="33">
        <f>IF(F900="", "", H900/F900)</f>
        <v/>
      </c>
      <c r="H900" s="33" t="n"/>
      <c r="I900" s="33" t="n"/>
      <c r="J900" s="33">
        <f>IF(I900="", "", I900*$F900)</f>
        <v/>
      </c>
      <c r="K900" s="33" t="n"/>
      <c r="L900" s="33">
        <f>IF(K900="", "", K900*$F900)</f>
        <v/>
      </c>
      <c r="M900" s="30">
        <f>IF(OR(H900="",H900=0),"",IF(K900="",IF(J900="","",J900/H900),L900/H900))</f>
        <v/>
      </c>
      <c r="P900" s="444" t="n"/>
      <c r="Z900" s="445" t="n"/>
    </row>
    <row r="901" ht="13.35" customHeight="1" s="162">
      <c r="B901" s="31" t="n"/>
      <c r="C901" s="31" t="n"/>
      <c r="E901" s="31" t="n"/>
      <c r="F901" s="32" t="n"/>
      <c r="G901" s="33">
        <f>IF(F901="", "", H901/F901)</f>
        <v/>
      </c>
      <c r="H901" s="33" t="n"/>
      <c r="I901" s="33" t="n"/>
      <c r="J901" s="33">
        <f>IF(I901="", "", I901*$F901)</f>
        <v/>
      </c>
      <c r="K901" s="33" t="n"/>
      <c r="L901" s="33">
        <f>IF(K901="", "", K901*$F901)</f>
        <v/>
      </c>
      <c r="M901" s="30">
        <f>IF(OR(H901="",H901=0),"",IF(K901="",IF(J901="","",J901/H901),L901/H901))</f>
        <v/>
      </c>
      <c r="P901" s="444" t="n"/>
      <c r="Z901" s="445" t="n"/>
    </row>
    <row r="902" ht="13.35" customHeight="1" s="162">
      <c r="B902" s="31" t="n"/>
      <c r="C902" s="31" t="n"/>
      <c r="E902" s="31" t="n"/>
      <c r="F902" s="32" t="n"/>
      <c r="G902" s="33">
        <f>IF(F902="", "", H902/F902)</f>
        <v/>
      </c>
      <c r="H902" s="33" t="n"/>
      <c r="I902" s="33" t="n"/>
      <c r="J902" s="33">
        <f>IF(I902="", "", I902*$F902)</f>
        <v/>
      </c>
      <c r="K902" s="33" t="n"/>
      <c r="L902" s="33">
        <f>IF(K902="", "", K902*$F902)</f>
        <v/>
      </c>
      <c r="M902" s="30">
        <f>IF(OR(H902="",H902=0),"",IF(K902="",IF(J902="","",J902/H902),L902/H902))</f>
        <v/>
      </c>
      <c r="P902" s="444" t="n"/>
      <c r="Z902" s="445" t="n"/>
    </row>
    <row r="903" ht="13.35" customHeight="1" s="162">
      <c r="B903" s="31" t="n"/>
      <c r="C903" s="31" t="n"/>
      <c r="E903" s="31" t="n"/>
      <c r="F903" s="32" t="n"/>
      <c r="G903" s="33">
        <f>IF(F903="", "", H903/F903)</f>
        <v/>
      </c>
      <c r="H903" s="33" t="n"/>
      <c r="I903" s="33" t="n"/>
      <c r="J903" s="33">
        <f>IF(I903="", "", I903*$F903)</f>
        <v/>
      </c>
      <c r="K903" s="33" t="n"/>
      <c r="L903" s="33">
        <f>IF(K903="", "", K903*$F903)</f>
        <v/>
      </c>
      <c r="M903" s="30">
        <f>IF(OR(H903="",H903=0),"",IF(K903="",IF(J903="","",J903/H903),L903/H903))</f>
        <v/>
      </c>
      <c r="P903" s="444" t="n"/>
      <c r="Z903" s="445" t="n"/>
    </row>
    <row r="904" ht="13.35" customHeight="1" s="162">
      <c r="B904" s="31" t="n"/>
      <c r="C904" s="31" t="n"/>
      <c r="E904" s="31" t="n"/>
      <c r="F904" s="32" t="n"/>
      <c r="G904" s="33">
        <f>IF(F904="", "", H904/F904)</f>
        <v/>
      </c>
      <c r="H904" s="33" t="n"/>
      <c r="I904" s="33" t="n"/>
      <c r="J904" s="33">
        <f>IF(I904="", "", I904*$F904)</f>
        <v/>
      </c>
      <c r="K904" s="33" t="n"/>
      <c r="L904" s="33">
        <f>IF(K904="", "", K904*$F904)</f>
        <v/>
      </c>
      <c r="M904" s="30">
        <f>IF(OR(H904="",H904=0),"",IF(K904="",IF(J904="","",J904/H904),L904/H904))</f>
        <v/>
      </c>
      <c r="P904" s="444" t="n"/>
      <c r="Z904" s="445" t="n"/>
    </row>
    <row r="905" ht="13.35" customHeight="1" s="162">
      <c r="B905" s="31" t="n"/>
      <c r="C905" s="31" t="n"/>
      <c r="E905" s="31" t="n"/>
      <c r="F905" s="32" t="n"/>
      <c r="G905" s="33">
        <f>IF(F905="", "", H905/F905)</f>
        <v/>
      </c>
      <c r="H905" s="33" t="n"/>
      <c r="I905" s="33" t="n"/>
      <c r="J905" s="33">
        <f>IF(I905="", "", I905*$F905)</f>
        <v/>
      </c>
      <c r="K905" s="33" t="n"/>
      <c r="L905" s="33">
        <f>IF(K905="", "", K905*$F905)</f>
        <v/>
      </c>
      <c r="M905" s="30">
        <f>IF(OR(H905="",H905=0),"",IF(K905="",IF(J905="","",J905/H905),L905/H905))</f>
        <v/>
      </c>
      <c r="P905" s="444" t="n"/>
      <c r="Z905" s="445" t="n"/>
    </row>
    <row r="906" ht="13.35" customHeight="1" s="162">
      <c r="B906" s="31" t="n"/>
      <c r="C906" s="31" t="n"/>
      <c r="E906" s="31" t="n"/>
      <c r="F906" s="32" t="n"/>
      <c r="G906" s="33">
        <f>IF(F906="", "", H906/F906)</f>
        <v/>
      </c>
      <c r="H906" s="33" t="n"/>
      <c r="I906" s="33" t="n"/>
      <c r="J906" s="33">
        <f>IF(I906="", "", I906*$F906)</f>
        <v/>
      </c>
      <c r="K906" s="33" t="n"/>
      <c r="L906" s="33">
        <f>IF(K906="", "", K906*$F906)</f>
        <v/>
      </c>
      <c r="M906" s="30">
        <f>IF(OR(H906="",H906=0),"",IF(K906="",IF(J906="","",J906/H906),L906/H906))</f>
        <v/>
      </c>
      <c r="P906" s="444" t="n"/>
      <c r="Z906" s="445" t="n"/>
    </row>
    <row r="907" ht="13.35" customHeight="1" s="162">
      <c r="B907" s="31" t="n"/>
      <c r="C907" s="31" t="n"/>
      <c r="E907" s="31" t="n"/>
      <c r="F907" s="32" t="n"/>
      <c r="G907" s="33">
        <f>IF(F907="", "", H907/F907)</f>
        <v/>
      </c>
      <c r="H907" s="33" t="n"/>
      <c r="I907" s="33" t="n"/>
      <c r="J907" s="33">
        <f>IF(I907="", "", I907*$F907)</f>
        <v/>
      </c>
      <c r="K907" s="33" t="n"/>
      <c r="L907" s="33">
        <f>IF(K907="", "", K907*$F907)</f>
        <v/>
      </c>
      <c r="M907" s="30">
        <f>IF(OR(H907="",H907=0),"",IF(K907="",IF(J907="","",J907/H907),L907/H907))</f>
        <v/>
      </c>
      <c r="P907" s="444" t="n"/>
      <c r="Z907" s="445" t="n"/>
    </row>
    <row r="908" ht="13.35" customHeight="1" s="162">
      <c r="B908" s="31" t="n"/>
      <c r="C908" s="31" t="n"/>
      <c r="E908" s="31" t="n"/>
      <c r="F908" s="32" t="n"/>
      <c r="G908" s="33">
        <f>IF(F908="", "", H908/F908)</f>
        <v/>
      </c>
      <c r="H908" s="33" t="n"/>
      <c r="I908" s="33" t="n"/>
      <c r="J908" s="33">
        <f>IF(I908="", "", I908*$F908)</f>
        <v/>
      </c>
      <c r="K908" s="33" t="n"/>
      <c r="L908" s="33">
        <f>IF(K908="", "", K908*$F908)</f>
        <v/>
      </c>
      <c r="M908" s="30">
        <f>IF(OR(H908="",H908=0),"",IF(K908="",IF(J908="","",J908/H908),L908/H908))</f>
        <v/>
      </c>
      <c r="P908" s="444" t="n"/>
      <c r="Z908" s="445" t="n"/>
    </row>
    <row r="909" ht="13.35" customHeight="1" s="162">
      <c r="B909" s="31" t="n"/>
      <c r="C909" s="31" t="n"/>
      <c r="E909" s="31" t="n"/>
      <c r="F909" s="32" t="n"/>
      <c r="G909" s="33">
        <f>IF(F909="", "", H909/F909)</f>
        <v/>
      </c>
      <c r="H909" s="33" t="n"/>
      <c r="I909" s="33" t="n"/>
      <c r="J909" s="33">
        <f>IF(I909="", "", I909*$F909)</f>
        <v/>
      </c>
      <c r="K909" s="33" t="n"/>
      <c r="L909" s="33">
        <f>IF(K909="", "", K909*$F909)</f>
        <v/>
      </c>
      <c r="M909" s="30">
        <f>IF(OR(H909="",H909=0),"",IF(K909="",IF(J909="","",J909/H909),L909/H909))</f>
        <v/>
      </c>
      <c r="P909" s="444" t="n"/>
      <c r="Z909" s="445" t="n"/>
    </row>
    <row r="910" ht="13.35" customHeight="1" s="162">
      <c r="B910" s="31" t="n"/>
      <c r="C910" s="31" t="n"/>
      <c r="E910" s="31" t="n"/>
      <c r="F910" s="32" t="n"/>
      <c r="G910" s="33">
        <f>IF(F910="", "", H910/F910)</f>
        <v/>
      </c>
      <c r="H910" s="33" t="n"/>
      <c r="I910" s="33" t="n"/>
      <c r="J910" s="33">
        <f>IF(I910="", "", I910*$F910)</f>
        <v/>
      </c>
      <c r="K910" s="33" t="n"/>
      <c r="L910" s="33">
        <f>IF(K910="", "", K910*$F910)</f>
        <v/>
      </c>
      <c r="M910" s="30">
        <f>IF(OR(H910="",H910=0),"",IF(K910="",IF(J910="","",J910/H910),L910/H910))</f>
        <v/>
      </c>
      <c r="P910" s="444" t="n"/>
      <c r="Z910" s="445" t="n"/>
    </row>
    <row r="911" ht="13.35" customHeight="1" s="162">
      <c r="B911" s="31" t="n"/>
      <c r="C911" s="31" t="n"/>
      <c r="E911" s="31" t="n"/>
      <c r="F911" s="32" t="n"/>
      <c r="G911" s="33">
        <f>IF(F911="", "", H911/F911)</f>
        <v/>
      </c>
      <c r="H911" s="33" t="n"/>
      <c r="I911" s="33" t="n"/>
      <c r="J911" s="33">
        <f>IF(I911="", "", I911*$F911)</f>
        <v/>
      </c>
      <c r="K911" s="33" t="n"/>
      <c r="L911" s="33">
        <f>IF(K911="", "", K911*$F911)</f>
        <v/>
      </c>
      <c r="M911" s="30">
        <f>IF(OR(H911="",H911=0),"",IF(K911="",IF(J911="","",J911/H911),L911/H911))</f>
        <v/>
      </c>
      <c r="P911" s="444" t="n"/>
      <c r="Z911" s="445" t="n"/>
    </row>
    <row r="912" ht="13.35" customHeight="1" s="162">
      <c r="B912" s="31" t="n"/>
      <c r="C912" s="31" t="n"/>
      <c r="E912" s="31" t="n"/>
      <c r="F912" s="32" t="n"/>
      <c r="G912" s="33">
        <f>IF(F912="", "", H912/F912)</f>
        <v/>
      </c>
      <c r="H912" s="33" t="n"/>
      <c r="I912" s="33" t="n"/>
      <c r="J912" s="33">
        <f>IF(I912="", "", I912*$F912)</f>
        <v/>
      </c>
      <c r="K912" s="33" t="n"/>
      <c r="L912" s="33">
        <f>IF(K912="", "", K912*$F912)</f>
        <v/>
      </c>
      <c r="M912" s="30">
        <f>IF(OR(H912="",H912=0),"",IF(K912="",IF(J912="","",J912/H912),L912/H912))</f>
        <v/>
      </c>
      <c r="P912" s="444" t="n"/>
      <c r="Z912" s="445" t="n"/>
    </row>
    <row r="913" ht="13.35" customHeight="1" s="162">
      <c r="B913" s="31" t="n"/>
      <c r="C913" s="31" t="n"/>
      <c r="E913" s="31" t="n"/>
      <c r="F913" s="32" t="n"/>
      <c r="G913" s="33">
        <f>IF(F913="", "", H913/F913)</f>
        <v/>
      </c>
      <c r="H913" s="33" t="n"/>
      <c r="I913" s="33" t="n"/>
      <c r="J913" s="33">
        <f>IF(I913="", "", I913*$F913)</f>
        <v/>
      </c>
      <c r="K913" s="33" t="n"/>
      <c r="L913" s="33">
        <f>IF(K913="", "", K913*$F913)</f>
        <v/>
      </c>
      <c r="M913" s="30">
        <f>IF(OR(H913="",H913=0),"",IF(K913="",IF(J913="","",J913/H913),L913/H913))</f>
        <v/>
      </c>
      <c r="P913" s="444" t="n"/>
      <c r="Z913" s="445" t="n"/>
    </row>
    <row r="914" ht="13.35" customHeight="1" s="162">
      <c r="B914" s="31" t="n"/>
      <c r="C914" s="31" t="n"/>
      <c r="E914" s="31" t="n"/>
      <c r="F914" s="32" t="n"/>
      <c r="G914" s="33">
        <f>IF(F914="", "", H914/F914)</f>
        <v/>
      </c>
      <c r="H914" s="33" t="n"/>
      <c r="I914" s="33" t="n"/>
      <c r="J914" s="33">
        <f>IF(I914="", "", I914*$F914)</f>
        <v/>
      </c>
      <c r="K914" s="33" t="n"/>
      <c r="L914" s="33">
        <f>IF(K914="", "", K914*$F914)</f>
        <v/>
      </c>
      <c r="M914" s="30">
        <f>IF(OR(H914="",H914=0),"",IF(K914="",IF(J914="","",J914/H914),L914/H914))</f>
        <v/>
      </c>
      <c r="P914" s="444" t="n"/>
      <c r="Z914" s="445" t="n"/>
    </row>
    <row r="915" ht="13.35" customHeight="1" s="162">
      <c r="B915" s="31" t="n"/>
      <c r="C915" s="31" t="n"/>
      <c r="E915" s="31" t="n"/>
      <c r="F915" s="32" t="n"/>
      <c r="G915" s="33">
        <f>IF(F915="", "", H915/F915)</f>
        <v/>
      </c>
      <c r="H915" s="33" t="n"/>
      <c r="I915" s="33" t="n"/>
      <c r="J915" s="33">
        <f>IF(I915="", "", I915*$F915)</f>
        <v/>
      </c>
      <c r="K915" s="33" t="n"/>
      <c r="L915" s="33">
        <f>IF(K915="", "", K915*$F915)</f>
        <v/>
      </c>
      <c r="M915" s="30">
        <f>IF(OR(H915="",H915=0),"",IF(K915="",IF(J915="","",J915/H915),L915/H915))</f>
        <v/>
      </c>
      <c r="P915" s="444" t="n"/>
      <c r="Z915" s="445" t="n"/>
    </row>
    <row r="916" ht="13.35" customHeight="1" s="162">
      <c r="B916" s="31" t="n"/>
      <c r="C916" s="31" t="n"/>
      <c r="E916" s="31" t="n"/>
      <c r="F916" s="32" t="n"/>
      <c r="G916" s="33">
        <f>IF(F916="", "", H916/F916)</f>
        <v/>
      </c>
      <c r="H916" s="33" t="n"/>
      <c r="I916" s="33" t="n"/>
      <c r="J916" s="33">
        <f>IF(I916="", "", I916*$F916)</f>
        <v/>
      </c>
      <c r="K916" s="33" t="n"/>
      <c r="L916" s="33">
        <f>IF(K916="", "", K916*$F916)</f>
        <v/>
      </c>
      <c r="M916" s="30">
        <f>IF(OR(H916="",H916=0),"",IF(K916="",IF(J916="","",J916/H916),L916/H916))</f>
        <v/>
      </c>
      <c r="P916" s="444" t="n"/>
      <c r="Z916" s="445" t="n"/>
    </row>
    <row r="917" ht="13.35" customHeight="1" s="162">
      <c r="B917" s="31" t="n"/>
      <c r="C917" s="31" t="n"/>
      <c r="E917" s="31" t="n"/>
      <c r="F917" s="32" t="n"/>
      <c r="G917" s="33">
        <f>IF(F917="", "", H917/F917)</f>
        <v/>
      </c>
      <c r="H917" s="33" t="n"/>
      <c r="I917" s="33" t="n"/>
      <c r="J917" s="33">
        <f>IF(I917="", "", I917*$F917)</f>
        <v/>
      </c>
      <c r="K917" s="33" t="n"/>
      <c r="L917" s="33">
        <f>IF(K917="", "", K917*$F917)</f>
        <v/>
      </c>
      <c r="M917" s="30">
        <f>IF(OR(H917="",H917=0),"",IF(K917="",IF(J917="","",J917/H917),L917/H917))</f>
        <v/>
      </c>
      <c r="P917" s="444" t="n"/>
      <c r="Z917" s="445" t="n"/>
    </row>
    <row r="918" ht="13.35" customHeight="1" s="162">
      <c r="B918" s="31" t="n"/>
      <c r="C918" s="31" t="n"/>
      <c r="E918" s="31" t="n"/>
      <c r="F918" s="32" t="n"/>
      <c r="G918" s="33">
        <f>IF(F918="", "", H918/F918)</f>
        <v/>
      </c>
      <c r="H918" s="33" t="n"/>
      <c r="I918" s="33" t="n"/>
      <c r="J918" s="33">
        <f>IF(I918="", "", I918*$F918)</f>
        <v/>
      </c>
      <c r="K918" s="33" t="n"/>
      <c r="L918" s="33">
        <f>IF(K918="", "", K918*$F918)</f>
        <v/>
      </c>
      <c r="M918" s="34">
        <f>IF(OR(H918="",H918=0),"",IF(K918="",IF(J918="","",J918/H918),L918/H918))</f>
        <v/>
      </c>
      <c r="P918" s="444" t="n"/>
      <c r="Z918" s="445" t="n"/>
    </row>
    <row r="919" ht="13.35" customHeight="1" s="162">
      <c r="A919" s="130" t="n"/>
      <c r="B919" s="42" t="n"/>
      <c r="C919" s="231" t="inlineStr">
        <is>
          <t>Total</t>
        </is>
      </c>
      <c r="D919" s="159" t="n"/>
      <c r="E919" s="42" t="n"/>
      <c r="F919" s="42" t="n"/>
      <c r="G919" s="43" t="n"/>
      <c r="H919" s="43">
        <f>IF(SUM(H891:H918)=0,"",SUM(H891:H918))</f>
        <v/>
      </c>
      <c r="I919" s="43" t="n"/>
      <c r="J919" s="43">
        <f>IF(SUM(J891:J918)=0,"",SUM(J891:J918))</f>
        <v/>
      </c>
      <c r="K919" s="43" t="n"/>
      <c r="L919" s="43">
        <f>IF(SUM(L891:L918)=0,"",SUM(L891:L918))</f>
        <v/>
      </c>
      <c r="M919" s="35">
        <f>IF(OR(H919="",H919=0),"",IF(L919="",IF(J919="","",J919/H919),L919/H919))</f>
        <v/>
      </c>
      <c r="P919" s="444" t="n"/>
      <c r="Z919" s="445" t="n"/>
    </row>
    <row r="920" ht="13.35" customHeight="1" s="162">
      <c r="P920" s="444" t="n"/>
      <c r="Z920" s="445" t="n"/>
    </row>
    <row r="921" ht="13.35" customHeight="1" s="162">
      <c r="B921" s="188" t="inlineStr">
        <is>
          <t>Return Air Register / Inlet Airflow</t>
        </is>
      </c>
      <c r="C921" s="174" t="n"/>
      <c r="D921" s="174" t="n"/>
      <c r="E921" s="174" t="n"/>
      <c r="F921" s="173" t="n"/>
      <c r="G921" s="233" t="inlineStr">
        <is>
          <t>Design VEL</t>
        </is>
      </c>
      <c r="H921" s="194" t="inlineStr">
        <is>
          <t>Design CFM</t>
        </is>
      </c>
      <c r="I921" s="188" t="inlineStr">
        <is>
          <t>Initial</t>
        </is>
      </c>
      <c r="J921" s="173" t="n"/>
      <c r="K921" s="188" t="inlineStr">
        <is>
          <t>Final</t>
        </is>
      </c>
      <c r="L921" s="173" t="n"/>
      <c r="M921" s="188" t="inlineStr">
        <is>
          <t>%</t>
        </is>
      </c>
      <c r="P921" s="446" t="n"/>
      <c r="Q921" s="447" t="n"/>
      <c r="R921" s="447" t="n"/>
      <c r="S921" s="447" t="n"/>
      <c r="T921" s="447" t="n"/>
      <c r="U921" s="447" t="n"/>
      <c r="V921" s="447" t="n"/>
      <c r="W921" s="447" t="n"/>
      <c r="X921" s="447" t="n"/>
      <c r="Y921" s="447" t="n"/>
      <c r="Z921" s="448" t="n"/>
    </row>
    <row r="922" ht="13.35" customHeight="1" s="162">
      <c r="B922" s="153" t="inlineStr">
        <is>
          <t>No.</t>
        </is>
      </c>
      <c r="C922" s="188" t="inlineStr">
        <is>
          <t>Area Served</t>
        </is>
      </c>
      <c r="D922" s="188" t="inlineStr">
        <is>
          <t>Type</t>
        </is>
      </c>
      <c r="E922" s="188" t="inlineStr">
        <is>
          <t>Size</t>
        </is>
      </c>
      <c r="F922" s="188" t="inlineStr">
        <is>
          <t>Ak</t>
        </is>
      </c>
      <c r="G922" s="442" t="n"/>
      <c r="H922" s="442" t="n"/>
      <c r="I922" s="188" t="inlineStr">
        <is>
          <t>VEL</t>
        </is>
      </c>
      <c r="J922" s="188" t="inlineStr">
        <is>
          <t>CFM</t>
        </is>
      </c>
      <c r="K922" s="188" t="inlineStr">
        <is>
          <t>VEL</t>
        </is>
      </c>
      <c r="L922" s="188" t="inlineStr">
        <is>
          <t>CFM</t>
        </is>
      </c>
      <c r="M922" s="442" t="n"/>
    </row>
    <row r="923" ht="13.35" customHeight="1" s="162">
      <c r="B923" s="31" t="n"/>
      <c r="C923" s="31" t="n"/>
      <c r="E923" s="31" t="n"/>
      <c r="F923" s="32" t="n"/>
      <c r="G923" s="33">
        <f>IF(F923="", "", H923/F923)</f>
        <v/>
      </c>
      <c r="H923" s="33">
        <f>IF(H919="","",H919-N(H930))</f>
        <v/>
      </c>
      <c r="I923" s="33" t="n"/>
      <c r="J923" s="33">
        <f>IF(I923="", "", I923*$F923)</f>
        <v/>
      </c>
      <c r="K923" s="33" t="n"/>
      <c r="L923" s="33">
        <f>IF(L930="","",L919-N(L930))</f>
        <v/>
      </c>
      <c r="M923" s="30">
        <f>IF(OR(H923="",H923=0),"",IF(K923="",IF(J923="","",J923/H923),L923/H923))</f>
        <v/>
      </c>
    </row>
    <row r="924" ht="13.35" customHeight="1" s="162">
      <c r="B924" s="31" t="n"/>
      <c r="C924" s="31" t="n"/>
      <c r="E924" s="31" t="n"/>
      <c r="F924" s="32" t="n"/>
      <c r="G924" s="33">
        <f>IF(F924="", "", H924/F924)</f>
        <v/>
      </c>
      <c r="H924" s="33" t="n"/>
      <c r="I924" s="33" t="n"/>
      <c r="J924" s="33">
        <f>IF(I924="", "", I924*$F924)</f>
        <v/>
      </c>
      <c r="K924" s="33" t="n"/>
      <c r="L924" s="33">
        <f>IF(K924="", "", K924*$F924)</f>
        <v/>
      </c>
      <c r="M924" s="30">
        <f>IF(OR(H924="",H924=0),"",IF(K924="",IF(J924="","",J924/H924),L924/H924))</f>
        <v/>
      </c>
    </row>
    <row r="925" ht="13.35" customHeight="1" s="162">
      <c r="B925" s="31" t="n"/>
      <c r="C925" s="31" t="n"/>
      <c r="E925" s="31" t="n"/>
      <c r="F925" s="32" t="n"/>
      <c r="G925" s="33">
        <f>IF(F925="", "", H925/F925)</f>
        <v/>
      </c>
      <c r="H925" s="33" t="n"/>
      <c r="I925" s="33" t="n"/>
      <c r="J925" s="33">
        <f>IF(I925="", "", I925*$F925)</f>
        <v/>
      </c>
      <c r="K925" s="33" t="n"/>
      <c r="L925" s="33">
        <f>IF(K925="", "", K925*$F925)</f>
        <v/>
      </c>
      <c r="M925" s="34">
        <f>IF(OR(H925="",H925=0),"",IF(K925="",IF(J925="","",J925/H925),L925/H925))</f>
        <v/>
      </c>
    </row>
    <row r="926" ht="13.35" customHeight="1" s="162">
      <c r="A926" s="130" t="n"/>
      <c r="B926" s="42" t="n"/>
      <c r="C926" s="231" t="inlineStr">
        <is>
          <t>Total</t>
        </is>
      </c>
      <c r="D926" s="159" t="n"/>
      <c r="E926" s="42" t="n"/>
      <c r="F926" s="42" t="n"/>
      <c r="G926" s="43" t="n"/>
      <c r="H926" s="43">
        <f>IF(SUM(H923:H925)=0, "", SUM(H923:H925))</f>
        <v/>
      </c>
      <c r="I926" s="42" t="n"/>
      <c r="J926" s="43">
        <f>IF(SUM(J923:J925)=0, "", SUM(J923:J925))</f>
        <v/>
      </c>
      <c r="K926" s="42" t="n"/>
      <c r="L926" s="43">
        <f>IF(SUM(L923:L925)=0, "", SUM(L923:L925))</f>
        <v/>
      </c>
      <c r="M926" s="35">
        <f>IF(OR(H926="",H926=0),"",IF(L926="",IF(J926="","",J926/H926),L926/H926))</f>
        <v/>
      </c>
    </row>
    <row r="927"/>
    <row r="928" ht="13.35" customHeight="1" s="162">
      <c r="B928" s="188" t="inlineStr">
        <is>
          <t>Outside Air Inlet / Duct Airflow</t>
        </is>
      </c>
      <c r="C928" s="174" t="n"/>
      <c r="D928" s="174" t="n"/>
      <c r="E928" s="174" t="n"/>
      <c r="F928" s="173" t="n"/>
      <c r="G928" s="233" t="inlineStr">
        <is>
          <t>Design VEL</t>
        </is>
      </c>
      <c r="H928" s="194" t="inlineStr">
        <is>
          <t>Design CFM</t>
        </is>
      </c>
      <c r="I928" s="188" t="inlineStr">
        <is>
          <t>Initial</t>
        </is>
      </c>
      <c r="J928" s="173" t="n"/>
      <c r="K928" s="188" t="inlineStr">
        <is>
          <t>Final</t>
        </is>
      </c>
      <c r="L928" s="173" t="n"/>
      <c r="M928" s="188" t="inlineStr">
        <is>
          <t>%</t>
        </is>
      </c>
    </row>
    <row r="929" ht="13.35" customHeight="1" s="162">
      <c r="B929" s="153" t="inlineStr">
        <is>
          <t>No.</t>
        </is>
      </c>
      <c r="C929" s="188" t="inlineStr">
        <is>
          <t>Area Served</t>
        </is>
      </c>
      <c r="D929" s="188" t="inlineStr">
        <is>
          <t>Type</t>
        </is>
      </c>
      <c r="E929" s="188" t="inlineStr">
        <is>
          <t>Size</t>
        </is>
      </c>
      <c r="F929" s="188" t="inlineStr">
        <is>
          <t>Ak</t>
        </is>
      </c>
      <c r="G929" s="442" t="n"/>
      <c r="H929" s="442" t="n"/>
      <c r="I929" s="188" t="inlineStr">
        <is>
          <t>VEL</t>
        </is>
      </c>
      <c r="J929" s="188" t="inlineStr">
        <is>
          <t>CFM</t>
        </is>
      </c>
      <c r="K929" s="188" t="inlineStr">
        <is>
          <t>VEL</t>
        </is>
      </c>
      <c r="L929" s="188" t="inlineStr">
        <is>
          <t>CFM</t>
        </is>
      </c>
      <c r="M929" s="442" t="n"/>
    </row>
    <row r="930" ht="13.35" customHeight="1" s="162">
      <c r="B930" s="31" t="n"/>
      <c r="C930" s="31" t="n"/>
      <c r="E930" s="31" t="n"/>
      <c r="F930" s="32" t="n"/>
      <c r="G930" s="33">
        <f>IF(F930="", "", H930/F930)</f>
        <v/>
      </c>
      <c r="H930" s="33" t="n"/>
      <c r="I930" s="33" t="n"/>
      <c r="J930" s="33">
        <f>IF(I930="", "", I930*$F930)</f>
        <v/>
      </c>
      <c r="K930" s="33" t="n"/>
      <c r="L930" s="33">
        <f>IF(K930="", "", K930*$F930)</f>
        <v/>
      </c>
      <c r="M930" s="30">
        <f>IF(OR(H930="",H930=0),"",IF(K930="",IF(J930="","",J930/H930),L930/H930))</f>
        <v/>
      </c>
    </row>
    <row r="931"/>
    <row r="932" ht="13.35" customHeight="1" s="162">
      <c r="B932" s="188" t="inlineStr">
        <is>
          <t>Remarks</t>
        </is>
      </c>
      <c r="C932" s="173" t="n"/>
      <c r="D932" s="154" t="n"/>
      <c r="E932" s="174" t="n"/>
      <c r="F932" s="174" t="n"/>
      <c r="G932" s="174" t="n"/>
      <c r="H932" s="174" t="n"/>
      <c r="I932" s="174" t="n"/>
      <c r="J932" s="174" t="n"/>
      <c r="K932" s="174" t="n"/>
      <c r="L932" s="174" t="n"/>
      <c r="M932" s="173" t="n"/>
    </row>
    <row r="933" ht="13.35" customHeight="1" s="162">
      <c r="B933" s="154" t="n"/>
      <c r="C933" s="174" t="n"/>
      <c r="D933" s="174" t="n"/>
      <c r="E933" s="174" t="n"/>
      <c r="F933" s="174" t="n"/>
      <c r="G933" s="174" t="n"/>
      <c r="H933" s="174" t="n"/>
      <c r="I933" s="174" t="n"/>
      <c r="J933" s="174" t="n"/>
      <c r="K933" s="174" t="n"/>
      <c r="L933" s="174" t="n"/>
      <c r="M933" s="173" t="n"/>
    </row>
    <row r="934" ht="13.35" customHeight="1" s="162">
      <c r="B934" s="154" t="n"/>
      <c r="C934" s="174" t="n"/>
      <c r="D934" s="174" t="n"/>
      <c r="E934" s="174" t="n"/>
      <c r="F934" s="174" t="n"/>
      <c r="G934" s="174" t="n"/>
      <c r="H934" s="174" t="n"/>
      <c r="I934" s="174" t="n"/>
      <c r="J934" s="174" t="n"/>
      <c r="K934" s="174" t="n"/>
      <c r="L934" s="174" t="n"/>
      <c r="M934" s="173" t="n"/>
    </row>
    <row r="935" ht="13.35" customHeight="1" s="162">
      <c r="B935" s="200" t="inlineStr">
        <is>
          <t>System</t>
        </is>
      </c>
      <c r="C935" s="403" t="n"/>
      <c r="D935" s="209">
        <f>IF('{Equipment Data Entry}'!B26="","",'{Equipment Data Entry}'!B26)</f>
        <v/>
      </c>
      <c r="E935" s="420" t="n"/>
      <c r="F935" s="403" t="n"/>
      <c r="G935" s="200" t="inlineStr">
        <is>
          <t>Service</t>
        </is>
      </c>
      <c r="H935" s="403" t="n"/>
      <c r="I935" s="210">
        <f>IF('{Equipment Data Entry}'!C26="", "", '{Equipment Data Entry}'!C26)</f>
        <v/>
      </c>
      <c r="J935" s="420" t="n"/>
      <c r="K935" s="420" t="n"/>
      <c r="L935" s="420" t="n"/>
      <c r="M935" s="403" t="n"/>
    </row>
    <row r="936" ht="13.35" customHeight="1" s="162">
      <c r="B936" s="424" t="n"/>
      <c r="C936" s="425" t="n"/>
      <c r="D936" s="424" t="n"/>
      <c r="E936" s="426" t="n"/>
      <c r="F936" s="425" t="n"/>
      <c r="G936" s="424" t="n"/>
      <c r="H936" s="425" t="n"/>
      <c r="I936" s="424" t="n"/>
      <c r="J936" s="426" t="n"/>
      <c r="K936" s="426" t="n"/>
      <c r="L936" s="426" t="n"/>
      <c r="M936" s="425" t="n"/>
    </row>
    <row r="937" ht="13.35" customHeight="1" s="162">
      <c r="B937" s="439" t="inlineStr">
        <is>
          <t>Instrument:</t>
        </is>
      </c>
      <c r="C937" s="13" t="n"/>
      <c r="D937" s="440" t="n"/>
      <c r="E937" s="404" t="n"/>
      <c r="F937" s="404" t="n"/>
      <c r="G937" s="439" t="inlineStr">
        <is>
          <t>Ak basis / notes:</t>
        </is>
      </c>
      <c r="H937" s="13" t="n"/>
      <c r="I937" s="441" t="n"/>
      <c r="J937" s="404" t="n"/>
      <c r="K937" s="404" t="n"/>
      <c r="L937" s="404" t="n"/>
      <c r="M937" s="404" t="n"/>
    </row>
    <row r="938" ht="13.35" customHeight="1" s="162">
      <c r="B938" s="188" t="inlineStr">
        <is>
          <t>Supply Air Diffuser / Outlet Airflow</t>
        </is>
      </c>
      <c r="C938" s="174" t="n"/>
      <c r="D938" s="174" t="n"/>
      <c r="E938" s="174" t="n"/>
      <c r="F938" s="173" t="n"/>
      <c r="G938" s="233" t="inlineStr">
        <is>
          <t>Design VEL</t>
        </is>
      </c>
      <c r="H938" s="194" t="inlineStr">
        <is>
          <t>Design CFM</t>
        </is>
      </c>
      <c r="I938" s="188" t="inlineStr">
        <is>
          <t>Initial</t>
        </is>
      </c>
      <c r="J938" s="173" t="n"/>
      <c r="K938" s="188" t="inlineStr">
        <is>
          <t>Final</t>
        </is>
      </c>
      <c r="L938" s="173" t="n"/>
      <c r="M938" s="188" t="inlineStr">
        <is>
          <t>%</t>
        </is>
      </c>
    </row>
    <row r="939" ht="13.35" customHeight="1" s="162">
      <c r="B939" s="153" t="inlineStr">
        <is>
          <t>No.</t>
        </is>
      </c>
      <c r="C939" s="188" t="inlineStr">
        <is>
          <t>Area Served</t>
        </is>
      </c>
      <c r="D939" s="188" t="inlineStr">
        <is>
          <t>Type</t>
        </is>
      </c>
      <c r="E939" s="188" t="inlineStr">
        <is>
          <t>Size</t>
        </is>
      </c>
      <c r="F939" s="188" t="inlineStr">
        <is>
          <t>Ak</t>
        </is>
      </c>
      <c r="G939" s="442" t="n"/>
      <c r="H939" s="442" t="n"/>
      <c r="I939" s="188" t="inlineStr">
        <is>
          <t>VEL</t>
        </is>
      </c>
      <c r="J939" s="188" t="inlineStr">
        <is>
          <t>CFM</t>
        </is>
      </c>
      <c r="K939" s="188" t="inlineStr">
        <is>
          <t>VEL</t>
        </is>
      </c>
      <c r="L939" s="188" t="inlineStr">
        <is>
          <t>CFM</t>
        </is>
      </c>
      <c r="M939" s="442" t="n"/>
    </row>
    <row r="940" ht="13.35" customHeight="1" s="162">
      <c r="B940" s="31" t="n"/>
      <c r="C940" s="31" t="n"/>
      <c r="E940" s="31" t="n"/>
      <c r="F940" s="32" t="n"/>
      <c r="G940" s="33">
        <f>IF(F940="", "", H940/F940)</f>
        <v/>
      </c>
      <c r="H940" s="33" t="n"/>
      <c r="I940" s="33" t="n"/>
      <c r="J940" s="33">
        <f>IF(I940="", "", I940*$F940)</f>
        <v/>
      </c>
      <c r="K940" s="33" t="n"/>
      <c r="L940" s="33">
        <f>IF(K940="", "", K940*$F940)</f>
        <v/>
      </c>
      <c r="M940" s="30">
        <f>IF(OR(H940="",H940=0),"",IF(K940="",IF(J940="","",J940/H940),L940/H940))</f>
        <v/>
      </c>
    </row>
    <row r="941" ht="13.35" customHeight="1" s="162">
      <c r="B941" s="31" t="n"/>
      <c r="C941" s="31" t="n"/>
      <c r="E941" s="31" t="n"/>
      <c r="F941" s="32" t="n"/>
      <c r="G941" s="33">
        <f>IF(F941="", "", H941/F941)</f>
        <v/>
      </c>
      <c r="H941" s="33" t="n"/>
      <c r="I941" s="33" t="n"/>
      <c r="J941" s="33">
        <f>IF(I941="", "", I941*$F941)</f>
        <v/>
      </c>
      <c r="K941" s="33" t="n"/>
      <c r="L941" s="33">
        <f>IF(K941="", "", K941*$F941)</f>
        <v/>
      </c>
      <c r="M941" s="30">
        <f>IF(OR(H941="",H941=0),"",IF(K941="",IF(J941="","",J941/H941),L941/H941))</f>
        <v/>
      </c>
    </row>
    <row r="942" ht="13.35" customHeight="1" s="162">
      <c r="B942" s="31" t="n"/>
      <c r="C942" s="31" t="n"/>
      <c r="E942" s="31" t="n"/>
      <c r="F942" s="32" t="n"/>
      <c r="G942" s="33">
        <f>IF(F942="", "", H942/F942)</f>
        <v/>
      </c>
      <c r="H942" s="33" t="n"/>
      <c r="I942" s="33" t="n"/>
      <c r="J942" s="33">
        <f>IF(I942="", "", I942*$F942)</f>
        <v/>
      </c>
      <c r="K942" s="33" t="n"/>
      <c r="L942" s="33">
        <f>IF(K942="", "", K942*$F942)</f>
        <v/>
      </c>
      <c r="M942" s="30">
        <f>IF(OR(H942="",H942=0),"",IF(K942="",IF(J942="","",J942/H942),L942/H942))</f>
        <v/>
      </c>
    </row>
    <row r="943" ht="13.35" customHeight="1" s="162">
      <c r="B943" s="31" t="n"/>
      <c r="C943" s="31" t="n"/>
      <c r="E943" s="31" t="n"/>
      <c r="F943" s="32" t="n"/>
      <c r="G943" s="33">
        <f>IF(F943="", "", H943/F943)</f>
        <v/>
      </c>
      <c r="H943" s="33" t="n"/>
      <c r="I943" s="33" t="n"/>
      <c r="J943" s="33">
        <f>IF(I943="", "", I943*$F943)</f>
        <v/>
      </c>
      <c r="K943" s="33" t="n"/>
      <c r="L943" s="33">
        <f>IF(K943="", "", K943*$F943)</f>
        <v/>
      </c>
      <c r="M943" s="30">
        <f>IF(OR(H943="",H943=0),"",IF(K943="",IF(J943="","",J943/H943),L943/H943))</f>
        <v/>
      </c>
      <c r="P943" s="443" t="inlineStr">
        <is>
          <t>Technician Notes</t>
        </is>
      </c>
      <c r="Q943" s="421" t="n"/>
      <c r="R943" s="421" t="n"/>
      <c r="S943" s="421" t="n"/>
      <c r="T943" s="421" t="n"/>
      <c r="U943" s="421" t="n"/>
      <c r="V943" s="421" t="n"/>
      <c r="W943" s="421" t="n"/>
      <c r="X943" s="421" t="n"/>
      <c r="Y943" s="421" t="n"/>
      <c r="Z943" s="422" t="n"/>
    </row>
    <row r="944" ht="13.35" customHeight="1" s="162">
      <c r="B944" s="31" t="n"/>
      <c r="C944" s="31" t="n"/>
      <c r="E944" s="31" t="n"/>
      <c r="F944" s="32" t="n"/>
      <c r="G944" s="33">
        <f>IF(F944="", "", H944/F944)</f>
        <v/>
      </c>
      <c r="H944" s="33" t="n"/>
      <c r="I944" s="33" t="n"/>
      <c r="J944" s="33">
        <f>IF(I944="", "", I944*$F944)</f>
        <v/>
      </c>
      <c r="K944" s="33" t="n"/>
      <c r="L944" s="33">
        <f>IF(K944="", "", K944*$F944)</f>
        <v/>
      </c>
      <c r="M944" s="30">
        <f>IF(OR(H944="",H944=0),"",IF(K944="",IF(J944="","",J944/H944),L944/H944))</f>
        <v/>
      </c>
      <c r="P944" s="444" t="n"/>
      <c r="Z944" s="445" t="n"/>
    </row>
    <row r="945" ht="13.35" customHeight="1" s="162">
      <c r="B945" s="31" t="n"/>
      <c r="C945" s="31" t="n"/>
      <c r="E945" s="31" t="n"/>
      <c r="F945" s="32" t="n"/>
      <c r="G945" s="33">
        <f>IF(F945="", "", H945/F945)</f>
        <v/>
      </c>
      <c r="H945" s="33" t="n"/>
      <c r="I945" s="33" t="n"/>
      <c r="J945" s="33">
        <f>IF(I945="", "", I945*$F945)</f>
        <v/>
      </c>
      <c r="K945" s="33" t="n"/>
      <c r="L945" s="33">
        <f>IF(K945="", "", K945*$F945)</f>
        <v/>
      </c>
      <c r="M945" s="30">
        <f>IF(OR(H945="",H945=0),"",IF(K945="",IF(J945="","",J945/H945),L945/H945))</f>
        <v/>
      </c>
      <c r="P945" s="444" t="n"/>
      <c r="Z945" s="445" t="n"/>
    </row>
    <row r="946" ht="13.35" customHeight="1" s="162">
      <c r="B946" s="31" t="n"/>
      <c r="C946" s="31" t="n"/>
      <c r="E946" s="31" t="n"/>
      <c r="F946" s="32" t="n"/>
      <c r="G946" s="33">
        <f>IF(F946="", "", H946/F946)</f>
        <v/>
      </c>
      <c r="H946" s="33" t="n"/>
      <c r="I946" s="33" t="n"/>
      <c r="J946" s="33">
        <f>IF(I946="", "", I946*$F946)</f>
        <v/>
      </c>
      <c r="K946" s="33" t="n"/>
      <c r="L946" s="33">
        <f>IF(K946="", "", K946*$F946)</f>
        <v/>
      </c>
      <c r="M946" s="30">
        <f>IF(OR(H946="",H946=0),"",IF(K946="",IF(J946="","",J946/H946),L946/H946))</f>
        <v/>
      </c>
      <c r="P946" s="444" t="n"/>
      <c r="Z946" s="445" t="n"/>
    </row>
    <row r="947" ht="13.35" customHeight="1" s="162">
      <c r="B947" s="31" t="n"/>
      <c r="C947" s="31" t="n"/>
      <c r="E947" s="31" t="n"/>
      <c r="F947" s="32" t="n"/>
      <c r="G947" s="33">
        <f>IF(F947="", "", H947/F947)</f>
        <v/>
      </c>
      <c r="H947" s="33" t="n"/>
      <c r="I947" s="33" t="n"/>
      <c r="J947" s="33">
        <f>IF(I947="", "", I947*$F947)</f>
        <v/>
      </c>
      <c r="K947" s="33" t="n"/>
      <c r="L947" s="33">
        <f>IF(K947="", "", K947*$F947)</f>
        <v/>
      </c>
      <c r="M947" s="30">
        <f>IF(OR(H947="",H947=0),"",IF(K947="",IF(J947="","",J947/H947),L947/H947))</f>
        <v/>
      </c>
      <c r="P947" s="444" t="n"/>
      <c r="Z947" s="445" t="n"/>
    </row>
    <row r="948" ht="13.35" customHeight="1" s="162">
      <c r="B948" s="31" t="n"/>
      <c r="C948" s="31" t="n"/>
      <c r="E948" s="31" t="n"/>
      <c r="F948" s="32" t="n"/>
      <c r="G948" s="33">
        <f>IF(F948="", "", H948/F948)</f>
        <v/>
      </c>
      <c r="H948" s="33" t="n"/>
      <c r="I948" s="33" t="n"/>
      <c r="J948" s="33">
        <f>IF(I948="", "", I948*$F948)</f>
        <v/>
      </c>
      <c r="K948" s="33" t="n"/>
      <c r="L948" s="33">
        <f>IF(K948="", "", K948*$F948)</f>
        <v/>
      </c>
      <c r="M948" s="30">
        <f>IF(OR(H948="",H948=0),"",IF(K948="",IF(J948="","",J948/H948),L948/H948))</f>
        <v/>
      </c>
      <c r="P948" s="444" t="n"/>
      <c r="Z948" s="445" t="n"/>
    </row>
    <row r="949" ht="13.35" customHeight="1" s="162">
      <c r="B949" s="31" t="n"/>
      <c r="C949" s="31" t="n"/>
      <c r="E949" s="31" t="n"/>
      <c r="F949" s="32" t="n"/>
      <c r="G949" s="33">
        <f>IF(F949="", "", H949/F949)</f>
        <v/>
      </c>
      <c r="H949" s="33" t="n"/>
      <c r="I949" s="33" t="n"/>
      <c r="J949" s="33">
        <f>IF(I949="", "", I949*$F949)</f>
        <v/>
      </c>
      <c r="K949" s="33" t="n"/>
      <c r="L949" s="33">
        <f>IF(K949="", "", K949*$F949)</f>
        <v/>
      </c>
      <c r="M949" s="30">
        <f>IF(OR(H949="",H949=0),"",IF(K949="",IF(J949="","",J949/H949),L949/H949))</f>
        <v/>
      </c>
      <c r="P949" s="444" t="n"/>
      <c r="Z949" s="445" t="n"/>
    </row>
    <row r="950" ht="13.35" customHeight="1" s="162">
      <c r="B950" s="31" t="n"/>
      <c r="C950" s="31" t="n"/>
      <c r="E950" s="31" t="n"/>
      <c r="F950" s="32" t="n"/>
      <c r="G950" s="33">
        <f>IF(F950="", "", H950/F950)</f>
        <v/>
      </c>
      <c r="H950" s="33" t="n"/>
      <c r="I950" s="33" t="n"/>
      <c r="J950" s="33">
        <f>IF(I950="", "", I950*$F950)</f>
        <v/>
      </c>
      <c r="K950" s="33" t="n"/>
      <c r="L950" s="33">
        <f>IF(K950="", "", K950*$F950)</f>
        <v/>
      </c>
      <c r="M950" s="30">
        <f>IF(OR(H950="",H950=0),"",IF(K950="",IF(J950="","",J950/H950),L950/H950))</f>
        <v/>
      </c>
      <c r="P950" s="444" t="n"/>
      <c r="Z950" s="445" t="n"/>
    </row>
    <row r="951" ht="13.35" customHeight="1" s="162">
      <c r="B951" s="31" t="n"/>
      <c r="C951" s="31" t="n"/>
      <c r="E951" s="31" t="n"/>
      <c r="F951" s="32" t="n"/>
      <c r="G951" s="33">
        <f>IF(F951="", "", H951/F951)</f>
        <v/>
      </c>
      <c r="H951" s="33" t="n"/>
      <c r="I951" s="33" t="n"/>
      <c r="J951" s="33">
        <f>IF(I951="", "", I951*$F951)</f>
        <v/>
      </c>
      <c r="K951" s="33" t="n"/>
      <c r="L951" s="33">
        <f>IF(K951="", "", K951*$F951)</f>
        <v/>
      </c>
      <c r="M951" s="30">
        <f>IF(OR(H951="",H951=0),"",IF(K951="",IF(J951="","",J951/H951),L951/H951))</f>
        <v/>
      </c>
      <c r="P951" s="444" t="n"/>
      <c r="Z951" s="445" t="n"/>
    </row>
    <row r="952" ht="13.35" customHeight="1" s="162">
      <c r="B952" s="31" t="n"/>
      <c r="C952" s="31" t="n"/>
      <c r="E952" s="31" t="n"/>
      <c r="F952" s="32" t="n"/>
      <c r="G952" s="33">
        <f>IF(F952="", "", H952/F952)</f>
        <v/>
      </c>
      <c r="H952" s="33" t="n"/>
      <c r="I952" s="33" t="n"/>
      <c r="J952" s="33">
        <f>IF(I952="", "", I952*$F952)</f>
        <v/>
      </c>
      <c r="K952" s="33" t="n"/>
      <c r="L952" s="33">
        <f>IF(K952="", "", K952*$F952)</f>
        <v/>
      </c>
      <c r="M952" s="30">
        <f>IF(OR(H952="",H952=0),"",IF(K952="",IF(J952="","",J952/H952),L952/H952))</f>
        <v/>
      </c>
      <c r="P952" s="444" t="n"/>
      <c r="Z952" s="445" t="n"/>
    </row>
    <row r="953" ht="13.35" customHeight="1" s="162">
      <c r="B953" s="31" t="n"/>
      <c r="C953" s="31" t="n"/>
      <c r="E953" s="31" t="n"/>
      <c r="F953" s="32" t="n"/>
      <c r="G953" s="33">
        <f>IF(F953="", "", H953/F953)</f>
        <v/>
      </c>
      <c r="H953" s="33" t="n"/>
      <c r="I953" s="33" t="n"/>
      <c r="J953" s="33">
        <f>IF(I953="", "", I953*$F953)</f>
        <v/>
      </c>
      <c r="K953" s="33" t="n"/>
      <c r="L953" s="33">
        <f>IF(K953="", "", K953*$F953)</f>
        <v/>
      </c>
      <c r="M953" s="30">
        <f>IF(OR(H953="",H953=0),"",IF(K953="",IF(J953="","",J953/H953),L953/H953))</f>
        <v/>
      </c>
      <c r="P953" s="444" t="n"/>
      <c r="Z953" s="445" t="n"/>
    </row>
    <row r="954" ht="13.35" customHeight="1" s="162">
      <c r="B954" s="31" t="n"/>
      <c r="C954" s="31" t="n"/>
      <c r="E954" s="31" t="n"/>
      <c r="F954" s="32" t="n"/>
      <c r="G954" s="33">
        <f>IF(F954="", "", H954/F954)</f>
        <v/>
      </c>
      <c r="H954" s="33" t="n"/>
      <c r="I954" s="33" t="n"/>
      <c r="J954" s="33">
        <f>IF(I954="", "", I954*$F954)</f>
        <v/>
      </c>
      <c r="K954" s="33" t="n"/>
      <c r="L954" s="33">
        <f>IF(K954="", "", K954*$F954)</f>
        <v/>
      </c>
      <c r="M954" s="30">
        <f>IF(OR(H954="",H954=0),"",IF(K954="",IF(J954="","",J954/H954),L954/H954))</f>
        <v/>
      </c>
      <c r="P954" s="444" t="n"/>
      <c r="Z954" s="445" t="n"/>
    </row>
    <row r="955" ht="13.35" customHeight="1" s="162">
      <c r="B955" s="31" t="n"/>
      <c r="C955" s="31" t="n"/>
      <c r="E955" s="31" t="n"/>
      <c r="F955" s="32" t="n"/>
      <c r="G955" s="33">
        <f>IF(F955="", "", H955/F955)</f>
        <v/>
      </c>
      <c r="H955" s="33" t="n"/>
      <c r="I955" s="33" t="n"/>
      <c r="J955" s="33">
        <f>IF(I955="", "", I955*$F955)</f>
        <v/>
      </c>
      <c r="K955" s="33" t="n"/>
      <c r="L955" s="33">
        <f>IF(K955="", "", K955*$F955)</f>
        <v/>
      </c>
      <c r="M955" s="30">
        <f>IF(OR(H955="",H955=0),"",IF(K955="",IF(J955="","",J955/H955),L955/H955))</f>
        <v/>
      </c>
      <c r="P955" s="444" t="n"/>
      <c r="Z955" s="445" t="n"/>
    </row>
    <row r="956" ht="13.35" customHeight="1" s="162">
      <c r="B956" s="31" t="n"/>
      <c r="C956" s="31" t="n"/>
      <c r="E956" s="31" t="n"/>
      <c r="F956" s="32" t="n"/>
      <c r="G956" s="33">
        <f>IF(F956="", "", H956/F956)</f>
        <v/>
      </c>
      <c r="H956" s="33" t="n"/>
      <c r="I956" s="33" t="n"/>
      <c r="J956" s="33">
        <f>IF(I956="", "", I956*$F956)</f>
        <v/>
      </c>
      <c r="K956" s="33" t="n"/>
      <c r="L956" s="33">
        <f>IF(K956="", "", K956*$F956)</f>
        <v/>
      </c>
      <c r="M956" s="30">
        <f>IF(OR(H956="",H956=0),"",IF(K956="",IF(J956="","",J956/H956),L956/H956))</f>
        <v/>
      </c>
      <c r="P956" s="444" t="n"/>
      <c r="Z956" s="445" t="n"/>
    </row>
    <row r="957" ht="13.35" customHeight="1" s="162">
      <c r="B957" s="31" t="n"/>
      <c r="C957" s="31" t="n"/>
      <c r="E957" s="31" t="n"/>
      <c r="F957" s="32" t="n"/>
      <c r="G957" s="33">
        <f>IF(F957="", "", H957/F957)</f>
        <v/>
      </c>
      <c r="H957" s="33" t="n"/>
      <c r="I957" s="33" t="n"/>
      <c r="J957" s="33">
        <f>IF(I957="", "", I957*$F957)</f>
        <v/>
      </c>
      <c r="K957" s="33" t="n"/>
      <c r="L957" s="33">
        <f>IF(K957="", "", K957*$F957)</f>
        <v/>
      </c>
      <c r="M957" s="30">
        <f>IF(OR(H957="",H957=0),"",IF(K957="",IF(J957="","",J957/H957),L957/H957))</f>
        <v/>
      </c>
      <c r="P957" s="444" t="n"/>
      <c r="Z957" s="445" t="n"/>
    </row>
    <row r="958" ht="13.35" customHeight="1" s="162">
      <c r="B958" s="31" t="n"/>
      <c r="C958" s="31" t="n"/>
      <c r="E958" s="31" t="n"/>
      <c r="F958" s="32" t="n"/>
      <c r="G958" s="33">
        <f>IF(F958="", "", H958/F958)</f>
        <v/>
      </c>
      <c r="H958" s="33" t="n"/>
      <c r="I958" s="33" t="n"/>
      <c r="J958" s="33">
        <f>IF(I958="", "", I958*$F958)</f>
        <v/>
      </c>
      <c r="K958" s="33" t="n"/>
      <c r="L958" s="33">
        <f>IF(K958="", "", K958*$F958)</f>
        <v/>
      </c>
      <c r="M958" s="30">
        <f>IF(OR(H958="",H958=0),"",IF(K958="",IF(J958="","",J958/H958),L958/H958))</f>
        <v/>
      </c>
      <c r="P958" s="444" t="n"/>
      <c r="Z958" s="445" t="n"/>
    </row>
    <row r="959" ht="13.35" customHeight="1" s="162">
      <c r="B959" s="31" t="n"/>
      <c r="C959" s="31" t="n"/>
      <c r="E959" s="31" t="n"/>
      <c r="F959" s="32" t="n"/>
      <c r="G959" s="33">
        <f>IF(F959="", "", H959/F959)</f>
        <v/>
      </c>
      <c r="H959" s="33" t="n"/>
      <c r="I959" s="33" t="n"/>
      <c r="J959" s="33">
        <f>IF(I959="", "", I959*$F959)</f>
        <v/>
      </c>
      <c r="K959" s="33" t="n"/>
      <c r="L959" s="33">
        <f>IF(K959="", "", K959*$F959)</f>
        <v/>
      </c>
      <c r="M959" s="30">
        <f>IF(OR(H959="",H959=0),"",IF(K959="",IF(J959="","",J959/H959),L959/H959))</f>
        <v/>
      </c>
      <c r="P959" s="444" t="n"/>
      <c r="Z959" s="445" t="n"/>
    </row>
    <row r="960" ht="13.35" customHeight="1" s="162">
      <c r="B960" s="31" t="n"/>
      <c r="C960" s="31" t="n"/>
      <c r="E960" s="31" t="n"/>
      <c r="F960" s="32" t="n"/>
      <c r="G960" s="33">
        <f>IF(F960="", "", H960/F960)</f>
        <v/>
      </c>
      <c r="H960" s="33" t="n"/>
      <c r="I960" s="33" t="n"/>
      <c r="J960" s="33">
        <f>IF(I960="", "", I960*$F960)</f>
        <v/>
      </c>
      <c r="K960" s="33" t="n"/>
      <c r="L960" s="33">
        <f>IF(K960="", "", K960*$F960)</f>
        <v/>
      </c>
      <c r="M960" s="30">
        <f>IF(OR(H960="",H960=0),"",IF(K960="",IF(J960="","",J960/H960),L960/H960))</f>
        <v/>
      </c>
      <c r="P960" s="444" t="n"/>
      <c r="Z960" s="445" t="n"/>
    </row>
    <row r="961" ht="13.35" customHeight="1" s="162">
      <c r="B961" s="31" t="n"/>
      <c r="C961" s="31" t="n"/>
      <c r="E961" s="31" t="n"/>
      <c r="F961" s="32" t="n"/>
      <c r="G961" s="33">
        <f>IF(F961="", "", H961/F961)</f>
        <v/>
      </c>
      <c r="H961" s="33" t="n"/>
      <c r="I961" s="33" t="n"/>
      <c r="J961" s="33">
        <f>IF(I961="", "", I961*$F961)</f>
        <v/>
      </c>
      <c r="K961" s="33" t="n"/>
      <c r="L961" s="33">
        <f>IF(K961="", "", K961*$F961)</f>
        <v/>
      </c>
      <c r="M961" s="30">
        <f>IF(OR(H961="",H961=0),"",IF(K961="",IF(J961="","",J961/H961),L961/H961))</f>
        <v/>
      </c>
      <c r="P961" s="444" t="n"/>
      <c r="Z961" s="445" t="n"/>
    </row>
    <row r="962" ht="13.35" customHeight="1" s="162">
      <c r="B962" s="31" t="n"/>
      <c r="C962" s="31" t="n"/>
      <c r="E962" s="31" t="n"/>
      <c r="F962" s="32" t="n"/>
      <c r="G962" s="33">
        <f>IF(F962="", "", H962/F962)</f>
        <v/>
      </c>
      <c r="H962" s="33" t="n"/>
      <c r="I962" s="33" t="n"/>
      <c r="J962" s="33">
        <f>IF(I962="", "", I962*$F962)</f>
        <v/>
      </c>
      <c r="K962" s="33" t="n"/>
      <c r="L962" s="33">
        <f>IF(K962="", "", K962*$F962)</f>
        <v/>
      </c>
      <c r="M962" s="30">
        <f>IF(OR(H962="",H962=0),"",IF(K962="",IF(J962="","",J962/H962),L962/H962))</f>
        <v/>
      </c>
      <c r="P962" s="444" t="n"/>
      <c r="Z962" s="445" t="n"/>
    </row>
    <row r="963" ht="13.35" customHeight="1" s="162">
      <c r="B963" s="31" t="n"/>
      <c r="C963" s="31" t="n"/>
      <c r="E963" s="31" t="n"/>
      <c r="F963" s="32" t="n"/>
      <c r="G963" s="33">
        <f>IF(F963="", "", H963/F963)</f>
        <v/>
      </c>
      <c r="H963" s="33" t="n"/>
      <c r="I963" s="33" t="n"/>
      <c r="J963" s="33">
        <f>IF(I963="", "", I963*$F963)</f>
        <v/>
      </c>
      <c r="K963" s="33" t="n"/>
      <c r="L963" s="33">
        <f>IF(K963="", "", K963*$F963)</f>
        <v/>
      </c>
      <c r="M963" s="30">
        <f>IF(OR(H963="",H963=0),"",IF(K963="",IF(J963="","",J963/H963),L963/H963))</f>
        <v/>
      </c>
      <c r="P963" s="444" t="n"/>
      <c r="Z963" s="445" t="n"/>
    </row>
    <row r="964" ht="13.35" customHeight="1" s="162">
      <c r="B964" s="31" t="n"/>
      <c r="C964" s="31" t="n"/>
      <c r="E964" s="31" t="n"/>
      <c r="F964" s="32" t="n"/>
      <c r="G964" s="33">
        <f>IF(F964="", "", H964/F964)</f>
        <v/>
      </c>
      <c r="H964" s="33" t="n"/>
      <c r="I964" s="33" t="n"/>
      <c r="J964" s="33">
        <f>IF(I964="", "", I964*$F964)</f>
        <v/>
      </c>
      <c r="K964" s="33" t="n"/>
      <c r="L964" s="33">
        <f>IF(K964="", "", K964*$F964)</f>
        <v/>
      </c>
      <c r="M964" s="30">
        <f>IF(OR(H964="",H964=0),"",IF(K964="",IF(J964="","",J964/H964),L964/H964))</f>
        <v/>
      </c>
      <c r="P964" s="444" t="n"/>
      <c r="Z964" s="445" t="n"/>
    </row>
    <row r="965" ht="13.35" customHeight="1" s="162">
      <c r="B965" s="31" t="n"/>
      <c r="C965" s="31" t="n"/>
      <c r="E965" s="31" t="n"/>
      <c r="F965" s="32" t="n"/>
      <c r="G965" s="33">
        <f>IF(F965="", "", H965/F965)</f>
        <v/>
      </c>
      <c r="H965" s="33" t="n"/>
      <c r="I965" s="33" t="n"/>
      <c r="J965" s="33">
        <f>IF(I965="", "", I965*$F965)</f>
        <v/>
      </c>
      <c r="K965" s="33" t="n"/>
      <c r="L965" s="33">
        <f>IF(K965="", "", K965*$F965)</f>
        <v/>
      </c>
      <c r="M965" s="30">
        <f>IF(OR(H965="",H965=0),"",IF(K965="",IF(J965="","",J965/H965),L965/H965))</f>
        <v/>
      </c>
      <c r="P965" s="444" t="n"/>
      <c r="Z965" s="445" t="n"/>
    </row>
    <row r="966" ht="13.35" customHeight="1" s="162">
      <c r="B966" s="31" t="n"/>
      <c r="C966" s="31" t="n"/>
      <c r="E966" s="31" t="n"/>
      <c r="F966" s="32" t="n"/>
      <c r="G966" s="33">
        <f>IF(F966="", "", H966/F966)</f>
        <v/>
      </c>
      <c r="H966" s="33" t="n"/>
      <c r="I966" s="33" t="n"/>
      <c r="J966" s="33">
        <f>IF(I966="", "", I966*$F966)</f>
        <v/>
      </c>
      <c r="K966" s="33" t="n"/>
      <c r="L966" s="33">
        <f>IF(K966="", "", K966*$F966)</f>
        <v/>
      </c>
      <c r="M966" s="30">
        <f>IF(OR(H966="",H966=0),"",IF(K966="",IF(J966="","",J966/H966),L966/H966))</f>
        <v/>
      </c>
      <c r="P966" s="444" t="n"/>
      <c r="Z966" s="445" t="n"/>
    </row>
    <row r="967" ht="13.35" customHeight="1" s="162">
      <c r="B967" s="31" t="n"/>
      <c r="C967" s="31" t="n"/>
      <c r="E967" s="31" t="n"/>
      <c r="F967" s="32" t="n"/>
      <c r="G967" s="33">
        <f>IF(F967="", "", H967/F967)</f>
        <v/>
      </c>
      <c r="H967" s="33" t="n"/>
      <c r="I967" s="33" t="n"/>
      <c r="J967" s="33">
        <f>IF(I967="", "", I967*$F967)</f>
        <v/>
      </c>
      <c r="K967" s="33" t="n"/>
      <c r="L967" s="33">
        <f>IF(K967="", "", K967*$F967)</f>
        <v/>
      </c>
      <c r="M967" s="34">
        <f>IF(OR(H967="",H967=0),"",IF(K967="",IF(J967="","",J967/H967),L967/H967))</f>
        <v/>
      </c>
      <c r="P967" s="444" t="n"/>
      <c r="Z967" s="445" t="n"/>
    </row>
    <row r="968" ht="13.35" customHeight="1" s="162">
      <c r="A968" s="130" t="n"/>
      <c r="B968" s="42" t="n"/>
      <c r="C968" s="231" t="inlineStr">
        <is>
          <t>Total</t>
        </is>
      </c>
      <c r="D968" s="159" t="n"/>
      <c r="E968" s="42" t="n"/>
      <c r="F968" s="42" t="n"/>
      <c r="G968" s="43" t="n"/>
      <c r="H968" s="43">
        <f>IF(SUM(H940:H967)=0,"",SUM(H940:H967))</f>
        <v/>
      </c>
      <c r="I968" s="43" t="n"/>
      <c r="J968" s="43">
        <f>IF(SUM(J940:J967)=0,"",SUM(J940:J967))</f>
        <v/>
      </c>
      <c r="K968" s="43" t="n"/>
      <c r="L968" s="43">
        <f>IF(SUM(L940:L967)=0,"",SUM(L940:L967))</f>
        <v/>
      </c>
      <c r="M968" s="35">
        <f>IF(OR(H968="",H968=0),"",IF(L968="",IF(J968="","",J968/H968),L968/H968))</f>
        <v/>
      </c>
      <c r="P968" s="444" t="n"/>
      <c r="Z968" s="445" t="n"/>
    </row>
    <row r="969" ht="13.35" customHeight="1" s="162">
      <c r="P969" s="444" t="n"/>
      <c r="Z969" s="445" t="n"/>
    </row>
    <row r="970" ht="13.35" customHeight="1" s="162">
      <c r="B970" s="188" t="inlineStr">
        <is>
          <t>Return Air Register / Inlet Airflow</t>
        </is>
      </c>
      <c r="C970" s="174" t="n"/>
      <c r="D970" s="174" t="n"/>
      <c r="E970" s="174" t="n"/>
      <c r="F970" s="173" t="n"/>
      <c r="G970" s="233" t="inlineStr">
        <is>
          <t>Design VEL</t>
        </is>
      </c>
      <c r="H970" s="194" t="inlineStr">
        <is>
          <t>Design CFM</t>
        </is>
      </c>
      <c r="I970" s="188" t="inlineStr">
        <is>
          <t>Initial</t>
        </is>
      </c>
      <c r="J970" s="173" t="n"/>
      <c r="K970" s="188" t="inlineStr">
        <is>
          <t>Final</t>
        </is>
      </c>
      <c r="L970" s="173" t="n"/>
      <c r="M970" s="188" t="inlineStr">
        <is>
          <t>%</t>
        </is>
      </c>
      <c r="P970" s="446" t="n"/>
      <c r="Q970" s="447" t="n"/>
      <c r="R970" s="447" t="n"/>
      <c r="S970" s="447" t="n"/>
      <c r="T970" s="447" t="n"/>
      <c r="U970" s="447" t="n"/>
      <c r="V970" s="447" t="n"/>
      <c r="W970" s="447" t="n"/>
      <c r="X970" s="447" t="n"/>
      <c r="Y970" s="447" t="n"/>
      <c r="Z970" s="448" t="n"/>
    </row>
    <row r="971" ht="13.35" customHeight="1" s="162">
      <c r="B971" s="153" t="inlineStr">
        <is>
          <t>No.</t>
        </is>
      </c>
      <c r="C971" s="188" t="inlineStr">
        <is>
          <t>Area Served</t>
        </is>
      </c>
      <c r="D971" s="188" t="inlineStr">
        <is>
          <t>Type</t>
        </is>
      </c>
      <c r="E971" s="188" t="inlineStr">
        <is>
          <t>Size</t>
        </is>
      </c>
      <c r="F971" s="188" t="inlineStr">
        <is>
          <t>Ak</t>
        </is>
      </c>
      <c r="G971" s="442" t="n"/>
      <c r="H971" s="442" t="n"/>
      <c r="I971" s="188" t="inlineStr">
        <is>
          <t>VEL</t>
        </is>
      </c>
      <c r="J971" s="188" t="inlineStr">
        <is>
          <t>CFM</t>
        </is>
      </c>
      <c r="K971" s="188" t="inlineStr">
        <is>
          <t>VEL</t>
        </is>
      </c>
      <c r="L971" s="188" t="inlineStr">
        <is>
          <t>CFM</t>
        </is>
      </c>
      <c r="M971" s="442" t="n"/>
    </row>
    <row r="972" ht="13.35" customHeight="1" s="162">
      <c r="B972" s="31" t="n"/>
      <c r="C972" s="31" t="n"/>
      <c r="E972" s="31" t="n"/>
      <c r="F972" s="32" t="n"/>
      <c r="G972" s="33">
        <f>IF(F972="", "", H972/F972)</f>
        <v/>
      </c>
      <c r="H972" s="33">
        <f>IF(H968="","",H968-N(H979))</f>
        <v/>
      </c>
      <c r="I972" s="33" t="n"/>
      <c r="J972" s="33">
        <f>IF(I972="", "", I972*$F972)</f>
        <v/>
      </c>
      <c r="K972" s="33" t="n"/>
      <c r="L972" s="33">
        <f>IF(L979="","",L968-N(L979))</f>
        <v/>
      </c>
      <c r="M972" s="30">
        <f>IF(OR(H972="",H972=0),"",IF(K972="",IF(J972="","",J972/H972),L972/H972))</f>
        <v/>
      </c>
    </row>
    <row r="973" ht="13.35" customHeight="1" s="162">
      <c r="B973" s="31" t="n"/>
      <c r="C973" s="31" t="n"/>
      <c r="E973" s="31" t="n"/>
      <c r="F973" s="32" t="n"/>
      <c r="G973" s="33">
        <f>IF(F973="", "", H973/F973)</f>
        <v/>
      </c>
      <c r="H973" s="33" t="n"/>
      <c r="I973" s="33" t="n"/>
      <c r="J973" s="33">
        <f>IF(I973="", "", I973*$F973)</f>
        <v/>
      </c>
      <c r="K973" s="33" t="n"/>
      <c r="L973" s="33">
        <f>IF(K973="", "", K973*$F973)</f>
        <v/>
      </c>
      <c r="M973" s="30">
        <f>IF(OR(H973="",H973=0),"",IF(K973="",IF(J973="","",J973/H973),L973/H973))</f>
        <v/>
      </c>
    </row>
    <row r="974" ht="13.35" customHeight="1" s="162">
      <c r="B974" s="31" t="n"/>
      <c r="C974" s="31" t="n"/>
      <c r="E974" s="31" t="n"/>
      <c r="F974" s="32" t="n"/>
      <c r="G974" s="33">
        <f>IF(F974="", "", H974/F974)</f>
        <v/>
      </c>
      <c r="H974" s="33" t="n"/>
      <c r="I974" s="33" t="n"/>
      <c r="J974" s="33">
        <f>IF(I974="", "", I974*$F974)</f>
        <v/>
      </c>
      <c r="K974" s="33" t="n"/>
      <c r="L974" s="33">
        <f>IF(K974="", "", K974*$F974)</f>
        <v/>
      </c>
      <c r="M974" s="34">
        <f>IF(OR(H974="",H974=0),"",IF(K974="",IF(J974="","",J974/H974),L974/H974))</f>
        <v/>
      </c>
    </row>
    <row r="975" ht="13.35" customHeight="1" s="162">
      <c r="A975" s="130" t="n"/>
      <c r="B975" s="42" t="n"/>
      <c r="C975" s="231" t="inlineStr">
        <is>
          <t>Total</t>
        </is>
      </c>
      <c r="D975" s="159" t="n"/>
      <c r="E975" s="42" t="n"/>
      <c r="F975" s="42" t="n"/>
      <c r="G975" s="43" t="n"/>
      <c r="H975" s="43">
        <f>IF(SUM(H972:H974)=0, "", SUM(H972:H974))</f>
        <v/>
      </c>
      <c r="I975" s="42" t="n"/>
      <c r="J975" s="43">
        <f>IF(SUM(J972:J974)=0, "", SUM(J972:J974))</f>
        <v/>
      </c>
      <c r="K975" s="42" t="n"/>
      <c r="L975" s="43">
        <f>IF(SUM(L972:L974)=0, "", SUM(L972:L974))</f>
        <v/>
      </c>
      <c r="M975" s="35">
        <f>IF(OR(H975="",H975=0),"",IF(L975="",IF(J975="","",J975/H975),L975/H975))</f>
        <v/>
      </c>
    </row>
    <row r="976"/>
    <row r="977" ht="13.35" customHeight="1" s="162">
      <c r="B977" s="188" t="inlineStr">
        <is>
          <t>Outside Air Inlet / Duct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2" t="n"/>
      <c r="H978" s="442" t="n"/>
      <c r="I978" s="188" t="inlineStr">
        <is>
          <t>VEL</t>
        </is>
      </c>
      <c r="J978" s="188" t="inlineStr">
        <is>
          <t>CFM</t>
        </is>
      </c>
      <c r="K978" s="188" t="inlineStr">
        <is>
          <t>VEL</t>
        </is>
      </c>
      <c r="L978" s="188" t="inlineStr">
        <is>
          <t>CFM</t>
        </is>
      </c>
      <c r="M978" s="442" t="n"/>
    </row>
    <row r="979" ht="13.35" customHeight="1" s="162">
      <c r="B979" s="31" t="n"/>
      <c r="C979" s="31" t="n"/>
      <c r="E979" s="31" t="n"/>
      <c r="F979" s="32" t="n"/>
      <c r="G979" s="33">
        <f>IF(F979="", "", H979/F979)</f>
        <v/>
      </c>
      <c r="H979" s="33" t="n"/>
      <c r="I979" s="33" t="n"/>
      <c r="J979" s="33">
        <f>IF(I979="", "", I979*$F979)</f>
        <v/>
      </c>
      <c r="K979" s="33" t="n"/>
      <c r="L979" s="33">
        <f>IF(K979="", "", K979*$F979)</f>
        <v/>
      </c>
      <c r="M979" s="30">
        <f>IF(OR(H979="",H979=0),"",IF(K979="",IF(J979="","",J979/H979),L979/H979))</f>
        <v/>
      </c>
    </row>
    <row r="980"/>
    <row r="981" ht="13.35" customHeight="1" s="162">
      <c r="B981" s="188" t="inlineStr">
        <is>
          <t>Remarks</t>
        </is>
      </c>
      <c r="C981" s="173" t="n"/>
      <c r="D981" s="154" t="n"/>
      <c r="E981" s="174" t="n"/>
      <c r="F981" s="174" t="n"/>
      <c r="G981" s="174" t="n"/>
      <c r="H981" s="174" t="n"/>
      <c r="I981" s="174" t="n"/>
      <c r="J981" s="174" t="n"/>
      <c r="K981" s="174" t="n"/>
      <c r="L981" s="174" t="n"/>
      <c r="M981" s="173" t="n"/>
    </row>
    <row r="982" ht="13.35" customHeight="1" s="162">
      <c r="B982" s="154" t="n"/>
      <c r="C982" s="174" t="n"/>
      <c r="D982" s="174" t="n"/>
      <c r="E982" s="174" t="n"/>
      <c r="F982" s="174" t="n"/>
      <c r="G982" s="174" t="n"/>
      <c r="H982" s="174" t="n"/>
      <c r="I982" s="174" t="n"/>
      <c r="J982" s="174" t="n"/>
      <c r="K982" s="174" t="n"/>
      <c r="L982" s="174" t="n"/>
      <c r="M982" s="173" t="n"/>
    </row>
    <row r="983" ht="13.35" customHeight="1" s="162">
      <c r="B983" s="154" t="n"/>
      <c r="C983" s="174" t="n"/>
      <c r="D983" s="174" t="n"/>
      <c r="E983" s="174" t="n"/>
      <c r="F983" s="174" t="n"/>
      <c r="G983" s="174" t="n"/>
      <c r="H983" s="174" t="n"/>
      <c r="I983" s="174" t="n"/>
      <c r="J983" s="174" t="n"/>
      <c r="K983" s="174" t="n"/>
      <c r="L983" s="174" t="n"/>
      <c r="M983" s="173" t="n"/>
    </row>
    <row r="984" ht="13.35" customHeight="1" s="162">
      <c r="B984" s="200" t="inlineStr">
        <is>
          <t>System</t>
        </is>
      </c>
      <c r="C984" s="403" t="n"/>
      <c r="D984" s="209">
        <f>IF('{Equipment Data Entry}'!B27="","",'{Equipment Data Entry}'!B27)</f>
        <v/>
      </c>
      <c r="E984" s="420" t="n"/>
      <c r="F984" s="403" t="n"/>
      <c r="G984" s="200" t="inlineStr">
        <is>
          <t>Service</t>
        </is>
      </c>
      <c r="H984" s="403" t="n"/>
      <c r="I984" s="210">
        <f>IF('{Equipment Data Entry}'!C27="", "", '{Equipment Data Entry}'!C27)</f>
        <v/>
      </c>
      <c r="J984" s="420" t="n"/>
      <c r="K984" s="420" t="n"/>
      <c r="L984" s="420" t="n"/>
      <c r="M984" s="403" t="n"/>
    </row>
    <row r="985" ht="13.35" customHeight="1" s="162">
      <c r="B985" s="424" t="n"/>
      <c r="C985" s="425" t="n"/>
      <c r="D985" s="424" t="n"/>
      <c r="E985" s="426" t="n"/>
      <c r="F985" s="425" t="n"/>
      <c r="G985" s="424" t="n"/>
      <c r="H985" s="425" t="n"/>
      <c r="I985" s="424" t="n"/>
      <c r="J985" s="426" t="n"/>
      <c r="K985" s="426" t="n"/>
      <c r="L985" s="426" t="n"/>
      <c r="M985" s="425" t="n"/>
    </row>
    <row r="986" ht="13.35" customHeight="1" s="162">
      <c r="B986" s="439" t="inlineStr">
        <is>
          <t>Instrument:</t>
        </is>
      </c>
      <c r="C986" s="13" t="n"/>
      <c r="D986" s="440" t="n"/>
      <c r="E986" s="404" t="n"/>
      <c r="F986" s="404" t="n"/>
      <c r="G986" s="439" t="inlineStr">
        <is>
          <t>Ak basis / notes:</t>
        </is>
      </c>
      <c r="H986" s="13" t="n"/>
      <c r="I986" s="441" t="n"/>
      <c r="J986" s="404" t="n"/>
      <c r="K986" s="404" t="n"/>
      <c r="L986" s="404" t="n"/>
      <c r="M986" s="404" t="n"/>
    </row>
    <row r="987" ht="13.35" customHeight="1" s="162">
      <c r="B987" s="188" t="inlineStr">
        <is>
          <t>Supply Air Diffuser / Outlet Airflow</t>
        </is>
      </c>
      <c r="C987" s="174" t="n"/>
      <c r="D987" s="174" t="n"/>
      <c r="E987" s="174" t="n"/>
      <c r="F987" s="173" t="n"/>
      <c r="G987" s="233" t="inlineStr">
        <is>
          <t>Design VEL</t>
        </is>
      </c>
      <c r="H987" s="194" t="inlineStr">
        <is>
          <t>Design CFM</t>
        </is>
      </c>
      <c r="I987" s="188" t="inlineStr">
        <is>
          <t>Initial</t>
        </is>
      </c>
      <c r="J987" s="173" t="n"/>
      <c r="K987" s="188" t="inlineStr">
        <is>
          <t>Final</t>
        </is>
      </c>
      <c r="L987" s="173" t="n"/>
      <c r="M987" s="188" t="inlineStr">
        <is>
          <t>%</t>
        </is>
      </c>
    </row>
    <row r="988" ht="13.35" customHeight="1" s="162">
      <c r="B988" s="153" t="inlineStr">
        <is>
          <t>No.</t>
        </is>
      </c>
      <c r="C988" s="188" t="inlineStr">
        <is>
          <t>Area Served</t>
        </is>
      </c>
      <c r="D988" s="188" t="inlineStr">
        <is>
          <t>Type</t>
        </is>
      </c>
      <c r="E988" s="188" t="inlineStr">
        <is>
          <t>Size</t>
        </is>
      </c>
      <c r="F988" s="188" t="inlineStr">
        <is>
          <t>Ak</t>
        </is>
      </c>
      <c r="G988" s="442" t="n"/>
      <c r="H988" s="442" t="n"/>
      <c r="I988" s="188" t="inlineStr">
        <is>
          <t>VEL</t>
        </is>
      </c>
      <c r="J988" s="188" t="inlineStr">
        <is>
          <t>CFM</t>
        </is>
      </c>
      <c r="K988" s="188" t="inlineStr">
        <is>
          <t>VEL</t>
        </is>
      </c>
      <c r="L988" s="188" t="inlineStr">
        <is>
          <t>CFM</t>
        </is>
      </c>
      <c r="M988" s="442" t="n"/>
    </row>
    <row r="989" ht="13.35" customHeight="1" s="162">
      <c r="B989" s="31" t="n"/>
      <c r="C989" s="31" t="n"/>
      <c r="E989" s="31" t="n"/>
      <c r="F989" s="32" t="n"/>
      <c r="G989" s="33">
        <f>IF(F989="", "", H989/F989)</f>
        <v/>
      </c>
      <c r="H989" s="33" t="n"/>
      <c r="I989" s="33" t="n"/>
      <c r="J989" s="33">
        <f>IF(I989="", "", I989*$F989)</f>
        <v/>
      </c>
      <c r="K989" s="33" t="n"/>
      <c r="L989" s="33">
        <f>IF(K989="", "", K989*$F989)</f>
        <v/>
      </c>
      <c r="M989" s="30">
        <f>IF(OR(H989="",H989=0),"",IF(K989="",IF(J989="","",J989/H989),L989/H989))</f>
        <v/>
      </c>
      <c r="P989" s="238" t="inlineStr">
        <is>
          <t>Technician Notes</t>
        </is>
      </c>
    </row>
    <row r="990" ht="13.35" customHeight="1" s="162">
      <c r="B990" s="31" t="n"/>
      <c r="C990" s="31" t="n"/>
      <c r="E990" s="31" t="n"/>
      <c r="F990" s="32" t="n"/>
      <c r="G990" s="33">
        <f>IF(F990="", "", H990/F990)</f>
        <v/>
      </c>
      <c r="H990" s="33" t="n"/>
      <c r="I990" s="33" t="n"/>
      <c r="J990" s="33">
        <f>IF(I990="", "", I990*$F990)</f>
        <v/>
      </c>
      <c r="K990" s="33" t="n"/>
      <c r="L990" s="33">
        <f>IF(K990="", "", K990*$F990)</f>
        <v/>
      </c>
      <c r="M990" s="30">
        <f>IF(OR(H990="",H990=0),"",IF(K990="",IF(J990="","",J990/H990),L990/H990))</f>
        <v/>
      </c>
    </row>
    <row r="991" ht="13.35" customHeight="1" s="162">
      <c r="B991" s="31" t="n"/>
      <c r="C991" s="31" t="n"/>
      <c r="E991" s="31" t="n"/>
      <c r="F991" s="32" t="n"/>
      <c r="G991" s="33">
        <f>IF(F991="", "", H991/F991)</f>
        <v/>
      </c>
      <c r="H991" s="33" t="n"/>
      <c r="I991" s="33" t="n"/>
      <c r="J991" s="33">
        <f>IF(I991="", "", I991*$F991)</f>
        <v/>
      </c>
      <c r="K991" s="33" t="n"/>
      <c r="L991" s="33">
        <f>IF(K991="", "", K991*$F991)</f>
        <v/>
      </c>
      <c r="M991" s="30">
        <f>IF(OR(H991="",H991=0),"",IF(K991="",IF(J991="","",J991/H991),L991/H991))</f>
        <v/>
      </c>
    </row>
    <row r="992" ht="13.35" customHeight="1" s="162">
      <c r="B992" s="31" t="n"/>
      <c r="C992" s="31" t="n"/>
      <c r="E992" s="31" t="n"/>
      <c r="F992" s="32" t="n"/>
      <c r="G992" s="33">
        <f>IF(F992="", "", H992/F992)</f>
        <v/>
      </c>
      <c r="H992" s="33" t="n"/>
      <c r="I992" s="33" t="n"/>
      <c r="J992" s="33">
        <f>IF(I992="", "", I992*$F992)</f>
        <v/>
      </c>
      <c r="K992" s="33" t="n"/>
      <c r="L992" s="33">
        <f>IF(K992="", "", K992*$F992)</f>
        <v/>
      </c>
      <c r="M992" s="30">
        <f>IF(OR(H992="",H992=0),"",IF(K992="",IF(J992="","",J992/H992),L992/H992))</f>
        <v/>
      </c>
      <c r="P992" s="443" t="n"/>
      <c r="Q992" s="421" t="n"/>
      <c r="R992" s="421" t="n"/>
      <c r="S992" s="421" t="n"/>
      <c r="T992" s="421" t="n"/>
      <c r="U992" s="421" t="n"/>
      <c r="V992" s="421" t="n"/>
      <c r="W992" s="421" t="n"/>
      <c r="X992" s="421" t="n"/>
      <c r="Y992" s="421" t="n"/>
      <c r="Z992" s="422" t="n"/>
    </row>
    <row r="993" ht="13.35" customHeight="1" s="162">
      <c r="B993" s="31" t="n"/>
      <c r="C993" s="31" t="n"/>
      <c r="E993" s="31" t="n"/>
      <c r="F993" s="32" t="n"/>
      <c r="G993" s="33">
        <f>IF(F993="", "", H993/F993)</f>
        <v/>
      </c>
      <c r="H993" s="33" t="n"/>
      <c r="I993" s="33" t="n"/>
      <c r="J993" s="33">
        <f>IF(I993="", "", I993*$F993)</f>
        <v/>
      </c>
      <c r="K993" s="33" t="n"/>
      <c r="L993" s="33">
        <f>IF(K993="", "", K993*$F993)</f>
        <v/>
      </c>
      <c r="M993" s="30">
        <f>IF(OR(H993="",H993=0),"",IF(K993="",IF(J993="","",J993/H993),L993/H993))</f>
        <v/>
      </c>
      <c r="P993" s="444" t="n"/>
      <c r="Z993" s="445" t="n"/>
    </row>
    <row r="994" ht="13.35" customHeight="1" s="162">
      <c r="B994" s="31" t="n"/>
      <c r="C994" s="31" t="n"/>
      <c r="E994" s="31" t="n"/>
      <c r="F994" s="32" t="n"/>
      <c r="G994" s="33">
        <f>IF(F994="", "", H994/F994)</f>
        <v/>
      </c>
      <c r="H994" s="33" t="n"/>
      <c r="I994" s="33" t="n"/>
      <c r="J994" s="33">
        <f>IF(I994="", "", I994*$F994)</f>
        <v/>
      </c>
      <c r="K994" s="33" t="n"/>
      <c r="L994" s="33">
        <f>IF(K994="", "", K994*$F994)</f>
        <v/>
      </c>
      <c r="M994" s="30">
        <f>IF(OR(H994="",H994=0),"",IF(K994="",IF(J994="","",J994/H994),L994/H994))</f>
        <v/>
      </c>
      <c r="P994" s="444" t="n"/>
      <c r="Z994" s="445" t="n"/>
    </row>
    <row r="995" ht="13.35" customHeight="1" s="162">
      <c r="B995" s="31" t="n"/>
      <c r="C995" s="31" t="n"/>
      <c r="E995" s="31" t="n"/>
      <c r="F995" s="32" t="n"/>
      <c r="G995" s="33">
        <f>IF(F995="", "", H995/F995)</f>
        <v/>
      </c>
      <c r="H995" s="33" t="n"/>
      <c r="I995" s="33" t="n"/>
      <c r="J995" s="33">
        <f>IF(I995="", "", I995*$F995)</f>
        <v/>
      </c>
      <c r="K995" s="33" t="n"/>
      <c r="L995" s="33">
        <f>IF(K995="", "", K995*$F995)</f>
        <v/>
      </c>
      <c r="M995" s="30">
        <f>IF(OR(H995="",H995=0),"",IF(K995="",IF(J995="","",J995/H995),L995/H995))</f>
        <v/>
      </c>
      <c r="P995" s="444" t="n"/>
      <c r="Z995" s="445" t="n"/>
    </row>
    <row r="996" ht="13.35" customHeight="1" s="162">
      <c r="B996" s="31" t="n"/>
      <c r="C996" s="31" t="n"/>
      <c r="E996" s="31" t="n"/>
      <c r="F996" s="32" t="n"/>
      <c r="G996" s="33">
        <f>IF(F996="", "", H996/F996)</f>
        <v/>
      </c>
      <c r="H996" s="33" t="n"/>
      <c r="I996" s="33" t="n"/>
      <c r="J996" s="33">
        <f>IF(I996="", "", I996*$F996)</f>
        <v/>
      </c>
      <c r="K996" s="33" t="n"/>
      <c r="L996" s="33">
        <f>IF(K996="", "", K996*$F996)</f>
        <v/>
      </c>
      <c r="M996" s="30">
        <f>IF(OR(H996="",H996=0),"",IF(K996="",IF(J996="","",J996/H996),L996/H996))</f>
        <v/>
      </c>
      <c r="P996" s="444" t="n"/>
      <c r="Z996" s="445" t="n"/>
    </row>
    <row r="997" ht="13.35" customHeight="1" s="162">
      <c r="B997" s="31" t="n"/>
      <c r="C997" s="31" t="n"/>
      <c r="E997" s="31" t="n"/>
      <c r="F997" s="32" t="n"/>
      <c r="G997" s="33">
        <f>IF(F997="", "", H997/F997)</f>
        <v/>
      </c>
      <c r="H997" s="33" t="n"/>
      <c r="I997" s="33" t="n"/>
      <c r="J997" s="33">
        <f>IF(I997="", "", I997*$F997)</f>
        <v/>
      </c>
      <c r="K997" s="33" t="n"/>
      <c r="L997" s="33">
        <f>IF(K997="", "", K997*$F997)</f>
        <v/>
      </c>
      <c r="M997" s="30">
        <f>IF(OR(H997="",H997=0),"",IF(K997="",IF(J997="","",J997/H997),L997/H997))</f>
        <v/>
      </c>
      <c r="P997" s="444" t="n"/>
      <c r="Z997" s="445" t="n"/>
    </row>
    <row r="998" ht="13.35" customHeight="1" s="162">
      <c r="B998" s="31" t="n"/>
      <c r="C998" s="31" t="n"/>
      <c r="E998" s="31" t="n"/>
      <c r="F998" s="32" t="n"/>
      <c r="G998" s="33">
        <f>IF(F998="", "", H998/F998)</f>
        <v/>
      </c>
      <c r="H998" s="33" t="n"/>
      <c r="I998" s="33" t="n"/>
      <c r="J998" s="33">
        <f>IF(I998="", "", I998*$F998)</f>
        <v/>
      </c>
      <c r="K998" s="33" t="n"/>
      <c r="L998" s="33">
        <f>IF(K998="", "", K998*$F998)</f>
        <v/>
      </c>
      <c r="M998" s="30">
        <f>IF(OR(H998="",H998=0),"",IF(K998="",IF(J998="","",J998/H998),L998/H998))</f>
        <v/>
      </c>
      <c r="P998" s="444" t="n"/>
      <c r="Z998" s="445" t="n"/>
    </row>
    <row r="999" ht="13.35" customHeight="1" s="162">
      <c r="B999" s="31" t="n"/>
      <c r="C999" s="31" t="n"/>
      <c r="E999" s="31" t="n"/>
      <c r="F999" s="32" t="n"/>
      <c r="G999" s="33">
        <f>IF(F999="", "", H999/F999)</f>
        <v/>
      </c>
      <c r="H999" s="33" t="n"/>
      <c r="I999" s="33" t="n"/>
      <c r="J999" s="33">
        <f>IF(I999="", "", I999*$F999)</f>
        <v/>
      </c>
      <c r="K999" s="33" t="n"/>
      <c r="L999" s="33">
        <f>IF(K999="", "", K999*$F999)</f>
        <v/>
      </c>
      <c r="M999" s="30">
        <f>IF(OR(H999="",H999=0),"",IF(K999="",IF(J999="","",J999/H999),L999/H999))</f>
        <v/>
      </c>
      <c r="P999" s="444" t="n"/>
      <c r="Z999" s="445" t="n"/>
    </row>
    <row r="1000" ht="13.35" customHeight="1" s="162">
      <c r="B1000" s="31" t="n"/>
      <c r="C1000" s="31" t="n"/>
      <c r="E1000" s="31" t="n"/>
      <c r="F1000" s="32" t="n"/>
      <c r="G1000" s="33">
        <f>IF(F1000="", "", H1000/F1000)</f>
        <v/>
      </c>
      <c r="H1000" s="33" t="n"/>
      <c r="I1000" s="33" t="n"/>
      <c r="J1000" s="33">
        <f>IF(I1000="", "", I1000*$F1000)</f>
        <v/>
      </c>
      <c r="K1000" s="33" t="n"/>
      <c r="L1000" s="33">
        <f>IF(K1000="", "", K1000*$F1000)</f>
        <v/>
      </c>
      <c r="M1000" s="30">
        <f>IF(OR(H1000="",H1000=0),"",IF(K1000="",IF(J1000="","",J1000/H1000),L1000/H1000))</f>
        <v/>
      </c>
      <c r="P1000" s="444" t="n"/>
      <c r="Z1000" s="445" t="n"/>
    </row>
    <row r="1001" ht="13.35" customHeight="1" s="162">
      <c r="B1001" s="31" t="n"/>
      <c r="C1001" s="31" t="n"/>
      <c r="E1001" s="31" t="n"/>
      <c r="F1001" s="32" t="n"/>
      <c r="G1001" s="33">
        <f>IF(F1001="", "", H1001/F1001)</f>
        <v/>
      </c>
      <c r="H1001" s="33" t="n"/>
      <c r="I1001" s="33" t="n"/>
      <c r="J1001" s="33">
        <f>IF(I1001="", "", I1001*$F1001)</f>
        <v/>
      </c>
      <c r="K1001" s="33" t="n"/>
      <c r="L1001" s="33">
        <f>IF(K1001="", "", K1001*$F1001)</f>
        <v/>
      </c>
      <c r="M1001" s="30">
        <f>IF(OR(H1001="",H1001=0),"",IF(K1001="",IF(J1001="","",J1001/H1001),L1001/H1001))</f>
        <v/>
      </c>
      <c r="P1001" s="444" t="n"/>
      <c r="Z1001" s="445" t="n"/>
    </row>
    <row r="1002" ht="13.35" customHeight="1" s="162">
      <c r="B1002" s="31" t="n"/>
      <c r="C1002" s="31" t="n"/>
      <c r="E1002" s="31" t="n"/>
      <c r="F1002" s="32" t="n"/>
      <c r="G1002" s="33">
        <f>IF(F1002="", "", H1002/F1002)</f>
        <v/>
      </c>
      <c r="H1002" s="33" t="n"/>
      <c r="I1002" s="33" t="n"/>
      <c r="J1002" s="33">
        <f>IF(I1002="", "", I1002*$F1002)</f>
        <v/>
      </c>
      <c r="K1002" s="33" t="n"/>
      <c r="L1002" s="33">
        <f>IF(K1002="", "", K1002*$F1002)</f>
        <v/>
      </c>
      <c r="M1002" s="30">
        <f>IF(OR(H1002="",H1002=0),"",IF(K1002="",IF(J1002="","",J1002/H1002),L1002/H1002))</f>
        <v/>
      </c>
      <c r="P1002" s="444" t="n"/>
      <c r="Z1002" s="445" t="n"/>
    </row>
    <row r="1003" ht="13.35" customHeight="1" s="162">
      <c r="B1003" s="31" t="n"/>
      <c r="C1003" s="31" t="n"/>
      <c r="E1003" s="31" t="n"/>
      <c r="F1003" s="32" t="n"/>
      <c r="G1003" s="33">
        <f>IF(F1003="", "", H1003/F1003)</f>
        <v/>
      </c>
      <c r="H1003" s="33" t="n"/>
      <c r="I1003" s="33" t="n"/>
      <c r="J1003" s="33">
        <f>IF(I1003="", "", I1003*$F1003)</f>
        <v/>
      </c>
      <c r="K1003" s="33" t="n"/>
      <c r="L1003" s="33">
        <f>IF(K1003="", "", K1003*$F1003)</f>
        <v/>
      </c>
      <c r="M1003" s="30">
        <f>IF(OR(H1003="",H1003=0),"",IF(K1003="",IF(J1003="","",J1003/H1003),L1003/H1003))</f>
        <v/>
      </c>
      <c r="P1003" s="444" t="n"/>
      <c r="Z1003" s="445" t="n"/>
    </row>
    <row r="1004" ht="13.35" customHeight="1" s="162">
      <c r="B1004" s="31" t="n"/>
      <c r="C1004" s="31" t="n"/>
      <c r="E1004" s="31" t="n"/>
      <c r="F1004" s="32" t="n"/>
      <c r="G1004" s="33">
        <f>IF(F1004="", "", H1004/F1004)</f>
        <v/>
      </c>
      <c r="H1004" s="33" t="n"/>
      <c r="I1004" s="33" t="n"/>
      <c r="J1004" s="33">
        <f>IF(I1004="", "", I1004*$F1004)</f>
        <v/>
      </c>
      <c r="K1004" s="33" t="n"/>
      <c r="L1004" s="33">
        <f>IF(K1004="", "", K1004*$F1004)</f>
        <v/>
      </c>
      <c r="M1004" s="30">
        <f>IF(OR(H1004="",H1004=0),"",IF(K1004="",IF(J1004="","",J1004/H1004),L1004/H1004))</f>
        <v/>
      </c>
      <c r="P1004" s="444" t="n"/>
      <c r="Z1004" s="445" t="n"/>
    </row>
    <row r="1005" ht="13.35" customHeight="1" s="162">
      <c r="B1005" s="31" t="n"/>
      <c r="C1005" s="31" t="n"/>
      <c r="E1005" s="31" t="n"/>
      <c r="F1005" s="32" t="n"/>
      <c r="G1005" s="33">
        <f>IF(F1005="", "", H1005/F1005)</f>
        <v/>
      </c>
      <c r="H1005" s="33" t="n"/>
      <c r="I1005" s="33" t="n"/>
      <c r="J1005" s="33">
        <f>IF(I1005="", "", I1005*$F1005)</f>
        <v/>
      </c>
      <c r="K1005" s="33" t="n"/>
      <c r="L1005" s="33">
        <f>IF(K1005="", "", K1005*$F1005)</f>
        <v/>
      </c>
      <c r="M1005" s="30">
        <f>IF(OR(H1005="",H1005=0),"",IF(K1005="",IF(J1005="","",J1005/H1005),L1005/H1005))</f>
        <v/>
      </c>
      <c r="P1005" s="444" t="n"/>
      <c r="Z1005" s="445" t="n"/>
    </row>
    <row r="1006" ht="13.35" customHeight="1" s="162">
      <c r="B1006" s="31" t="n"/>
      <c r="C1006" s="31" t="n"/>
      <c r="E1006" s="31" t="n"/>
      <c r="F1006" s="32" t="n"/>
      <c r="G1006" s="33">
        <f>IF(F1006="", "", H1006/F1006)</f>
        <v/>
      </c>
      <c r="H1006" s="33" t="n"/>
      <c r="I1006" s="33" t="n"/>
      <c r="J1006" s="33">
        <f>IF(I1006="", "", I1006*$F1006)</f>
        <v/>
      </c>
      <c r="K1006" s="33" t="n"/>
      <c r="L1006" s="33">
        <f>IF(K1006="", "", K1006*$F1006)</f>
        <v/>
      </c>
      <c r="M1006" s="30">
        <f>IF(OR(H1006="",H1006=0),"",IF(K1006="",IF(J1006="","",J1006/H1006),L1006/H1006))</f>
        <v/>
      </c>
      <c r="P1006" s="444" t="n"/>
      <c r="Z1006" s="445" t="n"/>
    </row>
    <row r="1007" ht="13.35" customHeight="1" s="162">
      <c r="B1007" s="31" t="n"/>
      <c r="C1007" s="31" t="n"/>
      <c r="E1007" s="31" t="n"/>
      <c r="F1007" s="32" t="n"/>
      <c r="G1007" s="33">
        <f>IF(F1007="", "", H1007/F1007)</f>
        <v/>
      </c>
      <c r="H1007" s="33" t="n"/>
      <c r="I1007" s="33" t="n"/>
      <c r="J1007" s="33">
        <f>IF(I1007="", "", I1007*$F1007)</f>
        <v/>
      </c>
      <c r="K1007" s="33" t="n"/>
      <c r="L1007" s="33">
        <f>IF(K1007="", "", K1007*$F1007)</f>
        <v/>
      </c>
      <c r="M1007" s="30">
        <f>IF(OR(H1007="",H1007=0),"",IF(K1007="",IF(J1007="","",J1007/H1007),L1007/H1007))</f>
        <v/>
      </c>
      <c r="P1007" s="444" t="n"/>
      <c r="Z1007" s="445" t="n"/>
    </row>
    <row r="1008" ht="13.35" customHeight="1" s="162">
      <c r="B1008" s="31" t="n"/>
      <c r="C1008" s="31" t="n"/>
      <c r="E1008" s="31" t="n"/>
      <c r="F1008" s="32" t="n"/>
      <c r="G1008" s="33">
        <f>IF(F1008="", "", H1008/F1008)</f>
        <v/>
      </c>
      <c r="H1008" s="33" t="n"/>
      <c r="I1008" s="33" t="n"/>
      <c r="J1008" s="33">
        <f>IF(I1008="", "", I1008*$F1008)</f>
        <v/>
      </c>
      <c r="K1008" s="33" t="n"/>
      <c r="L1008" s="33">
        <f>IF(K1008="", "", K1008*$F1008)</f>
        <v/>
      </c>
      <c r="M1008" s="30">
        <f>IF(OR(H1008="",H1008=0),"",IF(K1008="",IF(J1008="","",J1008/H1008),L1008/H1008))</f>
        <v/>
      </c>
      <c r="P1008" s="444" t="n"/>
      <c r="Z1008" s="445" t="n"/>
    </row>
    <row r="1009" ht="13.35" customHeight="1" s="162">
      <c r="B1009" s="31" t="n"/>
      <c r="C1009" s="31" t="n"/>
      <c r="E1009" s="31" t="n"/>
      <c r="F1009" s="32" t="n"/>
      <c r="G1009" s="33">
        <f>IF(F1009="", "", H1009/F1009)</f>
        <v/>
      </c>
      <c r="H1009" s="33" t="n"/>
      <c r="I1009" s="33" t="n"/>
      <c r="J1009" s="33">
        <f>IF(I1009="", "", I1009*$F1009)</f>
        <v/>
      </c>
      <c r="K1009" s="33" t="n"/>
      <c r="L1009" s="33">
        <f>IF(K1009="", "", K1009*$F1009)</f>
        <v/>
      </c>
      <c r="M1009" s="30">
        <f>IF(OR(H1009="",H1009=0),"",IF(K1009="",IF(J1009="","",J1009/H1009),L1009/H1009))</f>
        <v/>
      </c>
      <c r="P1009" s="444" t="n"/>
      <c r="Z1009" s="445" t="n"/>
    </row>
    <row r="1010" ht="13.35" customHeight="1" s="162">
      <c r="B1010" s="31" t="n"/>
      <c r="C1010" s="31" t="n"/>
      <c r="E1010" s="31" t="n"/>
      <c r="F1010" s="32" t="n"/>
      <c r="G1010" s="33">
        <f>IF(F1010="", "", H1010/F1010)</f>
        <v/>
      </c>
      <c r="H1010" s="33" t="n"/>
      <c r="I1010" s="33" t="n"/>
      <c r="J1010" s="33">
        <f>IF(I1010="", "", I1010*$F1010)</f>
        <v/>
      </c>
      <c r="K1010" s="33" t="n"/>
      <c r="L1010" s="33">
        <f>IF(K1010="", "", K1010*$F1010)</f>
        <v/>
      </c>
      <c r="M1010" s="30">
        <f>IF(OR(H1010="",H1010=0),"",IF(K1010="",IF(J1010="","",J1010/H1010),L1010/H1010))</f>
        <v/>
      </c>
      <c r="P1010" s="444" t="n"/>
      <c r="Z1010" s="445" t="n"/>
    </row>
    <row r="1011" ht="13.35" customHeight="1" s="162">
      <c r="B1011" s="31" t="n"/>
      <c r="C1011" s="31" t="n"/>
      <c r="E1011" s="31" t="n"/>
      <c r="F1011" s="32" t="n"/>
      <c r="G1011" s="33">
        <f>IF(F1011="", "", H1011/F1011)</f>
        <v/>
      </c>
      <c r="H1011" s="33" t="n"/>
      <c r="I1011" s="33" t="n"/>
      <c r="J1011" s="33">
        <f>IF(I1011="", "", I1011*$F1011)</f>
        <v/>
      </c>
      <c r="K1011" s="33" t="n"/>
      <c r="L1011" s="33">
        <f>IF(K1011="", "", K1011*$F1011)</f>
        <v/>
      </c>
      <c r="M1011" s="30">
        <f>IF(OR(H1011="",H1011=0),"",IF(K1011="",IF(J1011="","",J1011/H1011),L1011/H1011))</f>
        <v/>
      </c>
      <c r="P1011" s="444" t="n"/>
      <c r="Z1011" s="445" t="n"/>
    </row>
    <row r="1012" ht="13.35" customHeight="1" s="162">
      <c r="B1012" s="31" t="n"/>
      <c r="C1012" s="31" t="n"/>
      <c r="E1012" s="31" t="n"/>
      <c r="F1012" s="32" t="n"/>
      <c r="G1012" s="33">
        <f>IF(F1012="", "", H1012/F1012)</f>
        <v/>
      </c>
      <c r="H1012" s="33" t="n"/>
      <c r="I1012" s="33" t="n"/>
      <c r="J1012" s="33">
        <f>IF(I1012="", "", I1012*$F1012)</f>
        <v/>
      </c>
      <c r="K1012" s="33" t="n"/>
      <c r="L1012" s="33">
        <f>IF(K1012="", "", K1012*$F1012)</f>
        <v/>
      </c>
      <c r="M1012" s="30">
        <f>IF(OR(H1012="",H1012=0),"",IF(K1012="",IF(J1012="","",J1012/H1012),L1012/H1012))</f>
        <v/>
      </c>
      <c r="P1012" s="444" t="n"/>
      <c r="Z1012" s="445" t="n"/>
    </row>
    <row r="1013" ht="13.35" customHeight="1" s="162">
      <c r="B1013" s="31" t="n"/>
      <c r="C1013" s="31" t="n"/>
      <c r="E1013" s="31" t="n"/>
      <c r="F1013" s="32" t="n"/>
      <c r="G1013" s="33">
        <f>IF(F1013="", "", H1013/F1013)</f>
        <v/>
      </c>
      <c r="H1013" s="33" t="n"/>
      <c r="I1013" s="33" t="n"/>
      <c r="J1013" s="33">
        <f>IF(I1013="", "", I1013*$F1013)</f>
        <v/>
      </c>
      <c r="K1013" s="33" t="n"/>
      <c r="L1013" s="33">
        <f>IF(K1013="", "", K1013*$F1013)</f>
        <v/>
      </c>
      <c r="M1013" s="30">
        <f>IF(OR(H1013="",H1013=0),"",IF(K1013="",IF(J1013="","",J1013/H1013),L1013/H1013))</f>
        <v/>
      </c>
      <c r="P1013" s="444" t="n"/>
      <c r="Z1013" s="445" t="n"/>
    </row>
    <row r="1014" ht="13.35" customHeight="1" s="162">
      <c r="B1014" s="31" t="n"/>
      <c r="C1014" s="31" t="n"/>
      <c r="E1014" s="31" t="n"/>
      <c r="F1014" s="32" t="n"/>
      <c r="G1014" s="33">
        <f>IF(F1014="", "", H1014/F1014)</f>
        <v/>
      </c>
      <c r="H1014" s="33" t="n"/>
      <c r="I1014" s="33" t="n"/>
      <c r="J1014" s="33">
        <f>IF(I1014="", "", I1014*$F1014)</f>
        <v/>
      </c>
      <c r="K1014" s="33" t="n"/>
      <c r="L1014" s="33">
        <f>IF(K1014="", "", K1014*$F1014)</f>
        <v/>
      </c>
      <c r="M1014" s="30">
        <f>IF(OR(H1014="",H1014=0),"",IF(K1014="",IF(J1014="","",J1014/H1014),L1014/H1014))</f>
        <v/>
      </c>
      <c r="P1014" s="444" t="n"/>
      <c r="Z1014" s="445" t="n"/>
    </row>
    <row r="1015" ht="13.35" customHeight="1" s="162">
      <c r="B1015" s="31" t="n"/>
      <c r="C1015" s="31" t="n"/>
      <c r="E1015" s="31" t="n"/>
      <c r="F1015" s="32" t="n"/>
      <c r="G1015" s="33">
        <f>IF(F1015="", "", H1015/F1015)</f>
        <v/>
      </c>
      <c r="H1015" s="33" t="n"/>
      <c r="I1015" s="33" t="n"/>
      <c r="J1015" s="33">
        <f>IF(I1015="", "", I1015*$F1015)</f>
        <v/>
      </c>
      <c r="K1015" s="33" t="n"/>
      <c r="L1015" s="33">
        <f>IF(K1015="", "", K1015*$F1015)</f>
        <v/>
      </c>
      <c r="M1015" s="30">
        <f>IF(OR(H1015="",H1015=0),"",IF(K1015="",IF(J1015="","",J1015/H1015),L1015/H1015))</f>
        <v/>
      </c>
      <c r="P1015" s="444" t="n"/>
      <c r="Z1015" s="445" t="n"/>
    </row>
    <row r="1016" ht="13.35" customHeight="1" s="162">
      <c r="B1016" s="31" t="n"/>
      <c r="C1016" s="31" t="n"/>
      <c r="E1016" s="31" t="n"/>
      <c r="F1016" s="32" t="n"/>
      <c r="G1016" s="33">
        <f>IF(F1016="", "", H1016/F1016)</f>
        <v/>
      </c>
      <c r="H1016" s="33" t="n"/>
      <c r="I1016" s="33" t="n"/>
      <c r="J1016" s="33">
        <f>IF(I1016="", "", I1016*$F1016)</f>
        <v/>
      </c>
      <c r="K1016" s="33" t="n"/>
      <c r="L1016" s="33">
        <f>IF(K1016="", "", K1016*$F1016)</f>
        <v/>
      </c>
      <c r="M1016" s="34">
        <f>IF(OR(H1016="",H1016=0),"",IF(K1016="",IF(J1016="","",J1016/H1016),L1016/H1016))</f>
        <v/>
      </c>
      <c r="P1016" s="444" t="n"/>
      <c r="Z1016" s="445" t="n"/>
    </row>
    <row r="1017" ht="13.35" customHeight="1" s="162">
      <c r="A1017" s="130" t="n"/>
      <c r="B1017" s="42" t="n"/>
      <c r="C1017" s="231" t="inlineStr">
        <is>
          <t>Total</t>
        </is>
      </c>
      <c r="D1017" s="159" t="n"/>
      <c r="E1017" s="42" t="n"/>
      <c r="F1017" s="42" t="n"/>
      <c r="G1017" s="43" t="n"/>
      <c r="H1017" s="43">
        <f>IF(SUM(H989:H1016)=0,"",SUM(H989:H1016))</f>
        <v/>
      </c>
      <c r="I1017" s="43" t="n"/>
      <c r="J1017" s="43">
        <f>IF(SUM(J989:J1016)=0,"",SUM(J989:J1016))</f>
        <v/>
      </c>
      <c r="K1017" s="43" t="n"/>
      <c r="L1017" s="43">
        <f>IF(SUM(L989:L1016)=0,"",SUM(L989:L1016))</f>
        <v/>
      </c>
      <c r="M1017" s="35">
        <f>IF(OR(H1017="",H1017=0),"",IF(L1017="",IF(J1017="","",J1017/H1017),L1017/H1017))</f>
        <v/>
      </c>
      <c r="P1017" s="444" t="n"/>
      <c r="Z1017" s="445" t="n"/>
    </row>
    <row r="1018" ht="13.35" customHeight="1" s="162">
      <c r="P1018" s="444" t="n"/>
      <c r="Z1018" s="445" t="n"/>
    </row>
    <row r="1019" ht="13.35" customHeight="1" s="162">
      <c r="B1019" s="188" t="inlineStr">
        <is>
          <t>Return Air Register / Inlet Airflow</t>
        </is>
      </c>
      <c r="C1019" s="174" t="n"/>
      <c r="D1019" s="174" t="n"/>
      <c r="E1019" s="174" t="n"/>
      <c r="F1019" s="173" t="n"/>
      <c r="G1019" s="233" t="inlineStr">
        <is>
          <t>Design VEL</t>
        </is>
      </c>
      <c r="H1019" s="194" t="inlineStr">
        <is>
          <t>Design CFM</t>
        </is>
      </c>
      <c r="I1019" s="188" t="inlineStr">
        <is>
          <t>Initial</t>
        </is>
      </c>
      <c r="J1019" s="173" t="n"/>
      <c r="K1019" s="188" t="inlineStr">
        <is>
          <t>Final</t>
        </is>
      </c>
      <c r="L1019" s="173" t="n"/>
      <c r="M1019" s="188" t="inlineStr">
        <is>
          <t>%</t>
        </is>
      </c>
      <c r="P1019" s="446" t="n"/>
      <c r="Q1019" s="447" t="n"/>
      <c r="R1019" s="447" t="n"/>
      <c r="S1019" s="447" t="n"/>
      <c r="T1019" s="447" t="n"/>
      <c r="U1019" s="447" t="n"/>
      <c r="V1019" s="447" t="n"/>
      <c r="W1019" s="447" t="n"/>
      <c r="X1019" s="447" t="n"/>
      <c r="Y1019" s="447" t="n"/>
      <c r="Z1019" s="448" t="n"/>
    </row>
    <row r="1020" ht="13.35" customHeight="1" s="162">
      <c r="B1020" s="153" t="inlineStr">
        <is>
          <t>No.</t>
        </is>
      </c>
      <c r="C1020" s="188" t="inlineStr">
        <is>
          <t>Area Served</t>
        </is>
      </c>
      <c r="D1020" s="188" t="inlineStr">
        <is>
          <t>Type</t>
        </is>
      </c>
      <c r="E1020" s="188" t="inlineStr">
        <is>
          <t>Size</t>
        </is>
      </c>
      <c r="F1020" s="188" t="inlineStr">
        <is>
          <t>Ak</t>
        </is>
      </c>
      <c r="G1020" s="442" t="n"/>
      <c r="H1020" s="442" t="n"/>
      <c r="I1020" s="188" t="inlineStr">
        <is>
          <t>VEL</t>
        </is>
      </c>
      <c r="J1020" s="188" t="inlineStr">
        <is>
          <t>CFM</t>
        </is>
      </c>
      <c r="K1020" s="188" t="inlineStr">
        <is>
          <t>VEL</t>
        </is>
      </c>
      <c r="L1020" s="188" t="inlineStr">
        <is>
          <t>CFM</t>
        </is>
      </c>
      <c r="M1020" s="442" t="n"/>
    </row>
    <row r="1021" ht="13.35" customHeight="1" s="162">
      <c r="B1021" s="31" t="n"/>
      <c r="C1021" s="31" t="n"/>
      <c r="E1021" s="31" t="n"/>
      <c r="F1021" s="32" t="n"/>
      <c r="G1021" s="33">
        <f>IF(F1021="", "", H1021/F1021)</f>
        <v/>
      </c>
      <c r="H1021" s="33">
        <f>IF(H1017="","",H1017-N(H1028))</f>
        <v/>
      </c>
      <c r="I1021" s="33" t="n"/>
      <c r="J1021" s="33">
        <f>IF(I1021="", "", I1021*$F1021)</f>
        <v/>
      </c>
      <c r="K1021" s="33" t="n"/>
      <c r="L1021" s="33">
        <f>IF(L1028="","",L1017-N(L1028))</f>
        <v/>
      </c>
      <c r="M1021" s="30">
        <f>IF(OR(H1021="",H1021=0),"",IF(K1021="",IF(J1021="","",J1021/H1021),L1021/H1021))</f>
        <v/>
      </c>
    </row>
    <row r="1022" ht="13.35" customHeight="1" s="162">
      <c r="B1022" s="31" t="n"/>
      <c r="C1022" s="31" t="n"/>
      <c r="E1022" s="31"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1" t="n"/>
      <c r="C1023" s="31" t="n"/>
      <c r="E1023" s="31" t="n"/>
      <c r="F1023" s="32" t="n"/>
      <c r="G1023" s="33">
        <f>IF(F1023="", "", H1023/F1023)</f>
        <v/>
      </c>
      <c r="H1023" s="33" t="n"/>
      <c r="I1023" s="33" t="n"/>
      <c r="J1023" s="33">
        <f>IF(I1023="", "", I1023*$F1023)</f>
        <v/>
      </c>
      <c r="K1023" s="33" t="n"/>
      <c r="L1023" s="33">
        <f>IF(K1023="", "", K1023*$F1023)</f>
        <v/>
      </c>
      <c r="M1023" s="34">
        <f>IF(OR(H1023="",H1023=0),"",IF(K1023="",IF(J1023="","",J1023/H1023),L1023/H1023))</f>
        <v/>
      </c>
    </row>
    <row r="1024" ht="13.35" customHeight="1" s="162">
      <c r="A1024" s="130" t="n"/>
      <c r="B1024" s="42" t="n"/>
      <c r="C1024" s="231" t="inlineStr">
        <is>
          <t>Total</t>
        </is>
      </c>
      <c r="D1024" s="159" t="n"/>
      <c r="E1024" s="42" t="n"/>
      <c r="F1024" s="42" t="n"/>
      <c r="G1024" s="43" t="n"/>
      <c r="H1024" s="43">
        <f>IF(SUM(H1021:H1023)=0, "", SUM(H1021:H1023))</f>
        <v/>
      </c>
      <c r="I1024" s="42" t="n"/>
      <c r="J1024" s="43">
        <f>IF(SUM(J1021:J1023)=0, "", SUM(J1021:J1023))</f>
        <v/>
      </c>
      <c r="K1024" s="42" t="n"/>
      <c r="L1024" s="43">
        <f>IF(SUM(L1021:L1023)=0, "", SUM(L1021:L1023))</f>
        <v/>
      </c>
      <c r="M1024" s="35">
        <f>IF(OR(H1024="",H1024=0),"",IF(L1024="",IF(J1024="","",J1024/H1024),L1024/H1024))</f>
        <v/>
      </c>
    </row>
    <row r="1025"/>
    <row r="1026" ht="13.35" customHeight="1" s="162">
      <c r="B1026" s="188" t="inlineStr">
        <is>
          <t>Outside Air Inlet / Duct Airflow</t>
        </is>
      </c>
      <c r="C1026" s="174" t="n"/>
      <c r="D1026" s="174" t="n"/>
      <c r="E1026" s="174" t="n"/>
      <c r="F1026" s="173" t="n"/>
      <c r="G1026" s="233" t="inlineStr">
        <is>
          <t>Design VEL</t>
        </is>
      </c>
      <c r="H1026" s="194" t="inlineStr">
        <is>
          <t>Design CFM</t>
        </is>
      </c>
      <c r="I1026" s="188" t="inlineStr">
        <is>
          <t>Initial</t>
        </is>
      </c>
      <c r="J1026" s="173" t="n"/>
      <c r="K1026" s="188" t="inlineStr">
        <is>
          <t>Final</t>
        </is>
      </c>
      <c r="L1026" s="173" t="n"/>
      <c r="M1026" s="188" t="inlineStr">
        <is>
          <t>%</t>
        </is>
      </c>
    </row>
    <row r="1027" ht="13.35" customHeight="1" s="162">
      <c r="B1027" s="153" t="inlineStr">
        <is>
          <t>No.</t>
        </is>
      </c>
      <c r="C1027" s="188" t="inlineStr">
        <is>
          <t>Area Served</t>
        </is>
      </c>
      <c r="D1027" s="188" t="inlineStr">
        <is>
          <t>Type</t>
        </is>
      </c>
      <c r="E1027" s="188" t="inlineStr">
        <is>
          <t>Size</t>
        </is>
      </c>
      <c r="F1027" s="188" t="inlineStr">
        <is>
          <t>Ak</t>
        </is>
      </c>
      <c r="G1027" s="442" t="n"/>
      <c r="H1027" s="442" t="n"/>
      <c r="I1027" s="188" t="inlineStr">
        <is>
          <t>VEL</t>
        </is>
      </c>
      <c r="J1027" s="188" t="inlineStr">
        <is>
          <t>CFM</t>
        </is>
      </c>
      <c r="K1027" s="188" t="inlineStr">
        <is>
          <t>VEL</t>
        </is>
      </c>
      <c r="L1027" s="188" t="inlineStr">
        <is>
          <t>CFM</t>
        </is>
      </c>
      <c r="M1027" s="442" t="n"/>
    </row>
    <row r="1028" ht="13.35" customHeight="1" s="162">
      <c r="B1028" s="31" t="n"/>
      <c r="C1028" s="31" t="n"/>
      <c r="E1028" s="31" t="n"/>
      <c r="F1028" s="32" t="n"/>
      <c r="G1028" s="33">
        <f>IF(F1028="", "", H1028/F1028)</f>
        <v/>
      </c>
      <c r="H1028" s="33" t="n"/>
      <c r="I1028" s="33" t="n"/>
      <c r="J1028" s="33">
        <f>IF(I1028="", "", I1028*$F1028)</f>
        <v/>
      </c>
      <c r="K1028" s="33" t="n"/>
      <c r="L1028" s="33">
        <f>IF(K1028="", "", K1028*$F1028)</f>
        <v/>
      </c>
      <c r="M1028" s="30">
        <f>IF(OR(H1028="",H1028=0),"",IF(K1028="",IF(J1028="","",J1028/H1028),L1028/H1028))</f>
        <v/>
      </c>
    </row>
    <row r="1029"/>
    <row r="1030" ht="13.35" customHeight="1" s="162">
      <c r="B1030" s="188" t="inlineStr">
        <is>
          <t>Remarks</t>
        </is>
      </c>
      <c r="C1030" s="173" t="n"/>
      <c r="D1030" s="154" t="n"/>
      <c r="E1030" s="174" t="n"/>
      <c r="F1030" s="174" t="n"/>
      <c r="G1030" s="174" t="n"/>
      <c r="H1030" s="174" t="n"/>
      <c r="I1030" s="174" t="n"/>
      <c r="J1030" s="174" t="n"/>
      <c r="K1030" s="174" t="n"/>
      <c r="L1030" s="174" t="n"/>
      <c r="M1030" s="173" t="n"/>
    </row>
    <row r="1031" ht="13.35" customHeight="1" s="162">
      <c r="B1031" s="154" t="n"/>
      <c r="C1031" s="174" t="n"/>
      <c r="D1031" s="174" t="n"/>
      <c r="E1031" s="174" t="n"/>
      <c r="F1031" s="174" t="n"/>
      <c r="G1031" s="174" t="n"/>
      <c r="H1031" s="174" t="n"/>
      <c r="I1031" s="174" t="n"/>
      <c r="J1031" s="174" t="n"/>
      <c r="K1031" s="174" t="n"/>
      <c r="L1031" s="174" t="n"/>
      <c r="M1031" s="173" t="n"/>
    </row>
    <row r="1032" ht="13.35" customHeight="1" s="162">
      <c r="B1032" s="154" t="n"/>
      <c r="C1032" s="174" t="n"/>
      <c r="D1032" s="174" t="n"/>
      <c r="E1032" s="174" t="n"/>
      <c r="F1032" s="174" t="n"/>
      <c r="G1032" s="174" t="n"/>
      <c r="H1032" s="174" t="n"/>
      <c r="I1032" s="174" t="n"/>
      <c r="J1032" s="174" t="n"/>
      <c r="K1032" s="174" t="n"/>
      <c r="L1032" s="174" t="n"/>
      <c r="M1032" s="173" t="n"/>
    </row>
    <row r="1033" ht="13.35" customHeight="1" s="162">
      <c r="B1033" s="200" t="inlineStr">
        <is>
          <t>System</t>
        </is>
      </c>
      <c r="C1033" s="403" t="n"/>
      <c r="D1033" s="209">
        <f>IF('{Equipment Data Entry}'!B28="","",'{Equipment Data Entry}'!B28)</f>
        <v/>
      </c>
      <c r="E1033" s="420" t="n"/>
      <c r="F1033" s="403" t="n"/>
      <c r="G1033" s="200" t="inlineStr">
        <is>
          <t>Service</t>
        </is>
      </c>
      <c r="H1033" s="403" t="n"/>
      <c r="I1033" s="210">
        <f>IF('{Equipment Data Entry}'!C28="", "", '{Equipment Data Entry}'!C28)</f>
        <v/>
      </c>
      <c r="J1033" s="420" t="n"/>
      <c r="K1033" s="420" t="n"/>
      <c r="L1033" s="420" t="n"/>
      <c r="M1033" s="403" t="n"/>
    </row>
    <row r="1034" ht="13.35" customHeight="1" s="162">
      <c r="B1034" s="424" t="n"/>
      <c r="C1034" s="425" t="n"/>
      <c r="D1034" s="424" t="n"/>
      <c r="E1034" s="426" t="n"/>
      <c r="F1034" s="425" t="n"/>
      <c r="G1034" s="424" t="n"/>
      <c r="H1034" s="425" t="n"/>
      <c r="I1034" s="424" t="n"/>
      <c r="J1034" s="426" t="n"/>
      <c r="K1034" s="426" t="n"/>
      <c r="L1034" s="426" t="n"/>
      <c r="M1034" s="425" t="n"/>
    </row>
    <row r="1035" ht="13.35" customHeight="1" s="162">
      <c r="B1035" s="439" t="inlineStr">
        <is>
          <t>Instrument:</t>
        </is>
      </c>
      <c r="C1035" s="13" t="n"/>
      <c r="D1035" s="440" t="n"/>
      <c r="E1035" s="404" t="n"/>
      <c r="F1035" s="404" t="n"/>
      <c r="G1035" s="439" t="inlineStr">
        <is>
          <t>Ak basis / notes:</t>
        </is>
      </c>
      <c r="H1035" s="13" t="n"/>
      <c r="I1035" s="441" t="n"/>
      <c r="J1035" s="404" t="n"/>
      <c r="K1035" s="404" t="n"/>
      <c r="L1035" s="404" t="n"/>
      <c r="M1035" s="404" t="n"/>
    </row>
    <row r="1036" ht="13.35" customHeight="1" s="162">
      <c r="B1036" s="188" t="inlineStr">
        <is>
          <t>Supply Air Diffuser / Outlet Airflow</t>
        </is>
      </c>
      <c r="C1036" s="174" t="n"/>
      <c r="D1036" s="174" t="n"/>
      <c r="E1036" s="174" t="n"/>
      <c r="F1036" s="173" t="n"/>
      <c r="G1036" s="233" t="inlineStr">
        <is>
          <t>Design VEL</t>
        </is>
      </c>
      <c r="H1036" s="194" t="inlineStr">
        <is>
          <t>Design CFM</t>
        </is>
      </c>
      <c r="I1036" s="188" t="inlineStr">
        <is>
          <t>Initial</t>
        </is>
      </c>
      <c r="J1036" s="173" t="n"/>
      <c r="K1036" s="188" t="inlineStr">
        <is>
          <t>Final</t>
        </is>
      </c>
      <c r="L1036" s="173" t="n"/>
      <c r="M1036" s="188" t="inlineStr">
        <is>
          <t>%</t>
        </is>
      </c>
    </row>
    <row r="1037" ht="13.35" customHeight="1" s="162">
      <c r="B1037" s="153" t="inlineStr">
        <is>
          <t>No.</t>
        </is>
      </c>
      <c r="C1037" s="188" t="inlineStr">
        <is>
          <t>Area Served</t>
        </is>
      </c>
      <c r="D1037" s="188" t="inlineStr">
        <is>
          <t>Type</t>
        </is>
      </c>
      <c r="E1037" s="188" t="inlineStr">
        <is>
          <t>Size</t>
        </is>
      </c>
      <c r="F1037" s="188" t="inlineStr">
        <is>
          <t>Ak</t>
        </is>
      </c>
      <c r="G1037" s="442" t="n"/>
      <c r="H1037" s="442" t="n"/>
      <c r="I1037" s="188" t="inlineStr">
        <is>
          <t>VEL</t>
        </is>
      </c>
      <c r="J1037" s="188" t="inlineStr">
        <is>
          <t>CFM</t>
        </is>
      </c>
      <c r="K1037" s="188" t="inlineStr">
        <is>
          <t>VEL</t>
        </is>
      </c>
      <c r="L1037" s="188" t="inlineStr">
        <is>
          <t>CFM</t>
        </is>
      </c>
      <c r="M1037" s="442" t="n"/>
    </row>
    <row r="1038" ht="13.35" customHeight="1" s="162">
      <c r="B1038" s="31" t="n"/>
      <c r="C1038" s="31" t="n"/>
      <c r="E1038" s="31" t="n"/>
      <c r="F1038" s="32" t="n"/>
      <c r="G1038" s="33">
        <f>IF(F1038="", "", H1038/F1038)</f>
        <v/>
      </c>
      <c r="H1038" s="33" t="n"/>
      <c r="I1038" s="33" t="n"/>
      <c r="J1038" s="33">
        <f>IF(I1038="", "", I1038*$F1038)</f>
        <v/>
      </c>
      <c r="K1038" s="33" t="n"/>
      <c r="L1038" s="33">
        <f>IF(K1038="", "", K1038*$F1038)</f>
        <v/>
      </c>
      <c r="M1038" s="30">
        <f>IF(OR(H1038="",H1038=0),"",IF(K1038="",IF(J1038="","",J1038/H1038),L1038/H1038))</f>
        <v/>
      </c>
      <c r="P1038" s="238" t="inlineStr">
        <is>
          <t>Technician Notes</t>
        </is>
      </c>
    </row>
    <row r="1039" ht="13.35" customHeight="1" s="162">
      <c r="B1039" s="31" t="n"/>
      <c r="C1039" s="31" t="n"/>
      <c r="E1039" s="31" t="n"/>
      <c r="F1039" s="32" t="n"/>
      <c r="G1039" s="33">
        <f>IF(F1039="", "", H1039/F1039)</f>
        <v/>
      </c>
      <c r="H1039" s="33" t="n"/>
      <c r="I1039" s="33" t="n"/>
      <c r="J1039" s="33">
        <f>IF(I1039="", "", I1039*$F1039)</f>
        <v/>
      </c>
      <c r="K1039" s="33" t="n"/>
      <c r="L1039" s="33">
        <f>IF(K1039="", "", K1039*$F1039)</f>
        <v/>
      </c>
      <c r="M1039" s="30">
        <f>IF(OR(H1039="",H1039=0),"",IF(K1039="",IF(J1039="","",J1039/H1039),L1039/H1039))</f>
        <v/>
      </c>
    </row>
    <row r="1040" ht="13.35" customHeight="1" s="162">
      <c r="B1040" s="31" t="n"/>
      <c r="C1040" s="31" t="n"/>
      <c r="E1040" s="31" t="n"/>
      <c r="F1040" s="32" t="n"/>
      <c r="G1040" s="33">
        <f>IF(F1040="", "", H1040/F1040)</f>
        <v/>
      </c>
      <c r="H1040" s="33" t="n"/>
      <c r="I1040" s="33" t="n"/>
      <c r="J1040" s="33">
        <f>IF(I1040="", "", I1040*$F1040)</f>
        <v/>
      </c>
      <c r="K1040" s="33" t="n"/>
      <c r="L1040" s="33">
        <f>IF(K1040="", "", K1040*$F1040)</f>
        <v/>
      </c>
      <c r="M1040" s="30">
        <f>IF(OR(H1040="",H1040=0),"",IF(K1040="",IF(J1040="","",J1040/H1040),L1040/H1040))</f>
        <v/>
      </c>
    </row>
    <row r="1041" ht="13.35" customHeight="1" s="162">
      <c r="B1041" s="31" t="n"/>
      <c r="C1041" s="31" t="n"/>
      <c r="E1041" s="31" t="n"/>
      <c r="F1041" s="32" t="n"/>
      <c r="G1041" s="33">
        <f>IF(F1041="", "", H1041/F1041)</f>
        <v/>
      </c>
      <c r="H1041" s="33" t="n"/>
      <c r="I1041" s="33" t="n"/>
      <c r="J1041" s="33">
        <f>IF(I1041="", "", I1041*$F1041)</f>
        <v/>
      </c>
      <c r="K1041" s="33" t="n"/>
      <c r="L1041" s="33">
        <f>IF(K1041="", "", K1041*$F1041)</f>
        <v/>
      </c>
      <c r="M1041" s="30">
        <f>IF(OR(H1041="",H1041=0),"",IF(K1041="",IF(J1041="","",J1041/H1041),L1041/H1041))</f>
        <v/>
      </c>
      <c r="P1041" s="443" t="n"/>
      <c r="Q1041" s="421" t="n"/>
      <c r="R1041" s="421" t="n"/>
      <c r="S1041" s="421" t="n"/>
      <c r="T1041" s="421" t="n"/>
      <c r="U1041" s="421" t="n"/>
      <c r="V1041" s="421" t="n"/>
      <c r="W1041" s="421" t="n"/>
      <c r="X1041" s="421" t="n"/>
      <c r="Y1041" s="421" t="n"/>
      <c r="Z1041" s="422" t="n"/>
    </row>
    <row r="1042" ht="13.35" customHeight="1" s="162">
      <c r="B1042" s="31" t="n"/>
      <c r="C1042" s="31" t="n"/>
      <c r="E1042" s="31" t="n"/>
      <c r="F1042" s="32" t="n"/>
      <c r="G1042" s="33">
        <f>IF(F1042="", "", H1042/F1042)</f>
        <v/>
      </c>
      <c r="H1042" s="33" t="n"/>
      <c r="I1042" s="33" t="n"/>
      <c r="J1042" s="33">
        <f>IF(I1042="", "", I1042*$F1042)</f>
        <v/>
      </c>
      <c r="K1042" s="33" t="n"/>
      <c r="L1042" s="33">
        <f>IF(K1042="", "", K1042*$F1042)</f>
        <v/>
      </c>
      <c r="M1042" s="30">
        <f>IF(OR(H1042="",H1042=0),"",IF(K1042="",IF(J1042="","",J1042/H1042),L1042/H1042))</f>
        <v/>
      </c>
      <c r="P1042" s="444" t="n"/>
      <c r="Z1042" s="445" t="n"/>
    </row>
    <row r="1043" ht="13.35" customHeight="1" s="162">
      <c r="B1043" s="31" t="n"/>
      <c r="C1043" s="31" t="n"/>
      <c r="E1043" s="31" t="n"/>
      <c r="F1043" s="32" t="n"/>
      <c r="G1043" s="33">
        <f>IF(F1043="", "", H1043/F1043)</f>
        <v/>
      </c>
      <c r="H1043" s="33" t="n"/>
      <c r="I1043" s="33" t="n"/>
      <c r="J1043" s="33">
        <f>IF(I1043="", "", I1043*$F1043)</f>
        <v/>
      </c>
      <c r="K1043" s="33" t="n"/>
      <c r="L1043" s="33">
        <f>IF(K1043="", "", K1043*$F1043)</f>
        <v/>
      </c>
      <c r="M1043" s="30">
        <f>IF(OR(H1043="",H1043=0),"",IF(K1043="",IF(J1043="","",J1043/H1043),L1043/H1043))</f>
        <v/>
      </c>
      <c r="P1043" s="444" t="n"/>
      <c r="Z1043" s="445" t="n"/>
    </row>
    <row r="1044" ht="13.35" customHeight="1" s="162">
      <c r="B1044" s="31" t="n"/>
      <c r="C1044" s="31" t="n"/>
      <c r="E1044" s="31" t="n"/>
      <c r="F1044" s="32" t="n"/>
      <c r="G1044" s="33">
        <f>IF(F1044="", "", H1044/F1044)</f>
        <v/>
      </c>
      <c r="H1044" s="33" t="n"/>
      <c r="I1044" s="33" t="n"/>
      <c r="J1044" s="33">
        <f>IF(I1044="", "", I1044*$F1044)</f>
        <v/>
      </c>
      <c r="K1044" s="33" t="n"/>
      <c r="L1044" s="33">
        <f>IF(K1044="", "", K1044*$F1044)</f>
        <v/>
      </c>
      <c r="M1044" s="30">
        <f>IF(OR(H1044="",H1044=0),"",IF(K1044="",IF(J1044="","",J1044/H1044),L1044/H1044))</f>
        <v/>
      </c>
      <c r="P1044" s="444" t="n"/>
      <c r="Z1044" s="445" t="n"/>
    </row>
    <row r="1045" ht="13.35" customHeight="1" s="162">
      <c r="B1045" s="31" t="n"/>
      <c r="C1045" s="31" t="n"/>
      <c r="E1045" s="31" t="n"/>
      <c r="F1045" s="32" t="n"/>
      <c r="G1045" s="33">
        <f>IF(F1045="", "", H1045/F1045)</f>
        <v/>
      </c>
      <c r="H1045" s="33" t="n"/>
      <c r="I1045" s="33" t="n"/>
      <c r="J1045" s="33">
        <f>IF(I1045="", "", I1045*$F1045)</f>
        <v/>
      </c>
      <c r="K1045" s="33" t="n"/>
      <c r="L1045" s="33">
        <f>IF(K1045="", "", K1045*$F1045)</f>
        <v/>
      </c>
      <c r="M1045" s="30">
        <f>IF(OR(H1045="",H1045=0),"",IF(K1045="",IF(J1045="","",J1045/H1045),L1045/H1045))</f>
        <v/>
      </c>
      <c r="P1045" s="444" t="n"/>
      <c r="Z1045" s="445" t="n"/>
    </row>
    <row r="1046" ht="13.35" customHeight="1" s="162">
      <c r="B1046" s="31" t="n"/>
      <c r="C1046" s="31" t="n"/>
      <c r="E1046" s="31" t="n"/>
      <c r="F1046" s="32" t="n"/>
      <c r="G1046" s="33">
        <f>IF(F1046="", "", H1046/F1046)</f>
        <v/>
      </c>
      <c r="H1046" s="33" t="n"/>
      <c r="I1046" s="33" t="n"/>
      <c r="J1046" s="33">
        <f>IF(I1046="", "", I1046*$F1046)</f>
        <v/>
      </c>
      <c r="K1046" s="33" t="n"/>
      <c r="L1046" s="33">
        <f>IF(K1046="", "", K1046*$F1046)</f>
        <v/>
      </c>
      <c r="M1046" s="30">
        <f>IF(OR(H1046="",H1046=0),"",IF(K1046="",IF(J1046="","",J1046/H1046),L1046/H1046))</f>
        <v/>
      </c>
      <c r="P1046" s="444" t="n"/>
      <c r="Z1046" s="445" t="n"/>
    </row>
    <row r="1047" ht="13.35" customHeight="1" s="162">
      <c r="B1047" s="31" t="n"/>
      <c r="C1047" s="31" t="n"/>
      <c r="E1047" s="31" t="n"/>
      <c r="F1047" s="32" t="n"/>
      <c r="G1047" s="33">
        <f>IF(F1047="", "", H1047/F1047)</f>
        <v/>
      </c>
      <c r="H1047" s="33" t="n"/>
      <c r="I1047" s="33" t="n"/>
      <c r="J1047" s="33">
        <f>IF(I1047="", "", I1047*$F1047)</f>
        <v/>
      </c>
      <c r="K1047" s="33" t="n"/>
      <c r="L1047" s="33">
        <f>IF(K1047="", "", K1047*$F1047)</f>
        <v/>
      </c>
      <c r="M1047" s="30">
        <f>IF(OR(H1047="",H1047=0),"",IF(K1047="",IF(J1047="","",J1047/H1047),L1047/H1047))</f>
        <v/>
      </c>
      <c r="P1047" s="444" t="n"/>
      <c r="Z1047" s="445" t="n"/>
    </row>
    <row r="1048" ht="13.35" customHeight="1" s="162">
      <c r="B1048" s="31" t="n"/>
      <c r="C1048" s="31" t="n"/>
      <c r="E1048" s="31" t="n"/>
      <c r="F1048" s="32" t="n"/>
      <c r="G1048" s="33">
        <f>IF(F1048="", "", H1048/F1048)</f>
        <v/>
      </c>
      <c r="H1048" s="33" t="n"/>
      <c r="I1048" s="33" t="n"/>
      <c r="J1048" s="33">
        <f>IF(I1048="", "", I1048*$F1048)</f>
        <v/>
      </c>
      <c r="K1048" s="33" t="n"/>
      <c r="L1048" s="33">
        <f>IF(K1048="", "", K1048*$F1048)</f>
        <v/>
      </c>
      <c r="M1048" s="30">
        <f>IF(OR(H1048="",H1048=0),"",IF(K1048="",IF(J1048="","",J1048/H1048),L1048/H1048))</f>
        <v/>
      </c>
      <c r="P1048" s="444" t="n"/>
      <c r="Z1048" s="445" t="n"/>
    </row>
    <row r="1049" ht="13.35" customHeight="1" s="162">
      <c r="B1049" s="31" t="n"/>
      <c r="C1049" s="31" t="n"/>
      <c r="E1049" s="31" t="n"/>
      <c r="F1049" s="32" t="n"/>
      <c r="G1049" s="33">
        <f>IF(F1049="", "", H1049/F1049)</f>
        <v/>
      </c>
      <c r="H1049" s="33" t="n"/>
      <c r="I1049" s="33" t="n"/>
      <c r="J1049" s="33">
        <f>IF(I1049="", "", I1049*$F1049)</f>
        <v/>
      </c>
      <c r="K1049" s="33" t="n"/>
      <c r="L1049" s="33">
        <f>IF(K1049="", "", K1049*$F1049)</f>
        <v/>
      </c>
      <c r="M1049" s="30">
        <f>IF(OR(H1049="",H1049=0),"",IF(K1049="",IF(J1049="","",J1049/H1049),L1049/H1049))</f>
        <v/>
      </c>
      <c r="P1049" s="444" t="n"/>
      <c r="Z1049" s="445" t="n"/>
    </row>
    <row r="1050" ht="13.35" customHeight="1" s="162">
      <c r="B1050" s="31" t="n"/>
      <c r="C1050" s="31" t="n"/>
      <c r="E1050" s="31" t="n"/>
      <c r="F1050" s="32" t="n"/>
      <c r="G1050" s="33">
        <f>IF(F1050="", "", H1050/F1050)</f>
        <v/>
      </c>
      <c r="H1050" s="33" t="n"/>
      <c r="I1050" s="33" t="n"/>
      <c r="J1050" s="33">
        <f>IF(I1050="", "", I1050*$F1050)</f>
        <v/>
      </c>
      <c r="K1050" s="33" t="n"/>
      <c r="L1050" s="33">
        <f>IF(K1050="", "", K1050*$F1050)</f>
        <v/>
      </c>
      <c r="M1050" s="30">
        <f>IF(OR(H1050="",H1050=0),"",IF(K1050="",IF(J1050="","",J1050/H1050),L1050/H1050))</f>
        <v/>
      </c>
      <c r="P1050" s="444" t="n"/>
      <c r="Z1050" s="445" t="n"/>
    </row>
    <row r="1051" ht="13.35" customHeight="1" s="162">
      <c r="B1051" s="31" t="n"/>
      <c r="C1051" s="31" t="n"/>
      <c r="E1051" s="31" t="n"/>
      <c r="F1051" s="32" t="n"/>
      <c r="G1051" s="33">
        <f>IF(F1051="", "", H1051/F1051)</f>
        <v/>
      </c>
      <c r="H1051" s="33" t="n"/>
      <c r="I1051" s="33" t="n"/>
      <c r="J1051" s="33">
        <f>IF(I1051="", "", I1051*$F1051)</f>
        <v/>
      </c>
      <c r="K1051" s="33" t="n"/>
      <c r="L1051" s="33">
        <f>IF(K1051="", "", K1051*$F1051)</f>
        <v/>
      </c>
      <c r="M1051" s="30">
        <f>IF(OR(H1051="",H1051=0),"",IF(K1051="",IF(J1051="","",J1051/H1051),L1051/H1051))</f>
        <v/>
      </c>
      <c r="P1051" s="444" t="n"/>
      <c r="Z1051" s="445" t="n"/>
    </row>
    <row r="1052" ht="13.35" customHeight="1" s="162">
      <c r="B1052" s="31" t="n"/>
      <c r="C1052" s="31" t="n"/>
      <c r="E1052" s="31" t="n"/>
      <c r="F1052" s="32" t="n"/>
      <c r="G1052" s="33">
        <f>IF(F1052="", "", H1052/F1052)</f>
        <v/>
      </c>
      <c r="H1052" s="33" t="n"/>
      <c r="I1052" s="33" t="n"/>
      <c r="J1052" s="33">
        <f>IF(I1052="", "", I1052*$F1052)</f>
        <v/>
      </c>
      <c r="K1052" s="33" t="n"/>
      <c r="L1052" s="33">
        <f>IF(K1052="", "", K1052*$F1052)</f>
        <v/>
      </c>
      <c r="M1052" s="30">
        <f>IF(OR(H1052="",H1052=0),"",IF(K1052="",IF(J1052="","",J1052/H1052),L1052/H1052))</f>
        <v/>
      </c>
      <c r="P1052" s="444" t="n"/>
      <c r="Z1052" s="445" t="n"/>
    </row>
    <row r="1053" ht="13.35" customHeight="1" s="162">
      <c r="B1053" s="31" t="n"/>
      <c r="C1053" s="31" t="n"/>
      <c r="E1053" s="31" t="n"/>
      <c r="F1053" s="32" t="n"/>
      <c r="G1053" s="33">
        <f>IF(F1053="", "", H1053/F1053)</f>
        <v/>
      </c>
      <c r="H1053" s="33" t="n"/>
      <c r="I1053" s="33" t="n"/>
      <c r="J1053" s="33">
        <f>IF(I1053="", "", I1053*$F1053)</f>
        <v/>
      </c>
      <c r="K1053" s="33" t="n"/>
      <c r="L1053" s="33">
        <f>IF(K1053="", "", K1053*$F1053)</f>
        <v/>
      </c>
      <c r="M1053" s="30">
        <f>IF(OR(H1053="",H1053=0),"",IF(K1053="",IF(J1053="","",J1053/H1053),L1053/H1053))</f>
        <v/>
      </c>
      <c r="P1053" s="444" t="n"/>
      <c r="Z1053" s="445" t="n"/>
    </row>
    <row r="1054" ht="13.35" customHeight="1" s="162">
      <c r="B1054" s="31" t="n"/>
      <c r="C1054" s="31" t="n"/>
      <c r="E1054" s="31" t="n"/>
      <c r="F1054" s="32" t="n"/>
      <c r="G1054" s="33">
        <f>IF(F1054="", "", H1054/F1054)</f>
        <v/>
      </c>
      <c r="H1054" s="33" t="n"/>
      <c r="I1054" s="33" t="n"/>
      <c r="J1054" s="33">
        <f>IF(I1054="", "", I1054*$F1054)</f>
        <v/>
      </c>
      <c r="K1054" s="33" t="n"/>
      <c r="L1054" s="33">
        <f>IF(K1054="", "", K1054*$F1054)</f>
        <v/>
      </c>
      <c r="M1054" s="30">
        <f>IF(OR(H1054="",H1054=0),"",IF(K1054="",IF(J1054="","",J1054/H1054),L1054/H1054))</f>
        <v/>
      </c>
      <c r="P1054" s="444" t="n"/>
      <c r="Z1054" s="445" t="n"/>
    </row>
    <row r="1055" ht="13.35" customHeight="1" s="162">
      <c r="B1055" s="31" t="n"/>
      <c r="C1055" s="31" t="n"/>
      <c r="E1055" s="31" t="n"/>
      <c r="F1055" s="32" t="n"/>
      <c r="G1055" s="33">
        <f>IF(F1055="", "", H1055/F1055)</f>
        <v/>
      </c>
      <c r="H1055" s="33" t="n"/>
      <c r="I1055" s="33" t="n"/>
      <c r="J1055" s="33">
        <f>IF(I1055="", "", I1055*$F1055)</f>
        <v/>
      </c>
      <c r="K1055" s="33" t="n"/>
      <c r="L1055" s="33">
        <f>IF(K1055="", "", K1055*$F1055)</f>
        <v/>
      </c>
      <c r="M1055" s="30">
        <f>IF(OR(H1055="",H1055=0),"",IF(K1055="",IF(J1055="","",J1055/H1055),L1055/H1055))</f>
        <v/>
      </c>
      <c r="P1055" s="444" t="n"/>
      <c r="Z1055" s="445" t="n"/>
    </row>
    <row r="1056" ht="13.35" customHeight="1" s="162">
      <c r="B1056" s="31" t="n"/>
      <c r="C1056" s="31" t="n"/>
      <c r="E1056" s="31" t="n"/>
      <c r="F1056" s="32" t="n"/>
      <c r="G1056" s="33">
        <f>IF(F1056="", "", H1056/F1056)</f>
        <v/>
      </c>
      <c r="H1056" s="33" t="n"/>
      <c r="I1056" s="33" t="n"/>
      <c r="J1056" s="33">
        <f>IF(I1056="", "", I1056*$F1056)</f>
        <v/>
      </c>
      <c r="K1056" s="33" t="n"/>
      <c r="L1056" s="33">
        <f>IF(K1056="", "", K1056*$F1056)</f>
        <v/>
      </c>
      <c r="M1056" s="30">
        <f>IF(OR(H1056="",H1056=0),"",IF(K1056="",IF(J1056="","",J1056/H1056),L1056/H1056))</f>
        <v/>
      </c>
      <c r="P1056" s="444" t="n"/>
      <c r="Z1056" s="445" t="n"/>
    </row>
    <row r="1057" ht="13.35" customHeight="1" s="162">
      <c r="B1057" s="31" t="n"/>
      <c r="C1057" s="31" t="n"/>
      <c r="E1057" s="31" t="n"/>
      <c r="F1057" s="32" t="n"/>
      <c r="G1057" s="33">
        <f>IF(F1057="", "", H1057/F1057)</f>
        <v/>
      </c>
      <c r="H1057" s="33" t="n"/>
      <c r="I1057" s="33" t="n"/>
      <c r="J1057" s="33">
        <f>IF(I1057="", "", I1057*$F1057)</f>
        <v/>
      </c>
      <c r="K1057" s="33" t="n"/>
      <c r="L1057" s="33">
        <f>IF(K1057="", "", K1057*$F1057)</f>
        <v/>
      </c>
      <c r="M1057" s="30">
        <f>IF(OR(H1057="",H1057=0),"",IF(K1057="",IF(J1057="","",J1057/H1057),L1057/H1057))</f>
        <v/>
      </c>
      <c r="P1057" s="444" t="n"/>
      <c r="Z1057" s="445" t="n"/>
    </row>
    <row r="1058" ht="13.35" customHeight="1" s="162">
      <c r="B1058" s="31" t="n"/>
      <c r="C1058" s="31" t="n"/>
      <c r="E1058" s="31" t="n"/>
      <c r="F1058" s="32" t="n"/>
      <c r="G1058" s="33">
        <f>IF(F1058="", "", H1058/F1058)</f>
        <v/>
      </c>
      <c r="H1058" s="33" t="n"/>
      <c r="I1058" s="33" t="n"/>
      <c r="J1058" s="33">
        <f>IF(I1058="", "", I1058*$F1058)</f>
        <v/>
      </c>
      <c r="K1058" s="33" t="n"/>
      <c r="L1058" s="33">
        <f>IF(K1058="", "", K1058*$F1058)</f>
        <v/>
      </c>
      <c r="M1058" s="30">
        <f>IF(OR(H1058="",H1058=0),"",IF(K1058="",IF(J1058="","",J1058/H1058),L1058/H1058))</f>
        <v/>
      </c>
      <c r="P1058" s="444" t="n"/>
      <c r="Z1058" s="445" t="n"/>
    </row>
    <row r="1059" ht="13.35" customHeight="1" s="162">
      <c r="B1059" s="31" t="n"/>
      <c r="C1059" s="31" t="n"/>
      <c r="E1059" s="31" t="n"/>
      <c r="F1059" s="32" t="n"/>
      <c r="G1059" s="33">
        <f>IF(F1059="", "", H1059/F1059)</f>
        <v/>
      </c>
      <c r="H1059" s="33" t="n"/>
      <c r="I1059" s="33" t="n"/>
      <c r="J1059" s="33">
        <f>IF(I1059="", "", I1059*$F1059)</f>
        <v/>
      </c>
      <c r="K1059" s="33" t="n"/>
      <c r="L1059" s="33">
        <f>IF(K1059="", "", K1059*$F1059)</f>
        <v/>
      </c>
      <c r="M1059" s="30">
        <f>IF(OR(H1059="",H1059=0),"",IF(K1059="",IF(J1059="","",J1059/H1059),L1059/H1059))</f>
        <v/>
      </c>
      <c r="P1059" s="444" t="n"/>
      <c r="Z1059" s="445" t="n"/>
    </row>
    <row r="1060" ht="13.35" customHeight="1" s="162">
      <c r="B1060" s="31" t="n"/>
      <c r="C1060" s="31" t="n"/>
      <c r="E1060" s="31" t="n"/>
      <c r="F1060" s="32" t="n"/>
      <c r="G1060" s="33">
        <f>IF(F1060="", "", H1060/F1060)</f>
        <v/>
      </c>
      <c r="H1060" s="33" t="n"/>
      <c r="I1060" s="33" t="n"/>
      <c r="J1060" s="33">
        <f>IF(I1060="", "", I1060*$F1060)</f>
        <v/>
      </c>
      <c r="K1060" s="33" t="n"/>
      <c r="L1060" s="33">
        <f>IF(K1060="", "", K1060*$F1060)</f>
        <v/>
      </c>
      <c r="M1060" s="30">
        <f>IF(OR(H1060="",H1060=0),"",IF(K1060="",IF(J1060="","",J1060/H1060),L1060/H1060))</f>
        <v/>
      </c>
      <c r="P1060" s="444" t="n"/>
      <c r="Z1060" s="445" t="n"/>
    </row>
    <row r="1061" ht="13.35" customHeight="1" s="162">
      <c r="B1061" s="31" t="n"/>
      <c r="C1061" s="31" t="n"/>
      <c r="E1061" s="31" t="n"/>
      <c r="F1061" s="32" t="n"/>
      <c r="G1061" s="33">
        <f>IF(F1061="", "", H1061/F1061)</f>
        <v/>
      </c>
      <c r="H1061" s="33" t="n"/>
      <c r="I1061" s="33" t="n"/>
      <c r="J1061" s="33">
        <f>IF(I1061="", "", I1061*$F1061)</f>
        <v/>
      </c>
      <c r="K1061" s="33" t="n"/>
      <c r="L1061" s="33">
        <f>IF(K1061="", "", K1061*$F1061)</f>
        <v/>
      </c>
      <c r="M1061" s="30">
        <f>IF(OR(H1061="",H1061=0),"",IF(K1061="",IF(J1061="","",J1061/H1061),L1061/H1061))</f>
        <v/>
      </c>
      <c r="P1061" s="444" t="n"/>
      <c r="Z1061" s="445" t="n"/>
    </row>
    <row r="1062" ht="13.35" customHeight="1" s="162">
      <c r="B1062" s="31" t="n"/>
      <c r="C1062" s="31" t="n"/>
      <c r="E1062" s="31" t="n"/>
      <c r="F1062" s="32" t="n"/>
      <c r="G1062" s="33">
        <f>IF(F1062="", "", H1062/F1062)</f>
        <v/>
      </c>
      <c r="H1062" s="33" t="n"/>
      <c r="I1062" s="33" t="n"/>
      <c r="J1062" s="33">
        <f>IF(I1062="", "", I1062*$F1062)</f>
        <v/>
      </c>
      <c r="K1062" s="33" t="n"/>
      <c r="L1062" s="33">
        <f>IF(K1062="", "", K1062*$F1062)</f>
        <v/>
      </c>
      <c r="M1062" s="30">
        <f>IF(OR(H1062="",H1062=0),"",IF(K1062="",IF(J1062="","",J1062/H1062),L1062/H1062))</f>
        <v/>
      </c>
      <c r="P1062" s="444" t="n"/>
      <c r="Z1062" s="445" t="n"/>
    </row>
    <row r="1063" ht="13.35" customHeight="1" s="162">
      <c r="B1063" s="31" t="n"/>
      <c r="C1063" s="31" t="n"/>
      <c r="E1063" s="31" t="n"/>
      <c r="F1063" s="32" t="n"/>
      <c r="G1063" s="33">
        <f>IF(F1063="", "", H1063/F1063)</f>
        <v/>
      </c>
      <c r="H1063" s="33" t="n"/>
      <c r="I1063" s="33" t="n"/>
      <c r="J1063" s="33">
        <f>IF(I1063="", "", I1063*$F1063)</f>
        <v/>
      </c>
      <c r="K1063" s="33" t="n"/>
      <c r="L1063" s="33">
        <f>IF(K1063="", "", K1063*$F1063)</f>
        <v/>
      </c>
      <c r="M1063" s="30">
        <f>IF(OR(H1063="",H1063=0),"",IF(K1063="",IF(J1063="","",J1063/H1063),L1063/H1063))</f>
        <v/>
      </c>
      <c r="P1063" s="444" t="n"/>
      <c r="Z1063" s="445" t="n"/>
    </row>
    <row r="1064" ht="13.35" customHeight="1" s="162">
      <c r="B1064" s="31" t="n"/>
      <c r="C1064" s="31" t="n"/>
      <c r="E1064" s="31" t="n"/>
      <c r="F1064" s="32" t="n"/>
      <c r="G1064" s="33">
        <f>IF(F1064="", "", H1064/F1064)</f>
        <v/>
      </c>
      <c r="H1064" s="33" t="n"/>
      <c r="I1064" s="33" t="n"/>
      <c r="J1064" s="33">
        <f>IF(I1064="", "", I1064*$F1064)</f>
        <v/>
      </c>
      <c r="K1064" s="33" t="n"/>
      <c r="L1064" s="33">
        <f>IF(K1064="", "", K1064*$F1064)</f>
        <v/>
      </c>
      <c r="M1064" s="30">
        <f>IF(OR(H1064="",H1064=0),"",IF(K1064="",IF(J1064="","",J1064/H1064),L1064/H1064))</f>
        <v/>
      </c>
      <c r="P1064" s="444" t="n"/>
      <c r="Z1064" s="445" t="n"/>
    </row>
    <row r="1065" ht="13.35" customHeight="1" s="162">
      <c r="B1065" s="31" t="n"/>
      <c r="C1065" s="31" t="n"/>
      <c r="E1065" s="31" t="n"/>
      <c r="F1065" s="32" t="n"/>
      <c r="G1065" s="33">
        <f>IF(F1065="", "", H1065/F1065)</f>
        <v/>
      </c>
      <c r="H1065" s="33" t="n"/>
      <c r="I1065" s="33" t="n"/>
      <c r="J1065" s="33">
        <f>IF(I1065="", "", I1065*$F1065)</f>
        <v/>
      </c>
      <c r="K1065" s="33" t="n"/>
      <c r="L1065" s="33">
        <f>IF(K1065="", "", K1065*$F1065)</f>
        <v/>
      </c>
      <c r="M1065" s="34">
        <f>IF(OR(H1065="",H1065=0),"",IF(K1065="",IF(J1065="","",J1065/H1065),L1065/H1065))</f>
        <v/>
      </c>
      <c r="P1065" s="444" t="n"/>
      <c r="Z1065" s="445" t="n"/>
    </row>
    <row r="1066" ht="13.35" customHeight="1" s="162">
      <c r="A1066" s="130" t="n"/>
      <c r="B1066" s="42" t="n"/>
      <c r="C1066" s="231" t="inlineStr">
        <is>
          <t>Total</t>
        </is>
      </c>
      <c r="D1066" s="159" t="n"/>
      <c r="E1066" s="42" t="n"/>
      <c r="F1066" s="42" t="n"/>
      <c r="G1066" s="43" t="n"/>
      <c r="H1066" s="43">
        <f>IF(SUM(H1038:H1065)=0,"",SUM(H1038:H1065))</f>
        <v/>
      </c>
      <c r="I1066" s="43" t="n"/>
      <c r="J1066" s="43">
        <f>IF(SUM(J1038:J1065)=0,"",SUM(J1038:J1065))</f>
        <v/>
      </c>
      <c r="K1066" s="43" t="n"/>
      <c r="L1066" s="43">
        <f>IF(SUM(L1038:L1065)=0,"",SUM(L1038:L1065))</f>
        <v/>
      </c>
      <c r="M1066" s="35">
        <f>IF(OR(H1066="",H1066=0),"",IF(L1066="",IF(J1066="","",J1066/H1066),L1066/H1066))</f>
        <v/>
      </c>
      <c r="P1066" s="444" t="n"/>
      <c r="Z1066" s="445" t="n"/>
    </row>
    <row r="1067" ht="13.35" customHeight="1" s="162">
      <c r="P1067" s="444" t="n"/>
      <c r="Z1067" s="445" t="n"/>
    </row>
    <row r="1068" ht="13.35" customHeight="1" s="162">
      <c r="B1068" s="188" t="inlineStr">
        <is>
          <t>Return Air Register / Inlet Airflow</t>
        </is>
      </c>
      <c r="C1068" s="174" t="n"/>
      <c r="D1068" s="174" t="n"/>
      <c r="E1068" s="174" t="n"/>
      <c r="F1068" s="173" t="n"/>
      <c r="G1068" s="233" t="inlineStr">
        <is>
          <t>Design VEL</t>
        </is>
      </c>
      <c r="H1068" s="194" t="inlineStr">
        <is>
          <t>Design CFM</t>
        </is>
      </c>
      <c r="I1068" s="188" t="inlineStr">
        <is>
          <t>Initial</t>
        </is>
      </c>
      <c r="J1068" s="173" t="n"/>
      <c r="K1068" s="188" t="inlineStr">
        <is>
          <t>Final</t>
        </is>
      </c>
      <c r="L1068" s="173" t="n"/>
      <c r="M1068" s="188" t="inlineStr">
        <is>
          <t>%</t>
        </is>
      </c>
      <c r="P1068" s="446" t="n"/>
      <c r="Q1068" s="447" t="n"/>
      <c r="R1068" s="447" t="n"/>
      <c r="S1068" s="447" t="n"/>
      <c r="T1068" s="447" t="n"/>
      <c r="U1068" s="447" t="n"/>
      <c r="V1068" s="447" t="n"/>
      <c r="W1068" s="447" t="n"/>
      <c r="X1068" s="447" t="n"/>
      <c r="Y1068" s="447" t="n"/>
      <c r="Z1068" s="448" t="n"/>
    </row>
    <row r="1069" ht="13.35" customHeight="1" s="162">
      <c r="B1069" s="153" t="inlineStr">
        <is>
          <t>No.</t>
        </is>
      </c>
      <c r="C1069" s="188" t="inlineStr">
        <is>
          <t>Area Served</t>
        </is>
      </c>
      <c r="D1069" s="188" t="inlineStr">
        <is>
          <t>Type</t>
        </is>
      </c>
      <c r="E1069" s="188" t="inlineStr">
        <is>
          <t>Size</t>
        </is>
      </c>
      <c r="F1069" s="188" t="inlineStr">
        <is>
          <t>Ak</t>
        </is>
      </c>
      <c r="G1069" s="442" t="n"/>
      <c r="H1069" s="442" t="n"/>
      <c r="I1069" s="188" t="inlineStr">
        <is>
          <t>VEL</t>
        </is>
      </c>
      <c r="J1069" s="188" t="inlineStr">
        <is>
          <t>CFM</t>
        </is>
      </c>
      <c r="K1069" s="188" t="inlineStr">
        <is>
          <t>VEL</t>
        </is>
      </c>
      <c r="L1069" s="188" t="inlineStr">
        <is>
          <t>CFM</t>
        </is>
      </c>
      <c r="M1069" s="442" t="n"/>
    </row>
    <row r="1070" ht="13.35" customHeight="1" s="162">
      <c r="B1070" s="31" t="n"/>
      <c r="C1070" s="31" t="n"/>
      <c r="E1070" s="31" t="n"/>
      <c r="F1070" s="32" t="n"/>
      <c r="G1070" s="33">
        <f>IF(F1070="", "", H1070/F1070)</f>
        <v/>
      </c>
      <c r="H1070" s="33">
        <f>IF(H1066="","",H1066-N(H1077))</f>
        <v/>
      </c>
      <c r="I1070" s="33" t="n"/>
      <c r="J1070" s="33">
        <f>IF(I1070="", "", I1070*$F1070)</f>
        <v/>
      </c>
      <c r="K1070" s="33" t="n"/>
      <c r="L1070" s="33">
        <f>IF(L1077="","",L1066-N(L1077))</f>
        <v/>
      </c>
      <c r="M1070" s="30">
        <f>IF(OR(H1070="",H1070=0),"",IF(K1070="",IF(J1070="","",J1070/H1070),L1070/H1070))</f>
        <v/>
      </c>
    </row>
    <row r="1071" ht="13.35" customHeight="1" s="162">
      <c r="B1071" s="31" t="n"/>
      <c r="C1071" s="31" t="n"/>
      <c r="E1071" s="31" t="n"/>
      <c r="F1071" s="32" t="n"/>
      <c r="G1071" s="33">
        <f>IF(F1071="", "", H1071/F1071)</f>
        <v/>
      </c>
      <c r="H1071" s="33" t="n"/>
      <c r="I1071" s="33" t="n"/>
      <c r="J1071" s="33">
        <f>IF(I1071="", "", I1071*$F1071)</f>
        <v/>
      </c>
      <c r="K1071" s="33" t="n"/>
      <c r="L1071" s="33">
        <f>IF(K1071="", "", K1071*$F1071)</f>
        <v/>
      </c>
      <c r="M1071" s="30">
        <f>IF(OR(H1071="",H1071=0),"",IF(K1071="",IF(J1071="","",J1071/H1071),L1071/H1071))</f>
        <v/>
      </c>
    </row>
    <row r="1072" ht="13.35" customHeight="1" s="162">
      <c r="B1072" s="31" t="n"/>
      <c r="C1072" s="31" t="n"/>
      <c r="E1072" s="31" t="n"/>
      <c r="F1072" s="32" t="n"/>
      <c r="G1072" s="33">
        <f>IF(F1072="", "", H1072/F1072)</f>
        <v/>
      </c>
      <c r="H1072" s="33" t="n"/>
      <c r="I1072" s="33" t="n"/>
      <c r="J1072" s="33">
        <f>IF(I1072="", "", I1072*$F1072)</f>
        <v/>
      </c>
      <c r="K1072" s="33" t="n"/>
      <c r="L1072" s="33">
        <f>IF(K1072="", "", K1072*$F1072)</f>
        <v/>
      </c>
      <c r="M1072" s="34">
        <f>IF(OR(H1072="",H1072=0),"",IF(K1072="",IF(J1072="","",J1072/H1072),L1072/H1072))</f>
        <v/>
      </c>
    </row>
    <row r="1073" ht="13.35" customHeight="1" s="162">
      <c r="A1073" s="130" t="n"/>
      <c r="B1073" s="42" t="n"/>
      <c r="C1073" s="231" t="inlineStr">
        <is>
          <t>Total</t>
        </is>
      </c>
      <c r="D1073" s="159" t="n"/>
      <c r="E1073" s="42" t="n"/>
      <c r="F1073" s="42" t="n"/>
      <c r="G1073" s="43" t="n"/>
      <c r="H1073" s="43">
        <f>IF(SUM(H1070:H1072)=0, "", SUM(H1070:H1072))</f>
        <v/>
      </c>
      <c r="I1073" s="42" t="n"/>
      <c r="J1073" s="43">
        <f>IF(SUM(J1070:J1072)=0, "", SUM(J1070:J1072))</f>
        <v/>
      </c>
      <c r="K1073" s="42" t="n"/>
      <c r="L1073" s="43">
        <f>IF(SUM(L1070:L1072)=0, "", SUM(L1070:L1072))</f>
        <v/>
      </c>
      <c r="M1073" s="35">
        <f>IF(OR(H1073="",H1073=0),"",IF(L1073="",IF(J1073="","",J1073/H1073),L1073/H1073))</f>
        <v/>
      </c>
    </row>
    <row r="1074"/>
    <row r="1075" ht="13.35" customHeight="1" s="162">
      <c r="B1075" s="188" t="inlineStr">
        <is>
          <t>Outside Air Inlet / Duct Airflow</t>
        </is>
      </c>
      <c r="C1075" s="174" t="n"/>
      <c r="D1075" s="174" t="n"/>
      <c r="E1075" s="174" t="n"/>
      <c r="F1075" s="173" t="n"/>
      <c r="G1075" s="233" t="inlineStr">
        <is>
          <t>Design VEL</t>
        </is>
      </c>
      <c r="H1075" s="194" t="inlineStr">
        <is>
          <t>Design CFM</t>
        </is>
      </c>
      <c r="I1075" s="188" t="inlineStr">
        <is>
          <t>Initial</t>
        </is>
      </c>
      <c r="J1075" s="173" t="n"/>
      <c r="K1075" s="188" t="inlineStr">
        <is>
          <t>Final</t>
        </is>
      </c>
      <c r="L1075" s="173" t="n"/>
      <c r="M1075" s="188" t="inlineStr">
        <is>
          <t>%</t>
        </is>
      </c>
    </row>
    <row r="1076" ht="13.35" customHeight="1" s="162">
      <c r="B1076" s="153" t="inlineStr">
        <is>
          <t>No.</t>
        </is>
      </c>
      <c r="C1076" s="188" t="inlineStr">
        <is>
          <t>Area Served</t>
        </is>
      </c>
      <c r="D1076" s="188" t="inlineStr">
        <is>
          <t>Type</t>
        </is>
      </c>
      <c r="E1076" s="188" t="inlineStr">
        <is>
          <t>Size</t>
        </is>
      </c>
      <c r="F1076" s="188" t="inlineStr">
        <is>
          <t>Ak</t>
        </is>
      </c>
      <c r="G1076" s="442" t="n"/>
      <c r="H1076" s="442" t="n"/>
      <c r="I1076" s="188" t="inlineStr">
        <is>
          <t>VEL</t>
        </is>
      </c>
      <c r="J1076" s="188" t="inlineStr">
        <is>
          <t>CFM</t>
        </is>
      </c>
      <c r="K1076" s="188" t="inlineStr">
        <is>
          <t>VEL</t>
        </is>
      </c>
      <c r="L1076" s="188" t="inlineStr">
        <is>
          <t>CFM</t>
        </is>
      </c>
      <c r="M1076" s="442" t="n"/>
    </row>
    <row r="1077" ht="13.35" customHeight="1" s="162">
      <c r="B1077" s="31" t="n"/>
      <c r="C1077" s="31" t="n"/>
      <c r="E1077" s="31" t="n"/>
      <c r="F1077" s="32" t="n"/>
      <c r="G1077" s="33">
        <f>IF(F1077="", "", H1077/F1077)</f>
        <v/>
      </c>
      <c r="H1077" s="33" t="n"/>
      <c r="I1077" s="33" t="n"/>
      <c r="J1077" s="33">
        <f>IF(I1077="", "", I1077*$F1077)</f>
        <v/>
      </c>
      <c r="K1077" s="33" t="n"/>
      <c r="L1077" s="33">
        <f>IF(K1077="", "", K1077*$F1077)</f>
        <v/>
      </c>
      <c r="M1077" s="30">
        <f>IF(OR(H1077="",H1077=0),"",IF(K1077="",IF(J1077="","",J1077/H1077),L1077/H1077))</f>
        <v/>
      </c>
    </row>
    <row r="1078"/>
    <row r="1079" ht="13.35" customHeight="1" s="162">
      <c r="B1079" s="188" t="inlineStr">
        <is>
          <t>Remarks</t>
        </is>
      </c>
      <c r="C1079" s="173" t="n"/>
      <c r="D1079" s="154" t="n"/>
      <c r="E1079" s="174" t="n"/>
      <c r="F1079" s="174" t="n"/>
      <c r="G1079" s="174" t="n"/>
      <c r="H1079" s="174" t="n"/>
      <c r="I1079" s="174" t="n"/>
      <c r="J1079" s="174" t="n"/>
      <c r="K1079" s="174" t="n"/>
      <c r="L1079" s="174" t="n"/>
      <c r="M1079" s="173" t="n"/>
    </row>
    <row r="1080" ht="13.35" customHeight="1" s="162">
      <c r="B1080" s="154" t="n"/>
      <c r="C1080" s="174" t="n"/>
      <c r="D1080" s="174" t="n"/>
      <c r="E1080" s="174" t="n"/>
      <c r="F1080" s="174" t="n"/>
      <c r="G1080" s="174" t="n"/>
      <c r="H1080" s="174" t="n"/>
      <c r="I1080" s="174" t="n"/>
      <c r="J1080" s="174" t="n"/>
      <c r="K1080" s="174" t="n"/>
      <c r="L1080" s="174" t="n"/>
      <c r="M1080" s="173" t="n"/>
    </row>
    <row r="1081" ht="13.35" customHeight="1" s="162">
      <c r="B1081" s="154" t="n"/>
      <c r="C1081" s="174" t="n"/>
      <c r="D1081" s="174" t="n"/>
      <c r="E1081" s="174" t="n"/>
      <c r="F1081" s="174" t="n"/>
      <c r="G1081" s="174" t="n"/>
      <c r="H1081" s="174" t="n"/>
      <c r="I1081" s="174" t="n"/>
      <c r="J1081" s="174" t="n"/>
      <c r="K1081" s="174" t="n"/>
      <c r="L1081" s="174" t="n"/>
      <c r="M1081" s="173" t="n"/>
    </row>
    <row r="1082" ht="13.35" customHeight="1" s="162">
      <c r="B1082" s="200" t="inlineStr">
        <is>
          <t>System</t>
        </is>
      </c>
      <c r="C1082" s="403" t="n"/>
      <c r="D1082" s="209">
        <f>IF('{Equipment Data Entry}'!B29="","",'{Equipment Data Entry}'!B29)</f>
        <v/>
      </c>
      <c r="E1082" s="420" t="n"/>
      <c r="F1082" s="403" t="n"/>
      <c r="G1082" s="200" t="inlineStr">
        <is>
          <t>Service</t>
        </is>
      </c>
      <c r="H1082" s="403" t="n"/>
      <c r="I1082" s="210">
        <f>IF('{Equipment Data Entry}'!C29="", "", '{Equipment Data Entry}'!C29)</f>
        <v/>
      </c>
      <c r="J1082" s="420" t="n"/>
      <c r="K1082" s="420" t="n"/>
      <c r="L1082" s="420" t="n"/>
      <c r="M1082" s="403" t="n"/>
    </row>
    <row r="1083" ht="13.35" customHeight="1" s="162">
      <c r="B1083" s="424" t="n"/>
      <c r="C1083" s="425" t="n"/>
      <c r="D1083" s="424" t="n"/>
      <c r="E1083" s="426" t="n"/>
      <c r="F1083" s="425" t="n"/>
      <c r="G1083" s="424" t="n"/>
      <c r="H1083" s="425" t="n"/>
      <c r="I1083" s="424" t="n"/>
      <c r="J1083" s="426" t="n"/>
      <c r="K1083" s="426" t="n"/>
      <c r="L1083" s="426" t="n"/>
      <c r="M1083" s="425" t="n"/>
    </row>
    <row r="1084" ht="13.35" customHeight="1" s="162">
      <c r="B1084" s="439" t="inlineStr">
        <is>
          <t>Instrument:</t>
        </is>
      </c>
      <c r="C1084" s="13" t="n"/>
      <c r="D1084" s="440" t="n"/>
      <c r="E1084" s="404" t="n"/>
      <c r="F1084" s="404" t="n"/>
      <c r="G1084" s="439" t="inlineStr">
        <is>
          <t>Ak basis / notes:</t>
        </is>
      </c>
      <c r="H1084" s="13" t="n"/>
      <c r="I1084" s="441" t="n"/>
      <c r="J1084" s="404" t="n"/>
      <c r="K1084" s="404" t="n"/>
      <c r="L1084" s="404" t="n"/>
      <c r="M1084" s="404" t="n"/>
    </row>
    <row r="1085" ht="13.35" customHeight="1" s="162">
      <c r="B1085" s="188" t="inlineStr">
        <is>
          <t>Supply Air Diffuser / Outlet Airflow</t>
        </is>
      </c>
      <c r="C1085" s="174" t="n"/>
      <c r="D1085" s="174" t="n"/>
      <c r="E1085" s="174" t="n"/>
      <c r="F1085" s="173" t="n"/>
      <c r="G1085" s="233" t="inlineStr">
        <is>
          <t>Design VEL</t>
        </is>
      </c>
      <c r="H1085" s="194" t="inlineStr">
        <is>
          <t>Design CFM</t>
        </is>
      </c>
      <c r="I1085" s="188" t="inlineStr">
        <is>
          <t>Initial</t>
        </is>
      </c>
      <c r="J1085" s="173" t="n"/>
      <c r="K1085" s="188" t="inlineStr">
        <is>
          <t>Final</t>
        </is>
      </c>
      <c r="L1085" s="173" t="n"/>
      <c r="M1085" s="188" t="inlineStr">
        <is>
          <t>%</t>
        </is>
      </c>
    </row>
    <row r="1086" ht="13.35" customHeight="1" s="162">
      <c r="B1086" s="153" t="inlineStr">
        <is>
          <t>No.</t>
        </is>
      </c>
      <c r="C1086" s="188" t="inlineStr">
        <is>
          <t>Area Served</t>
        </is>
      </c>
      <c r="D1086" s="188" t="inlineStr">
        <is>
          <t>Type</t>
        </is>
      </c>
      <c r="E1086" s="188" t="inlineStr">
        <is>
          <t>Size</t>
        </is>
      </c>
      <c r="F1086" s="188" t="inlineStr">
        <is>
          <t>Ak</t>
        </is>
      </c>
      <c r="G1086" s="442" t="n"/>
      <c r="H1086" s="442" t="n"/>
      <c r="I1086" s="188" t="inlineStr">
        <is>
          <t>VEL</t>
        </is>
      </c>
      <c r="J1086" s="188" t="inlineStr">
        <is>
          <t>CFM</t>
        </is>
      </c>
      <c r="K1086" s="188" t="inlineStr">
        <is>
          <t>VEL</t>
        </is>
      </c>
      <c r="L1086" s="188" t="inlineStr">
        <is>
          <t>CFM</t>
        </is>
      </c>
      <c r="M1086" s="442" t="n"/>
    </row>
    <row r="1087" ht="13.35" customHeight="1" s="162">
      <c r="B1087" s="31" t="n"/>
      <c r="C1087" s="31" t="n"/>
      <c r="E1087" s="31" t="n"/>
      <c r="F1087" s="32" t="n"/>
      <c r="G1087" s="33">
        <f>IF(F1087="", "", H1087/F1087)</f>
        <v/>
      </c>
      <c r="H1087" s="33" t="n"/>
      <c r="I1087" s="33" t="n"/>
      <c r="J1087" s="33">
        <f>IF(I1087="", "", I1087*$F1087)</f>
        <v/>
      </c>
      <c r="K1087" s="33" t="n"/>
      <c r="L1087" s="33">
        <f>IF(K1087="", "", K1087*$F1087)</f>
        <v/>
      </c>
      <c r="M1087" s="30">
        <f>IF(OR(H1087="",H1087=0),"",IF(K1087="",IF(J1087="","",J1087/H1087),L1087/H1087))</f>
        <v/>
      </c>
      <c r="P1087" s="238" t="inlineStr">
        <is>
          <t>Technician Notes</t>
        </is>
      </c>
    </row>
    <row r="1088" ht="13.35" customHeight="1" s="162">
      <c r="B1088" s="31" t="n"/>
      <c r="C1088" s="31" t="n"/>
      <c r="E1088" s="31"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31" t="n"/>
      <c r="C1089" s="31" t="n"/>
      <c r="E1089" s="31" t="n"/>
      <c r="F1089" s="32" t="n"/>
      <c r="G1089" s="33">
        <f>IF(F1089="", "", H1089/F1089)</f>
        <v/>
      </c>
      <c r="H1089" s="33" t="n"/>
      <c r="I1089" s="33" t="n"/>
      <c r="J1089" s="33">
        <f>IF(I1089="", "", I1089*$F1089)</f>
        <v/>
      </c>
      <c r="K1089" s="33" t="n"/>
      <c r="L1089" s="33">
        <f>IF(K1089="", "", K1089*$F1089)</f>
        <v/>
      </c>
      <c r="M1089" s="30">
        <f>IF(OR(H1089="",H1089=0),"",IF(K1089="",IF(J1089="","",J1089/H1089),L1089/H1089))</f>
        <v/>
      </c>
    </row>
    <row r="1090" ht="13.35" customHeight="1" s="162">
      <c r="B1090" s="31" t="n"/>
      <c r="C1090" s="31" t="n"/>
      <c r="E1090" s="31" t="n"/>
      <c r="F1090" s="32" t="n"/>
      <c r="G1090" s="33">
        <f>IF(F1090="", "", H1090/F1090)</f>
        <v/>
      </c>
      <c r="H1090" s="33" t="n"/>
      <c r="I1090" s="33" t="n"/>
      <c r="J1090" s="33">
        <f>IF(I1090="", "", I1090*$F1090)</f>
        <v/>
      </c>
      <c r="K1090" s="33" t="n"/>
      <c r="L1090" s="33">
        <f>IF(K1090="", "", K1090*$F1090)</f>
        <v/>
      </c>
      <c r="M1090" s="30">
        <f>IF(OR(H1090="",H1090=0),"",IF(K1090="",IF(J1090="","",J1090/H1090),L1090/H1090))</f>
        <v/>
      </c>
      <c r="P1090" s="443" t="n"/>
      <c r="Q1090" s="421" t="n"/>
      <c r="R1090" s="421" t="n"/>
      <c r="S1090" s="421" t="n"/>
      <c r="T1090" s="421" t="n"/>
      <c r="U1090" s="421" t="n"/>
      <c r="V1090" s="421" t="n"/>
      <c r="W1090" s="421" t="n"/>
      <c r="X1090" s="421" t="n"/>
      <c r="Y1090" s="421" t="n"/>
      <c r="Z1090" s="422" t="n"/>
    </row>
    <row r="1091" ht="13.35" customHeight="1" s="162">
      <c r="B1091" s="31" t="n"/>
      <c r="C1091" s="31" t="n"/>
      <c r="E1091" s="31" t="n"/>
      <c r="F1091" s="32" t="n"/>
      <c r="G1091" s="33">
        <f>IF(F1091="", "", H1091/F1091)</f>
        <v/>
      </c>
      <c r="H1091" s="33" t="n"/>
      <c r="I1091" s="33" t="n"/>
      <c r="J1091" s="33">
        <f>IF(I1091="", "", I1091*$F1091)</f>
        <v/>
      </c>
      <c r="K1091" s="33" t="n"/>
      <c r="L1091" s="33">
        <f>IF(K1091="", "", K1091*$F1091)</f>
        <v/>
      </c>
      <c r="M1091" s="30">
        <f>IF(OR(H1091="",H1091=0),"",IF(K1091="",IF(J1091="","",J1091/H1091),L1091/H1091))</f>
        <v/>
      </c>
      <c r="P1091" s="444" t="n"/>
      <c r="Z1091" s="445" t="n"/>
    </row>
    <row r="1092" ht="13.35" customHeight="1" s="162">
      <c r="B1092" s="31" t="n"/>
      <c r="C1092" s="31" t="n"/>
      <c r="E1092" s="31" t="n"/>
      <c r="F1092" s="32" t="n"/>
      <c r="G1092" s="33">
        <f>IF(F1092="", "", H1092/F1092)</f>
        <v/>
      </c>
      <c r="H1092" s="33" t="n"/>
      <c r="I1092" s="33" t="n"/>
      <c r="J1092" s="33">
        <f>IF(I1092="", "", I1092*$F1092)</f>
        <v/>
      </c>
      <c r="K1092" s="33" t="n"/>
      <c r="L1092" s="33">
        <f>IF(K1092="", "", K1092*$F1092)</f>
        <v/>
      </c>
      <c r="M1092" s="30">
        <f>IF(OR(H1092="",H1092=0),"",IF(K1092="",IF(J1092="","",J1092/H1092),L1092/H1092))</f>
        <v/>
      </c>
      <c r="P1092" s="444" t="n"/>
      <c r="Z1092" s="445" t="n"/>
    </row>
    <row r="1093" ht="13.35" customHeight="1" s="162">
      <c r="B1093" s="31" t="n"/>
      <c r="C1093" s="31" t="n"/>
      <c r="E1093" s="31" t="n"/>
      <c r="F1093" s="32" t="n"/>
      <c r="G1093" s="33">
        <f>IF(F1093="", "", H1093/F1093)</f>
        <v/>
      </c>
      <c r="H1093" s="33" t="n"/>
      <c r="I1093" s="33" t="n"/>
      <c r="J1093" s="33">
        <f>IF(I1093="", "", I1093*$F1093)</f>
        <v/>
      </c>
      <c r="K1093" s="33" t="n"/>
      <c r="L1093" s="33">
        <f>IF(K1093="", "", K1093*$F1093)</f>
        <v/>
      </c>
      <c r="M1093" s="30">
        <f>IF(OR(H1093="",H1093=0),"",IF(K1093="",IF(J1093="","",J1093/H1093),L1093/H1093))</f>
        <v/>
      </c>
      <c r="P1093" s="444" t="n"/>
      <c r="Z1093" s="445" t="n"/>
    </row>
    <row r="1094" ht="13.35" customHeight="1" s="162">
      <c r="B1094" s="31" t="n"/>
      <c r="C1094" s="31" t="n"/>
      <c r="E1094" s="31" t="n"/>
      <c r="F1094" s="32" t="n"/>
      <c r="G1094" s="33">
        <f>IF(F1094="", "", H1094/F1094)</f>
        <v/>
      </c>
      <c r="H1094" s="33" t="n"/>
      <c r="I1094" s="33" t="n"/>
      <c r="J1094" s="33">
        <f>IF(I1094="", "", I1094*$F1094)</f>
        <v/>
      </c>
      <c r="K1094" s="33" t="n"/>
      <c r="L1094" s="33">
        <f>IF(K1094="", "", K1094*$F1094)</f>
        <v/>
      </c>
      <c r="M1094" s="30">
        <f>IF(OR(H1094="",H1094=0),"",IF(K1094="",IF(J1094="","",J1094/H1094),L1094/H1094))</f>
        <v/>
      </c>
      <c r="P1094" s="444" t="n"/>
      <c r="Z1094" s="445" t="n"/>
    </row>
    <row r="1095" ht="13.35" customHeight="1" s="162">
      <c r="B1095" s="31" t="n"/>
      <c r="C1095" s="31" t="n"/>
      <c r="E1095" s="31" t="n"/>
      <c r="F1095" s="32" t="n"/>
      <c r="G1095" s="33">
        <f>IF(F1095="", "", H1095/F1095)</f>
        <v/>
      </c>
      <c r="H1095" s="33" t="n"/>
      <c r="I1095" s="33" t="n"/>
      <c r="J1095" s="33">
        <f>IF(I1095="", "", I1095*$F1095)</f>
        <v/>
      </c>
      <c r="K1095" s="33" t="n"/>
      <c r="L1095" s="33">
        <f>IF(K1095="", "", K1095*$F1095)</f>
        <v/>
      </c>
      <c r="M1095" s="30">
        <f>IF(OR(H1095="",H1095=0),"",IF(K1095="",IF(J1095="","",J1095/H1095),L1095/H1095))</f>
        <v/>
      </c>
      <c r="P1095" s="444" t="n"/>
      <c r="Z1095" s="445" t="n"/>
    </row>
    <row r="1096" ht="13.35" customHeight="1" s="162">
      <c r="B1096" s="31" t="n"/>
      <c r="C1096" s="31" t="n"/>
      <c r="E1096" s="31" t="n"/>
      <c r="F1096" s="32" t="n"/>
      <c r="G1096" s="33">
        <f>IF(F1096="", "", H1096/F1096)</f>
        <v/>
      </c>
      <c r="H1096" s="33" t="n"/>
      <c r="I1096" s="33" t="n"/>
      <c r="J1096" s="33">
        <f>IF(I1096="", "", I1096*$F1096)</f>
        <v/>
      </c>
      <c r="K1096" s="33" t="n"/>
      <c r="L1096" s="33">
        <f>IF(K1096="", "", K1096*$F1096)</f>
        <v/>
      </c>
      <c r="M1096" s="30">
        <f>IF(OR(H1096="",H1096=0),"",IF(K1096="",IF(J1096="","",J1096/H1096),L1096/H1096))</f>
        <v/>
      </c>
      <c r="P1096" s="444" t="n"/>
      <c r="Z1096" s="445" t="n"/>
    </row>
    <row r="1097" ht="13.35" customHeight="1" s="162">
      <c r="B1097" s="31" t="n"/>
      <c r="C1097" s="31" t="n"/>
      <c r="E1097" s="31" t="n"/>
      <c r="F1097" s="32" t="n"/>
      <c r="G1097" s="33">
        <f>IF(F1097="", "", H1097/F1097)</f>
        <v/>
      </c>
      <c r="H1097" s="33" t="n"/>
      <c r="I1097" s="33" t="n"/>
      <c r="J1097" s="33">
        <f>IF(I1097="", "", I1097*$F1097)</f>
        <v/>
      </c>
      <c r="K1097" s="33" t="n"/>
      <c r="L1097" s="33">
        <f>IF(K1097="", "", K1097*$F1097)</f>
        <v/>
      </c>
      <c r="M1097" s="30">
        <f>IF(OR(H1097="",H1097=0),"",IF(K1097="",IF(J1097="","",J1097/H1097),L1097/H1097))</f>
        <v/>
      </c>
      <c r="P1097" s="444" t="n"/>
      <c r="Z1097" s="445" t="n"/>
    </row>
    <row r="1098" ht="13.35" customHeight="1" s="162">
      <c r="B1098" s="31" t="n"/>
      <c r="C1098" s="31" t="n"/>
      <c r="E1098" s="31" t="n"/>
      <c r="F1098" s="32" t="n"/>
      <c r="G1098" s="33">
        <f>IF(F1098="", "", H1098/F1098)</f>
        <v/>
      </c>
      <c r="H1098" s="33" t="n"/>
      <c r="I1098" s="33" t="n"/>
      <c r="J1098" s="33">
        <f>IF(I1098="", "", I1098*$F1098)</f>
        <v/>
      </c>
      <c r="K1098" s="33" t="n"/>
      <c r="L1098" s="33">
        <f>IF(K1098="", "", K1098*$F1098)</f>
        <v/>
      </c>
      <c r="M1098" s="30">
        <f>IF(OR(H1098="",H1098=0),"",IF(K1098="",IF(J1098="","",J1098/H1098),L1098/H1098))</f>
        <v/>
      </c>
      <c r="P1098" s="444" t="n"/>
      <c r="Z1098" s="445" t="n"/>
    </row>
    <row r="1099" ht="13.35" customHeight="1" s="162">
      <c r="B1099" s="31" t="n"/>
      <c r="C1099" s="31" t="n"/>
      <c r="E1099" s="31" t="n"/>
      <c r="F1099" s="32" t="n"/>
      <c r="G1099" s="33">
        <f>IF(F1099="", "", H1099/F1099)</f>
        <v/>
      </c>
      <c r="H1099" s="33" t="n"/>
      <c r="I1099" s="33" t="n"/>
      <c r="J1099" s="33">
        <f>IF(I1099="", "", I1099*$F1099)</f>
        <v/>
      </c>
      <c r="K1099" s="33" t="n"/>
      <c r="L1099" s="33">
        <f>IF(K1099="", "", K1099*$F1099)</f>
        <v/>
      </c>
      <c r="M1099" s="30">
        <f>IF(OR(H1099="",H1099=0),"",IF(K1099="",IF(J1099="","",J1099/H1099),L1099/H1099))</f>
        <v/>
      </c>
      <c r="P1099" s="444" t="n"/>
      <c r="Z1099" s="445" t="n"/>
    </row>
    <row r="1100" ht="13.35" customHeight="1" s="162">
      <c r="B1100" s="31" t="n"/>
      <c r="C1100" s="31" t="n"/>
      <c r="E1100" s="31" t="n"/>
      <c r="F1100" s="32" t="n"/>
      <c r="G1100" s="33">
        <f>IF(F1100="", "", H1100/F1100)</f>
        <v/>
      </c>
      <c r="H1100" s="33" t="n"/>
      <c r="I1100" s="33" t="n"/>
      <c r="J1100" s="33">
        <f>IF(I1100="", "", I1100*$F1100)</f>
        <v/>
      </c>
      <c r="K1100" s="33" t="n"/>
      <c r="L1100" s="33">
        <f>IF(K1100="", "", K1100*$F1100)</f>
        <v/>
      </c>
      <c r="M1100" s="30">
        <f>IF(OR(H1100="",H1100=0),"",IF(K1100="",IF(J1100="","",J1100/H1100),L1100/H1100))</f>
        <v/>
      </c>
      <c r="P1100" s="444" t="n"/>
      <c r="Z1100" s="445" t="n"/>
    </row>
    <row r="1101" ht="13.35" customHeight="1" s="162">
      <c r="B1101" s="31" t="n"/>
      <c r="C1101" s="31" t="n"/>
      <c r="E1101" s="31" t="n"/>
      <c r="F1101" s="32" t="n"/>
      <c r="G1101" s="33">
        <f>IF(F1101="", "", H1101/F1101)</f>
        <v/>
      </c>
      <c r="H1101" s="33" t="n"/>
      <c r="I1101" s="33" t="n"/>
      <c r="J1101" s="33">
        <f>IF(I1101="", "", I1101*$F1101)</f>
        <v/>
      </c>
      <c r="K1101" s="33" t="n"/>
      <c r="L1101" s="33">
        <f>IF(K1101="", "", K1101*$F1101)</f>
        <v/>
      </c>
      <c r="M1101" s="30">
        <f>IF(OR(H1101="",H1101=0),"",IF(K1101="",IF(J1101="","",J1101/H1101),L1101/H1101))</f>
        <v/>
      </c>
      <c r="P1101" s="444" t="n"/>
      <c r="Z1101" s="445" t="n"/>
    </row>
    <row r="1102" ht="13.35" customHeight="1" s="162">
      <c r="B1102" s="31" t="n"/>
      <c r="C1102" s="31" t="n"/>
      <c r="E1102" s="31" t="n"/>
      <c r="F1102" s="32" t="n"/>
      <c r="G1102" s="33">
        <f>IF(F1102="", "", H1102/F1102)</f>
        <v/>
      </c>
      <c r="H1102" s="33" t="n"/>
      <c r="I1102" s="33" t="n"/>
      <c r="J1102" s="33">
        <f>IF(I1102="", "", I1102*$F1102)</f>
        <v/>
      </c>
      <c r="K1102" s="33" t="n"/>
      <c r="L1102" s="33">
        <f>IF(K1102="", "", K1102*$F1102)</f>
        <v/>
      </c>
      <c r="M1102" s="30">
        <f>IF(OR(H1102="",H1102=0),"",IF(K1102="",IF(J1102="","",J1102/H1102),L1102/H1102))</f>
        <v/>
      </c>
      <c r="P1102" s="444" t="n"/>
      <c r="Z1102" s="445" t="n"/>
    </row>
    <row r="1103" ht="13.35" customHeight="1" s="162">
      <c r="B1103" s="31" t="n"/>
      <c r="C1103" s="31" t="n"/>
      <c r="E1103" s="31" t="n"/>
      <c r="F1103" s="32" t="n"/>
      <c r="G1103" s="33">
        <f>IF(F1103="", "", H1103/F1103)</f>
        <v/>
      </c>
      <c r="H1103" s="33" t="n"/>
      <c r="I1103" s="33" t="n"/>
      <c r="J1103" s="33">
        <f>IF(I1103="", "", I1103*$F1103)</f>
        <v/>
      </c>
      <c r="K1103" s="33" t="n"/>
      <c r="L1103" s="33">
        <f>IF(K1103="", "", K1103*$F1103)</f>
        <v/>
      </c>
      <c r="M1103" s="30">
        <f>IF(OR(H1103="",H1103=0),"",IF(K1103="",IF(J1103="","",J1103/H1103),L1103/H1103))</f>
        <v/>
      </c>
      <c r="P1103" s="444" t="n"/>
      <c r="Z1103" s="445" t="n"/>
    </row>
    <row r="1104" ht="13.35" customHeight="1" s="162">
      <c r="B1104" s="31" t="n"/>
      <c r="C1104" s="31" t="n"/>
      <c r="E1104" s="31" t="n"/>
      <c r="F1104" s="32" t="n"/>
      <c r="G1104" s="33">
        <f>IF(F1104="", "", H1104/F1104)</f>
        <v/>
      </c>
      <c r="H1104" s="33" t="n"/>
      <c r="I1104" s="33" t="n"/>
      <c r="J1104" s="33">
        <f>IF(I1104="", "", I1104*$F1104)</f>
        <v/>
      </c>
      <c r="K1104" s="33" t="n"/>
      <c r="L1104" s="33">
        <f>IF(K1104="", "", K1104*$F1104)</f>
        <v/>
      </c>
      <c r="M1104" s="30">
        <f>IF(OR(H1104="",H1104=0),"",IF(K1104="",IF(J1104="","",J1104/H1104),L1104/H1104))</f>
        <v/>
      </c>
      <c r="P1104" s="444" t="n"/>
      <c r="Z1104" s="445" t="n"/>
    </row>
    <row r="1105" ht="13.35" customHeight="1" s="162">
      <c r="B1105" s="31" t="n"/>
      <c r="C1105" s="31" t="n"/>
      <c r="E1105" s="31" t="n"/>
      <c r="F1105" s="32" t="n"/>
      <c r="G1105" s="33">
        <f>IF(F1105="", "", H1105/F1105)</f>
        <v/>
      </c>
      <c r="H1105" s="33" t="n"/>
      <c r="I1105" s="33" t="n"/>
      <c r="J1105" s="33">
        <f>IF(I1105="", "", I1105*$F1105)</f>
        <v/>
      </c>
      <c r="K1105" s="33" t="n"/>
      <c r="L1105" s="33">
        <f>IF(K1105="", "", K1105*$F1105)</f>
        <v/>
      </c>
      <c r="M1105" s="30">
        <f>IF(OR(H1105="",H1105=0),"",IF(K1105="",IF(J1105="","",J1105/H1105),L1105/H1105))</f>
        <v/>
      </c>
      <c r="P1105" s="444" t="n"/>
      <c r="Z1105" s="445" t="n"/>
    </row>
    <row r="1106" ht="13.35" customHeight="1" s="162">
      <c r="B1106" s="31" t="n"/>
      <c r="C1106" s="31" t="n"/>
      <c r="E1106" s="31" t="n"/>
      <c r="F1106" s="32" t="n"/>
      <c r="G1106" s="33">
        <f>IF(F1106="", "", H1106/F1106)</f>
        <v/>
      </c>
      <c r="H1106" s="33" t="n"/>
      <c r="I1106" s="33" t="n"/>
      <c r="J1106" s="33">
        <f>IF(I1106="", "", I1106*$F1106)</f>
        <v/>
      </c>
      <c r="K1106" s="33" t="n"/>
      <c r="L1106" s="33">
        <f>IF(K1106="", "", K1106*$F1106)</f>
        <v/>
      </c>
      <c r="M1106" s="30">
        <f>IF(OR(H1106="",H1106=0),"",IF(K1106="",IF(J1106="","",J1106/H1106),L1106/H1106))</f>
        <v/>
      </c>
      <c r="P1106" s="444" t="n"/>
      <c r="Z1106" s="445" t="n"/>
    </row>
    <row r="1107" ht="13.35" customHeight="1" s="162">
      <c r="B1107" s="31" t="n"/>
      <c r="C1107" s="31" t="n"/>
      <c r="E1107" s="31" t="n"/>
      <c r="F1107" s="32" t="n"/>
      <c r="G1107" s="33">
        <f>IF(F1107="", "", H1107/F1107)</f>
        <v/>
      </c>
      <c r="H1107" s="33" t="n"/>
      <c r="I1107" s="33" t="n"/>
      <c r="J1107" s="33">
        <f>IF(I1107="", "", I1107*$F1107)</f>
        <v/>
      </c>
      <c r="K1107" s="33" t="n"/>
      <c r="L1107" s="33">
        <f>IF(K1107="", "", K1107*$F1107)</f>
        <v/>
      </c>
      <c r="M1107" s="30">
        <f>IF(OR(H1107="",H1107=0),"",IF(K1107="",IF(J1107="","",J1107/H1107),L1107/H1107))</f>
        <v/>
      </c>
      <c r="P1107" s="444" t="n"/>
      <c r="Z1107" s="445" t="n"/>
    </row>
    <row r="1108" ht="13.35" customHeight="1" s="162">
      <c r="B1108" s="31" t="n"/>
      <c r="C1108" s="31" t="n"/>
      <c r="E1108" s="31" t="n"/>
      <c r="F1108" s="32" t="n"/>
      <c r="G1108" s="33">
        <f>IF(F1108="", "", H1108/F1108)</f>
        <v/>
      </c>
      <c r="H1108" s="33" t="n"/>
      <c r="I1108" s="33" t="n"/>
      <c r="J1108" s="33">
        <f>IF(I1108="", "", I1108*$F1108)</f>
        <v/>
      </c>
      <c r="K1108" s="33" t="n"/>
      <c r="L1108" s="33">
        <f>IF(K1108="", "", K1108*$F1108)</f>
        <v/>
      </c>
      <c r="M1108" s="30">
        <f>IF(OR(H1108="",H1108=0),"",IF(K1108="",IF(J1108="","",J1108/H1108),L1108/H1108))</f>
        <v/>
      </c>
      <c r="P1108" s="444" t="n"/>
      <c r="Z1108" s="445" t="n"/>
    </row>
    <row r="1109" ht="13.35" customHeight="1" s="162">
      <c r="B1109" s="31" t="n"/>
      <c r="C1109" s="31" t="n"/>
      <c r="E1109" s="31" t="n"/>
      <c r="F1109" s="32" t="n"/>
      <c r="G1109" s="33">
        <f>IF(F1109="", "", H1109/F1109)</f>
        <v/>
      </c>
      <c r="H1109" s="33" t="n"/>
      <c r="I1109" s="33" t="n"/>
      <c r="J1109" s="33">
        <f>IF(I1109="", "", I1109*$F1109)</f>
        <v/>
      </c>
      <c r="K1109" s="33" t="n"/>
      <c r="L1109" s="33">
        <f>IF(K1109="", "", K1109*$F1109)</f>
        <v/>
      </c>
      <c r="M1109" s="30">
        <f>IF(OR(H1109="",H1109=0),"",IF(K1109="",IF(J1109="","",J1109/H1109),L1109/H1109))</f>
        <v/>
      </c>
      <c r="P1109" s="444" t="n"/>
      <c r="Z1109" s="445" t="n"/>
    </row>
    <row r="1110" ht="13.35" customHeight="1" s="162">
      <c r="B1110" s="31" t="n"/>
      <c r="C1110" s="31" t="n"/>
      <c r="E1110" s="31" t="n"/>
      <c r="F1110" s="32" t="n"/>
      <c r="G1110" s="33">
        <f>IF(F1110="", "", H1110/F1110)</f>
        <v/>
      </c>
      <c r="H1110" s="33" t="n"/>
      <c r="I1110" s="33" t="n"/>
      <c r="J1110" s="33">
        <f>IF(I1110="", "", I1110*$F1110)</f>
        <v/>
      </c>
      <c r="K1110" s="33" t="n"/>
      <c r="L1110" s="33">
        <f>IF(K1110="", "", K1110*$F1110)</f>
        <v/>
      </c>
      <c r="M1110" s="30">
        <f>IF(OR(H1110="",H1110=0),"",IF(K1110="",IF(J1110="","",J1110/H1110),L1110/H1110))</f>
        <v/>
      </c>
      <c r="P1110" s="444" t="n"/>
      <c r="Z1110" s="445" t="n"/>
    </row>
    <row r="1111" ht="13.35" customHeight="1" s="162">
      <c r="B1111" s="31" t="n"/>
      <c r="C1111" s="31" t="n"/>
      <c r="E1111" s="31" t="n"/>
      <c r="F1111" s="32" t="n"/>
      <c r="G1111" s="33">
        <f>IF(F1111="", "", H1111/F1111)</f>
        <v/>
      </c>
      <c r="H1111" s="33" t="n"/>
      <c r="I1111" s="33" t="n"/>
      <c r="J1111" s="33">
        <f>IF(I1111="", "", I1111*$F1111)</f>
        <v/>
      </c>
      <c r="K1111" s="33" t="n"/>
      <c r="L1111" s="33">
        <f>IF(K1111="", "", K1111*$F1111)</f>
        <v/>
      </c>
      <c r="M1111" s="30">
        <f>IF(OR(H1111="",H1111=0),"",IF(K1111="",IF(J1111="","",J1111/H1111),L1111/H1111))</f>
        <v/>
      </c>
      <c r="P1111" s="444" t="n"/>
      <c r="Z1111" s="445" t="n"/>
    </row>
    <row r="1112" ht="13.35" customHeight="1" s="162">
      <c r="B1112" s="31" t="n"/>
      <c r="C1112" s="31" t="n"/>
      <c r="E1112" s="31" t="n"/>
      <c r="F1112" s="32" t="n"/>
      <c r="G1112" s="33">
        <f>IF(F1112="", "", H1112/F1112)</f>
        <v/>
      </c>
      <c r="H1112" s="33" t="n"/>
      <c r="I1112" s="33" t="n"/>
      <c r="J1112" s="33">
        <f>IF(I1112="", "", I1112*$F1112)</f>
        <v/>
      </c>
      <c r="K1112" s="33" t="n"/>
      <c r="L1112" s="33">
        <f>IF(K1112="", "", K1112*$F1112)</f>
        <v/>
      </c>
      <c r="M1112" s="30">
        <f>IF(OR(H1112="",H1112=0),"",IF(K1112="",IF(J1112="","",J1112/H1112),L1112/H1112))</f>
        <v/>
      </c>
      <c r="P1112" s="444" t="n"/>
      <c r="Z1112" s="445" t="n"/>
    </row>
    <row r="1113" ht="13.35" customHeight="1" s="162">
      <c r="B1113" s="31" t="n"/>
      <c r="C1113" s="31" t="n"/>
      <c r="E1113" s="31" t="n"/>
      <c r="F1113" s="32" t="n"/>
      <c r="G1113" s="33">
        <f>IF(F1113="", "", H1113/F1113)</f>
        <v/>
      </c>
      <c r="H1113" s="33" t="n"/>
      <c r="I1113" s="33" t="n"/>
      <c r="J1113" s="33">
        <f>IF(I1113="", "", I1113*$F1113)</f>
        <v/>
      </c>
      <c r="K1113" s="33" t="n"/>
      <c r="L1113" s="33">
        <f>IF(K1113="", "", K1113*$F1113)</f>
        <v/>
      </c>
      <c r="M1113" s="30">
        <f>IF(OR(H1113="",H1113=0),"",IF(K1113="",IF(J1113="","",J1113/H1113),L1113/H1113))</f>
        <v/>
      </c>
      <c r="P1113" s="444" t="n"/>
      <c r="Z1113" s="445" t="n"/>
    </row>
    <row r="1114" ht="13.35" customHeight="1" s="162">
      <c r="B1114" s="31" t="n"/>
      <c r="C1114" s="31" t="n"/>
      <c r="E1114" s="31" t="n"/>
      <c r="F1114" s="32" t="n"/>
      <c r="G1114" s="33">
        <f>IF(F1114="", "", H1114/F1114)</f>
        <v/>
      </c>
      <c r="H1114" s="33" t="n"/>
      <c r="I1114" s="33" t="n"/>
      <c r="J1114" s="33">
        <f>IF(I1114="", "", I1114*$F1114)</f>
        <v/>
      </c>
      <c r="K1114" s="33" t="n"/>
      <c r="L1114" s="33">
        <f>IF(K1114="", "", K1114*$F1114)</f>
        <v/>
      </c>
      <c r="M1114" s="34">
        <f>IF(OR(H1114="",H1114=0),"",IF(K1114="",IF(J1114="","",J1114/H1114),L1114/H1114))</f>
        <v/>
      </c>
      <c r="P1114" s="444" t="n"/>
      <c r="Z1114" s="445" t="n"/>
    </row>
    <row r="1115" ht="13.35" customHeight="1" s="162">
      <c r="A1115" s="130" t="n"/>
      <c r="B1115" s="42" t="n"/>
      <c r="C1115" s="231" t="inlineStr">
        <is>
          <t>Total</t>
        </is>
      </c>
      <c r="D1115" s="159" t="n"/>
      <c r="E1115" s="42" t="n"/>
      <c r="F1115" s="42" t="n"/>
      <c r="G1115" s="43" t="n"/>
      <c r="H1115" s="43">
        <f>IF(SUM(H1087:H1114)=0,"",SUM(H1087:H1114))</f>
        <v/>
      </c>
      <c r="I1115" s="43" t="n"/>
      <c r="J1115" s="43">
        <f>IF(SUM(J1087:J1114)=0,"",SUM(J1087:J1114))</f>
        <v/>
      </c>
      <c r="K1115" s="43" t="n"/>
      <c r="L1115" s="43">
        <f>IF(SUM(L1087:L1114)=0,"",SUM(L1087:L1114))</f>
        <v/>
      </c>
      <c r="M1115" s="35">
        <f>IF(OR(H1115="",H1115=0),"",IF(L1115="",IF(J1115="","",J1115/H1115),L1115/H1115))</f>
        <v/>
      </c>
      <c r="P1115" s="444" t="n"/>
      <c r="Z1115" s="445" t="n"/>
    </row>
    <row r="1116" ht="13.35" customHeight="1" s="162">
      <c r="P1116" s="444" t="n"/>
      <c r="Z1116" s="445" t="n"/>
    </row>
    <row r="1117" ht="13.35" customHeight="1" s="162">
      <c r="B1117" s="188" t="inlineStr">
        <is>
          <t>Return Air Register / Inlet Airflow</t>
        </is>
      </c>
      <c r="C1117" s="174" t="n"/>
      <c r="D1117" s="174" t="n"/>
      <c r="E1117" s="174" t="n"/>
      <c r="F1117" s="173" t="n"/>
      <c r="G1117" s="233" t="inlineStr">
        <is>
          <t>Design VEL</t>
        </is>
      </c>
      <c r="H1117" s="194" t="inlineStr">
        <is>
          <t>Design CFM</t>
        </is>
      </c>
      <c r="I1117" s="188" t="inlineStr">
        <is>
          <t>Initial</t>
        </is>
      </c>
      <c r="J1117" s="173" t="n"/>
      <c r="K1117" s="188" t="inlineStr">
        <is>
          <t>Final</t>
        </is>
      </c>
      <c r="L1117" s="173" t="n"/>
      <c r="M1117" s="188" t="inlineStr">
        <is>
          <t>%</t>
        </is>
      </c>
      <c r="P1117" s="446" t="n"/>
      <c r="Q1117" s="447" t="n"/>
      <c r="R1117" s="447" t="n"/>
      <c r="S1117" s="447" t="n"/>
      <c r="T1117" s="447" t="n"/>
      <c r="U1117" s="447" t="n"/>
      <c r="V1117" s="447" t="n"/>
      <c r="W1117" s="447" t="n"/>
      <c r="X1117" s="447" t="n"/>
      <c r="Y1117" s="447" t="n"/>
      <c r="Z1117" s="448" t="n"/>
    </row>
    <row r="1118" ht="13.35" customHeight="1" s="162">
      <c r="B1118" s="153" t="inlineStr">
        <is>
          <t>No.</t>
        </is>
      </c>
      <c r="C1118" s="188" t="inlineStr">
        <is>
          <t>Area Served</t>
        </is>
      </c>
      <c r="D1118" s="188" t="inlineStr">
        <is>
          <t>Type</t>
        </is>
      </c>
      <c r="E1118" s="188" t="inlineStr">
        <is>
          <t>Size</t>
        </is>
      </c>
      <c r="F1118" s="188" t="inlineStr">
        <is>
          <t>Ak</t>
        </is>
      </c>
      <c r="G1118" s="442" t="n"/>
      <c r="H1118" s="442" t="n"/>
      <c r="I1118" s="188" t="inlineStr">
        <is>
          <t>VEL</t>
        </is>
      </c>
      <c r="J1118" s="188" t="inlineStr">
        <is>
          <t>CFM</t>
        </is>
      </c>
      <c r="K1118" s="188" t="inlineStr">
        <is>
          <t>VEL</t>
        </is>
      </c>
      <c r="L1118" s="188" t="inlineStr">
        <is>
          <t>CFM</t>
        </is>
      </c>
      <c r="M1118" s="442" t="n"/>
    </row>
    <row r="1119" ht="13.35" customHeight="1" s="162">
      <c r="B1119" s="31" t="n"/>
      <c r="C1119" s="31" t="n"/>
      <c r="E1119" s="31" t="n"/>
      <c r="F1119" s="32" t="n"/>
      <c r="G1119" s="33">
        <f>IF(F1119="", "", H1119/F1119)</f>
        <v/>
      </c>
      <c r="H1119" s="33">
        <f>IF(H1115="","",H1115-N(H1126))</f>
        <v/>
      </c>
      <c r="I1119" s="33" t="n"/>
      <c r="J1119" s="33">
        <f>IF(I1119="", "", I1119*$F1119)</f>
        <v/>
      </c>
      <c r="K1119" s="33" t="n"/>
      <c r="L1119" s="33">
        <f>IF(L1126="","",L1115-N(L1126))</f>
        <v/>
      </c>
      <c r="M1119" s="30">
        <f>IF(OR(H1119="",H1119=0),"",IF(K1119="",IF(J1119="","",J1119/H1119),L1119/H1119))</f>
        <v/>
      </c>
    </row>
    <row r="1120" ht="13.35" customHeight="1" s="162">
      <c r="B1120" s="31" t="n"/>
      <c r="C1120" s="31" t="n"/>
      <c r="E1120" s="31"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1" t="n"/>
      <c r="C1121" s="31" t="n"/>
      <c r="E1121" s="31" t="n"/>
      <c r="F1121" s="32" t="n"/>
      <c r="G1121" s="33">
        <f>IF(F1121="", "", H1121/F1121)</f>
        <v/>
      </c>
      <c r="H1121" s="33" t="n"/>
      <c r="I1121" s="33" t="n"/>
      <c r="J1121" s="33">
        <f>IF(I1121="", "", I1121*$F1121)</f>
        <v/>
      </c>
      <c r="K1121" s="33" t="n"/>
      <c r="L1121" s="33">
        <f>IF(K1121="", "", K1121*$F1121)</f>
        <v/>
      </c>
      <c r="M1121" s="34">
        <f>IF(OR(H1121="",H1121=0),"",IF(K1121="",IF(J1121="","",J1121/H1121),L1121/H1121))</f>
        <v/>
      </c>
    </row>
    <row r="1122" ht="13.35" customHeight="1" s="162">
      <c r="A1122" s="130" t="n"/>
      <c r="B1122" s="42" t="n"/>
      <c r="C1122" s="231" t="inlineStr">
        <is>
          <t>Total</t>
        </is>
      </c>
      <c r="D1122" s="159" t="n"/>
      <c r="E1122" s="42" t="n"/>
      <c r="F1122" s="42" t="n"/>
      <c r="G1122" s="43" t="n"/>
      <c r="H1122" s="43">
        <f>IF(SUM(H1119:H1121)=0, "", SUM(H1119:H1121))</f>
        <v/>
      </c>
      <c r="I1122" s="42" t="n"/>
      <c r="J1122" s="43">
        <f>IF(SUM(J1119:J1121)=0, "", SUM(J1119:J1121))</f>
        <v/>
      </c>
      <c r="K1122" s="42" t="n"/>
      <c r="L1122" s="43">
        <f>IF(SUM(L1119:L1121)=0, "", SUM(L1119:L1121))</f>
        <v/>
      </c>
      <c r="M1122" s="35">
        <f>IF(OR(H1122="",H1122=0),"",IF(L1122="",IF(J1122="","",J1122/H1122),L1122/H1122))</f>
        <v/>
      </c>
    </row>
    <row r="1123"/>
    <row r="1124" ht="13.35" customHeight="1" s="162">
      <c r="B1124" s="188" t="inlineStr">
        <is>
          <t>Outside Air Inlet / Duct Airflow</t>
        </is>
      </c>
      <c r="C1124" s="174" t="n"/>
      <c r="D1124" s="174" t="n"/>
      <c r="E1124" s="174" t="n"/>
      <c r="F1124" s="173" t="n"/>
      <c r="G1124" s="233" t="inlineStr">
        <is>
          <t>Design VEL</t>
        </is>
      </c>
      <c r="H1124" s="194" t="inlineStr">
        <is>
          <t>Design CFM</t>
        </is>
      </c>
      <c r="I1124" s="188" t="inlineStr">
        <is>
          <t>Initial</t>
        </is>
      </c>
      <c r="J1124" s="173" t="n"/>
      <c r="K1124" s="188" t="inlineStr">
        <is>
          <t>Final</t>
        </is>
      </c>
      <c r="L1124" s="173" t="n"/>
      <c r="M1124" s="188" t="inlineStr">
        <is>
          <t>%</t>
        </is>
      </c>
    </row>
    <row r="1125" ht="13.35" customHeight="1" s="162">
      <c r="B1125" s="153" t="inlineStr">
        <is>
          <t>No.</t>
        </is>
      </c>
      <c r="C1125" s="188" t="inlineStr">
        <is>
          <t>Area Served</t>
        </is>
      </c>
      <c r="D1125" s="188" t="inlineStr">
        <is>
          <t>Type</t>
        </is>
      </c>
      <c r="E1125" s="188" t="inlineStr">
        <is>
          <t>Size</t>
        </is>
      </c>
      <c r="F1125" s="188" t="inlineStr">
        <is>
          <t>Ak</t>
        </is>
      </c>
      <c r="G1125" s="442" t="n"/>
      <c r="H1125" s="442" t="n"/>
      <c r="I1125" s="188" t="inlineStr">
        <is>
          <t>VEL</t>
        </is>
      </c>
      <c r="J1125" s="188" t="inlineStr">
        <is>
          <t>CFM</t>
        </is>
      </c>
      <c r="K1125" s="188" t="inlineStr">
        <is>
          <t>VEL</t>
        </is>
      </c>
      <c r="L1125" s="188" t="inlineStr">
        <is>
          <t>CFM</t>
        </is>
      </c>
      <c r="M1125" s="442" t="n"/>
    </row>
    <row r="1126" ht="13.35" customHeight="1" s="162">
      <c r="B1126" s="31" t="n"/>
      <c r="C1126" s="31" t="n"/>
      <c r="E1126" s="31" t="n"/>
      <c r="F1126" s="32" t="n"/>
      <c r="G1126" s="33">
        <f>IF(F1126="", "", H1126/F1126)</f>
        <v/>
      </c>
      <c r="H1126" s="33" t="n"/>
      <c r="I1126" s="33" t="n"/>
      <c r="J1126" s="33">
        <f>IF(I1126="", "", I1126*$F1126)</f>
        <v/>
      </c>
      <c r="K1126" s="33" t="n"/>
      <c r="L1126" s="33">
        <f>IF(K1126="", "", K1126*$F1126)</f>
        <v/>
      </c>
      <c r="M1126" s="30">
        <f>IF(OR(H1126="",H1126=0),"",IF(K1126="",IF(J1126="","",J1126/H1126),L1126/H1126))</f>
        <v/>
      </c>
    </row>
    <row r="1127"/>
    <row r="1128" ht="13.35" customHeight="1" s="162">
      <c r="B1128" s="188" t="inlineStr">
        <is>
          <t>Remarks</t>
        </is>
      </c>
      <c r="C1128" s="173" t="n"/>
      <c r="D1128" s="154" t="n"/>
      <c r="E1128" s="174" t="n"/>
      <c r="F1128" s="174" t="n"/>
      <c r="G1128" s="174" t="n"/>
      <c r="H1128" s="174" t="n"/>
      <c r="I1128" s="174" t="n"/>
      <c r="J1128" s="174" t="n"/>
      <c r="K1128" s="174" t="n"/>
      <c r="L1128" s="174" t="n"/>
      <c r="M1128" s="173" t="n"/>
    </row>
    <row r="1129" ht="13.35" customHeight="1" s="162">
      <c r="B1129" s="154" t="n"/>
      <c r="C1129" s="174" t="n"/>
      <c r="D1129" s="174" t="n"/>
      <c r="E1129" s="174" t="n"/>
      <c r="F1129" s="174" t="n"/>
      <c r="G1129" s="174" t="n"/>
      <c r="H1129" s="174" t="n"/>
      <c r="I1129" s="174" t="n"/>
      <c r="J1129" s="174" t="n"/>
      <c r="K1129" s="174" t="n"/>
      <c r="L1129" s="174" t="n"/>
      <c r="M1129" s="173" t="n"/>
    </row>
    <row r="1130" ht="13.35" customHeight="1" s="162">
      <c r="B1130" s="154" t="n"/>
      <c r="C1130" s="174" t="n"/>
      <c r="D1130" s="174" t="n"/>
      <c r="E1130" s="174" t="n"/>
      <c r="F1130" s="174" t="n"/>
      <c r="G1130" s="174" t="n"/>
      <c r="H1130" s="174" t="n"/>
      <c r="I1130" s="174" t="n"/>
      <c r="J1130" s="174" t="n"/>
      <c r="K1130" s="174" t="n"/>
      <c r="L1130" s="174" t="n"/>
      <c r="M1130" s="173" t="n"/>
    </row>
    <row r="1131" ht="13.35" customHeight="1" s="162">
      <c r="B1131" s="200" t="inlineStr">
        <is>
          <t>System</t>
        </is>
      </c>
      <c r="C1131" s="403" t="n"/>
      <c r="D1131" s="209">
        <f>IF('{Equipment Data Entry}'!B30="","",'{Equipment Data Entry}'!B30)</f>
        <v/>
      </c>
      <c r="E1131" s="420" t="n"/>
      <c r="F1131" s="403" t="n"/>
      <c r="G1131" s="200" t="inlineStr">
        <is>
          <t>Service</t>
        </is>
      </c>
      <c r="H1131" s="403" t="n"/>
      <c r="I1131" s="210">
        <f>IF('{Equipment Data Entry}'!C30="", "", '{Equipment Data Entry}'!C30)</f>
        <v/>
      </c>
      <c r="J1131" s="420" t="n"/>
      <c r="K1131" s="420" t="n"/>
      <c r="L1131" s="420" t="n"/>
      <c r="M1131" s="403" t="n"/>
    </row>
    <row r="1132" ht="13.35" customHeight="1" s="162">
      <c r="B1132" s="424" t="n"/>
      <c r="C1132" s="425" t="n"/>
      <c r="D1132" s="424" t="n"/>
      <c r="E1132" s="426" t="n"/>
      <c r="F1132" s="425" t="n"/>
      <c r="G1132" s="424" t="n"/>
      <c r="H1132" s="425" t="n"/>
      <c r="I1132" s="424" t="n"/>
      <c r="J1132" s="426" t="n"/>
      <c r="K1132" s="426" t="n"/>
      <c r="L1132" s="426" t="n"/>
      <c r="M1132" s="425" t="n"/>
    </row>
    <row r="1133" ht="13.35" customHeight="1" s="162">
      <c r="B1133" s="439" t="inlineStr">
        <is>
          <t>Instrument:</t>
        </is>
      </c>
      <c r="C1133" s="13" t="n"/>
      <c r="D1133" s="440" t="n"/>
      <c r="E1133" s="404" t="n"/>
      <c r="F1133" s="404" t="n"/>
      <c r="G1133" s="439" t="inlineStr">
        <is>
          <t>Ak basis / notes:</t>
        </is>
      </c>
      <c r="H1133" s="13" t="n"/>
      <c r="I1133" s="441" t="n"/>
      <c r="J1133" s="404" t="n"/>
      <c r="K1133" s="404" t="n"/>
      <c r="L1133" s="404" t="n"/>
      <c r="M1133" s="404" t="n"/>
    </row>
    <row r="1134" ht="13.35" customHeight="1" s="162">
      <c r="B1134" s="188" t="inlineStr">
        <is>
          <t>Supply Air Diffuser / Outlet Airflow</t>
        </is>
      </c>
      <c r="C1134" s="174" t="n"/>
      <c r="D1134" s="174" t="n"/>
      <c r="E1134" s="174" t="n"/>
      <c r="F1134" s="173" t="n"/>
      <c r="G1134" s="233" t="inlineStr">
        <is>
          <t>Design VEL</t>
        </is>
      </c>
      <c r="H1134" s="194" t="inlineStr">
        <is>
          <t>Design CFM</t>
        </is>
      </c>
      <c r="I1134" s="188" t="inlineStr">
        <is>
          <t>Initial</t>
        </is>
      </c>
      <c r="J1134" s="173" t="n"/>
      <c r="K1134" s="188" t="inlineStr">
        <is>
          <t>Final</t>
        </is>
      </c>
      <c r="L1134" s="173" t="n"/>
      <c r="M1134" s="188" t="inlineStr">
        <is>
          <t>%</t>
        </is>
      </c>
    </row>
    <row r="1135" ht="13.35" customHeight="1" s="162">
      <c r="B1135" s="153" t="inlineStr">
        <is>
          <t>No.</t>
        </is>
      </c>
      <c r="C1135" s="188" t="inlineStr">
        <is>
          <t>Area Served</t>
        </is>
      </c>
      <c r="D1135" s="188" t="inlineStr">
        <is>
          <t>Type</t>
        </is>
      </c>
      <c r="E1135" s="188" t="inlineStr">
        <is>
          <t>Size</t>
        </is>
      </c>
      <c r="F1135" s="188" t="inlineStr">
        <is>
          <t>Ak</t>
        </is>
      </c>
      <c r="G1135" s="442" t="n"/>
      <c r="H1135" s="442" t="n"/>
      <c r="I1135" s="188" t="inlineStr">
        <is>
          <t>VEL</t>
        </is>
      </c>
      <c r="J1135" s="188" t="inlineStr">
        <is>
          <t>CFM</t>
        </is>
      </c>
      <c r="K1135" s="188" t="inlineStr">
        <is>
          <t>VEL</t>
        </is>
      </c>
      <c r="L1135" s="188" t="inlineStr">
        <is>
          <t>CFM</t>
        </is>
      </c>
      <c r="M1135" s="442" t="n"/>
    </row>
    <row r="1136" ht="13.35" customHeight="1" s="162">
      <c r="B1136" s="31" t="n"/>
      <c r="C1136" s="31" t="n"/>
      <c r="E1136" s="31" t="n"/>
      <c r="F1136" s="32" t="n"/>
      <c r="G1136" s="33">
        <f>IF(F1136="", "", H1136/F1136)</f>
        <v/>
      </c>
      <c r="H1136" s="33" t="n"/>
      <c r="I1136" s="33" t="n"/>
      <c r="J1136" s="33">
        <f>IF(I1136="", "", I1136*$F1136)</f>
        <v/>
      </c>
      <c r="K1136" s="33" t="n"/>
      <c r="L1136" s="33">
        <f>IF(K1136="", "", K1136*$F1136)</f>
        <v/>
      </c>
      <c r="M1136" s="30">
        <f>IF(OR(H1136="",H1136=0),"",IF(K1136="",IF(J1136="","",J1136/H1136),L1136/H1136))</f>
        <v/>
      </c>
      <c r="P1136" s="238" t="inlineStr">
        <is>
          <t>Technician Notes</t>
        </is>
      </c>
    </row>
    <row r="1137" ht="13.35" customHeight="1" s="162">
      <c r="B1137" s="31" t="n"/>
      <c r="C1137" s="31" t="n"/>
      <c r="E1137" s="31"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1" t="n"/>
      <c r="C1138" s="31" t="n"/>
      <c r="E1138" s="31"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1" t="n"/>
      <c r="C1139" s="31" t="n"/>
      <c r="E1139" s="31" t="n"/>
      <c r="F1139" s="32" t="n"/>
      <c r="G1139" s="33">
        <f>IF(F1139="", "", H1139/F1139)</f>
        <v/>
      </c>
      <c r="H1139" s="33" t="n"/>
      <c r="I1139" s="33" t="n"/>
      <c r="J1139" s="33">
        <f>IF(I1139="", "", I1139*$F1139)</f>
        <v/>
      </c>
      <c r="K1139" s="33" t="n"/>
      <c r="L1139" s="33">
        <f>IF(K1139="", "", K1139*$F1139)</f>
        <v/>
      </c>
      <c r="M1139" s="30">
        <f>IF(OR(H1139="",H1139=0),"",IF(K1139="",IF(J1139="","",J1139/H1139),L1139/H1139))</f>
        <v/>
      </c>
      <c r="P1139" s="443" t="n"/>
      <c r="Q1139" s="421" t="n"/>
      <c r="R1139" s="421" t="n"/>
      <c r="S1139" s="421" t="n"/>
      <c r="T1139" s="421" t="n"/>
      <c r="U1139" s="421" t="n"/>
      <c r="V1139" s="421" t="n"/>
      <c r="W1139" s="421" t="n"/>
      <c r="X1139" s="421" t="n"/>
      <c r="Y1139" s="421" t="n"/>
      <c r="Z1139" s="422" t="n"/>
    </row>
    <row r="1140" ht="13.35" customHeight="1" s="162">
      <c r="B1140" s="31" t="n"/>
      <c r="C1140" s="31" t="n"/>
      <c r="E1140" s="31" t="n"/>
      <c r="F1140" s="32" t="n"/>
      <c r="G1140" s="33">
        <f>IF(F1140="", "", H1140/F1140)</f>
        <v/>
      </c>
      <c r="H1140" s="33" t="n"/>
      <c r="I1140" s="33" t="n"/>
      <c r="J1140" s="33">
        <f>IF(I1140="", "", I1140*$F1140)</f>
        <v/>
      </c>
      <c r="K1140" s="33" t="n"/>
      <c r="L1140" s="33">
        <f>IF(K1140="", "", K1140*$F1140)</f>
        <v/>
      </c>
      <c r="M1140" s="30">
        <f>IF(OR(H1140="",H1140=0),"",IF(K1140="",IF(J1140="","",J1140/H1140),L1140/H1140))</f>
        <v/>
      </c>
      <c r="P1140" s="444" t="n"/>
      <c r="Z1140" s="445" t="n"/>
    </row>
    <row r="1141" ht="13.35" customHeight="1" s="162">
      <c r="B1141" s="31" t="n"/>
      <c r="C1141" s="31" t="n"/>
      <c r="E1141" s="31" t="n"/>
      <c r="F1141" s="32" t="n"/>
      <c r="G1141" s="33">
        <f>IF(F1141="", "", H1141/F1141)</f>
        <v/>
      </c>
      <c r="H1141" s="33" t="n"/>
      <c r="I1141" s="33" t="n"/>
      <c r="J1141" s="33">
        <f>IF(I1141="", "", I1141*$F1141)</f>
        <v/>
      </c>
      <c r="K1141" s="33" t="n"/>
      <c r="L1141" s="33">
        <f>IF(K1141="", "", K1141*$F1141)</f>
        <v/>
      </c>
      <c r="M1141" s="30">
        <f>IF(OR(H1141="",H1141=0),"",IF(K1141="",IF(J1141="","",J1141/H1141),L1141/H1141))</f>
        <v/>
      </c>
      <c r="P1141" s="444" t="n"/>
      <c r="Z1141" s="445" t="n"/>
    </row>
    <row r="1142" ht="13.35" customHeight="1" s="162">
      <c r="B1142" s="31" t="n"/>
      <c r="C1142" s="31" t="n"/>
      <c r="E1142" s="31" t="n"/>
      <c r="F1142" s="32" t="n"/>
      <c r="G1142" s="33">
        <f>IF(F1142="", "", H1142/F1142)</f>
        <v/>
      </c>
      <c r="H1142" s="33" t="n"/>
      <c r="I1142" s="33" t="n"/>
      <c r="J1142" s="33">
        <f>IF(I1142="", "", I1142*$F1142)</f>
        <v/>
      </c>
      <c r="K1142" s="33" t="n"/>
      <c r="L1142" s="33">
        <f>IF(K1142="", "", K1142*$F1142)</f>
        <v/>
      </c>
      <c r="M1142" s="30">
        <f>IF(OR(H1142="",H1142=0),"",IF(K1142="",IF(J1142="","",J1142/H1142),L1142/H1142))</f>
        <v/>
      </c>
      <c r="P1142" s="444" t="n"/>
      <c r="Z1142" s="445" t="n"/>
    </row>
    <row r="1143" ht="13.35" customHeight="1" s="162">
      <c r="B1143" s="31" t="n"/>
      <c r="C1143" s="31" t="n"/>
      <c r="E1143" s="31" t="n"/>
      <c r="F1143" s="32" t="n"/>
      <c r="G1143" s="33">
        <f>IF(F1143="", "", H1143/F1143)</f>
        <v/>
      </c>
      <c r="H1143" s="33" t="n"/>
      <c r="I1143" s="33" t="n"/>
      <c r="J1143" s="33">
        <f>IF(I1143="", "", I1143*$F1143)</f>
        <v/>
      </c>
      <c r="K1143" s="33" t="n"/>
      <c r="L1143" s="33">
        <f>IF(K1143="", "", K1143*$F1143)</f>
        <v/>
      </c>
      <c r="M1143" s="30">
        <f>IF(OR(H1143="",H1143=0),"",IF(K1143="",IF(J1143="","",J1143/H1143),L1143/H1143))</f>
        <v/>
      </c>
      <c r="P1143" s="444" t="n"/>
      <c r="Z1143" s="445" t="n"/>
    </row>
    <row r="1144" ht="13.35" customHeight="1" s="162">
      <c r="B1144" s="31" t="n"/>
      <c r="C1144" s="31" t="n"/>
      <c r="E1144" s="31" t="n"/>
      <c r="F1144" s="32" t="n"/>
      <c r="G1144" s="33">
        <f>IF(F1144="", "", H1144/F1144)</f>
        <v/>
      </c>
      <c r="H1144" s="33" t="n"/>
      <c r="I1144" s="33" t="n"/>
      <c r="J1144" s="33">
        <f>IF(I1144="", "", I1144*$F1144)</f>
        <v/>
      </c>
      <c r="K1144" s="33" t="n"/>
      <c r="L1144" s="33">
        <f>IF(K1144="", "", K1144*$F1144)</f>
        <v/>
      </c>
      <c r="M1144" s="30">
        <f>IF(OR(H1144="",H1144=0),"",IF(K1144="",IF(J1144="","",J1144/H1144),L1144/H1144))</f>
        <v/>
      </c>
      <c r="P1144" s="444" t="n"/>
      <c r="Z1144" s="445" t="n"/>
    </row>
    <row r="1145" ht="13.35" customHeight="1" s="162">
      <c r="B1145" s="31" t="n"/>
      <c r="C1145" s="31" t="n"/>
      <c r="E1145" s="31" t="n"/>
      <c r="F1145" s="32" t="n"/>
      <c r="G1145" s="33">
        <f>IF(F1145="", "", H1145/F1145)</f>
        <v/>
      </c>
      <c r="H1145" s="33" t="n"/>
      <c r="I1145" s="33" t="n"/>
      <c r="J1145" s="33">
        <f>IF(I1145="", "", I1145*$F1145)</f>
        <v/>
      </c>
      <c r="K1145" s="33" t="n"/>
      <c r="L1145" s="33">
        <f>IF(K1145="", "", K1145*$F1145)</f>
        <v/>
      </c>
      <c r="M1145" s="30">
        <f>IF(OR(H1145="",H1145=0),"",IF(K1145="",IF(J1145="","",J1145/H1145),L1145/H1145))</f>
        <v/>
      </c>
      <c r="P1145" s="444" t="n"/>
      <c r="Z1145" s="445" t="n"/>
    </row>
    <row r="1146" ht="13.35" customHeight="1" s="162">
      <c r="B1146" s="31" t="n"/>
      <c r="C1146" s="31" t="n"/>
      <c r="E1146" s="31" t="n"/>
      <c r="F1146" s="32" t="n"/>
      <c r="G1146" s="33">
        <f>IF(F1146="", "", H1146/F1146)</f>
        <v/>
      </c>
      <c r="H1146" s="33" t="n"/>
      <c r="I1146" s="33" t="n"/>
      <c r="J1146" s="33">
        <f>IF(I1146="", "", I1146*$F1146)</f>
        <v/>
      </c>
      <c r="K1146" s="33" t="n"/>
      <c r="L1146" s="33">
        <f>IF(K1146="", "", K1146*$F1146)</f>
        <v/>
      </c>
      <c r="M1146" s="30">
        <f>IF(OR(H1146="",H1146=0),"",IF(K1146="",IF(J1146="","",J1146/H1146),L1146/H1146))</f>
        <v/>
      </c>
      <c r="P1146" s="444" t="n"/>
      <c r="Z1146" s="445" t="n"/>
    </row>
    <row r="1147" ht="13.35" customHeight="1" s="162">
      <c r="B1147" s="31" t="n"/>
      <c r="C1147" s="31" t="n"/>
      <c r="E1147" s="31" t="n"/>
      <c r="F1147" s="32" t="n"/>
      <c r="G1147" s="33">
        <f>IF(F1147="", "", H1147/F1147)</f>
        <v/>
      </c>
      <c r="H1147" s="33" t="n"/>
      <c r="I1147" s="33" t="n"/>
      <c r="J1147" s="33">
        <f>IF(I1147="", "", I1147*$F1147)</f>
        <v/>
      </c>
      <c r="K1147" s="33" t="n"/>
      <c r="L1147" s="33">
        <f>IF(K1147="", "", K1147*$F1147)</f>
        <v/>
      </c>
      <c r="M1147" s="30">
        <f>IF(OR(H1147="",H1147=0),"",IF(K1147="",IF(J1147="","",J1147/H1147),L1147/H1147))</f>
        <v/>
      </c>
      <c r="P1147" s="444" t="n"/>
      <c r="Z1147" s="445" t="n"/>
    </row>
    <row r="1148" ht="13.35" customHeight="1" s="162">
      <c r="B1148" s="31" t="n"/>
      <c r="C1148" s="31" t="n"/>
      <c r="E1148" s="31" t="n"/>
      <c r="F1148" s="32" t="n"/>
      <c r="G1148" s="33">
        <f>IF(F1148="", "", H1148/F1148)</f>
        <v/>
      </c>
      <c r="H1148" s="33" t="n"/>
      <c r="I1148" s="33" t="n"/>
      <c r="J1148" s="33">
        <f>IF(I1148="", "", I1148*$F1148)</f>
        <v/>
      </c>
      <c r="K1148" s="33" t="n"/>
      <c r="L1148" s="33">
        <f>IF(K1148="", "", K1148*$F1148)</f>
        <v/>
      </c>
      <c r="M1148" s="30">
        <f>IF(OR(H1148="",H1148=0),"",IF(K1148="",IF(J1148="","",J1148/H1148),L1148/H1148))</f>
        <v/>
      </c>
      <c r="P1148" s="444" t="n"/>
      <c r="Z1148" s="445" t="n"/>
    </row>
    <row r="1149" ht="13.35" customHeight="1" s="162">
      <c r="B1149" s="31" t="n"/>
      <c r="C1149" s="31" t="n"/>
      <c r="E1149" s="31" t="n"/>
      <c r="F1149" s="32" t="n"/>
      <c r="G1149" s="33">
        <f>IF(F1149="", "", H1149/F1149)</f>
        <v/>
      </c>
      <c r="H1149" s="33" t="n"/>
      <c r="I1149" s="33" t="n"/>
      <c r="J1149" s="33">
        <f>IF(I1149="", "", I1149*$F1149)</f>
        <v/>
      </c>
      <c r="K1149" s="33" t="n"/>
      <c r="L1149" s="33">
        <f>IF(K1149="", "", K1149*$F1149)</f>
        <v/>
      </c>
      <c r="M1149" s="30">
        <f>IF(OR(H1149="",H1149=0),"",IF(K1149="",IF(J1149="","",J1149/H1149),L1149/H1149))</f>
        <v/>
      </c>
      <c r="P1149" s="444" t="n"/>
      <c r="Z1149" s="445" t="n"/>
    </row>
    <row r="1150" ht="13.35" customHeight="1" s="162">
      <c r="B1150" s="31" t="n"/>
      <c r="C1150" s="31" t="n"/>
      <c r="E1150" s="31" t="n"/>
      <c r="F1150" s="32" t="n"/>
      <c r="G1150" s="33">
        <f>IF(F1150="", "", H1150/F1150)</f>
        <v/>
      </c>
      <c r="H1150" s="33" t="n"/>
      <c r="I1150" s="33" t="n"/>
      <c r="J1150" s="33">
        <f>IF(I1150="", "", I1150*$F1150)</f>
        <v/>
      </c>
      <c r="K1150" s="33" t="n"/>
      <c r="L1150" s="33">
        <f>IF(K1150="", "", K1150*$F1150)</f>
        <v/>
      </c>
      <c r="M1150" s="30">
        <f>IF(OR(H1150="",H1150=0),"",IF(K1150="",IF(J1150="","",J1150/H1150),L1150/H1150))</f>
        <v/>
      </c>
      <c r="P1150" s="444" t="n"/>
      <c r="Z1150" s="445" t="n"/>
    </row>
    <row r="1151" ht="13.35" customHeight="1" s="162">
      <c r="B1151" s="31" t="n"/>
      <c r="C1151" s="31" t="n"/>
      <c r="E1151" s="31" t="n"/>
      <c r="F1151" s="32" t="n"/>
      <c r="G1151" s="33">
        <f>IF(F1151="", "", H1151/F1151)</f>
        <v/>
      </c>
      <c r="H1151" s="33" t="n"/>
      <c r="I1151" s="33" t="n"/>
      <c r="J1151" s="33">
        <f>IF(I1151="", "", I1151*$F1151)</f>
        <v/>
      </c>
      <c r="K1151" s="33" t="n"/>
      <c r="L1151" s="33">
        <f>IF(K1151="", "", K1151*$F1151)</f>
        <v/>
      </c>
      <c r="M1151" s="30">
        <f>IF(OR(H1151="",H1151=0),"",IF(K1151="",IF(J1151="","",J1151/H1151),L1151/H1151))</f>
        <v/>
      </c>
      <c r="P1151" s="444" t="n"/>
      <c r="Z1151" s="445" t="n"/>
    </row>
    <row r="1152" ht="13.35" customHeight="1" s="162">
      <c r="B1152" s="31" t="n"/>
      <c r="C1152" s="31" t="n"/>
      <c r="E1152" s="31" t="n"/>
      <c r="F1152" s="32" t="n"/>
      <c r="G1152" s="33">
        <f>IF(F1152="", "", H1152/F1152)</f>
        <v/>
      </c>
      <c r="H1152" s="33" t="n"/>
      <c r="I1152" s="33" t="n"/>
      <c r="J1152" s="33">
        <f>IF(I1152="", "", I1152*$F1152)</f>
        <v/>
      </c>
      <c r="K1152" s="33" t="n"/>
      <c r="L1152" s="33">
        <f>IF(K1152="", "", K1152*$F1152)</f>
        <v/>
      </c>
      <c r="M1152" s="30">
        <f>IF(OR(H1152="",H1152=0),"",IF(K1152="",IF(J1152="","",J1152/H1152),L1152/H1152))</f>
        <v/>
      </c>
      <c r="P1152" s="444" t="n"/>
      <c r="Z1152" s="445" t="n"/>
    </row>
    <row r="1153" ht="13.35" customHeight="1" s="162">
      <c r="B1153" s="31" t="n"/>
      <c r="C1153" s="31" t="n"/>
      <c r="E1153" s="31" t="n"/>
      <c r="F1153" s="32" t="n"/>
      <c r="G1153" s="33">
        <f>IF(F1153="", "", H1153/F1153)</f>
        <v/>
      </c>
      <c r="H1153" s="33" t="n"/>
      <c r="I1153" s="33" t="n"/>
      <c r="J1153" s="33">
        <f>IF(I1153="", "", I1153*$F1153)</f>
        <v/>
      </c>
      <c r="K1153" s="33" t="n"/>
      <c r="L1153" s="33">
        <f>IF(K1153="", "", K1153*$F1153)</f>
        <v/>
      </c>
      <c r="M1153" s="30">
        <f>IF(OR(H1153="",H1153=0),"",IF(K1153="",IF(J1153="","",J1153/H1153),L1153/H1153))</f>
        <v/>
      </c>
      <c r="P1153" s="444" t="n"/>
      <c r="Z1153" s="445" t="n"/>
    </row>
    <row r="1154" ht="13.35" customHeight="1" s="162">
      <c r="B1154" s="31" t="n"/>
      <c r="C1154" s="31" t="n"/>
      <c r="E1154" s="31" t="n"/>
      <c r="F1154" s="32" t="n"/>
      <c r="G1154" s="33">
        <f>IF(F1154="", "", H1154/F1154)</f>
        <v/>
      </c>
      <c r="H1154" s="33" t="n"/>
      <c r="I1154" s="33" t="n"/>
      <c r="J1154" s="33">
        <f>IF(I1154="", "", I1154*$F1154)</f>
        <v/>
      </c>
      <c r="K1154" s="33" t="n"/>
      <c r="L1154" s="33">
        <f>IF(K1154="", "", K1154*$F1154)</f>
        <v/>
      </c>
      <c r="M1154" s="30">
        <f>IF(OR(H1154="",H1154=0),"",IF(K1154="",IF(J1154="","",J1154/H1154),L1154/H1154))</f>
        <v/>
      </c>
      <c r="P1154" s="444" t="n"/>
      <c r="Z1154" s="445" t="n"/>
    </row>
    <row r="1155" ht="13.35" customHeight="1" s="162">
      <c r="B1155" s="31" t="n"/>
      <c r="C1155" s="31" t="n"/>
      <c r="E1155" s="31" t="n"/>
      <c r="F1155" s="32" t="n"/>
      <c r="G1155" s="33">
        <f>IF(F1155="", "", H1155/F1155)</f>
        <v/>
      </c>
      <c r="H1155" s="33" t="n"/>
      <c r="I1155" s="33" t="n"/>
      <c r="J1155" s="33">
        <f>IF(I1155="", "", I1155*$F1155)</f>
        <v/>
      </c>
      <c r="K1155" s="33" t="n"/>
      <c r="L1155" s="33">
        <f>IF(K1155="", "", K1155*$F1155)</f>
        <v/>
      </c>
      <c r="M1155" s="30">
        <f>IF(OR(H1155="",H1155=0),"",IF(K1155="",IF(J1155="","",J1155/H1155),L1155/H1155))</f>
        <v/>
      </c>
      <c r="P1155" s="444" t="n"/>
      <c r="Z1155" s="445" t="n"/>
    </row>
    <row r="1156" ht="13.35" customHeight="1" s="162">
      <c r="B1156" s="31" t="n"/>
      <c r="C1156" s="31" t="n"/>
      <c r="E1156" s="31" t="n"/>
      <c r="F1156" s="32" t="n"/>
      <c r="G1156" s="33">
        <f>IF(F1156="", "", H1156/F1156)</f>
        <v/>
      </c>
      <c r="H1156" s="33" t="n"/>
      <c r="I1156" s="33" t="n"/>
      <c r="J1156" s="33">
        <f>IF(I1156="", "", I1156*$F1156)</f>
        <v/>
      </c>
      <c r="K1156" s="33" t="n"/>
      <c r="L1156" s="33">
        <f>IF(K1156="", "", K1156*$F1156)</f>
        <v/>
      </c>
      <c r="M1156" s="30">
        <f>IF(OR(H1156="",H1156=0),"",IF(K1156="",IF(J1156="","",J1156/H1156),L1156/H1156))</f>
        <v/>
      </c>
      <c r="P1156" s="444" t="n"/>
      <c r="Z1156" s="445" t="n"/>
    </row>
    <row r="1157" ht="13.35" customHeight="1" s="162">
      <c r="B1157" s="31" t="n"/>
      <c r="C1157" s="31" t="n"/>
      <c r="E1157" s="31" t="n"/>
      <c r="F1157" s="32" t="n"/>
      <c r="G1157" s="33">
        <f>IF(F1157="", "", H1157/F1157)</f>
        <v/>
      </c>
      <c r="H1157" s="33" t="n"/>
      <c r="I1157" s="33" t="n"/>
      <c r="J1157" s="33">
        <f>IF(I1157="", "", I1157*$F1157)</f>
        <v/>
      </c>
      <c r="K1157" s="33" t="n"/>
      <c r="L1157" s="33">
        <f>IF(K1157="", "", K1157*$F1157)</f>
        <v/>
      </c>
      <c r="M1157" s="30">
        <f>IF(OR(H1157="",H1157=0),"",IF(K1157="",IF(J1157="","",J1157/H1157),L1157/H1157))</f>
        <v/>
      </c>
      <c r="P1157" s="444" t="n"/>
      <c r="Z1157" s="445" t="n"/>
    </row>
    <row r="1158" ht="13.35" customHeight="1" s="162">
      <c r="B1158" s="31" t="n"/>
      <c r="C1158" s="31" t="n"/>
      <c r="E1158" s="31" t="n"/>
      <c r="F1158" s="32" t="n"/>
      <c r="G1158" s="33">
        <f>IF(F1158="", "", H1158/F1158)</f>
        <v/>
      </c>
      <c r="H1158" s="33" t="n"/>
      <c r="I1158" s="33" t="n"/>
      <c r="J1158" s="33">
        <f>IF(I1158="", "", I1158*$F1158)</f>
        <v/>
      </c>
      <c r="K1158" s="33" t="n"/>
      <c r="L1158" s="33">
        <f>IF(K1158="", "", K1158*$F1158)</f>
        <v/>
      </c>
      <c r="M1158" s="30">
        <f>IF(OR(H1158="",H1158=0),"",IF(K1158="",IF(J1158="","",J1158/H1158),L1158/H1158))</f>
        <v/>
      </c>
      <c r="P1158" s="444" t="n"/>
      <c r="Z1158" s="445" t="n"/>
    </row>
    <row r="1159" ht="13.35" customHeight="1" s="162">
      <c r="B1159" s="31" t="n"/>
      <c r="C1159" s="31" t="n"/>
      <c r="E1159" s="31" t="n"/>
      <c r="F1159" s="32" t="n"/>
      <c r="G1159" s="33">
        <f>IF(F1159="", "", H1159/F1159)</f>
        <v/>
      </c>
      <c r="H1159" s="33" t="n"/>
      <c r="I1159" s="33" t="n"/>
      <c r="J1159" s="33">
        <f>IF(I1159="", "", I1159*$F1159)</f>
        <v/>
      </c>
      <c r="K1159" s="33" t="n"/>
      <c r="L1159" s="33">
        <f>IF(K1159="", "", K1159*$F1159)</f>
        <v/>
      </c>
      <c r="M1159" s="30">
        <f>IF(OR(H1159="",H1159=0),"",IF(K1159="",IF(J1159="","",J1159/H1159),L1159/H1159))</f>
        <v/>
      </c>
      <c r="P1159" s="444" t="n"/>
      <c r="Z1159" s="445" t="n"/>
    </row>
    <row r="1160" ht="13.35" customHeight="1" s="162">
      <c r="B1160" s="31" t="n"/>
      <c r="C1160" s="31" t="n"/>
      <c r="E1160" s="31" t="n"/>
      <c r="F1160" s="32" t="n"/>
      <c r="G1160" s="33">
        <f>IF(F1160="", "", H1160/F1160)</f>
        <v/>
      </c>
      <c r="H1160" s="33" t="n"/>
      <c r="I1160" s="33" t="n"/>
      <c r="J1160" s="33">
        <f>IF(I1160="", "", I1160*$F1160)</f>
        <v/>
      </c>
      <c r="K1160" s="33" t="n"/>
      <c r="L1160" s="33">
        <f>IF(K1160="", "", K1160*$F1160)</f>
        <v/>
      </c>
      <c r="M1160" s="30">
        <f>IF(OR(H1160="",H1160=0),"",IF(K1160="",IF(J1160="","",J1160/H1160),L1160/H1160))</f>
        <v/>
      </c>
      <c r="P1160" s="444" t="n"/>
      <c r="Z1160" s="445" t="n"/>
    </row>
    <row r="1161" ht="13.35" customHeight="1" s="162">
      <c r="B1161" s="31" t="n"/>
      <c r="C1161" s="31" t="n"/>
      <c r="E1161" s="31" t="n"/>
      <c r="F1161" s="32" t="n"/>
      <c r="G1161" s="33">
        <f>IF(F1161="", "", H1161/F1161)</f>
        <v/>
      </c>
      <c r="H1161" s="33" t="n"/>
      <c r="I1161" s="33" t="n"/>
      <c r="J1161" s="33">
        <f>IF(I1161="", "", I1161*$F1161)</f>
        <v/>
      </c>
      <c r="K1161" s="33" t="n"/>
      <c r="L1161" s="33">
        <f>IF(K1161="", "", K1161*$F1161)</f>
        <v/>
      </c>
      <c r="M1161" s="30">
        <f>IF(OR(H1161="",H1161=0),"",IF(K1161="",IF(J1161="","",J1161/H1161),L1161/H1161))</f>
        <v/>
      </c>
      <c r="P1161" s="444" t="n"/>
      <c r="Z1161" s="445" t="n"/>
    </row>
    <row r="1162" ht="13.35" customHeight="1" s="162">
      <c r="B1162" s="31" t="n"/>
      <c r="C1162" s="31" t="n"/>
      <c r="E1162" s="31" t="n"/>
      <c r="F1162" s="32" t="n"/>
      <c r="G1162" s="33">
        <f>IF(F1162="", "", H1162/F1162)</f>
        <v/>
      </c>
      <c r="H1162" s="33" t="n"/>
      <c r="I1162" s="33" t="n"/>
      <c r="J1162" s="33">
        <f>IF(I1162="", "", I1162*$F1162)</f>
        <v/>
      </c>
      <c r="K1162" s="33" t="n"/>
      <c r="L1162" s="33">
        <f>IF(K1162="", "", K1162*$F1162)</f>
        <v/>
      </c>
      <c r="M1162" s="30">
        <f>IF(OR(H1162="",H1162=0),"",IF(K1162="",IF(J1162="","",J1162/H1162),L1162/H1162))</f>
        <v/>
      </c>
      <c r="P1162" s="444" t="n"/>
      <c r="Z1162" s="445" t="n"/>
    </row>
    <row r="1163" ht="13.35" customHeight="1" s="162">
      <c r="B1163" s="31" t="n"/>
      <c r="C1163" s="31" t="n"/>
      <c r="E1163" s="31" t="n"/>
      <c r="F1163" s="32" t="n"/>
      <c r="G1163" s="33">
        <f>IF(F1163="", "", H1163/F1163)</f>
        <v/>
      </c>
      <c r="H1163" s="33" t="n"/>
      <c r="I1163" s="33" t="n"/>
      <c r="J1163" s="33">
        <f>IF(I1163="", "", I1163*$F1163)</f>
        <v/>
      </c>
      <c r="K1163" s="33" t="n"/>
      <c r="L1163" s="33">
        <f>IF(K1163="", "", K1163*$F1163)</f>
        <v/>
      </c>
      <c r="M1163" s="34">
        <f>IF(OR(H1163="",H1163=0),"",IF(K1163="",IF(J1163="","",J1163/H1163),L1163/H1163))</f>
        <v/>
      </c>
      <c r="P1163" s="444" t="n"/>
      <c r="Z1163" s="445" t="n"/>
    </row>
    <row r="1164" ht="13.35" customHeight="1" s="162">
      <c r="A1164" s="130" t="n"/>
      <c r="B1164" s="42" t="n"/>
      <c r="C1164" s="231" t="inlineStr">
        <is>
          <t>Total</t>
        </is>
      </c>
      <c r="D1164" s="159" t="n"/>
      <c r="E1164" s="42" t="n"/>
      <c r="F1164" s="42" t="n"/>
      <c r="G1164" s="43" t="n"/>
      <c r="H1164" s="43">
        <f>IF(SUM(H1136:H1163)=0,"",SUM(H1136:H1163))</f>
        <v/>
      </c>
      <c r="I1164" s="43" t="n"/>
      <c r="J1164" s="43">
        <f>IF(SUM(J1136:J1163)=0,"",SUM(J1136:J1163))</f>
        <v/>
      </c>
      <c r="K1164" s="43" t="n"/>
      <c r="L1164" s="43">
        <f>IF(SUM(L1136:L1163)=0,"",SUM(L1136:L1163))</f>
        <v/>
      </c>
      <c r="M1164" s="35">
        <f>IF(OR(H1164="",H1164=0),"",IF(L1164="",IF(J1164="","",J1164/H1164),L1164/H1164))</f>
        <v/>
      </c>
      <c r="P1164" s="444" t="n"/>
      <c r="Z1164" s="445" t="n"/>
    </row>
    <row r="1165" ht="13.35" customHeight="1" s="162">
      <c r="P1165" s="444" t="n"/>
      <c r="Z1165" s="445" t="n"/>
    </row>
    <row r="1166" ht="13.35" customHeight="1" s="162">
      <c r="B1166" s="188" t="inlineStr">
        <is>
          <t>Return Air Register / Inlet Airflow</t>
        </is>
      </c>
      <c r="C1166" s="174" t="n"/>
      <c r="D1166" s="174" t="n"/>
      <c r="E1166" s="174" t="n"/>
      <c r="F1166" s="173" t="n"/>
      <c r="G1166" s="233" t="inlineStr">
        <is>
          <t>Design VEL</t>
        </is>
      </c>
      <c r="H1166" s="194" t="inlineStr">
        <is>
          <t>Design CFM</t>
        </is>
      </c>
      <c r="I1166" s="188" t="inlineStr">
        <is>
          <t>Initial</t>
        </is>
      </c>
      <c r="J1166" s="173" t="n"/>
      <c r="K1166" s="188" t="inlineStr">
        <is>
          <t>Final</t>
        </is>
      </c>
      <c r="L1166" s="173" t="n"/>
      <c r="M1166" s="188" t="inlineStr">
        <is>
          <t>%</t>
        </is>
      </c>
      <c r="P1166" s="446" t="n"/>
      <c r="Q1166" s="447" t="n"/>
      <c r="R1166" s="447" t="n"/>
      <c r="S1166" s="447" t="n"/>
      <c r="T1166" s="447" t="n"/>
      <c r="U1166" s="447" t="n"/>
      <c r="V1166" s="447" t="n"/>
      <c r="W1166" s="447" t="n"/>
      <c r="X1166" s="447" t="n"/>
      <c r="Y1166" s="447" t="n"/>
      <c r="Z1166" s="448" t="n"/>
    </row>
    <row r="1167" ht="13.35" customHeight="1" s="162">
      <c r="B1167" s="153" t="inlineStr">
        <is>
          <t>No.</t>
        </is>
      </c>
      <c r="C1167" s="188" t="inlineStr">
        <is>
          <t>Area Served</t>
        </is>
      </c>
      <c r="D1167" s="188" t="inlineStr">
        <is>
          <t>Type</t>
        </is>
      </c>
      <c r="E1167" s="188" t="inlineStr">
        <is>
          <t>Size</t>
        </is>
      </c>
      <c r="F1167" s="188" t="inlineStr">
        <is>
          <t>Ak</t>
        </is>
      </c>
      <c r="G1167" s="442" t="n"/>
      <c r="H1167" s="442" t="n"/>
      <c r="I1167" s="188" t="inlineStr">
        <is>
          <t>VEL</t>
        </is>
      </c>
      <c r="J1167" s="188" t="inlineStr">
        <is>
          <t>CFM</t>
        </is>
      </c>
      <c r="K1167" s="188" t="inlineStr">
        <is>
          <t>VEL</t>
        </is>
      </c>
      <c r="L1167" s="188" t="inlineStr">
        <is>
          <t>CFM</t>
        </is>
      </c>
      <c r="M1167" s="442" t="n"/>
    </row>
    <row r="1168" ht="13.35" customHeight="1" s="162">
      <c r="B1168" s="31" t="n"/>
      <c r="C1168" s="31" t="n"/>
      <c r="E1168" s="31" t="n"/>
      <c r="F1168" s="32" t="n"/>
      <c r="G1168" s="33">
        <f>IF(F1168="", "", H1168/F1168)</f>
        <v/>
      </c>
      <c r="H1168" s="33">
        <f>IF(H1164="","",H1164-N(H1175))</f>
        <v/>
      </c>
      <c r="I1168" s="33" t="n"/>
      <c r="J1168" s="33">
        <f>IF(I1168="", "", I1168*$F1168)</f>
        <v/>
      </c>
      <c r="K1168" s="33" t="n"/>
      <c r="L1168" s="33">
        <f>IF(L1175="","",L1164-N(L1175))</f>
        <v/>
      </c>
      <c r="M1168" s="30">
        <f>IF(OR(H1168="",H1168=0),"",IF(K1168="",IF(J1168="","",J1168/H1168),L1168/H1168))</f>
        <v/>
      </c>
    </row>
    <row r="1169" ht="13.35" customHeight="1" s="162">
      <c r="B1169" s="31" t="n"/>
      <c r="C1169" s="31" t="n"/>
      <c r="E1169" s="31" t="n"/>
      <c r="F1169" s="32" t="n"/>
      <c r="G1169" s="33">
        <f>IF(F1169="", "", H1169/F1169)</f>
        <v/>
      </c>
      <c r="H1169" s="33" t="n"/>
      <c r="I1169" s="33" t="n"/>
      <c r="J1169" s="33">
        <f>IF(I1169="", "", I1169*$F1169)</f>
        <v/>
      </c>
      <c r="K1169" s="33" t="n"/>
      <c r="L1169" s="33">
        <f>IF(K1169="", "", K1169*$F1169)</f>
        <v/>
      </c>
      <c r="M1169" s="30">
        <f>IF(OR(H1169="",H1169=0),"",IF(K1169="",IF(J1169="","",J1169/H1169),L1169/H1169))</f>
        <v/>
      </c>
    </row>
    <row r="1170" ht="13.35" customHeight="1" s="162">
      <c r="B1170" s="31" t="n"/>
      <c r="C1170" s="31" t="n"/>
      <c r="E1170" s="31" t="n"/>
      <c r="F1170" s="32" t="n"/>
      <c r="G1170" s="33">
        <f>IF(F1170="", "", H1170/F1170)</f>
        <v/>
      </c>
      <c r="H1170" s="33" t="n"/>
      <c r="I1170" s="33" t="n"/>
      <c r="J1170" s="33">
        <f>IF(I1170="", "", I1170*$F1170)</f>
        <v/>
      </c>
      <c r="K1170" s="33" t="n"/>
      <c r="L1170" s="33">
        <f>IF(K1170="", "", K1170*$F1170)</f>
        <v/>
      </c>
      <c r="M1170" s="34">
        <f>IF(OR(H1170="",H1170=0),"",IF(K1170="",IF(J1170="","",J1170/H1170),L1170/H1170))</f>
        <v/>
      </c>
    </row>
    <row r="1171" ht="13.35" customHeight="1" s="162">
      <c r="A1171" s="130" t="n"/>
      <c r="B1171" s="42" t="n"/>
      <c r="C1171" s="231" t="inlineStr">
        <is>
          <t>Total</t>
        </is>
      </c>
      <c r="D1171" s="159" t="n"/>
      <c r="E1171" s="42" t="n"/>
      <c r="F1171" s="42" t="n"/>
      <c r="G1171" s="43" t="n"/>
      <c r="H1171" s="43">
        <f>IF(SUM(H1168:H1170)=0, "", SUM(H1168:H1170))</f>
        <v/>
      </c>
      <c r="I1171" s="42" t="n"/>
      <c r="J1171" s="43">
        <f>IF(SUM(J1168:J1170)=0, "", SUM(J1168:J1170))</f>
        <v/>
      </c>
      <c r="K1171" s="42" t="n"/>
      <c r="L1171" s="43">
        <f>IF(SUM(L1168:L1170)=0, "", SUM(L1168:L1170))</f>
        <v/>
      </c>
      <c r="M1171" s="35">
        <f>IF(OR(H1171="",H1171=0),"",IF(L1171="",IF(J1171="","",J1171/H1171),L1171/H1171))</f>
        <v/>
      </c>
    </row>
    <row r="1172"/>
    <row r="1173" ht="13.35" customHeight="1" s="162">
      <c r="B1173" s="188" t="inlineStr">
        <is>
          <t>Outside Air Inlet / Duct Airflow</t>
        </is>
      </c>
      <c r="C1173" s="174" t="n"/>
      <c r="D1173" s="174" t="n"/>
      <c r="E1173" s="174" t="n"/>
      <c r="F1173" s="173" t="n"/>
      <c r="G1173" s="233" t="inlineStr">
        <is>
          <t>Design VEL</t>
        </is>
      </c>
      <c r="H1173" s="194" t="inlineStr">
        <is>
          <t>Design CFM</t>
        </is>
      </c>
      <c r="I1173" s="188" t="inlineStr">
        <is>
          <t>Initial</t>
        </is>
      </c>
      <c r="J1173" s="173" t="n"/>
      <c r="K1173" s="188" t="inlineStr">
        <is>
          <t>Final</t>
        </is>
      </c>
      <c r="L1173" s="173" t="n"/>
      <c r="M1173" s="188" t="inlineStr">
        <is>
          <t>%</t>
        </is>
      </c>
    </row>
    <row r="1174" ht="13.35" customHeight="1" s="162">
      <c r="B1174" s="153" t="inlineStr">
        <is>
          <t>No.</t>
        </is>
      </c>
      <c r="C1174" s="188" t="inlineStr">
        <is>
          <t>Area Served</t>
        </is>
      </c>
      <c r="D1174" s="188" t="inlineStr">
        <is>
          <t>Type</t>
        </is>
      </c>
      <c r="E1174" s="188" t="inlineStr">
        <is>
          <t>Size</t>
        </is>
      </c>
      <c r="F1174" s="188" t="inlineStr">
        <is>
          <t>Ak</t>
        </is>
      </c>
      <c r="G1174" s="442" t="n"/>
      <c r="H1174" s="442" t="n"/>
      <c r="I1174" s="188" t="inlineStr">
        <is>
          <t>VEL</t>
        </is>
      </c>
      <c r="J1174" s="188" t="inlineStr">
        <is>
          <t>CFM</t>
        </is>
      </c>
      <c r="K1174" s="188" t="inlineStr">
        <is>
          <t>VEL</t>
        </is>
      </c>
      <c r="L1174" s="188" t="inlineStr">
        <is>
          <t>CFM</t>
        </is>
      </c>
      <c r="M1174" s="442" t="n"/>
    </row>
    <row r="1175" ht="13.35" customHeight="1" s="162">
      <c r="B1175" s="31" t="n"/>
      <c r="C1175" s="31" t="n"/>
      <c r="E1175" s="31" t="n"/>
      <c r="F1175" s="32" t="n"/>
      <c r="G1175" s="33">
        <f>IF(F1175="", "", H1175/F1175)</f>
        <v/>
      </c>
      <c r="H1175" s="33" t="n"/>
      <c r="I1175" s="33" t="n"/>
      <c r="J1175" s="33">
        <f>IF(I1175="", "", I1175*$F1175)</f>
        <v/>
      </c>
      <c r="K1175" s="33" t="n"/>
      <c r="L1175" s="33">
        <f>IF(K1175="", "", K1175*$F1175)</f>
        <v/>
      </c>
      <c r="M1175" s="30">
        <f>IF(OR(H1175="",H1175=0),"",IF(K1175="",IF(J1175="","",J1175/H1175),L1175/H1175))</f>
        <v/>
      </c>
    </row>
    <row r="1176"/>
    <row r="1177" ht="13.35" customHeight="1" s="162">
      <c r="B1177" s="188" t="inlineStr">
        <is>
          <t>Remarks</t>
        </is>
      </c>
      <c r="C1177" s="173" t="n"/>
      <c r="D1177" s="154" t="n"/>
      <c r="E1177" s="174" t="n"/>
      <c r="F1177" s="174" t="n"/>
      <c r="G1177" s="174" t="n"/>
      <c r="H1177" s="174" t="n"/>
      <c r="I1177" s="174" t="n"/>
      <c r="J1177" s="174" t="n"/>
      <c r="K1177" s="174" t="n"/>
      <c r="L1177" s="174" t="n"/>
      <c r="M1177" s="173" t="n"/>
    </row>
    <row r="1178" ht="13.35" customHeight="1" s="162">
      <c r="B1178" s="154" t="n"/>
      <c r="C1178" s="174" t="n"/>
      <c r="D1178" s="174" t="n"/>
      <c r="E1178" s="174" t="n"/>
      <c r="F1178" s="174" t="n"/>
      <c r="G1178" s="174" t="n"/>
      <c r="H1178" s="174" t="n"/>
      <c r="I1178" s="174" t="n"/>
      <c r="J1178" s="174" t="n"/>
      <c r="K1178" s="174" t="n"/>
      <c r="L1178" s="174" t="n"/>
      <c r="M1178" s="173" t="n"/>
    </row>
    <row r="1179" ht="13.35" customHeight="1" s="162">
      <c r="B1179" s="154" t="n"/>
      <c r="C1179" s="174" t="n"/>
      <c r="D1179" s="174" t="n"/>
      <c r="E1179" s="174" t="n"/>
      <c r="F1179" s="174" t="n"/>
      <c r="G1179" s="174" t="n"/>
      <c r="H1179" s="174" t="n"/>
      <c r="I1179" s="174" t="n"/>
      <c r="J1179" s="174" t="n"/>
      <c r="K1179" s="174" t="n"/>
      <c r="L1179" s="174" t="n"/>
      <c r="M1179" s="173" t="n"/>
    </row>
    <row r="1180" ht="13.35" customHeight="1" s="162">
      <c r="B1180" s="200" t="inlineStr">
        <is>
          <t>System</t>
        </is>
      </c>
      <c r="C1180" s="403" t="n"/>
      <c r="D1180" s="209">
        <f>IF('{Equipment Data Entry}'!B31="","",'{Equipment Data Entry}'!B31)</f>
        <v/>
      </c>
      <c r="E1180" s="420" t="n"/>
      <c r="F1180" s="403" t="n"/>
      <c r="G1180" s="200" t="inlineStr">
        <is>
          <t>Service</t>
        </is>
      </c>
      <c r="H1180" s="403" t="n"/>
      <c r="I1180" s="210">
        <f>IF('{Equipment Data Entry}'!C31="", "", '{Equipment Data Entry}'!C31)</f>
        <v/>
      </c>
      <c r="J1180" s="420" t="n"/>
      <c r="K1180" s="420" t="n"/>
      <c r="L1180" s="420" t="n"/>
      <c r="M1180" s="403" t="n"/>
    </row>
    <row r="1181" ht="13.35" customHeight="1" s="162">
      <c r="B1181" s="424" t="n"/>
      <c r="C1181" s="425" t="n"/>
      <c r="D1181" s="424" t="n"/>
      <c r="E1181" s="426" t="n"/>
      <c r="F1181" s="425" t="n"/>
      <c r="G1181" s="424" t="n"/>
      <c r="H1181" s="425" t="n"/>
      <c r="I1181" s="424" t="n"/>
      <c r="J1181" s="426" t="n"/>
      <c r="K1181" s="426" t="n"/>
      <c r="L1181" s="426" t="n"/>
      <c r="M1181" s="425" t="n"/>
    </row>
    <row r="1182" ht="13.35" customHeight="1" s="162">
      <c r="B1182" s="439" t="inlineStr">
        <is>
          <t>Instrument:</t>
        </is>
      </c>
      <c r="C1182" s="13" t="n"/>
      <c r="D1182" s="440" t="n"/>
      <c r="E1182" s="404" t="n"/>
      <c r="F1182" s="404" t="n"/>
      <c r="G1182" s="439" t="inlineStr">
        <is>
          <t>Ak basis / notes:</t>
        </is>
      </c>
      <c r="H1182" s="13" t="n"/>
      <c r="I1182" s="441" t="n"/>
      <c r="J1182" s="404" t="n"/>
      <c r="K1182" s="404" t="n"/>
      <c r="L1182" s="404" t="n"/>
      <c r="M1182" s="404" t="n"/>
    </row>
    <row r="1183" ht="13.35" customHeight="1" s="162">
      <c r="B1183" s="188" t="inlineStr">
        <is>
          <t>Supply Air Diffuser / Outlet Airflow</t>
        </is>
      </c>
      <c r="C1183" s="174" t="n"/>
      <c r="D1183" s="174" t="n"/>
      <c r="E1183" s="174" t="n"/>
      <c r="F1183" s="173" t="n"/>
      <c r="G1183" s="233" t="inlineStr">
        <is>
          <t>Design VEL</t>
        </is>
      </c>
      <c r="H1183" s="194" t="inlineStr">
        <is>
          <t>Design CFM</t>
        </is>
      </c>
      <c r="I1183" s="188" t="inlineStr">
        <is>
          <t>Initial</t>
        </is>
      </c>
      <c r="J1183" s="173" t="n"/>
      <c r="K1183" s="188" t="inlineStr">
        <is>
          <t>Final</t>
        </is>
      </c>
      <c r="L1183" s="173" t="n"/>
      <c r="M1183" s="188" t="inlineStr">
        <is>
          <t>%</t>
        </is>
      </c>
    </row>
    <row r="1184" ht="13.35" customHeight="1" s="162">
      <c r="B1184" s="153" t="inlineStr">
        <is>
          <t>No.</t>
        </is>
      </c>
      <c r="C1184" s="188" t="inlineStr">
        <is>
          <t>Area Served</t>
        </is>
      </c>
      <c r="D1184" s="188" t="inlineStr">
        <is>
          <t>Type</t>
        </is>
      </c>
      <c r="E1184" s="188" t="inlineStr">
        <is>
          <t>Size</t>
        </is>
      </c>
      <c r="F1184" s="188" t="inlineStr">
        <is>
          <t>Ak</t>
        </is>
      </c>
      <c r="G1184" s="442" t="n"/>
      <c r="H1184" s="442" t="n"/>
      <c r="I1184" s="188" t="inlineStr">
        <is>
          <t>VEL</t>
        </is>
      </c>
      <c r="J1184" s="188" t="inlineStr">
        <is>
          <t>CFM</t>
        </is>
      </c>
      <c r="K1184" s="188" t="inlineStr">
        <is>
          <t>VEL</t>
        </is>
      </c>
      <c r="L1184" s="188" t="inlineStr">
        <is>
          <t>CFM</t>
        </is>
      </c>
      <c r="M1184" s="442" t="n"/>
    </row>
    <row r="1185" ht="13.35" customHeight="1" s="162">
      <c r="B1185" s="31" t="n"/>
      <c r="C1185" s="31" t="n"/>
      <c r="E1185" s="31" t="n"/>
      <c r="F1185" s="32" t="n"/>
      <c r="G1185" s="33">
        <f>IF(F1185="", "", H1185/F1185)</f>
        <v/>
      </c>
      <c r="H1185" s="33" t="n"/>
      <c r="I1185" s="33" t="n"/>
      <c r="J1185" s="33">
        <f>IF(I1185="", "", I1185*$F1185)</f>
        <v/>
      </c>
      <c r="K1185" s="33" t="n"/>
      <c r="L1185" s="33">
        <f>IF(K1185="", "", K1185*$F1185)</f>
        <v/>
      </c>
      <c r="M1185" s="30">
        <f>IF(OR(H1185="",H1185=0),"",IF(K1185="",IF(J1185="","",J1185/H1185),L1185/H1185))</f>
        <v/>
      </c>
      <c r="P1185" s="238" t="inlineStr">
        <is>
          <t>Technician Notes</t>
        </is>
      </c>
    </row>
    <row r="1186" ht="13.35" customHeight="1" s="162">
      <c r="B1186" s="31" t="n"/>
      <c r="C1186" s="31" t="n"/>
      <c r="E1186" s="31"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31" t="n"/>
      <c r="C1187" s="31" t="n"/>
      <c r="E1187" s="31"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1" t="n"/>
      <c r="C1188" s="31" t="n"/>
      <c r="E1188" s="31" t="n"/>
      <c r="F1188" s="32" t="n"/>
      <c r="G1188" s="33">
        <f>IF(F1188="", "", H1188/F1188)</f>
        <v/>
      </c>
      <c r="H1188" s="33" t="n"/>
      <c r="I1188" s="33" t="n"/>
      <c r="J1188" s="33">
        <f>IF(I1188="", "", I1188*$F1188)</f>
        <v/>
      </c>
      <c r="K1188" s="33" t="n"/>
      <c r="L1188" s="33">
        <f>IF(K1188="", "", K1188*$F1188)</f>
        <v/>
      </c>
      <c r="M1188" s="30">
        <f>IF(OR(H1188="",H1188=0),"",IF(K1188="",IF(J1188="","",J1188/H1188),L1188/H1188))</f>
        <v/>
      </c>
      <c r="P1188" s="443" t="n"/>
      <c r="Q1188" s="421" t="n"/>
      <c r="R1188" s="421" t="n"/>
      <c r="S1188" s="421" t="n"/>
      <c r="T1188" s="421" t="n"/>
      <c r="U1188" s="421" t="n"/>
      <c r="V1188" s="421" t="n"/>
      <c r="W1188" s="421" t="n"/>
      <c r="X1188" s="421" t="n"/>
      <c r="Y1188" s="421" t="n"/>
      <c r="Z1188" s="422" t="n"/>
    </row>
    <row r="1189" ht="13.35" customHeight="1" s="162">
      <c r="B1189" s="31" t="n"/>
      <c r="C1189" s="31" t="n"/>
      <c r="E1189" s="31" t="n"/>
      <c r="F1189" s="32" t="n"/>
      <c r="G1189" s="33">
        <f>IF(F1189="", "", H1189/F1189)</f>
        <v/>
      </c>
      <c r="H1189" s="33" t="n"/>
      <c r="I1189" s="33" t="n"/>
      <c r="J1189" s="33">
        <f>IF(I1189="", "", I1189*$F1189)</f>
        <v/>
      </c>
      <c r="K1189" s="33" t="n"/>
      <c r="L1189" s="33">
        <f>IF(K1189="", "", K1189*$F1189)</f>
        <v/>
      </c>
      <c r="M1189" s="30">
        <f>IF(OR(H1189="",H1189=0),"",IF(K1189="",IF(J1189="","",J1189/H1189),L1189/H1189))</f>
        <v/>
      </c>
      <c r="P1189" s="444" t="n"/>
      <c r="Z1189" s="445" t="n"/>
    </row>
    <row r="1190" ht="13.35" customHeight="1" s="162">
      <c r="B1190" s="31" t="n"/>
      <c r="C1190" s="31" t="n"/>
      <c r="E1190" s="31" t="n"/>
      <c r="F1190" s="32" t="n"/>
      <c r="G1190" s="33">
        <f>IF(F1190="", "", H1190/F1190)</f>
        <v/>
      </c>
      <c r="H1190" s="33" t="n"/>
      <c r="I1190" s="33" t="n"/>
      <c r="J1190" s="33">
        <f>IF(I1190="", "", I1190*$F1190)</f>
        <v/>
      </c>
      <c r="K1190" s="33" t="n"/>
      <c r="L1190" s="33">
        <f>IF(K1190="", "", K1190*$F1190)</f>
        <v/>
      </c>
      <c r="M1190" s="30">
        <f>IF(OR(H1190="",H1190=0),"",IF(K1190="",IF(J1190="","",J1190/H1190),L1190/H1190))</f>
        <v/>
      </c>
      <c r="P1190" s="444" t="n"/>
      <c r="Z1190" s="445" t="n"/>
    </row>
    <row r="1191" ht="13.35" customHeight="1" s="162">
      <c r="B1191" s="31" t="n"/>
      <c r="C1191" s="31" t="n"/>
      <c r="E1191" s="31" t="n"/>
      <c r="F1191" s="32" t="n"/>
      <c r="G1191" s="33">
        <f>IF(F1191="", "", H1191/F1191)</f>
        <v/>
      </c>
      <c r="H1191" s="33" t="n"/>
      <c r="I1191" s="33" t="n"/>
      <c r="J1191" s="33">
        <f>IF(I1191="", "", I1191*$F1191)</f>
        <v/>
      </c>
      <c r="K1191" s="33" t="n"/>
      <c r="L1191" s="33">
        <f>IF(K1191="", "", K1191*$F1191)</f>
        <v/>
      </c>
      <c r="M1191" s="30">
        <f>IF(OR(H1191="",H1191=0),"",IF(K1191="",IF(J1191="","",J1191/H1191),L1191/H1191))</f>
        <v/>
      </c>
      <c r="P1191" s="444" t="n"/>
      <c r="Z1191" s="445" t="n"/>
    </row>
    <row r="1192" ht="13.35" customHeight="1" s="162">
      <c r="B1192" s="31" t="n"/>
      <c r="C1192" s="31" t="n"/>
      <c r="E1192" s="31" t="n"/>
      <c r="F1192" s="32" t="n"/>
      <c r="G1192" s="33">
        <f>IF(F1192="", "", H1192/F1192)</f>
        <v/>
      </c>
      <c r="H1192" s="33" t="n"/>
      <c r="I1192" s="33" t="n"/>
      <c r="J1192" s="33">
        <f>IF(I1192="", "", I1192*$F1192)</f>
        <v/>
      </c>
      <c r="K1192" s="33" t="n"/>
      <c r="L1192" s="33">
        <f>IF(K1192="", "", K1192*$F1192)</f>
        <v/>
      </c>
      <c r="M1192" s="30">
        <f>IF(OR(H1192="",H1192=0),"",IF(K1192="",IF(J1192="","",J1192/H1192),L1192/H1192))</f>
        <v/>
      </c>
      <c r="P1192" s="444" t="n"/>
      <c r="Z1192" s="445" t="n"/>
    </row>
    <row r="1193" ht="13.35" customHeight="1" s="162">
      <c r="B1193" s="31" t="n"/>
      <c r="C1193" s="31" t="n"/>
      <c r="E1193" s="31" t="n"/>
      <c r="F1193" s="32" t="n"/>
      <c r="G1193" s="33">
        <f>IF(F1193="", "", H1193/F1193)</f>
        <v/>
      </c>
      <c r="H1193" s="33" t="n"/>
      <c r="I1193" s="33" t="n"/>
      <c r="J1193" s="33">
        <f>IF(I1193="", "", I1193*$F1193)</f>
        <v/>
      </c>
      <c r="K1193" s="33" t="n"/>
      <c r="L1193" s="33">
        <f>IF(K1193="", "", K1193*$F1193)</f>
        <v/>
      </c>
      <c r="M1193" s="30">
        <f>IF(OR(H1193="",H1193=0),"",IF(K1193="",IF(J1193="","",J1193/H1193),L1193/H1193))</f>
        <v/>
      </c>
      <c r="P1193" s="444" t="n"/>
      <c r="Z1193" s="445" t="n"/>
    </row>
    <row r="1194" ht="13.35" customHeight="1" s="162">
      <c r="B1194" s="31" t="n"/>
      <c r="C1194" s="31" t="n"/>
      <c r="E1194" s="31" t="n"/>
      <c r="F1194" s="32" t="n"/>
      <c r="G1194" s="33">
        <f>IF(F1194="", "", H1194/F1194)</f>
        <v/>
      </c>
      <c r="H1194" s="33" t="n"/>
      <c r="I1194" s="33" t="n"/>
      <c r="J1194" s="33">
        <f>IF(I1194="", "", I1194*$F1194)</f>
        <v/>
      </c>
      <c r="K1194" s="33" t="n"/>
      <c r="L1194" s="33">
        <f>IF(K1194="", "", K1194*$F1194)</f>
        <v/>
      </c>
      <c r="M1194" s="30">
        <f>IF(OR(H1194="",H1194=0),"",IF(K1194="",IF(J1194="","",J1194/H1194),L1194/H1194))</f>
        <v/>
      </c>
      <c r="P1194" s="444" t="n"/>
      <c r="Z1194" s="445" t="n"/>
    </row>
    <row r="1195" ht="13.35" customHeight="1" s="162">
      <c r="B1195" s="31" t="n"/>
      <c r="C1195" s="31" t="n"/>
      <c r="E1195" s="31" t="n"/>
      <c r="F1195" s="32" t="n"/>
      <c r="G1195" s="33">
        <f>IF(F1195="", "", H1195/F1195)</f>
        <v/>
      </c>
      <c r="H1195" s="33" t="n"/>
      <c r="I1195" s="33" t="n"/>
      <c r="J1195" s="33">
        <f>IF(I1195="", "", I1195*$F1195)</f>
        <v/>
      </c>
      <c r="K1195" s="33" t="n"/>
      <c r="L1195" s="33">
        <f>IF(K1195="", "", K1195*$F1195)</f>
        <v/>
      </c>
      <c r="M1195" s="30">
        <f>IF(OR(H1195="",H1195=0),"",IF(K1195="",IF(J1195="","",J1195/H1195),L1195/H1195))</f>
        <v/>
      </c>
      <c r="P1195" s="444" t="n"/>
      <c r="Z1195" s="445" t="n"/>
    </row>
    <row r="1196" ht="13.35" customHeight="1" s="162">
      <c r="B1196" s="31" t="n"/>
      <c r="C1196" s="31" t="n"/>
      <c r="E1196" s="31" t="n"/>
      <c r="F1196" s="32" t="n"/>
      <c r="G1196" s="33">
        <f>IF(F1196="", "", H1196/F1196)</f>
        <v/>
      </c>
      <c r="H1196" s="33" t="n"/>
      <c r="I1196" s="33" t="n"/>
      <c r="J1196" s="33">
        <f>IF(I1196="", "", I1196*$F1196)</f>
        <v/>
      </c>
      <c r="K1196" s="33" t="n"/>
      <c r="L1196" s="33">
        <f>IF(K1196="", "", K1196*$F1196)</f>
        <v/>
      </c>
      <c r="M1196" s="30">
        <f>IF(OR(H1196="",H1196=0),"",IF(K1196="",IF(J1196="","",J1196/H1196),L1196/H1196))</f>
        <v/>
      </c>
      <c r="P1196" s="444" t="n"/>
      <c r="Z1196" s="445" t="n"/>
    </row>
    <row r="1197" ht="13.35" customHeight="1" s="162">
      <c r="B1197" s="31" t="n"/>
      <c r="C1197" s="31" t="n"/>
      <c r="E1197" s="31" t="n"/>
      <c r="F1197" s="32" t="n"/>
      <c r="G1197" s="33">
        <f>IF(F1197="", "", H1197/F1197)</f>
        <v/>
      </c>
      <c r="H1197" s="33" t="n"/>
      <c r="I1197" s="33" t="n"/>
      <c r="J1197" s="33">
        <f>IF(I1197="", "", I1197*$F1197)</f>
        <v/>
      </c>
      <c r="K1197" s="33" t="n"/>
      <c r="L1197" s="33">
        <f>IF(K1197="", "", K1197*$F1197)</f>
        <v/>
      </c>
      <c r="M1197" s="30">
        <f>IF(OR(H1197="",H1197=0),"",IF(K1197="",IF(J1197="","",J1197/H1197),L1197/H1197))</f>
        <v/>
      </c>
      <c r="P1197" s="444" t="n"/>
      <c r="Z1197" s="445" t="n"/>
    </row>
    <row r="1198" ht="13.35" customHeight="1" s="162">
      <c r="B1198" s="31" t="n"/>
      <c r="C1198" s="31" t="n"/>
      <c r="E1198" s="31" t="n"/>
      <c r="F1198" s="32" t="n"/>
      <c r="G1198" s="33">
        <f>IF(F1198="", "", H1198/F1198)</f>
        <v/>
      </c>
      <c r="H1198" s="33" t="n"/>
      <c r="I1198" s="33" t="n"/>
      <c r="J1198" s="33">
        <f>IF(I1198="", "", I1198*$F1198)</f>
        <v/>
      </c>
      <c r="K1198" s="33" t="n"/>
      <c r="L1198" s="33">
        <f>IF(K1198="", "", K1198*$F1198)</f>
        <v/>
      </c>
      <c r="M1198" s="30">
        <f>IF(OR(H1198="",H1198=0),"",IF(K1198="",IF(J1198="","",J1198/H1198),L1198/H1198))</f>
        <v/>
      </c>
      <c r="P1198" s="444" t="n"/>
      <c r="Z1198" s="445" t="n"/>
    </row>
    <row r="1199" ht="13.35" customHeight="1" s="162">
      <c r="B1199" s="31" t="n"/>
      <c r="C1199" s="31" t="n"/>
      <c r="E1199" s="31" t="n"/>
      <c r="F1199" s="32" t="n"/>
      <c r="G1199" s="33">
        <f>IF(F1199="", "", H1199/F1199)</f>
        <v/>
      </c>
      <c r="H1199" s="33" t="n"/>
      <c r="I1199" s="33" t="n"/>
      <c r="J1199" s="33">
        <f>IF(I1199="", "", I1199*$F1199)</f>
        <v/>
      </c>
      <c r="K1199" s="33" t="n"/>
      <c r="L1199" s="33">
        <f>IF(K1199="", "", K1199*$F1199)</f>
        <v/>
      </c>
      <c r="M1199" s="30">
        <f>IF(OR(H1199="",H1199=0),"",IF(K1199="",IF(J1199="","",J1199/H1199),L1199/H1199))</f>
        <v/>
      </c>
      <c r="P1199" s="444" t="n"/>
      <c r="Z1199" s="445" t="n"/>
    </row>
    <row r="1200" ht="13.35" customHeight="1" s="162">
      <c r="B1200" s="31" t="n"/>
      <c r="C1200" s="31" t="n"/>
      <c r="E1200" s="31" t="n"/>
      <c r="F1200" s="32" t="n"/>
      <c r="G1200" s="33">
        <f>IF(F1200="", "", H1200/F1200)</f>
        <v/>
      </c>
      <c r="H1200" s="33" t="n"/>
      <c r="I1200" s="33" t="n"/>
      <c r="J1200" s="33">
        <f>IF(I1200="", "", I1200*$F1200)</f>
        <v/>
      </c>
      <c r="K1200" s="33" t="n"/>
      <c r="L1200" s="33">
        <f>IF(K1200="", "", K1200*$F1200)</f>
        <v/>
      </c>
      <c r="M1200" s="30">
        <f>IF(OR(H1200="",H1200=0),"",IF(K1200="",IF(J1200="","",J1200/H1200),L1200/H1200))</f>
        <v/>
      </c>
      <c r="P1200" s="444" t="n"/>
      <c r="Z1200" s="445" t="n"/>
    </row>
    <row r="1201" ht="13.35" customHeight="1" s="162">
      <c r="B1201" s="31" t="n"/>
      <c r="C1201" s="31" t="n"/>
      <c r="E1201" s="31" t="n"/>
      <c r="F1201" s="32" t="n"/>
      <c r="G1201" s="33">
        <f>IF(F1201="", "", H1201/F1201)</f>
        <v/>
      </c>
      <c r="H1201" s="33" t="n"/>
      <c r="I1201" s="33" t="n"/>
      <c r="J1201" s="33">
        <f>IF(I1201="", "", I1201*$F1201)</f>
        <v/>
      </c>
      <c r="K1201" s="33" t="n"/>
      <c r="L1201" s="33">
        <f>IF(K1201="", "", K1201*$F1201)</f>
        <v/>
      </c>
      <c r="M1201" s="30">
        <f>IF(OR(H1201="",H1201=0),"",IF(K1201="",IF(J1201="","",J1201/H1201),L1201/H1201))</f>
        <v/>
      </c>
      <c r="P1201" s="444" t="n"/>
      <c r="Z1201" s="445" t="n"/>
    </row>
    <row r="1202" ht="13.35" customHeight="1" s="162">
      <c r="B1202" s="31" t="n"/>
      <c r="C1202" s="31" t="n"/>
      <c r="E1202" s="31" t="n"/>
      <c r="F1202" s="32" t="n"/>
      <c r="G1202" s="33">
        <f>IF(F1202="", "", H1202/F1202)</f>
        <v/>
      </c>
      <c r="H1202" s="33" t="n"/>
      <c r="I1202" s="33" t="n"/>
      <c r="J1202" s="33">
        <f>IF(I1202="", "", I1202*$F1202)</f>
        <v/>
      </c>
      <c r="K1202" s="33" t="n"/>
      <c r="L1202" s="33">
        <f>IF(K1202="", "", K1202*$F1202)</f>
        <v/>
      </c>
      <c r="M1202" s="30">
        <f>IF(OR(H1202="",H1202=0),"",IF(K1202="",IF(J1202="","",J1202/H1202),L1202/H1202))</f>
        <v/>
      </c>
      <c r="P1202" s="444" t="n"/>
      <c r="Z1202" s="445" t="n"/>
    </row>
    <row r="1203" ht="13.35" customHeight="1" s="162">
      <c r="B1203" s="31" t="n"/>
      <c r="C1203" s="31" t="n"/>
      <c r="E1203" s="31" t="n"/>
      <c r="F1203" s="32" t="n"/>
      <c r="G1203" s="33">
        <f>IF(F1203="", "", H1203/F1203)</f>
        <v/>
      </c>
      <c r="H1203" s="33" t="n"/>
      <c r="I1203" s="33" t="n"/>
      <c r="J1203" s="33">
        <f>IF(I1203="", "", I1203*$F1203)</f>
        <v/>
      </c>
      <c r="K1203" s="33" t="n"/>
      <c r="L1203" s="33">
        <f>IF(K1203="", "", K1203*$F1203)</f>
        <v/>
      </c>
      <c r="M1203" s="30">
        <f>IF(OR(H1203="",H1203=0),"",IF(K1203="",IF(J1203="","",J1203/H1203),L1203/H1203))</f>
        <v/>
      </c>
      <c r="P1203" s="444" t="n"/>
      <c r="Z1203" s="445" t="n"/>
    </row>
    <row r="1204" ht="13.35" customHeight="1" s="162">
      <c r="B1204" s="31" t="n"/>
      <c r="C1204" s="31" t="n"/>
      <c r="E1204" s="31" t="n"/>
      <c r="F1204" s="32" t="n"/>
      <c r="G1204" s="33">
        <f>IF(F1204="", "", H1204/F1204)</f>
        <v/>
      </c>
      <c r="H1204" s="33" t="n"/>
      <c r="I1204" s="33" t="n"/>
      <c r="J1204" s="33">
        <f>IF(I1204="", "", I1204*$F1204)</f>
        <v/>
      </c>
      <c r="K1204" s="33" t="n"/>
      <c r="L1204" s="33">
        <f>IF(K1204="", "", K1204*$F1204)</f>
        <v/>
      </c>
      <c r="M1204" s="30">
        <f>IF(OR(H1204="",H1204=0),"",IF(K1204="",IF(J1204="","",J1204/H1204),L1204/H1204))</f>
        <v/>
      </c>
      <c r="P1204" s="444" t="n"/>
      <c r="Z1204" s="445" t="n"/>
    </row>
    <row r="1205" ht="13.35" customHeight="1" s="162">
      <c r="B1205" s="31" t="n"/>
      <c r="C1205" s="31" t="n"/>
      <c r="E1205" s="31" t="n"/>
      <c r="F1205" s="32" t="n"/>
      <c r="G1205" s="33">
        <f>IF(F1205="", "", H1205/F1205)</f>
        <v/>
      </c>
      <c r="H1205" s="33" t="n"/>
      <c r="I1205" s="33" t="n"/>
      <c r="J1205" s="33">
        <f>IF(I1205="", "", I1205*$F1205)</f>
        <v/>
      </c>
      <c r="K1205" s="33" t="n"/>
      <c r="L1205" s="33">
        <f>IF(K1205="", "", K1205*$F1205)</f>
        <v/>
      </c>
      <c r="M1205" s="30">
        <f>IF(OR(H1205="",H1205=0),"",IF(K1205="",IF(J1205="","",J1205/H1205),L1205/H1205))</f>
        <v/>
      </c>
      <c r="P1205" s="444" t="n"/>
      <c r="Z1205" s="445" t="n"/>
    </row>
    <row r="1206" ht="13.35" customHeight="1" s="162">
      <c r="B1206" s="31" t="n"/>
      <c r="C1206" s="31" t="n"/>
      <c r="E1206" s="31" t="n"/>
      <c r="F1206" s="32" t="n"/>
      <c r="G1206" s="33">
        <f>IF(F1206="", "", H1206/F1206)</f>
        <v/>
      </c>
      <c r="H1206" s="33" t="n"/>
      <c r="I1206" s="33" t="n"/>
      <c r="J1206" s="33">
        <f>IF(I1206="", "", I1206*$F1206)</f>
        <v/>
      </c>
      <c r="K1206" s="33" t="n"/>
      <c r="L1206" s="33">
        <f>IF(K1206="", "", K1206*$F1206)</f>
        <v/>
      </c>
      <c r="M1206" s="30">
        <f>IF(OR(H1206="",H1206=0),"",IF(K1206="",IF(J1206="","",J1206/H1206),L1206/H1206))</f>
        <v/>
      </c>
      <c r="P1206" s="444" t="n"/>
      <c r="Z1206" s="445" t="n"/>
    </row>
    <row r="1207" ht="13.35" customHeight="1" s="162">
      <c r="B1207" s="31" t="n"/>
      <c r="C1207" s="31" t="n"/>
      <c r="E1207" s="31" t="n"/>
      <c r="F1207" s="32" t="n"/>
      <c r="G1207" s="33">
        <f>IF(F1207="", "", H1207/F1207)</f>
        <v/>
      </c>
      <c r="H1207" s="33" t="n"/>
      <c r="I1207" s="33" t="n"/>
      <c r="J1207" s="33">
        <f>IF(I1207="", "", I1207*$F1207)</f>
        <v/>
      </c>
      <c r="K1207" s="33" t="n"/>
      <c r="L1207" s="33">
        <f>IF(K1207="", "", K1207*$F1207)</f>
        <v/>
      </c>
      <c r="M1207" s="30">
        <f>IF(OR(H1207="",H1207=0),"",IF(K1207="",IF(J1207="","",J1207/H1207),L1207/H1207))</f>
        <v/>
      </c>
      <c r="P1207" s="444" t="n"/>
      <c r="Z1207" s="445" t="n"/>
    </row>
    <row r="1208" ht="13.35" customHeight="1" s="162">
      <c r="B1208" s="31" t="n"/>
      <c r="C1208" s="31" t="n"/>
      <c r="E1208" s="31" t="n"/>
      <c r="F1208" s="32" t="n"/>
      <c r="G1208" s="33">
        <f>IF(F1208="", "", H1208/F1208)</f>
        <v/>
      </c>
      <c r="H1208" s="33" t="n"/>
      <c r="I1208" s="33" t="n"/>
      <c r="J1208" s="33">
        <f>IF(I1208="", "", I1208*$F1208)</f>
        <v/>
      </c>
      <c r="K1208" s="33" t="n"/>
      <c r="L1208" s="33">
        <f>IF(K1208="", "", K1208*$F1208)</f>
        <v/>
      </c>
      <c r="M1208" s="30">
        <f>IF(OR(H1208="",H1208=0),"",IF(K1208="",IF(J1208="","",J1208/H1208),L1208/H1208))</f>
        <v/>
      </c>
      <c r="P1208" s="444" t="n"/>
      <c r="Z1208" s="445" t="n"/>
    </row>
    <row r="1209" ht="13.35" customHeight="1" s="162">
      <c r="B1209" s="31" t="n"/>
      <c r="C1209" s="31" t="n"/>
      <c r="E1209" s="31" t="n"/>
      <c r="F1209" s="32" t="n"/>
      <c r="G1209" s="33">
        <f>IF(F1209="", "", H1209/F1209)</f>
        <v/>
      </c>
      <c r="H1209" s="33" t="n"/>
      <c r="I1209" s="33" t="n"/>
      <c r="J1209" s="33">
        <f>IF(I1209="", "", I1209*$F1209)</f>
        <v/>
      </c>
      <c r="K1209" s="33" t="n"/>
      <c r="L1209" s="33">
        <f>IF(K1209="", "", K1209*$F1209)</f>
        <v/>
      </c>
      <c r="M1209" s="30">
        <f>IF(OR(H1209="",H1209=0),"",IF(K1209="",IF(J1209="","",J1209/H1209),L1209/H1209))</f>
        <v/>
      </c>
      <c r="P1209" s="444" t="n"/>
      <c r="Z1209" s="445" t="n"/>
    </row>
    <row r="1210" ht="13.35" customHeight="1" s="162">
      <c r="B1210" s="31" t="n"/>
      <c r="C1210" s="31" t="n"/>
      <c r="E1210" s="31" t="n"/>
      <c r="F1210" s="32" t="n"/>
      <c r="G1210" s="33">
        <f>IF(F1210="", "", H1210/F1210)</f>
        <v/>
      </c>
      <c r="H1210" s="33" t="n"/>
      <c r="I1210" s="33" t="n"/>
      <c r="J1210" s="33">
        <f>IF(I1210="", "", I1210*$F1210)</f>
        <v/>
      </c>
      <c r="K1210" s="33" t="n"/>
      <c r="L1210" s="33">
        <f>IF(K1210="", "", K1210*$F1210)</f>
        <v/>
      </c>
      <c r="M1210" s="30">
        <f>IF(OR(H1210="",H1210=0),"",IF(K1210="",IF(J1210="","",J1210/H1210),L1210/H1210))</f>
        <v/>
      </c>
      <c r="P1210" s="444" t="n"/>
      <c r="Z1210" s="445" t="n"/>
    </row>
    <row r="1211" ht="13.35" customHeight="1" s="162">
      <c r="B1211" s="31" t="n"/>
      <c r="C1211" s="31" t="n"/>
      <c r="E1211" s="31" t="n"/>
      <c r="F1211" s="32" t="n"/>
      <c r="G1211" s="33">
        <f>IF(F1211="", "", H1211/F1211)</f>
        <v/>
      </c>
      <c r="H1211" s="33" t="n"/>
      <c r="I1211" s="33" t="n"/>
      <c r="J1211" s="33">
        <f>IF(I1211="", "", I1211*$F1211)</f>
        <v/>
      </c>
      <c r="K1211" s="33" t="n"/>
      <c r="L1211" s="33">
        <f>IF(K1211="", "", K1211*$F1211)</f>
        <v/>
      </c>
      <c r="M1211" s="30">
        <f>IF(OR(H1211="",H1211=0),"",IF(K1211="",IF(J1211="","",J1211/H1211),L1211/H1211))</f>
        <v/>
      </c>
      <c r="P1211" s="444" t="n"/>
      <c r="Z1211" s="445" t="n"/>
    </row>
    <row r="1212" ht="13.35" customHeight="1" s="162">
      <c r="B1212" s="31" t="n"/>
      <c r="C1212" s="31" t="n"/>
      <c r="E1212" s="31" t="n"/>
      <c r="F1212" s="32" t="n"/>
      <c r="G1212" s="33">
        <f>IF(F1212="", "", H1212/F1212)</f>
        <v/>
      </c>
      <c r="H1212" s="33" t="n"/>
      <c r="I1212" s="33" t="n"/>
      <c r="J1212" s="33">
        <f>IF(I1212="", "", I1212*$F1212)</f>
        <v/>
      </c>
      <c r="K1212" s="33" t="n"/>
      <c r="L1212" s="33">
        <f>IF(K1212="", "", K1212*$F1212)</f>
        <v/>
      </c>
      <c r="M1212" s="34">
        <f>IF(OR(H1212="",H1212=0),"",IF(K1212="",IF(J1212="","",J1212/H1212),L1212/H1212))</f>
        <v/>
      </c>
      <c r="P1212" s="444" t="n"/>
      <c r="Z1212" s="445" t="n"/>
    </row>
    <row r="1213" ht="13.35" customHeight="1" s="162">
      <c r="A1213" s="130" t="n"/>
      <c r="B1213" s="42" t="n"/>
      <c r="C1213" s="231" t="inlineStr">
        <is>
          <t>Total</t>
        </is>
      </c>
      <c r="D1213" s="159" t="n"/>
      <c r="E1213" s="42" t="n"/>
      <c r="F1213" s="42" t="n"/>
      <c r="G1213" s="43" t="n"/>
      <c r="H1213" s="43">
        <f>IF(SUM(H1185:H1212)=0,"",SUM(H1185:H1212))</f>
        <v/>
      </c>
      <c r="I1213" s="43" t="n"/>
      <c r="J1213" s="43">
        <f>IF(SUM(J1185:J1212)=0,"",SUM(J1185:J1212))</f>
        <v/>
      </c>
      <c r="K1213" s="43" t="n"/>
      <c r="L1213" s="43">
        <f>IF(SUM(L1185:L1212)=0,"",SUM(L1185:L1212))</f>
        <v/>
      </c>
      <c r="M1213" s="35">
        <f>IF(OR(H1213="",H1213=0),"",IF(L1213="",IF(J1213="","",J1213/H1213),L1213/H1213))</f>
        <v/>
      </c>
      <c r="P1213" s="444" t="n"/>
      <c r="Z1213" s="445" t="n"/>
    </row>
    <row r="1214" ht="13.35" customHeight="1" s="162">
      <c r="P1214" s="444" t="n"/>
      <c r="Z1214" s="445" t="n"/>
    </row>
    <row r="1215" ht="13.35" customHeight="1" s="162">
      <c r="B1215" s="188" t="inlineStr">
        <is>
          <t>Return Air Register / Inlet Airflow</t>
        </is>
      </c>
      <c r="C1215" s="174" t="n"/>
      <c r="D1215" s="174" t="n"/>
      <c r="E1215" s="174" t="n"/>
      <c r="F1215" s="173" t="n"/>
      <c r="G1215" s="233" t="inlineStr">
        <is>
          <t>Design VEL</t>
        </is>
      </c>
      <c r="H1215" s="194" t="inlineStr">
        <is>
          <t>Design CFM</t>
        </is>
      </c>
      <c r="I1215" s="188" t="inlineStr">
        <is>
          <t>Initial</t>
        </is>
      </c>
      <c r="J1215" s="173" t="n"/>
      <c r="K1215" s="188" t="inlineStr">
        <is>
          <t>Final</t>
        </is>
      </c>
      <c r="L1215" s="173" t="n"/>
      <c r="M1215" s="188" t="inlineStr">
        <is>
          <t>%</t>
        </is>
      </c>
      <c r="P1215" s="446" t="n"/>
      <c r="Q1215" s="447" t="n"/>
      <c r="R1215" s="447" t="n"/>
      <c r="S1215" s="447" t="n"/>
      <c r="T1215" s="447" t="n"/>
      <c r="U1215" s="447" t="n"/>
      <c r="V1215" s="447" t="n"/>
      <c r="W1215" s="447" t="n"/>
      <c r="X1215" s="447" t="n"/>
      <c r="Y1215" s="447" t="n"/>
      <c r="Z1215" s="448" t="n"/>
    </row>
    <row r="1216" ht="13.35" customHeight="1" s="162">
      <c r="B1216" s="153" t="inlineStr">
        <is>
          <t>No.</t>
        </is>
      </c>
      <c r="C1216" s="188" t="inlineStr">
        <is>
          <t>Area Served</t>
        </is>
      </c>
      <c r="D1216" s="188" t="inlineStr">
        <is>
          <t>Type</t>
        </is>
      </c>
      <c r="E1216" s="188" t="inlineStr">
        <is>
          <t>Size</t>
        </is>
      </c>
      <c r="F1216" s="188" t="inlineStr">
        <is>
          <t>Ak</t>
        </is>
      </c>
      <c r="G1216" s="442" t="n"/>
      <c r="H1216" s="442" t="n"/>
      <c r="I1216" s="188" t="inlineStr">
        <is>
          <t>VEL</t>
        </is>
      </c>
      <c r="J1216" s="188" t="inlineStr">
        <is>
          <t>CFM</t>
        </is>
      </c>
      <c r="K1216" s="188" t="inlineStr">
        <is>
          <t>VEL</t>
        </is>
      </c>
      <c r="L1216" s="188" t="inlineStr">
        <is>
          <t>CFM</t>
        </is>
      </c>
      <c r="M1216" s="442" t="n"/>
    </row>
    <row r="1217" ht="13.35" customHeight="1" s="162">
      <c r="B1217" s="31" t="n"/>
      <c r="C1217" s="31" t="n"/>
      <c r="E1217" s="31" t="n"/>
      <c r="F1217" s="32" t="n"/>
      <c r="G1217" s="33">
        <f>IF(F1217="", "", H1217/F1217)</f>
        <v/>
      </c>
      <c r="H1217" s="33">
        <f>IF(H1213="","",H1213-N(H1224))</f>
        <v/>
      </c>
      <c r="I1217" s="33" t="n"/>
      <c r="J1217" s="33">
        <f>IF(I1217="", "", I1217*$F1217)</f>
        <v/>
      </c>
      <c r="K1217" s="33" t="n"/>
      <c r="L1217" s="33">
        <f>IF(L1224="","",L1213-N(L1224))</f>
        <v/>
      </c>
      <c r="M1217" s="30">
        <f>IF(OR(H1217="",H1217=0),"",IF(K1217="",IF(J1217="","",J1217/H1217),L1217/H1217))</f>
        <v/>
      </c>
    </row>
    <row r="1218" ht="13.35" customHeight="1" s="162">
      <c r="B1218" s="31" t="n"/>
      <c r="C1218" s="31" t="n"/>
      <c r="E1218" s="31"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1" t="n"/>
      <c r="C1219" s="31" t="n"/>
      <c r="E1219" s="31" t="n"/>
      <c r="F1219" s="32" t="n"/>
      <c r="G1219" s="33">
        <f>IF(F1219="", "", H1219/F1219)</f>
        <v/>
      </c>
      <c r="H1219" s="33" t="n"/>
      <c r="I1219" s="33" t="n"/>
      <c r="J1219" s="33">
        <f>IF(I1219="", "", I1219*$F1219)</f>
        <v/>
      </c>
      <c r="K1219" s="33" t="n"/>
      <c r="L1219" s="33">
        <f>IF(K1219="", "", K1219*$F1219)</f>
        <v/>
      </c>
      <c r="M1219" s="34">
        <f>IF(OR(H1219="",H1219=0),"",IF(K1219="",IF(J1219="","",J1219/H1219),L1219/H1219))</f>
        <v/>
      </c>
    </row>
    <row r="1220" ht="13.35" customHeight="1" s="162">
      <c r="A1220" s="130" t="n"/>
      <c r="B1220" s="42" t="n"/>
      <c r="C1220" s="231" t="inlineStr">
        <is>
          <t>Total</t>
        </is>
      </c>
      <c r="D1220" s="159" t="n"/>
      <c r="E1220" s="42" t="n"/>
      <c r="F1220" s="42" t="n"/>
      <c r="G1220" s="43" t="n"/>
      <c r="H1220" s="43">
        <f>IF(SUM(H1217:H1219)=0, "", SUM(H1217:H1219))</f>
        <v/>
      </c>
      <c r="I1220" s="42" t="n"/>
      <c r="J1220" s="43">
        <f>IF(SUM(J1217:J1219)=0, "", SUM(J1217:J1219))</f>
        <v/>
      </c>
      <c r="K1220" s="42" t="n"/>
      <c r="L1220" s="43">
        <f>IF(SUM(L1217:L1219)=0, "", SUM(L1217:L1219))</f>
        <v/>
      </c>
      <c r="M1220" s="35">
        <f>IF(OR(H1220="",H1220=0),"",IF(L1220="",IF(J1220="","",J1220/H1220),L1220/H1220))</f>
        <v/>
      </c>
    </row>
    <row r="1221"/>
    <row r="1222" ht="13.35" customHeight="1" s="162">
      <c r="B1222" s="188" t="inlineStr">
        <is>
          <t>Outside Air Inlet / Duct Airflow</t>
        </is>
      </c>
      <c r="C1222" s="174" t="n"/>
      <c r="D1222" s="174" t="n"/>
      <c r="E1222" s="174" t="n"/>
      <c r="F1222" s="173" t="n"/>
      <c r="G1222" s="233" t="inlineStr">
        <is>
          <t>Design VEL</t>
        </is>
      </c>
      <c r="H1222" s="194" t="inlineStr">
        <is>
          <t>Design CFM</t>
        </is>
      </c>
      <c r="I1222" s="188" t="inlineStr">
        <is>
          <t>Initial</t>
        </is>
      </c>
      <c r="J1222" s="173" t="n"/>
      <c r="K1222" s="188" t="inlineStr">
        <is>
          <t>Final</t>
        </is>
      </c>
      <c r="L1222" s="173" t="n"/>
      <c r="M1222" s="188" t="inlineStr">
        <is>
          <t>%</t>
        </is>
      </c>
    </row>
    <row r="1223" ht="13.35" customHeight="1" s="162">
      <c r="B1223" s="153" t="inlineStr">
        <is>
          <t>No.</t>
        </is>
      </c>
      <c r="C1223" s="188" t="inlineStr">
        <is>
          <t>Area Served</t>
        </is>
      </c>
      <c r="D1223" s="188" t="inlineStr">
        <is>
          <t>Type</t>
        </is>
      </c>
      <c r="E1223" s="188" t="inlineStr">
        <is>
          <t>Size</t>
        </is>
      </c>
      <c r="F1223" s="188" t="inlineStr">
        <is>
          <t>Ak</t>
        </is>
      </c>
      <c r="G1223" s="442" t="n"/>
      <c r="H1223" s="442" t="n"/>
      <c r="I1223" s="188" t="inlineStr">
        <is>
          <t>VEL</t>
        </is>
      </c>
      <c r="J1223" s="188" t="inlineStr">
        <is>
          <t>CFM</t>
        </is>
      </c>
      <c r="K1223" s="188" t="inlineStr">
        <is>
          <t>VEL</t>
        </is>
      </c>
      <c r="L1223" s="188" t="inlineStr">
        <is>
          <t>CFM</t>
        </is>
      </c>
      <c r="M1223" s="442" t="n"/>
    </row>
    <row r="1224" ht="13.35" customHeight="1" s="162">
      <c r="B1224" s="31" t="n"/>
      <c r="C1224" s="31" t="n"/>
      <c r="E1224" s="31" t="n"/>
      <c r="F1224" s="32" t="n"/>
      <c r="G1224" s="33">
        <f>IF(F1224="", "", H1224/F1224)</f>
        <v/>
      </c>
      <c r="H1224" s="33" t="n"/>
      <c r="I1224" s="33" t="n"/>
      <c r="J1224" s="33">
        <f>IF(I1224="", "", I1224*$F1224)</f>
        <v/>
      </c>
      <c r="K1224" s="33" t="n"/>
      <c r="L1224" s="33">
        <f>IF(K1224="", "", K1224*$F1224)</f>
        <v/>
      </c>
      <c r="M1224" s="30">
        <f>IF(OR(H1224="",H1224=0),"",IF(K1224="",IF(J1224="","",J1224/H1224),L1224/H1224))</f>
        <v/>
      </c>
    </row>
    <row r="1225"/>
    <row r="1226" ht="13.35" customHeight="1" s="162">
      <c r="B1226" s="188" t="inlineStr">
        <is>
          <t>Remarks</t>
        </is>
      </c>
      <c r="C1226" s="173" t="n"/>
      <c r="D1226" s="154" t="n"/>
      <c r="E1226" s="174" t="n"/>
      <c r="F1226" s="174" t="n"/>
      <c r="G1226" s="174" t="n"/>
      <c r="H1226" s="174" t="n"/>
      <c r="I1226" s="174" t="n"/>
      <c r="J1226" s="174" t="n"/>
      <c r="K1226" s="174" t="n"/>
      <c r="L1226" s="174" t="n"/>
      <c r="M1226" s="173" t="n"/>
    </row>
    <row r="1227" ht="13.35" customHeight="1" s="162">
      <c r="B1227" s="154" t="n"/>
      <c r="C1227" s="174" t="n"/>
      <c r="D1227" s="174" t="n"/>
      <c r="E1227" s="174" t="n"/>
      <c r="F1227" s="174" t="n"/>
      <c r="G1227" s="174" t="n"/>
      <c r="H1227" s="174" t="n"/>
      <c r="I1227" s="174" t="n"/>
      <c r="J1227" s="174" t="n"/>
      <c r="K1227" s="174" t="n"/>
      <c r="L1227" s="174" t="n"/>
      <c r="M1227" s="173" t="n"/>
    </row>
    <row r="1228" ht="13.35" customHeight="1" s="162">
      <c r="B1228" s="154" t="n"/>
      <c r="C1228" s="174" t="n"/>
      <c r="D1228" s="174" t="n"/>
      <c r="E1228" s="174" t="n"/>
      <c r="F1228" s="174" t="n"/>
      <c r="G1228" s="174" t="n"/>
      <c r="H1228" s="174" t="n"/>
      <c r="I1228" s="174" t="n"/>
      <c r="J1228" s="174" t="n"/>
      <c r="K1228" s="174" t="n"/>
      <c r="L1228" s="174" t="n"/>
      <c r="M1228" s="173" t="n"/>
    </row>
    <row r="1229" ht="13.35" customHeight="1" s="162">
      <c r="B1229" s="200" t="inlineStr">
        <is>
          <t>System</t>
        </is>
      </c>
      <c r="C1229" s="403" t="n"/>
      <c r="D1229" s="209">
        <f>IF('{Equipment Data Entry}'!B32="","",'{Equipment Data Entry}'!B32)</f>
        <v/>
      </c>
      <c r="E1229" s="420" t="n"/>
      <c r="F1229" s="403" t="n"/>
      <c r="G1229" s="200" t="inlineStr">
        <is>
          <t>Service</t>
        </is>
      </c>
      <c r="H1229" s="403" t="n"/>
      <c r="I1229" s="210">
        <f>IF('{Equipment Data Entry}'!C32="", "", '{Equipment Data Entry}'!C32)</f>
        <v/>
      </c>
      <c r="J1229" s="420" t="n"/>
      <c r="K1229" s="420" t="n"/>
      <c r="L1229" s="420" t="n"/>
      <c r="M1229" s="403" t="n"/>
    </row>
    <row r="1230" ht="13.35" customHeight="1" s="162">
      <c r="B1230" s="424" t="n"/>
      <c r="C1230" s="425" t="n"/>
      <c r="D1230" s="424" t="n"/>
      <c r="E1230" s="426" t="n"/>
      <c r="F1230" s="425" t="n"/>
      <c r="G1230" s="424" t="n"/>
      <c r="H1230" s="425" t="n"/>
      <c r="I1230" s="424" t="n"/>
      <c r="J1230" s="426" t="n"/>
      <c r="K1230" s="426" t="n"/>
      <c r="L1230" s="426" t="n"/>
      <c r="M1230" s="425" t="n"/>
    </row>
    <row r="1231" ht="13.35" customHeight="1" s="162">
      <c r="B1231" s="439" t="inlineStr">
        <is>
          <t>Instrument:</t>
        </is>
      </c>
      <c r="C1231" s="13" t="n"/>
      <c r="D1231" s="440" t="n"/>
      <c r="E1231" s="404" t="n"/>
      <c r="F1231" s="404" t="n"/>
      <c r="G1231" s="439" t="inlineStr">
        <is>
          <t>Ak basis / notes:</t>
        </is>
      </c>
      <c r="H1231" s="13" t="n"/>
      <c r="I1231" s="441" t="n"/>
      <c r="J1231" s="404" t="n"/>
      <c r="K1231" s="404" t="n"/>
      <c r="L1231" s="404" t="n"/>
      <c r="M1231" s="404" t="n"/>
    </row>
    <row r="1232" ht="13.35" customHeight="1" s="162">
      <c r="B1232" s="188" t="inlineStr">
        <is>
          <t>Supply Air Diffuser / Outlet Airflow</t>
        </is>
      </c>
      <c r="C1232" s="174" t="n"/>
      <c r="D1232" s="174" t="n"/>
      <c r="E1232" s="174" t="n"/>
      <c r="F1232" s="173" t="n"/>
      <c r="G1232" s="233" t="inlineStr">
        <is>
          <t>Design VEL</t>
        </is>
      </c>
      <c r="H1232" s="194" t="inlineStr">
        <is>
          <t>Design CFM</t>
        </is>
      </c>
      <c r="I1232" s="188" t="inlineStr">
        <is>
          <t>Initial</t>
        </is>
      </c>
      <c r="J1232" s="173" t="n"/>
      <c r="K1232" s="188" t="inlineStr">
        <is>
          <t>Final</t>
        </is>
      </c>
      <c r="L1232" s="173" t="n"/>
      <c r="M1232" s="188" t="inlineStr">
        <is>
          <t>%</t>
        </is>
      </c>
    </row>
    <row r="1233" ht="13.35" customHeight="1" s="162">
      <c r="B1233" s="153" t="inlineStr">
        <is>
          <t>No.</t>
        </is>
      </c>
      <c r="C1233" s="188" t="inlineStr">
        <is>
          <t>Area Served</t>
        </is>
      </c>
      <c r="D1233" s="188" t="inlineStr">
        <is>
          <t>Type</t>
        </is>
      </c>
      <c r="E1233" s="188" t="inlineStr">
        <is>
          <t>Size</t>
        </is>
      </c>
      <c r="F1233" s="188" t="inlineStr">
        <is>
          <t>Ak</t>
        </is>
      </c>
      <c r="G1233" s="442" t="n"/>
      <c r="H1233" s="442" t="n"/>
      <c r="I1233" s="188" t="inlineStr">
        <is>
          <t>VEL</t>
        </is>
      </c>
      <c r="J1233" s="188" t="inlineStr">
        <is>
          <t>CFM</t>
        </is>
      </c>
      <c r="K1233" s="188" t="inlineStr">
        <is>
          <t>VEL</t>
        </is>
      </c>
      <c r="L1233" s="188" t="inlineStr">
        <is>
          <t>CFM</t>
        </is>
      </c>
      <c r="M1233" s="442" t="n"/>
    </row>
    <row r="1234" ht="13.35" customHeight="1" s="162">
      <c r="B1234" s="31" t="n"/>
      <c r="C1234" s="31" t="n"/>
      <c r="E1234" s="31" t="n"/>
      <c r="F1234" s="32" t="n"/>
      <c r="G1234" s="33">
        <f>IF(F1234="", "", H1234/F1234)</f>
        <v/>
      </c>
      <c r="H1234" s="33" t="n"/>
      <c r="I1234" s="33" t="n"/>
      <c r="J1234" s="33">
        <f>IF(I1234="", "", I1234*$F1234)</f>
        <v/>
      </c>
      <c r="K1234" s="33" t="n"/>
      <c r="L1234" s="33">
        <f>IF(K1234="", "", K1234*$F1234)</f>
        <v/>
      </c>
      <c r="M1234" s="30">
        <f>IF(OR(H1234="",H1234=0),"",IF(K1234="",IF(J1234="","",J1234/H1234),L1234/H1234))</f>
        <v/>
      </c>
      <c r="P1234" s="238" t="inlineStr">
        <is>
          <t>Technician Notes</t>
        </is>
      </c>
    </row>
    <row r="1235" ht="13.35" customHeight="1" s="162">
      <c r="B1235" s="31" t="n"/>
      <c r="C1235" s="31" t="n"/>
      <c r="E1235" s="31"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1" t="n"/>
      <c r="C1236" s="31" t="n"/>
      <c r="E1236" s="31"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1" t="n"/>
      <c r="C1237" s="31" t="n"/>
      <c r="E1237" s="31" t="n"/>
      <c r="F1237" s="32" t="n"/>
      <c r="G1237" s="33">
        <f>IF(F1237="", "", H1237/F1237)</f>
        <v/>
      </c>
      <c r="H1237" s="33" t="n"/>
      <c r="I1237" s="33" t="n"/>
      <c r="J1237" s="33">
        <f>IF(I1237="", "", I1237*$F1237)</f>
        <v/>
      </c>
      <c r="K1237" s="33" t="n"/>
      <c r="L1237" s="33">
        <f>IF(K1237="", "", K1237*$F1237)</f>
        <v/>
      </c>
      <c r="M1237" s="30">
        <f>IF(OR(H1237="",H1237=0),"",IF(K1237="",IF(J1237="","",J1237/H1237),L1237/H1237))</f>
        <v/>
      </c>
      <c r="P1237" s="443" t="n"/>
      <c r="Q1237" s="421" t="n"/>
      <c r="R1237" s="421" t="n"/>
      <c r="S1237" s="421" t="n"/>
      <c r="T1237" s="421" t="n"/>
      <c r="U1237" s="421" t="n"/>
      <c r="V1237" s="421" t="n"/>
      <c r="W1237" s="421" t="n"/>
      <c r="X1237" s="421" t="n"/>
      <c r="Y1237" s="421" t="n"/>
      <c r="Z1237" s="422" t="n"/>
    </row>
    <row r="1238" ht="13.35" customHeight="1" s="162">
      <c r="B1238" s="31" t="n"/>
      <c r="C1238" s="31" t="n"/>
      <c r="E1238" s="31" t="n"/>
      <c r="F1238" s="32" t="n"/>
      <c r="G1238" s="33">
        <f>IF(F1238="", "", H1238/F1238)</f>
        <v/>
      </c>
      <c r="H1238" s="33" t="n"/>
      <c r="I1238" s="33" t="n"/>
      <c r="J1238" s="33">
        <f>IF(I1238="", "", I1238*$F1238)</f>
        <v/>
      </c>
      <c r="K1238" s="33" t="n"/>
      <c r="L1238" s="33">
        <f>IF(K1238="", "", K1238*$F1238)</f>
        <v/>
      </c>
      <c r="M1238" s="30">
        <f>IF(OR(H1238="",H1238=0),"",IF(K1238="",IF(J1238="","",J1238/H1238),L1238/H1238))</f>
        <v/>
      </c>
      <c r="P1238" s="444" t="n"/>
      <c r="Z1238" s="445" t="n"/>
    </row>
    <row r="1239" ht="13.35" customHeight="1" s="162">
      <c r="B1239" s="31" t="n"/>
      <c r="C1239" s="31" t="n"/>
      <c r="E1239" s="31" t="n"/>
      <c r="F1239" s="32" t="n"/>
      <c r="G1239" s="33">
        <f>IF(F1239="", "", H1239/F1239)</f>
        <v/>
      </c>
      <c r="H1239" s="33" t="n"/>
      <c r="I1239" s="33" t="n"/>
      <c r="J1239" s="33">
        <f>IF(I1239="", "", I1239*$F1239)</f>
        <v/>
      </c>
      <c r="K1239" s="33" t="n"/>
      <c r="L1239" s="33">
        <f>IF(K1239="", "", K1239*$F1239)</f>
        <v/>
      </c>
      <c r="M1239" s="30">
        <f>IF(OR(H1239="",H1239=0),"",IF(K1239="",IF(J1239="","",J1239/H1239),L1239/H1239))</f>
        <v/>
      </c>
      <c r="P1239" s="444" t="n"/>
      <c r="Z1239" s="445" t="n"/>
    </row>
    <row r="1240" ht="13.35" customHeight="1" s="162">
      <c r="B1240" s="31" t="n"/>
      <c r="C1240" s="31" t="n"/>
      <c r="E1240" s="31" t="n"/>
      <c r="F1240" s="32" t="n"/>
      <c r="G1240" s="33">
        <f>IF(F1240="", "", H1240/F1240)</f>
        <v/>
      </c>
      <c r="H1240" s="33" t="n"/>
      <c r="I1240" s="33" t="n"/>
      <c r="J1240" s="33">
        <f>IF(I1240="", "", I1240*$F1240)</f>
        <v/>
      </c>
      <c r="K1240" s="33" t="n"/>
      <c r="L1240" s="33">
        <f>IF(K1240="", "", K1240*$F1240)</f>
        <v/>
      </c>
      <c r="M1240" s="30">
        <f>IF(OR(H1240="",H1240=0),"",IF(K1240="",IF(J1240="","",J1240/H1240),L1240/H1240))</f>
        <v/>
      </c>
      <c r="P1240" s="444" t="n"/>
      <c r="Z1240" s="445" t="n"/>
    </row>
    <row r="1241" ht="13.35" customHeight="1" s="162">
      <c r="B1241" s="31" t="n"/>
      <c r="C1241" s="31" t="n"/>
      <c r="E1241" s="31" t="n"/>
      <c r="F1241" s="32" t="n"/>
      <c r="G1241" s="33">
        <f>IF(F1241="", "", H1241/F1241)</f>
        <v/>
      </c>
      <c r="H1241" s="33" t="n"/>
      <c r="I1241" s="33" t="n"/>
      <c r="J1241" s="33">
        <f>IF(I1241="", "", I1241*$F1241)</f>
        <v/>
      </c>
      <c r="K1241" s="33" t="n"/>
      <c r="L1241" s="33">
        <f>IF(K1241="", "", K1241*$F1241)</f>
        <v/>
      </c>
      <c r="M1241" s="30">
        <f>IF(OR(H1241="",H1241=0),"",IF(K1241="",IF(J1241="","",J1241/H1241),L1241/H1241))</f>
        <v/>
      </c>
      <c r="P1241" s="444" t="n"/>
      <c r="Z1241" s="445" t="n"/>
    </row>
    <row r="1242" ht="13.35" customHeight="1" s="162">
      <c r="B1242" s="31" t="n"/>
      <c r="C1242" s="31" t="n"/>
      <c r="E1242" s="31" t="n"/>
      <c r="F1242" s="32" t="n"/>
      <c r="G1242" s="33">
        <f>IF(F1242="", "", H1242/F1242)</f>
        <v/>
      </c>
      <c r="H1242" s="33" t="n"/>
      <c r="I1242" s="33" t="n"/>
      <c r="J1242" s="33">
        <f>IF(I1242="", "", I1242*$F1242)</f>
        <v/>
      </c>
      <c r="K1242" s="33" t="n"/>
      <c r="L1242" s="33">
        <f>IF(K1242="", "", K1242*$F1242)</f>
        <v/>
      </c>
      <c r="M1242" s="30">
        <f>IF(OR(H1242="",H1242=0),"",IF(K1242="",IF(J1242="","",J1242/H1242),L1242/H1242))</f>
        <v/>
      </c>
      <c r="P1242" s="444" t="n"/>
      <c r="Z1242" s="445" t="n"/>
    </row>
    <row r="1243" ht="13.35" customHeight="1" s="162">
      <c r="B1243" s="31" t="n"/>
      <c r="C1243" s="31" t="n"/>
      <c r="E1243" s="31" t="n"/>
      <c r="F1243" s="32" t="n"/>
      <c r="G1243" s="33">
        <f>IF(F1243="", "", H1243/F1243)</f>
        <v/>
      </c>
      <c r="H1243" s="33" t="n"/>
      <c r="I1243" s="33" t="n"/>
      <c r="J1243" s="33">
        <f>IF(I1243="", "", I1243*$F1243)</f>
        <v/>
      </c>
      <c r="K1243" s="33" t="n"/>
      <c r="L1243" s="33">
        <f>IF(K1243="", "", K1243*$F1243)</f>
        <v/>
      </c>
      <c r="M1243" s="30">
        <f>IF(OR(H1243="",H1243=0),"",IF(K1243="",IF(J1243="","",J1243/H1243),L1243/H1243))</f>
        <v/>
      </c>
      <c r="P1243" s="444" t="n"/>
      <c r="Z1243" s="445" t="n"/>
    </row>
    <row r="1244" ht="13.35" customHeight="1" s="162">
      <c r="B1244" s="31" t="n"/>
      <c r="C1244" s="31" t="n"/>
      <c r="E1244" s="31" t="n"/>
      <c r="F1244" s="32" t="n"/>
      <c r="G1244" s="33">
        <f>IF(F1244="", "", H1244/F1244)</f>
        <v/>
      </c>
      <c r="H1244" s="33" t="n"/>
      <c r="I1244" s="33" t="n"/>
      <c r="J1244" s="33">
        <f>IF(I1244="", "", I1244*$F1244)</f>
        <v/>
      </c>
      <c r="K1244" s="33" t="n"/>
      <c r="L1244" s="33">
        <f>IF(K1244="", "", K1244*$F1244)</f>
        <v/>
      </c>
      <c r="M1244" s="30">
        <f>IF(OR(H1244="",H1244=0),"",IF(K1244="",IF(J1244="","",J1244/H1244),L1244/H1244))</f>
        <v/>
      </c>
      <c r="P1244" s="444" t="n"/>
      <c r="Z1244" s="445" t="n"/>
    </row>
    <row r="1245" ht="13.35" customHeight="1" s="162">
      <c r="B1245" s="31" t="n"/>
      <c r="C1245" s="31" t="n"/>
      <c r="E1245" s="31" t="n"/>
      <c r="F1245" s="32" t="n"/>
      <c r="G1245" s="33">
        <f>IF(F1245="", "", H1245/F1245)</f>
        <v/>
      </c>
      <c r="H1245" s="33" t="n"/>
      <c r="I1245" s="33" t="n"/>
      <c r="J1245" s="33">
        <f>IF(I1245="", "", I1245*$F1245)</f>
        <v/>
      </c>
      <c r="K1245" s="33" t="n"/>
      <c r="L1245" s="33">
        <f>IF(K1245="", "", K1245*$F1245)</f>
        <v/>
      </c>
      <c r="M1245" s="30">
        <f>IF(OR(H1245="",H1245=0),"",IF(K1245="",IF(J1245="","",J1245/H1245),L1245/H1245))</f>
        <v/>
      </c>
      <c r="P1245" s="444" t="n"/>
      <c r="Z1245" s="445" t="n"/>
    </row>
    <row r="1246" ht="13.35" customHeight="1" s="162">
      <c r="B1246" s="31" t="n"/>
      <c r="C1246" s="31" t="n"/>
      <c r="E1246" s="31" t="n"/>
      <c r="F1246" s="32" t="n"/>
      <c r="G1246" s="33">
        <f>IF(F1246="", "", H1246/F1246)</f>
        <v/>
      </c>
      <c r="H1246" s="33" t="n"/>
      <c r="I1246" s="33" t="n"/>
      <c r="J1246" s="33">
        <f>IF(I1246="", "", I1246*$F1246)</f>
        <v/>
      </c>
      <c r="K1246" s="33" t="n"/>
      <c r="L1246" s="33">
        <f>IF(K1246="", "", K1246*$F1246)</f>
        <v/>
      </c>
      <c r="M1246" s="30">
        <f>IF(OR(H1246="",H1246=0),"",IF(K1246="",IF(J1246="","",J1246/H1246),L1246/H1246))</f>
        <v/>
      </c>
      <c r="P1246" s="444" t="n"/>
      <c r="Z1246" s="445" t="n"/>
    </row>
    <row r="1247" ht="13.35" customHeight="1" s="162">
      <c r="B1247" s="31" t="n"/>
      <c r="C1247" s="31" t="n"/>
      <c r="E1247" s="31" t="n"/>
      <c r="F1247" s="32" t="n"/>
      <c r="G1247" s="33">
        <f>IF(F1247="", "", H1247/F1247)</f>
        <v/>
      </c>
      <c r="H1247" s="33" t="n"/>
      <c r="I1247" s="33" t="n"/>
      <c r="J1247" s="33">
        <f>IF(I1247="", "", I1247*$F1247)</f>
        <v/>
      </c>
      <c r="K1247" s="33" t="n"/>
      <c r="L1247" s="33">
        <f>IF(K1247="", "", K1247*$F1247)</f>
        <v/>
      </c>
      <c r="M1247" s="30">
        <f>IF(OR(H1247="",H1247=0),"",IF(K1247="",IF(J1247="","",J1247/H1247),L1247/H1247))</f>
        <v/>
      </c>
      <c r="P1247" s="444" t="n"/>
      <c r="Z1247" s="445" t="n"/>
    </row>
    <row r="1248" ht="13.35" customHeight="1" s="162">
      <c r="B1248" s="31" t="n"/>
      <c r="C1248" s="31" t="n"/>
      <c r="E1248" s="31" t="n"/>
      <c r="F1248" s="32" t="n"/>
      <c r="G1248" s="33">
        <f>IF(F1248="", "", H1248/F1248)</f>
        <v/>
      </c>
      <c r="H1248" s="33" t="n"/>
      <c r="I1248" s="33" t="n"/>
      <c r="J1248" s="33">
        <f>IF(I1248="", "", I1248*$F1248)</f>
        <v/>
      </c>
      <c r="K1248" s="33" t="n"/>
      <c r="L1248" s="33">
        <f>IF(K1248="", "", K1248*$F1248)</f>
        <v/>
      </c>
      <c r="M1248" s="30">
        <f>IF(OR(H1248="",H1248=0),"",IF(K1248="",IF(J1248="","",J1248/H1248),L1248/H1248))</f>
        <v/>
      </c>
      <c r="P1248" s="444" t="n"/>
      <c r="Z1248" s="445" t="n"/>
    </row>
    <row r="1249" ht="13.35" customHeight="1" s="162">
      <c r="B1249" s="31" t="n"/>
      <c r="C1249" s="31" t="n"/>
      <c r="E1249" s="31" t="n"/>
      <c r="F1249" s="32" t="n"/>
      <c r="G1249" s="33">
        <f>IF(F1249="", "", H1249/F1249)</f>
        <v/>
      </c>
      <c r="H1249" s="33" t="n"/>
      <c r="I1249" s="33" t="n"/>
      <c r="J1249" s="33">
        <f>IF(I1249="", "", I1249*$F1249)</f>
        <v/>
      </c>
      <c r="K1249" s="33" t="n"/>
      <c r="L1249" s="33">
        <f>IF(K1249="", "", K1249*$F1249)</f>
        <v/>
      </c>
      <c r="M1249" s="30">
        <f>IF(OR(H1249="",H1249=0),"",IF(K1249="",IF(J1249="","",J1249/H1249),L1249/H1249))</f>
        <v/>
      </c>
      <c r="P1249" s="444" t="n"/>
      <c r="Z1249" s="445" t="n"/>
    </row>
    <row r="1250" ht="13.35" customHeight="1" s="162">
      <c r="B1250" s="31" t="n"/>
      <c r="C1250" s="31" t="n"/>
      <c r="E1250" s="31" t="n"/>
      <c r="F1250" s="32" t="n"/>
      <c r="G1250" s="33">
        <f>IF(F1250="", "", H1250/F1250)</f>
        <v/>
      </c>
      <c r="H1250" s="33" t="n"/>
      <c r="I1250" s="33" t="n"/>
      <c r="J1250" s="33">
        <f>IF(I1250="", "", I1250*$F1250)</f>
        <v/>
      </c>
      <c r="K1250" s="33" t="n"/>
      <c r="L1250" s="33">
        <f>IF(K1250="", "", K1250*$F1250)</f>
        <v/>
      </c>
      <c r="M1250" s="30">
        <f>IF(OR(H1250="",H1250=0),"",IF(K1250="",IF(J1250="","",J1250/H1250),L1250/H1250))</f>
        <v/>
      </c>
      <c r="P1250" s="444" t="n"/>
      <c r="Z1250" s="445" t="n"/>
    </row>
    <row r="1251" ht="13.35" customHeight="1" s="162">
      <c r="B1251" s="31" t="n"/>
      <c r="C1251" s="31" t="n"/>
      <c r="E1251" s="31" t="n"/>
      <c r="F1251" s="32" t="n"/>
      <c r="G1251" s="33">
        <f>IF(F1251="", "", H1251/F1251)</f>
        <v/>
      </c>
      <c r="H1251" s="33" t="n"/>
      <c r="I1251" s="33" t="n"/>
      <c r="J1251" s="33">
        <f>IF(I1251="", "", I1251*$F1251)</f>
        <v/>
      </c>
      <c r="K1251" s="33" t="n"/>
      <c r="L1251" s="33">
        <f>IF(K1251="", "", K1251*$F1251)</f>
        <v/>
      </c>
      <c r="M1251" s="30">
        <f>IF(OR(H1251="",H1251=0),"",IF(K1251="",IF(J1251="","",J1251/H1251),L1251/H1251))</f>
        <v/>
      </c>
      <c r="P1251" s="444" t="n"/>
      <c r="Z1251" s="445" t="n"/>
    </row>
    <row r="1252" ht="13.35" customHeight="1" s="162">
      <c r="B1252" s="31" t="n"/>
      <c r="C1252" s="31" t="n"/>
      <c r="E1252" s="31" t="n"/>
      <c r="F1252" s="32" t="n"/>
      <c r="G1252" s="33">
        <f>IF(F1252="", "", H1252/F1252)</f>
        <v/>
      </c>
      <c r="H1252" s="33" t="n"/>
      <c r="I1252" s="33" t="n"/>
      <c r="J1252" s="33">
        <f>IF(I1252="", "", I1252*$F1252)</f>
        <v/>
      </c>
      <c r="K1252" s="33" t="n"/>
      <c r="L1252" s="33">
        <f>IF(K1252="", "", K1252*$F1252)</f>
        <v/>
      </c>
      <c r="M1252" s="30">
        <f>IF(OR(H1252="",H1252=0),"",IF(K1252="",IF(J1252="","",J1252/H1252),L1252/H1252))</f>
        <v/>
      </c>
      <c r="P1252" s="444" t="n"/>
      <c r="Z1252" s="445" t="n"/>
    </row>
    <row r="1253" ht="13.35" customHeight="1" s="162">
      <c r="B1253" s="31" t="n"/>
      <c r="C1253" s="31" t="n"/>
      <c r="E1253" s="31" t="n"/>
      <c r="F1253" s="32" t="n"/>
      <c r="G1253" s="33">
        <f>IF(F1253="", "", H1253/F1253)</f>
        <v/>
      </c>
      <c r="H1253" s="33" t="n"/>
      <c r="I1253" s="33" t="n"/>
      <c r="J1253" s="33">
        <f>IF(I1253="", "", I1253*$F1253)</f>
        <v/>
      </c>
      <c r="K1253" s="33" t="n"/>
      <c r="L1253" s="33">
        <f>IF(K1253="", "", K1253*$F1253)</f>
        <v/>
      </c>
      <c r="M1253" s="30">
        <f>IF(OR(H1253="",H1253=0),"",IF(K1253="",IF(J1253="","",J1253/H1253),L1253/H1253))</f>
        <v/>
      </c>
      <c r="P1253" s="444" t="n"/>
      <c r="Z1253" s="445" t="n"/>
    </row>
    <row r="1254" ht="13.35" customHeight="1" s="162">
      <c r="B1254" s="31" t="n"/>
      <c r="C1254" s="31" t="n"/>
      <c r="E1254" s="31" t="n"/>
      <c r="F1254" s="32" t="n"/>
      <c r="G1254" s="33">
        <f>IF(F1254="", "", H1254/F1254)</f>
        <v/>
      </c>
      <c r="H1254" s="33" t="n"/>
      <c r="I1254" s="33" t="n"/>
      <c r="J1254" s="33">
        <f>IF(I1254="", "", I1254*$F1254)</f>
        <v/>
      </c>
      <c r="K1254" s="33" t="n"/>
      <c r="L1254" s="33">
        <f>IF(K1254="", "", K1254*$F1254)</f>
        <v/>
      </c>
      <c r="M1254" s="30">
        <f>IF(OR(H1254="",H1254=0),"",IF(K1254="",IF(J1254="","",J1254/H1254),L1254/H1254))</f>
        <v/>
      </c>
      <c r="P1254" s="444" t="n"/>
      <c r="Z1254" s="445" t="n"/>
    </row>
    <row r="1255" ht="13.35" customHeight="1" s="162">
      <c r="B1255" s="31" t="n"/>
      <c r="C1255" s="31" t="n"/>
      <c r="E1255" s="31" t="n"/>
      <c r="F1255" s="32" t="n"/>
      <c r="G1255" s="33">
        <f>IF(F1255="", "", H1255/F1255)</f>
        <v/>
      </c>
      <c r="H1255" s="33" t="n"/>
      <c r="I1255" s="33" t="n"/>
      <c r="J1255" s="33">
        <f>IF(I1255="", "", I1255*$F1255)</f>
        <v/>
      </c>
      <c r="K1255" s="33" t="n"/>
      <c r="L1255" s="33">
        <f>IF(K1255="", "", K1255*$F1255)</f>
        <v/>
      </c>
      <c r="M1255" s="30">
        <f>IF(OR(H1255="",H1255=0),"",IF(K1255="",IF(J1255="","",J1255/H1255),L1255/H1255))</f>
        <v/>
      </c>
      <c r="P1255" s="444" t="n"/>
      <c r="Z1255" s="445" t="n"/>
    </row>
    <row r="1256" ht="13.35" customHeight="1" s="162">
      <c r="B1256" s="31" t="n"/>
      <c r="C1256" s="31" t="n"/>
      <c r="E1256" s="31" t="n"/>
      <c r="F1256" s="32" t="n"/>
      <c r="G1256" s="33">
        <f>IF(F1256="", "", H1256/F1256)</f>
        <v/>
      </c>
      <c r="H1256" s="33" t="n"/>
      <c r="I1256" s="33" t="n"/>
      <c r="J1256" s="33">
        <f>IF(I1256="", "", I1256*$F1256)</f>
        <v/>
      </c>
      <c r="K1256" s="33" t="n"/>
      <c r="L1256" s="33">
        <f>IF(K1256="", "", K1256*$F1256)</f>
        <v/>
      </c>
      <c r="M1256" s="30">
        <f>IF(OR(H1256="",H1256=0),"",IF(K1256="",IF(J1256="","",J1256/H1256),L1256/H1256))</f>
        <v/>
      </c>
      <c r="P1256" s="444" t="n"/>
      <c r="Z1256" s="445" t="n"/>
    </row>
    <row r="1257" ht="13.35" customHeight="1" s="162">
      <c r="B1257" s="31" t="n"/>
      <c r="C1257" s="31" t="n"/>
      <c r="E1257" s="31" t="n"/>
      <c r="F1257" s="32" t="n"/>
      <c r="G1257" s="33">
        <f>IF(F1257="", "", H1257/F1257)</f>
        <v/>
      </c>
      <c r="H1257" s="33" t="n"/>
      <c r="I1257" s="33" t="n"/>
      <c r="J1257" s="33">
        <f>IF(I1257="", "", I1257*$F1257)</f>
        <v/>
      </c>
      <c r="K1257" s="33" t="n"/>
      <c r="L1257" s="33">
        <f>IF(K1257="", "", K1257*$F1257)</f>
        <v/>
      </c>
      <c r="M1257" s="30">
        <f>IF(OR(H1257="",H1257=0),"",IF(K1257="",IF(J1257="","",J1257/H1257),L1257/H1257))</f>
        <v/>
      </c>
      <c r="P1257" s="444" t="n"/>
      <c r="Z1257" s="445" t="n"/>
    </row>
    <row r="1258" ht="13.35" customHeight="1" s="162">
      <c r="B1258" s="31" t="n"/>
      <c r="C1258" s="31" t="n"/>
      <c r="E1258" s="31" t="n"/>
      <c r="F1258" s="32" t="n"/>
      <c r="G1258" s="33">
        <f>IF(F1258="", "", H1258/F1258)</f>
        <v/>
      </c>
      <c r="H1258" s="33" t="n"/>
      <c r="I1258" s="33" t="n"/>
      <c r="J1258" s="33">
        <f>IF(I1258="", "", I1258*$F1258)</f>
        <v/>
      </c>
      <c r="K1258" s="33" t="n"/>
      <c r="L1258" s="33">
        <f>IF(K1258="", "", K1258*$F1258)</f>
        <v/>
      </c>
      <c r="M1258" s="30">
        <f>IF(OR(H1258="",H1258=0),"",IF(K1258="",IF(J1258="","",J1258/H1258),L1258/H1258))</f>
        <v/>
      </c>
      <c r="P1258" s="444" t="n"/>
      <c r="Z1258" s="445" t="n"/>
    </row>
    <row r="1259" ht="13.35" customHeight="1" s="162">
      <c r="B1259" s="31" t="n"/>
      <c r="C1259" s="31" t="n"/>
      <c r="E1259" s="31" t="n"/>
      <c r="F1259" s="32" t="n"/>
      <c r="G1259" s="33">
        <f>IF(F1259="", "", H1259/F1259)</f>
        <v/>
      </c>
      <c r="H1259" s="33" t="n"/>
      <c r="I1259" s="33" t="n"/>
      <c r="J1259" s="33">
        <f>IF(I1259="", "", I1259*$F1259)</f>
        <v/>
      </c>
      <c r="K1259" s="33" t="n"/>
      <c r="L1259" s="33">
        <f>IF(K1259="", "", K1259*$F1259)</f>
        <v/>
      </c>
      <c r="M1259" s="30">
        <f>IF(OR(H1259="",H1259=0),"",IF(K1259="",IF(J1259="","",J1259/H1259),L1259/H1259))</f>
        <v/>
      </c>
      <c r="P1259" s="444" t="n"/>
      <c r="Z1259" s="445" t="n"/>
    </row>
    <row r="1260" ht="13.35" customHeight="1" s="162">
      <c r="B1260" s="31" t="n"/>
      <c r="C1260" s="31" t="n"/>
      <c r="E1260" s="31" t="n"/>
      <c r="F1260" s="32" t="n"/>
      <c r="G1260" s="33">
        <f>IF(F1260="", "", H1260/F1260)</f>
        <v/>
      </c>
      <c r="H1260" s="33" t="n"/>
      <c r="I1260" s="33" t="n"/>
      <c r="J1260" s="33">
        <f>IF(I1260="", "", I1260*$F1260)</f>
        <v/>
      </c>
      <c r="K1260" s="33" t="n"/>
      <c r="L1260" s="33">
        <f>IF(K1260="", "", K1260*$F1260)</f>
        <v/>
      </c>
      <c r="M1260" s="30">
        <f>IF(OR(H1260="",H1260=0),"",IF(K1260="",IF(J1260="","",J1260/H1260),L1260/H1260))</f>
        <v/>
      </c>
      <c r="P1260" s="444" t="n"/>
      <c r="Z1260" s="445" t="n"/>
    </row>
    <row r="1261" ht="13.35" customHeight="1" s="162">
      <c r="B1261" s="31" t="n"/>
      <c r="C1261" s="31" t="n"/>
      <c r="E1261" s="31" t="n"/>
      <c r="F1261" s="32" t="n"/>
      <c r="G1261" s="33">
        <f>IF(F1261="", "", H1261/F1261)</f>
        <v/>
      </c>
      <c r="H1261" s="33" t="n"/>
      <c r="I1261" s="33" t="n"/>
      <c r="J1261" s="33">
        <f>IF(I1261="", "", I1261*$F1261)</f>
        <v/>
      </c>
      <c r="K1261" s="33" t="n"/>
      <c r="L1261" s="33">
        <f>IF(K1261="", "", K1261*$F1261)</f>
        <v/>
      </c>
      <c r="M1261" s="34">
        <f>IF(OR(H1261="",H1261=0),"",IF(K1261="",IF(J1261="","",J1261/H1261),L1261/H1261))</f>
        <v/>
      </c>
      <c r="P1261" s="444" t="n"/>
      <c r="Z1261" s="445" t="n"/>
    </row>
    <row r="1262" ht="13.35" customHeight="1" s="162">
      <c r="A1262" s="130" t="n"/>
      <c r="B1262" s="42" t="n"/>
      <c r="C1262" s="231" t="inlineStr">
        <is>
          <t>Total</t>
        </is>
      </c>
      <c r="D1262" s="159" t="n"/>
      <c r="E1262" s="42" t="n"/>
      <c r="F1262" s="42" t="n"/>
      <c r="G1262" s="43" t="n"/>
      <c r="H1262" s="43">
        <f>IF(SUM(H1234:H1261)=0,"",SUM(H1234:H1261))</f>
        <v/>
      </c>
      <c r="I1262" s="43" t="n"/>
      <c r="J1262" s="43">
        <f>IF(SUM(J1234:J1261)=0,"",SUM(J1234:J1261))</f>
        <v/>
      </c>
      <c r="K1262" s="43" t="n"/>
      <c r="L1262" s="43">
        <f>IF(SUM(L1234:L1261)=0,"",SUM(L1234:L1261))</f>
        <v/>
      </c>
      <c r="M1262" s="35">
        <f>IF(OR(H1262="",H1262=0),"",IF(L1262="",IF(J1262="","",J1262/H1262),L1262/H1262))</f>
        <v/>
      </c>
      <c r="P1262" s="444" t="n"/>
      <c r="Z1262" s="445" t="n"/>
    </row>
    <row r="1263" ht="13.35" customHeight="1" s="162">
      <c r="P1263" s="444" t="n"/>
      <c r="Z1263" s="445" t="n"/>
    </row>
    <row r="1264" ht="13.35" customHeight="1" s="162">
      <c r="B1264" s="188" t="inlineStr">
        <is>
          <t>Return Air Register / Inlet Airflow</t>
        </is>
      </c>
      <c r="C1264" s="174" t="n"/>
      <c r="D1264" s="174" t="n"/>
      <c r="E1264" s="174" t="n"/>
      <c r="F1264" s="173" t="n"/>
      <c r="G1264" s="233" t="inlineStr">
        <is>
          <t>Design VEL</t>
        </is>
      </c>
      <c r="H1264" s="194" t="inlineStr">
        <is>
          <t>Design CFM</t>
        </is>
      </c>
      <c r="I1264" s="188" t="inlineStr">
        <is>
          <t>Initial</t>
        </is>
      </c>
      <c r="J1264" s="173" t="n"/>
      <c r="K1264" s="188" t="inlineStr">
        <is>
          <t>Final</t>
        </is>
      </c>
      <c r="L1264" s="173" t="n"/>
      <c r="M1264" s="188" t="inlineStr">
        <is>
          <t>%</t>
        </is>
      </c>
      <c r="P1264" s="446" t="n"/>
      <c r="Q1264" s="447" t="n"/>
      <c r="R1264" s="447" t="n"/>
      <c r="S1264" s="447" t="n"/>
      <c r="T1264" s="447" t="n"/>
      <c r="U1264" s="447" t="n"/>
      <c r="V1264" s="447" t="n"/>
      <c r="W1264" s="447" t="n"/>
      <c r="X1264" s="447" t="n"/>
      <c r="Y1264" s="447" t="n"/>
      <c r="Z1264" s="448" t="n"/>
    </row>
    <row r="1265" ht="13.35" customHeight="1" s="162">
      <c r="B1265" s="153" t="inlineStr">
        <is>
          <t>No.</t>
        </is>
      </c>
      <c r="C1265" s="188" t="inlineStr">
        <is>
          <t>Area Served</t>
        </is>
      </c>
      <c r="D1265" s="188" t="inlineStr">
        <is>
          <t>Type</t>
        </is>
      </c>
      <c r="E1265" s="188" t="inlineStr">
        <is>
          <t>Size</t>
        </is>
      </c>
      <c r="F1265" s="188" t="inlineStr">
        <is>
          <t>Ak</t>
        </is>
      </c>
      <c r="G1265" s="442" t="n"/>
      <c r="H1265" s="442" t="n"/>
      <c r="I1265" s="188" t="inlineStr">
        <is>
          <t>VEL</t>
        </is>
      </c>
      <c r="J1265" s="188" t="inlineStr">
        <is>
          <t>CFM</t>
        </is>
      </c>
      <c r="K1265" s="188" t="inlineStr">
        <is>
          <t>VEL</t>
        </is>
      </c>
      <c r="L1265" s="188" t="inlineStr">
        <is>
          <t>CFM</t>
        </is>
      </c>
      <c r="M1265" s="442" t="n"/>
    </row>
    <row r="1266" ht="13.35" customHeight="1" s="162">
      <c r="B1266" s="31" t="n"/>
      <c r="C1266" s="31" t="n"/>
      <c r="E1266" s="31" t="n"/>
      <c r="F1266" s="32" t="n"/>
      <c r="G1266" s="33">
        <f>IF(F1266="", "", H1266/F1266)</f>
        <v/>
      </c>
      <c r="H1266" s="33">
        <f>IF(H1262="","",H1262-N(H1273))</f>
        <v/>
      </c>
      <c r="I1266" s="33" t="n"/>
      <c r="J1266" s="33">
        <f>IF(I1266="", "", I1266*$F1266)</f>
        <v/>
      </c>
      <c r="K1266" s="33" t="n"/>
      <c r="L1266" s="33">
        <f>IF(L1273="","",L1262-N(L1273))</f>
        <v/>
      </c>
      <c r="M1266" s="30">
        <f>IF(OR(H1266="",H1266=0),"",IF(K1266="",IF(J1266="","",J1266/H1266),L1266/H1266))</f>
        <v/>
      </c>
    </row>
    <row r="1267" ht="13.35" customHeight="1" s="162">
      <c r="B1267" s="31" t="n"/>
      <c r="C1267" s="31" t="n"/>
      <c r="E1267" s="31" t="n"/>
      <c r="F1267" s="32" t="n"/>
      <c r="G1267" s="33">
        <f>IF(F1267="", "", H1267/F1267)</f>
        <v/>
      </c>
      <c r="H1267" s="33" t="n"/>
      <c r="I1267" s="33" t="n"/>
      <c r="J1267" s="33">
        <f>IF(I1267="", "", I1267*$F1267)</f>
        <v/>
      </c>
      <c r="K1267" s="33" t="n"/>
      <c r="L1267" s="33">
        <f>IF(K1267="", "", K1267*$F1267)</f>
        <v/>
      </c>
      <c r="M1267" s="30">
        <f>IF(OR(H1267="",H1267=0),"",IF(K1267="",IF(J1267="","",J1267/H1267),L1267/H1267))</f>
        <v/>
      </c>
    </row>
    <row r="1268" ht="13.35" customHeight="1" s="162">
      <c r="B1268" s="31" t="n"/>
      <c r="C1268" s="31" t="n"/>
      <c r="E1268" s="31" t="n"/>
      <c r="F1268" s="32" t="n"/>
      <c r="G1268" s="33">
        <f>IF(F1268="", "", H1268/F1268)</f>
        <v/>
      </c>
      <c r="H1268" s="33" t="n"/>
      <c r="I1268" s="33" t="n"/>
      <c r="J1268" s="33">
        <f>IF(I1268="", "", I1268*$F1268)</f>
        <v/>
      </c>
      <c r="K1268" s="33" t="n"/>
      <c r="L1268" s="33">
        <f>IF(K1268="", "", K1268*$F1268)</f>
        <v/>
      </c>
      <c r="M1268" s="34">
        <f>IF(OR(H1268="",H1268=0),"",IF(K1268="",IF(J1268="","",J1268/H1268),L1268/H1268))</f>
        <v/>
      </c>
    </row>
    <row r="1269" ht="13.35" customHeight="1" s="162">
      <c r="A1269" s="130" t="n"/>
      <c r="B1269" s="42" t="n"/>
      <c r="C1269" s="231" t="inlineStr">
        <is>
          <t>Total</t>
        </is>
      </c>
      <c r="D1269" s="159" t="n"/>
      <c r="E1269" s="42" t="n"/>
      <c r="F1269" s="42" t="n"/>
      <c r="G1269" s="43" t="n"/>
      <c r="H1269" s="43">
        <f>IF(SUM(H1266:H1268)=0, "", SUM(H1266:H1268))</f>
        <v/>
      </c>
      <c r="I1269" s="42" t="n"/>
      <c r="J1269" s="43">
        <f>IF(SUM(J1266:J1268)=0, "", SUM(J1266:J1268))</f>
        <v/>
      </c>
      <c r="K1269" s="42" t="n"/>
      <c r="L1269" s="43">
        <f>IF(SUM(L1266:L1268)=0, "", SUM(L1266:L1268))</f>
        <v/>
      </c>
      <c r="M1269" s="35">
        <f>IF(OR(H1269="",H1269=0),"",IF(L1269="",IF(J1269="","",J1269/H1269),L1269/H1269))</f>
        <v/>
      </c>
    </row>
    <row r="1270"/>
    <row r="1271" ht="13.35" customHeight="1" s="162">
      <c r="B1271" s="188" t="inlineStr">
        <is>
          <t>Outside Air Inlet / Duct Airflow</t>
        </is>
      </c>
      <c r="C1271" s="174" t="n"/>
      <c r="D1271" s="174" t="n"/>
      <c r="E1271" s="174" t="n"/>
      <c r="F1271" s="173" t="n"/>
      <c r="G1271" s="233" t="inlineStr">
        <is>
          <t>Design VEL</t>
        </is>
      </c>
      <c r="H1271" s="194" t="inlineStr">
        <is>
          <t>Design CFM</t>
        </is>
      </c>
      <c r="I1271" s="188" t="inlineStr">
        <is>
          <t>Initial</t>
        </is>
      </c>
      <c r="J1271" s="173" t="n"/>
      <c r="K1271" s="188" t="inlineStr">
        <is>
          <t>Final</t>
        </is>
      </c>
      <c r="L1271" s="173" t="n"/>
      <c r="M1271" s="188" t="inlineStr">
        <is>
          <t>%</t>
        </is>
      </c>
    </row>
    <row r="1272" ht="13.35" customHeight="1" s="162">
      <c r="B1272" s="153" t="inlineStr">
        <is>
          <t>No.</t>
        </is>
      </c>
      <c r="C1272" s="188" t="inlineStr">
        <is>
          <t>Area Served</t>
        </is>
      </c>
      <c r="D1272" s="188" t="inlineStr">
        <is>
          <t>Type</t>
        </is>
      </c>
      <c r="E1272" s="188" t="inlineStr">
        <is>
          <t>Size</t>
        </is>
      </c>
      <c r="F1272" s="188" t="inlineStr">
        <is>
          <t>Ak</t>
        </is>
      </c>
      <c r="G1272" s="442" t="n"/>
      <c r="H1272" s="442" t="n"/>
      <c r="I1272" s="188" t="inlineStr">
        <is>
          <t>VEL</t>
        </is>
      </c>
      <c r="J1272" s="188" t="inlineStr">
        <is>
          <t>CFM</t>
        </is>
      </c>
      <c r="K1272" s="188" t="inlineStr">
        <is>
          <t>VEL</t>
        </is>
      </c>
      <c r="L1272" s="188" t="inlineStr">
        <is>
          <t>CFM</t>
        </is>
      </c>
      <c r="M1272" s="442" t="n"/>
    </row>
    <row r="1273" ht="13.35" customHeight="1" s="162">
      <c r="B1273" s="31" t="n"/>
      <c r="C1273" s="31" t="n"/>
      <c r="E1273" s="31" t="n"/>
      <c r="F1273" s="32" t="n"/>
      <c r="G1273" s="33">
        <f>IF(F1273="", "", H1273/F1273)</f>
        <v/>
      </c>
      <c r="H1273" s="33" t="n"/>
      <c r="I1273" s="33" t="n"/>
      <c r="J1273" s="33">
        <f>IF(I1273="", "", I1273*$F1273)</f>
        <v/>
      </c>
      <c r="K1273" s="33" t="n"/>
      <c r="L1273" s="33">
        <f>IF(K1273="", "", K1273*$F1273)</f>
        <v/>
      </c>
      <c r="M1273" s="30">
        <f>IF(OR(H1273="",H1273=0),"",IF(K1273="",IF(J1273="","",J1273/H1273),L1273/H1273))</f>
        <v/>
      </c>
    </row>
    <row r="1274"/>
    <row r="1275" ht="13.35" customHeight="1" s="162">
      <c r="B1275" s="188" t="inlineStr">
        <is>
          <t>Remarks</t>
        </is>
      </c>
      <c r="C1275" s="173" t="n"/>
      <c r="D1275" s="154" t="n"/>
      <c r="E1275" s="174" t="n"/>
      <c r="F1275" s="174" t="n"/>
      <c r="G1275" s="174" t="n"/>
      <c r="H1275" s="174" t="n"/>
      <c r="I1275" s="174" t="n"/>
      <c r="J1275" s="174" t="n"/>
      <c r="K1275" s="174" t="n"/>
      <c r="L1275" s="174" t="n"/>
      <c r="M1275" s="173" t="n"/>
    </row>
    <row r="1276" ht="13.35" customHeight="1" s="162">
      <c r="B1276" s="154" t="n"/>
      <c r="C1276" s="174" t="n"/>
      <c r="D1276" s="174" t="n"/>
      <c r="E1276" s="174" t="n"/>
      <c r="F1276" s="174" t="n"/>
      <c r="G1276" s="174" t="n"/>
      <c r="H1276" s="174" t="n"/>
      <c r="I1276" s="174" t="n"/>
      <c r="J1276" s="174" t="n"/>
      <c r="K1276" s="174" t="n"/>
      <c r="L1276" s="174" t="n"/>
      <c r="M1276" s="173" t="n"/>
    </row>
    <row r="1277" ht="13.35" customHeight="1" s="162">
      <c r="B1277" s="154" t="n"/>
      <c r="C1277" s="174" t="n"/>
      <c r="D1277" s="174" t="n"/>
      <c r="E1277" s="174" t="n"/>
      <c r="F1277" s="174" t="n"/>
      <c r="G1277" s="174" t="n"/>
      <c r="H1277" s="174" t="n"/>
      <c r="I1277" s="174" t="n"/>
      <c r="J1277" s="174" t="n"/>
      <c r="K1277" s="174" t="n"/>
      <c r="L1277" s="174" t="n"/>
      <c r="M1277" s="173" t="n"/>
    </row>
    <row r="1278" ht="13.35" customHeight="1" s="162">
      <c r="B1278" s="200" t="inlineStr">
        <is>
          <t>System</t>
        </is>
      </c>
      <c r="C1278" s="403" t="n"/>
      <c r="D1278" s="209">
        <f>IF('{Equipment Data Entry}'!B33="","",'{Equipment Data Entry}'!B33)</f>
        <v/>
      </c>
      <c r="E1278" s="420" t="n"/>
      <c r="F1278" s="403" t="n"/>
      <c r="G1278" s="200" t="inlineStr">
        <is>
          <t>Service</t>
        </is>
      </c>
      <c r="H1278" s="403" t="n"/>
      <c r="I1278" s="210">
        <f>IF('{Equipment Data Entry}'!C33="", "", '{Equipment Data Entry}'!C33)</f>
        <v/>
      </c>
      <c r="J1278" s="420" t="n"/>
      <c r="K1278" s="420" t="n"/>
      <c r="L1278" s="420" t="n"/>
      <c r="M1278" s="403" t="n"/>
    </row>
    <row r="1279" ht="13.35" customHeight="1" s="162">
      <c r="B1279" s="424" t="n"/>
      <c r="C1279" s="425" t="n"/>
      <c r="D1279" s="424" t="n"/>
      <c r="E1279" s="426" t="n"/>
      <c r="F1279" s="425" t="n"/>
      <c r="G1279" s="424" t="n"/>
      <c r="H1279" s="425" t="n"/>
      <c r="I1279" s="424" t="n"/>
      <c r="J1279" s="426" t="n"/>
      <c r="K1279" s="426" t="n"/>
      <c r="L1279" s="426" t="n"/>
      <c r="M1279" s="425" t="n"/>
    </row>
    <row r="1280" ht="13.35" customHeight="1" s="162">
      <c r="B1280" s="439" t="inlineStr">
        <is>
          <t>Instrument:</t>
        </is>
      </c>
      <c r="C1280" s="13" t="n"/>
      <c r="D1280" s="440" t="n"/>
      <c r="E1280" s="404" t="n"/>
      <c r="F1280" s="404" t="n"/>
      <c r="G1280" s="439" t="inlineStr">
        <is>
          <t>Ak basis / notes:</t>
        </is>
      </c>
      <c r="H1280" s="13" t="n"/>
      <c r="I1280" s="441" t="n"/>
      <c r="J1280" s="404" t="n"/>
      <c r="K1280" s="404" t="n"/>
      <c r="L1280" s="404" t="n"/>
      <c r="M1280" s="404" t="n"/>
    </row>
    <row r="1281" ht="13.35" customHeight="1" s="162">
      <c r="B1281" s="188" t="inlineStr">
        <is>
          <t>Supply Air Diffuser / Outlet Airflow</t>
        </is>
      </c>
      <c r="C1281" s="174" t="n"/>
      <c r="D1281" s="174" t="n"/>
      <c r="E1281" s="174" t="n"/>
      <c r="F1281" s="173" t="n"/>
      <c r="G1281" s="233" t="inlineStr">
        <is>
          <t>Design VEL</t>
        </is>
      </c>
      <c r="H1281" s="194" t="inlineStr">
        <is>
          <t>Design CFM</t>
        </is>
      </c>
      <c r="I1281" s="188" t="inlineStr">
        <is>
          <t>Initial</t>
        </is>
      </c>
      <c r="J1281" s="173" t="n"/>
      <c r="K1281" s="188" t="inlineStr">
        <is>
          <t>Final</t>
        </is>
      </c>
      <c r="L1281" s="173" t="n"/>
      <c r="M1281" s="188" t="inlineStr">
        <is>
          <t>%</t>
        </is>
      </c>
    </row>
    <row r="1282" ht="13.35" customHeight="1" s="162">
      <c r="B1282" s="153" t="inlineStr">
        <is>
          <t>No.</t>
        </is>
      </c>
      <c r="C1282" s="188" t="inlineStr">
        <is>
          <t>Area Served</t>
        </is>
      </c>
      <c r="D1282" s="188" t="inlineStr">
        <is>
          <t>Type</t>
        </is>
      </c>
      <c r="E1282" s="188" t="inlineStr">
        <is>
          <t>Size</t>
        </is>
      </c>
      <c r="F1282" s="188" t="inlineStr">
        <is>
          <t>Ak</t>
        </is>
      </c>
      <c r="G1282" s="442" t="n"/>
      <c r="H1282" s="442" t="n"/>
      <c r="I1282" s="188" t="inlineStr">
        <is>
          <t>VEL</t>
        </is>
      </c>
      <c r="J1282" s="188" t="inlineStr">
        <is>
          <t>CFM</t>
        </is>
      </c>
      <c r="K1282" s="188" t="inlineStr">
        <is>
          <t>VEL</t>
        </is>
      </c>
      <c r="L1282" s="188" t="inlineStr">
        <is>
          <t>CFM</t>
        </is>
      </c>
      <c r="M1282" s="442" t="n"/>
    </row>
    <row r="1283" ht="13.35" customHeight="1" s="162">
      <c r="B1283" s="31" t="n"/>
      <c r="C1283" s="31" t="n"/>
      <c r="E1283" s="31" t="n"/>
      <c r="F1283" s="32" t="n"/>
      <c r="G1283" s="33">
        <f>IF(F1283="", "", H1283/F1283)</f>
        <v/>
      </c>
      <c r="H1283" s="33" t="n"/>
      <c r="I1283" s="33" t="n"/>
      <c r="J1283" s="33">
        <f>IF(I1283="", "", I1283*$F1283)</f>
        <v/>
      </c>
      <c r="K1283" s="33" t="n"/>
      <c r="L1283" s="33">
        <f>IF(K1283="", "", K1283*$F1283)</f>
        <v/>
      </c>
      <c r="M1283" s="30">
        <f>IF(OR(H1283="",H1283=0),"",IF(K1283="",IF(J1283="","",J1283/H1283),L1283/H1283))</f>
        <v/>
      </c>
      <c r="P1283" s="238" t="inlineStr">
        <is>
          <t>Technician Notes</t>
        </is>
      </c>
    </row>
    <row r="1284" ht="13.35" customHeight="1" s="162">
      <c r="B1284" s="31" t="n"/>
      <c r="C1284" s="31" t="n"/>
      <c r="E1284" s="31"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1" t="n"/>
      <c r="C1285" s="31" t="n"/>
      <c r="E1285" s="31"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1" t="n"/>
      <c r="C1286" s="31" t="n"/>
      <c r="E1286" s="31" t="n"/>
      <c r="F1286" s="32" t="n"/>
      <c r="G1286" s="33">
        <f>IF(F1286="", "", H1286/F1286)</f>
        <v/>
      </c>
      <c r="H1286" s="33" t="n"/>
      <c r="I1286" s="33" t="n"/>
      <c r="J1286" s="33">
        <f>IF(I1286="", "", I1286*$F1286)</f>
        <v/>
      </c>
      <c r="K1286" s="33" t="n"/>
      <c r="L1286" s="33">
        <f>IF(K1286="", "", K1286*$F1286)</f>
        <v/>
      </c>
      <c r="M1286" s="30">
        <f>IF(OR(H1286="",H1286=0),"",IF(K1286="",IF(J1286="","",J1286/H1286),L1286/H1286))</f>
        <v/>
      </c>
      <c r="P1286" s="443" t="n"/>
      <c r="Q1286" s="421" t="n"/>
      <c r="R1286" s="421" t="n"/>
      <c r="S1286" s="421" t="n"/>
      <c r="T1286" s="421" t="n"/>
      <c r="U1286" s="421" t="n"/>
      <c r="V1286" s="421" t="n"/>
      <c r="W1286" s="421" t="n"/>
      <c r="X1286" s="421" t="n"/>
      <c r="Y1286" s="421" t="n"/>
      <c r="Z1286" s="422" t="n"/>
    </row>
    <row r="1287" ht="13.35" customHeight="1" s="162">
      <c r="B1287" s="31" t="n"/>
      <c r="C1287" s="31" t="n"/>
      <c r="E1287" s="31" t="n"/>
      <c r="F1287" s="32" t="n"/>
      <c r="G1287" s="33">
        <f>IF(F1287="", "", H1287/F1287)</f>
        <v/>
      </c>
      <c r="H1287" s="33" t="n"/>
      <c r="I1287" s="33" t="n"/>
      <c r="J1287" s="33">
        <f>IF(I1287="", "", I1287*$F1287)</f>
        <v/>
      </c>
      <c r="K1287" s="33" t="n"/>
      <c r="L1287" s="33">
        <f>IF(K1287="", "", K1287*$F1287)</f>
        <v/>
      </c>
      <c r="M1287" s="30">
        <f>IF(OR(H1287="",H1287=0),"",IF(K1287="",IF(J1287="","",J1287/H1287),L1287/H1287))</f>
        <v/>
      </c>
      <c r="P1287" s="444" t="n"/>
      <c r="Z1287" s="445" t="n"/>
    </row>
    <row r="1288" ht="13.35" customHeight="1" s="162">
      <c r="B1288" s="31" t="n"/>
      <c r="C1288" s="31" t="n"/>
      <c r="E1288" s="31" t="n"/>
      <c r="F1288" s="32" t="n"/>
      <c r="G1288" s="33">
        <f>IF(F1288="", "", H1288/F1288)</f>
        <v/>
      </c>
      <c r="H1288" s="33" t="n"/>
      <c r="I1288" s="33" t="n"/>
      <c r="J1288" s="33">
        <f>IF(I1288="", "", I1288*$F1288)</f>
        <v/>
      </c>
      <c r="K1288" s="33" t="n"/>
      <c r="L1288" s="33">
        <f>IF(K1288="", "", K1288*$F1288)</f>
        <v/>
      </c>
      <c r="M1288" s="30">
        <f>IF(OR(H1288="",H1288=0),"",IF(K1288="",IF(J1288="","",J1288/H1288),L1288/H1288))</f>
        <v/>
      </c>
      <c r="P1288" s="444" t="n"/>
      <c r="Z1288" s="445" t="n"/>
    </row>
    <row r="1289" ht="13.35" customHeight="1" s="162">
      <c r="B1289" s="31" t="n"/>
      <c r="C1289" s="31" t="n"/>
      <c r="E1289" s="31" t="n"/>
      <c r="F1289" s="32" t="n"/>
      <c r="G1289" s="33">
        <f>IF(F1289="", "", H1289/F1289)</f>
        <v/>
      </c>
      <c r="H1289" s="33" t="n"/>
      <c r="I1289" s="33" t="n"/>
      <c r="J1289" s="33">
        <f>IF(I1289="", "", I1289*$F1289)</f>
        <v/>
      </c>
      <c r="K1289" s="33" t="n"/>
      <c r="L1289" s="33">
        <f>IF(K1289="", "", K1289*$F1289)</f>
        <v/>
      </c>
      <c r="M1289" s="30">
        <f>IF(OR(H1289="",H1289=0),"",IF(K1289="",IF(J1289="","",J1289/H1289),L1289/H1289))</f>
        <v/>
      </c>
      <c r="P1289" s="444" t="n"/>
      <c r="Z1289" s="445" t="n"/>
    </row>
    <row r="1290" ht="13.35" customHeight="1" s="162">
      <c r="B1290" s="31" t="n"/>
      <c r="C1290" s="31" t="n"/>
      <c r="E1290" s="31" t="n"/>
      <c r="F1290" s="32" t="n"/>
      <c r="G1290" s="33">
        <f>IF(F1290="", "", H1290/F1290)</f>
        <v/>
      </c>
      <c r="H1290" s="33" t="n"/>
      <c r="I1290" s="33" t="n"/>
      <c r="J1290" s="33">
        <f>IF(I1290="", "", I1290*$F1290)</f>
        <v/>
      </c>
      <c r="K1290" s="33" t="n"/>
      <c r="L1290" s="33">
        <f>IF(K1290="", "", K1290*$F1290)</f>
        <v/>
      </c>
      <c r="M1290" s="30">
        <f>IF(OR(H1290="",H1290=0),"",IF(K1290="",IF(J1290="","",J1290/H1290),L1290/H1290))</f>
        <v/>
      </c>
      <c r="P1290" s="444" t="n"/>
      <c r="Z1290" s="445" t="n"/>
    </row>
    <row r="1291" ht="13.35" customHeight="1" s="162">
      <c r="B1291" s="31" t="n"/>
      <c r="C1291" s="31" t="n"/>
      <c r="E1291" s="31" t="n"/>
      <c r="F1291" s="32" t="n"/>
      <c r="G1291" s="33">
        <f>IF(F1291="", "", H1291/F1291)</f>
        <v/>
      </c>
      <c r="H1291" s="33" t="n"/>
      <c r="I1291" s="33" t="n"/>
      <c r="J1291" s="33">
        <f>IF(I1291="", "", I1291*$F1291)</f>
        <v/>
      </c>
      <c r="K1291" s="33" t="n"/>
      <c r="L1291" s="33">
        <f>IF(K1291="", "", K1291*$F1291)</f>
        <v/>
      </c>
      <c r="M1291" s="30">
        <f>IF(OR(H1291="",H1291=0),"",IF(K1291="",IF(J1291="","",J1291/H1291),L1291/H1291))</f>
        <v/>
      </c>
      <c r="P1291" s="444" t="n"/>
      <c r="Z1291" s="445" t="n"/>
    </row>
    <row r="1292" ht="13.35" customHeight="1" s="162">
      <c r="B1292" s="31" t="n"/>
      <c r="C1292" s="31" t="n"/>
      <c r="E1292" s="31" t="n"/>
      <c r="F1292" s="32" t="n"/>
      <c r="G1292" s="33">
        <f>IF(F1292="", "", H1292/F1292)</f>
        <v/>
      </c>
      <c r="H1292" s="33" t="n"/>
      <c r="I1292" s="33" t="n"/>
      <c r="J1292" s="33">
        <f>IF(I1292="", "", I1292*$F1292)</f>
        <v/>
      </c>
      <c r="K1292" s="33" t="n"/>
      <c r="L1292" s="33">
        <f>IF(K1292="", "", K1292*$F1292)</f>
        <v/>
      </c>
      <c r="M1292" s="30">
        <f>IF(OR(H1292="",H1292=0),"",IF(K1292="",IF(J1292="","",J1292/H1292),L1292/H1292))</f>
        <v/>
      </c>
      <c r="P1292" s="444" t="n"/>
      <c r="Z1292" s="445" t="n"/>
    </row>
    <row r="1293" ht="13.35" customHeight="1" s="162">
      <c r="B1293" s="31" t="n"/>
      <c r="C1293" s="31" t="n"/>
      <c r="E1293" s="31" t="n"/>
      <c r="F1293" s="32" t="n"/>
      <c r="G1293" s="33">
        <f>IF(F1293="", "", H1293/F1293)</f>
        <v/>
      </c>
      <c r="H1293" s="33" t="n"/>
      <c r="I1293" s="33" t="n"/>
      <c r="J1293" s="33">
        <f>IF(I1293="", "", I1293*$F1293)</f>
        <v/>
      </c>
      <c r="K1293" s="33" t="n"/>
      <c r="L1293" s="33">
        <f>IF(K1293="", "", K1293*$F1293)</f>
        <v/>
      </c>
      <c r="M1293" s="30">
        <f>IF(OR(H1293="",H1293=0),"",IF(K1293="",IF(J1293="","",J1293/H1293),L1293/H1293))</f>
        <v/>
      </c>
      <c r="P1293" s="444" t="n"/>
      <c r="Z1293" s="445" t="n"/>
    </row>
    <row r="1294" ht="13.35" customHeight="1" s="162">
      <c r="B1294" s="31" t="n"/>
      <c r="C1294" s="31" t="n"/>
      <c r="E1294" s="31" t="n"/>
      <c r="F1294" s="32" t="n"/>
      <c r="G1294" s="33">
        <f>IF(F1294="", "", H1294/F1294)</f>
        <v/>
      </c>
      <c r="H1294" s="33" t="n"/>
      <c r="I1294" s="33" t="n"/>
      <c r="J1294" s="33">
        <f>IF(I1294="", "", I1294*$F1294)</f>
        <v/>
      </c>
      <c r="K1294" s="33" t="n"/>
      <c r="L1294" s="33">
        <f>IF(K1294="", "", K1294*$F1294)</f>
        <v/>
      </c>
      <c r="M1294" s="30">
        <f>IF(OR(H1294="",H1294=0),"",IF(K1294="",IF(J1294="","",J1294/H1294),L1294/H1294))</f>
        <v/>
      </c>
      <c r="P1294" s="444" t="n"/>
      <c r="Z1294" s="445" t="n"/>
    </row>
    <row r="1295" ht="13.35" customHeight="1" s="162">
      <c r="B1295" s="31" t="n"/>
      <c r="C1295" s="31" t="n"/>
      <c r="E1295" s="31" t="n"/>
      <c r="F1295" s="32" t="n"/>
      <c r="G1295" s="33">
        <f>IF(F1295="", "", H1295/F1295)</f>
        <v/>
      </c>
      <c r="H1295" s="33" t="n"/>
      <c r="I1295" s="33" t="n"/>
      <c r="J1295" s="33">
        <f>IF(I1295="", "", I1295*$F1295)</f>
        <v/>
      </c>
      <c r="K1295" s="33" t="n"/>
      <c r="L1295" s="33">
        <f>IF(K1295="", "", K1295*$F1295)</f>
        <v/>
      </c>
      <c r="M1295" s="30">
        <f>IF(OR(H1295="",H1295=0),"",IF(K1295="",IF(J1295="","",J1295/H1295),L1295/H1295))</f>
        <v/>
      </c>
      <c r="P1295" s="444" t="n"/>
      <c r="Z1295" s="445" t="n"/>
    </row>
    <row r="1296" ht="13.35" customHeight="1" s="162">
      <c r="B1296" s="31" t="n"/>
      <c r="C1296" s="31" t="n"/>
      <c r="E1296" s="31" t="n"/>
      <c r="F1296" s="32" t="n"/>
      <c r="G1296" s="33">
        <f>IF(F1296="", "", H1296/F1296)</f>
        <v/>
      </c>
      <c r="H1296" s="33" t="n"/>
      <c r="I1296" s="33" t="n"/>
      <c r="J1296" s="33">
        <f>IF(I1296="", "", I1296*$F1296)</f>
        <v/>
      </c>
      <c r="K1296" s="33" t="n"/>
      <c r="L1296" s="33">
        <f>IF(K1296="", "", K1296*$F1296)</f>
        <v/>
      </c>
      <c r="M1296" s="30">
        <f>IF(OR(H1296="",H1296=0),"",IF(K1296="",IF(J1296="","",J1296/H1296),L1296/H1296))</f>
        <v/>
      </c>
      <c r="P1296" s="444" t="n"/>
      <c r="Z1296" s="445" t="n"/>
    </row>
    <row r="1297" ht="13.35" customHeight="1" s="162">
      <c r="B1297" s="31" t="n"/>
      <c r="C1297" s="31" t="n"/>
      <c r="E1297" s="31" t="n"/>
      <c r="F1297" s="32" t="n"/>
      <c r="G1297" s="33">
        <f>IF(F1297="", "", H1297/F1297)</f>
        <v/>
      </c>
      <c r="H1297" s="33" t="n"/>
      <c r="I1297" s="33" t="n"/>
      <c r="J1297" s="33">
        <f>IF(I1297="", "", I1297*$F1297)</f>
        <v/>
      </c>
      <c r="K1297" s="33" t="n"/>
      <c r="L1297" s="33">
        <f>IF(K1297="", "", K1297*$F1297)</f>
        <v/>
      </c>
      <c r="M1297" s="30">
        <f>IF(OR(H1297="",H1297=0),"",IF(K1297="",IF(J1297="","",J1297/H1297),L1297/H1297))</f>
        <v/>
      </c>
      <c r="P1297" s="444" t="n"/>
      <c r="Z1297" s="445" t="n"/>
    </row>
    <row r="1298" ht="13.35" customHeight="1" s="162">
      <c r="B1298" s="31" t="n"/>
      <c r="C1298" s="31" t="n"/>
      <c r="E1298" s="31" t="n"/>
      <c r="F1298" s="32" t="n"/>
      <c r="G1298" s="33">
        <f>IF(F1298="", "", H1298/F1298)</f>
        <v/>
      </c>
      <c r="H1298" s="33" t="n"/>
      <c r="I1298" s="33" t="n"/>
      <c r="J1298" s="33">
        <f>IF(I1298="", "", I1298*$F1298)</f>
        <v/>
      </c>
      <c r="K1298" s="33" t="n"/>
      <c r="L1298" s="33">
        <f>IF(K1298="", "", K1298*$F1298)</f>
        <v/>
      </c>
      <c r="M1298" s="30">
        <f>IF(OR(H1298="",H1298=0),"",IF(K1298="",IF(J1298="","",J1298/H1298),L1298/H1298))</f>
        <v/>
      </c>
      <c r="P1298" s="444" t="n"/>
      <c r="Z1298" s="445" t="n"/>
    </row>
    <row r="1299" ht="13.35" customHeight="1" s="162">
      <c r="B1299" s="31" t="n"/>
      <c r="C1299" s="31" t="n"/>
      <c r="E1299" s="31" t="n"/>
      <c r="F1299" s="32" t="n"/>
      <c r="G1299" s="33">
        <f>IF(F1299="", "", H1299/F1299)</f>
        <v/>
      </c>
      <c r="H1299" s="33" t="n"/>
      <c r="I1299" s="33" t="n"/>
      <c r="J1299" s="33">
        <f>IF(I1299="", "", I1299*$F1299)</f>
        <v/>
      </c>
      <c r="K1299" s="33" t="n"/>
      <c r="L1299" s="33">
        <f>IF(K1299="", "", K1299*$F1299)</f>
        <v/>
      </c>
      <c r="M1299" s="30">
        <f>IF(OR(H1299="",H1299=0),"",IF(K1299="",IF(J1299="","",J1299/H1299),L1299/H1299))</f>
        <v/>
      </c>
      <c r="P1299" s="444" t="n"/>
      <c r="Z1299" s="445" t="n"/>
    </row>
    <row r="1300" ht="13.35" customHeight="1" s="162">
      <c r="B1300" s="31" t="n"/>
      <c r="C1300" s="31" t="n"/>
      <c r="E1300" s="31" t="n"/>
      <c r="F1300" s="32" t="n"/>
      <c r="G1300" s="33">
        <f>IF(F1300="", "", H1300/F1300)</f>
        <v/>
      </c>
      <c r="H1300" s="33" t="n"/>
      <c r="I1300" s="33" t="n"/>
      <c r="J1300" s="33">
        <f>IF(I1300="", "", I1300*$F1300)</f>
        <v/>
      </c>
      <c r="K1300" s="33" t="n"/>
      <c r="L1300" s="33">
        <f>IF(K1300="", "", K1300*$F1300)</f>
        <v/>
      </c>
      <c r="M1300" s="30">
        <f>IF(OR(H1300="",H1300=0),"",IF(K1300="",IF(J1300="","",J1300/H1300),L1300/H1300))</f>
        <v/>
      </c>
      <c r="P1300" s="444" t="n"/>
      <c r="Z1300" s="445" t="n"/>
    </row>
    <row r="1301" ht="13.35" customHeight="1" s="162">
      <c r="B1301" s="31" t="n"/>
      <c r="C1301" s="31" t="n"/>
      <c r="E1301" s="31" t="n"/>
      <c r="F1301" s="32" t="n"/>
      <c r="G1301" s="33">
        <f>IF(F1301="", "", H1301/F1301)</f>
        <v/>
      </c>
      <c r="H1301" s="33" t="n"/>
      <c r="I1301" s="33" t="n"/>
      <c r="J1301" s="33">
        <f>IF(I1301="", "", I1301*$F1301)</f>
        <v/>
      </c>
      <c r="K1301" s="33" t="n"/>
      <c r="L1301" s="33">
        <f>IF(K1301="", "", K1301*$F1301)</f>
        <v/>
      </c>
      <c r="M1301" s="30">
        <f>IF(OR(H1301="",H1301=0),"",IF(K1301="",IF(J1301="","",J1301/H1301),L1301/H1301))</f>
        <v/>
      </c>
      <c r="P1301" s="444" t="n"/>
      <c r="Z1301" s="445" t="n"/>
    </row>
    <row r="1302" ht="13.35" customHeight="1" s="162">
      <c r="B1302" s="31" t="n"/>
      <c r="C1302" s="31" t="n"/>
      <c r="E1302" s="31" t="n"/>
      <c r="F1302" s="32" t="n"/>
      <c r="G1302" s="33">
        <f>IF(F1302="", "", H1302/F1302)</f>
        <v/>
      </c>
      <c r="H1302" s="33" t="n"/>
      <c r="I1302" s="33" t="n"/>
      <c r="J1302" s="33">
        <f>IF(I1302="", "", I1302*$F1302)</f>
        <v/>
      </c>
      <c r="K1302" s="33" t="n"/>
      <c r="L1302" s="33">
        <f>IF(K1302="", "", K1302*$F1302)</f>
        <v/>
      </c>
      <c r="M1302" s="30">
        <f>IF(OR(H1302="",H1302=0),"",IF(K1302="",IF(J1302="","",J1302/H1302),L1302/H1302))</f>
        <v/>
      </c>
      <c r="P1302" s="444" t="n"/>
      <c r="Z1302" s="445" t="n"/>
    </row>
    <row r="1303" ht="13.35" customHeight="1" s="162">
      <c r="B1303" s="31" t="n"/>
      <c r="C1303" s="31" t="n"/>
      <c r="E1303" s="31" t="n"/>
      <c r="F1303" s="32" t="n"/>
      <c r="G1303" s="33">
        <f>IF(F1303="", "", H1303/F1303)</f>
        <v/>
      </c>
      <c r="H1303" s="33" t="n"/>
      <c r="I1303" s="33" t="n"/>
      <c r="J1303" s="33">
        <f>IF(I1303="", "", I1303*$F1303)</f>
        <v/>
      </c>
      <c r="K1303" s="33" t="n"/>
      <c r="L1303" s="33">
        <f>IF(K1303="", "", K1303*$F1303)</f>
        <v/>
      </c>
      <c r="M1303" s="30">
        <f>IF(OR(H1303="",H1303=0),"",IF(K1303="",IF(J1303="","",J1303/H1303),L1303/H1303))</f>
        <v/>
      </c>
      <c r="P1303" s="444" t="n"/>
      <c r="Z1303" s="445" t="n"/>
    </row>
    <row r="1304" ht="13.35" customHeight="1" s="162">
      <c r="B1304" s="31" t="n"/>
      <c r="C1304" s="31" t="n"/>
      <c r="E1304" s="31" t="n"/>
      <c r="F1304" s="32" t="n"/>
      <c r="G1304" s="33">
        <f>IF(F1304="", "", H1304/F1304)</f>
        <v/>
      </c>
      <c r="H1304" s="33" t="n"/>
      <c r="I1304" s="33" t="n"/>
      <c r="J1304" s="33">
        <f>IF(I1304="", "", I1304*$F1304)</f>
        <v/>
      </c>
      <c r="K1304" s="33" t="n"/>
      <c r="L1304" s="33">
        <f>IF(K1304="", "", K1304*$F1304)</f>
        <v/>
      </c>
      <c r="M1304" s="30">
        <f>IF(OR(H1304="",H1304=0),"",IF(K1304="",IF(J1304="","",J1304/H1304),L1304/H1304))</f>
        <v/>
      </c>
      <c r="P1304" s="444" t="n"/>
      <c r="Z1304" s="445" t="n"/>
    </row>
    <row r="1305" ht="13.35" customHeight="1" s="162">
      <c r="B1305" s="31" t="n"/>
      <c r="C1305" s="31" t="n"/>
      <c r="E1305" s="31" t="n"/>
      <c r="F1305" s="32" t="n"/>
      <c r="G1305" s="33">
        <f>IF(F1305="", "", H1305/F1305)</f>
        <v/>
      </c>
      <c r="H1305" s="33" t="n"/>
      <c r="I1305" s="33" t="n"/>
      <c r="J1305" s="33">
        <f>IF(I1305="", "", I1305*$F1305)</f>
        <v/>
      </c>
      <c r="K1305" s="33" t="n"/>
      <c r="L1305" s="33">
        <f>IF(K1305="", "", K1305*$F1305)</f>
        <v/>
      </c>
      <c r="M1305" s="30">
        <f>IF(OR(H1305="",H1305=0),"",IF(K1305="",IF(J1305="","",J1305/H1305),L1305/H1305))</f>
        <v/>
      </c>
      <c r="P1305" s="444" t="n"/>
      <c r="Z1305" s="445" t="n"/>
    </row>
    <row r="1306" ht="13.35" customHeight="1" s="162">
      <c r="B1306" s="31" t="n"/>
      <c r="C1306" s="31" t="n"/>
      <c r="E1306" s="31" t="n"/>
      <c r="F1306" s="32" t="n"/>
      <c r="G1306" s="33">
        <f>IF(F1306="", "", H1306/F1306)</f>
        <v/>
      </c>
      <c r="H1306" s="33" t="n"/>
      <c r="I1306" s="33" t="n"/>
      <c r="J1306" s="33">
        <f>IF(I1306="", "", I1306*$F1306)</f>
        <v/>
      </c>
      <c r="K1306" s="33" t="n"/>
      <c r="L1306" s="33">
        <f>IF(K1306="", "", K1306*$F1306)</f>
        <v/>
      </c>
      <c r="M1306" s="30">
        <f>IF(OR(H1306="",H1306=0),"",IF(K1306="",IF(J1306="","",J1306/H1306),L1306/H1306))</f>
        <v/>
      </c>
      <c r="P1306" s="444" t="n"/>
      <c r="Z1306" s="445" t="n"/>
    </row>
    <row r="1307" ht="13.35" customHeight="1" s="162">
      <c r="B1307" s="31" t="n"/>
      <c r="C1307" s="31" t="n"/>
      <c r="E1307" s="31" t="n"/>
      <c r="F1307" s="32" t="n"/>
      <c r="G1307" s="33">
        <f>IF(F1307="", "", H1307/F1307)</f>
        <v/>
      </c>
      <c r="H1307" s="33" t="n"/>
      <c r="I1307" s="33" t="n"/>
      <c r="J1307" s="33">
        <f>IF(I1307="", "", I1307*$F1307)</f>
        <v/>
      </c>
      <c r="K1307" s="33" t="n"/>
      <c r="L1307" s="33">
        <f>IF(K1307="", "", K1307*$F1307)</f>
        <v/>
      </c>
      <c r="M1307" s="30">
        <f>IF(OR(H1307="",H1307=0),"",IF(K1307="",IF(J1307="","",J1307/H1307),L1307/H1307))</f>
        <v/>
      </c>
      <c r="P1307" s="444" t="n"/>
      <c r="Z1307" s="445" t="n"/>
    </row>
    <row r="1308" ht="13.35" customHeight="1" s="162">
      <c r="B1308" s="31" t="n"/>
      <c r="C1308" s="31" t="n"/>
      <c r="E1308" s="31" t="n"/>
      <c r="F1308" s="32" t="n"/>
      <c r="G1308" s="33">
        <f>IF(F1308="", "", H1308/F1308)</f>
        <v/>
      </c>
      <c r="H1308" s="33" t="n"/>
      <c r="I1308" s="33" t="n"/>
      <c r="J1308" s="33">
        <f>IF(I1308="", "", I1308*$F1308)</f>
        <v/>
      </c>
      <c r="K1308" s="33" t="n"/>
      <c r="L1308" s="33">
        <f>IF(K1308="", "", K1308*$F1308)</f>
        <v/>
      </c>
      <c r="M1308" s="30">
        <f>IF(OR(H1308="",H1308=0),"",IF(K1308="",IF(J1308="","",J1308/H1308),L1308/H1308))</f>
        <v/>
      </c>
      <c r="P1308" s="444" t="n"/>
      <c r="Z1308" s="445" t="n"/>
    </row>
    <row r="1309" ht="13.35" customHeight="1" s="162">
      <c r="B1309" s="31" t="n"/>
      <c r="C1309" s="31" t="n"/>
      <c r="E1309" s="31" t="n"/>
      <c r="F1309" s="32" t="n"/>
      <c r="G1309" s="33">
        <f>IF(F1309="", "", H1309/F1309)</f>
        <v/>
      </c>
      <c r="H1309" s="33" t="n"/>
      <c r="I1309" s="33" t="n"/>
      <c r="J1309" s="33">
        <f>IF(I1309="", "", I1309*$F1309)</f>
        <v/>
      </c>
      <c r="K1309" s="33" t="n"/>
      <c r="L1309" s="33">
        <f>IF(K1309="", "", K1309*$F1309)</f>
        <v/>
      </c>
      <c r="M1309" s="30">
        <f>IF(OR(H1309="",H1309=0),"",IF(K1309="",IF(J1309="","",J1309/H1309),L1309/H1309))</f>
        <v/>
      </c>
      <c r="P1309" s="444" t="n"/>
      <c r="Z1309" s="445" t="n"/>
    </row>
    <row r="1310" ht="13.35" customHeight="1" s="162">
      <c r="B1310" s="31" t="n"/>
      <c r="C1310" s="31" t="n"/>
      <c r="E1310" s="31" t="n"/>
      <c r="F1310" s="32" t="n"/>
      <c r="G1310" s="33">
        <f>IF(F1310="", "", H1310/F1310)</f>
        <v/>
      </c>
      <c r="H1310" s="33" t="n"/>
      <c r="I1310" s="33" t="n"/>
      <c r="J1310" s="33">
        <f>IF(I1310="", "", I1310*$F1310)</f>
        <v/>
      </c>
      <c r="K1310" s="33" t="n"/>
      <c r="L1310" s="33">
        <f>IF(K1310="", "", K1310*$F1310)</f>
        <v/>
      </c>
      <c r="M1310" s="34">
        <f>IF(OR(H1310="",H1310=0),"",IF(K1310="",IF(J1310="","",J1310/H1310),L1310/H1310))</f>
        <v/>
      </c>
      <c r="P1310" s="444" t="n"/>
      <c r="Z1310" s="445" t="n"/>
    </row>
    <row r="1311" ht="13.35" customHeight="1" s="162">
      <c r="A1311" s="130" t="n"/>
      <c r="B1311" s="42" t="n"/>
      <c r="C1311" s="231" t="inlineStr">
        <is>
          <t>Total</t>
        </is>
      </c>
      <c r="D1311" s="159" t="n"/>
      <c r="E1311" s="42" t="n"/>
      <c r="F1311" s="42" t="n"/>
      <c r="G1311" s="43" t="n"/>
      <c r="H1311" s="43">
        <f>IF(SUM(H1283:H1310)=0,"",SUM(H1283:H1310))</f>
        <v/>
      </c>
      <c r="I1311" s="43" t="n"/>
      <c r="J1311" s="43">
        <f>IF(SUM(J1283:J1310)=0,"",SUM(J1283:J1310))</f>
        <v/>
      </c>
      <c r="K1311" s="43" t="n"/>
      <c r="L1311" s="43">
        <f>IF(SUM(L1283:L1310)=0,"",SUM(L1283:L1310))</f>
        <v/>
      </c>
      <c r="M1311" s="35">
        <f>IF(OR(H1311="",H1311=0),"",IF(L1311="",IF(J1311="","",J1311/H1311),L1311/H1311))</f>
        <v/>
      </c>
      <c r="P1311" s="444" t="n"/>
      <c r="Z1311" s="445" t="n"/>
    </row>
    <row r="1312" ht="13.35" customHeight="1" s="162">
      <c r="P1312" s="444" t="n"/>
      <c r="Z1312" s="445" t="n"/>
    </row>
    <row r="1313" ht="13.35" customHeight="1" s="162">
      <c r="B1313" s="188" t="inlineStr">
        <is>
          <t>Return Air Register / Inlet Airflow</t>
        </is>
      </c>
      <c r="C1313" s="174" t="n"/>
      <c r="D1313" s="174" t="n"/>
      <c r="E1313" s="174" t="n"/>
      <c r="F1313" s="173" t="n"/>
      <c r="G1313" s="233" t="inlineStr">
        <is>
          <t>Design VEL</t>
        </is>
      </c>
      <c r="H1313" s="194" t="inlineStr">
        <is>
          <t>Design CFM</t>
        </is>
      </c>
      <c r="I1313" s="188" t="inlineStr">
        <is>
          <t>Initial</t>
        </is>
      </c>
      <c r="J1313" s="173" t="n"/>
      <c r="K1313" s="188" t="inlineStr">
        <is>
          <t>Final</t>
        </is>
      </c>
      <c r="L1313" s="173" t="n"/>
      <c r="M1313" s="188" t="inlineStr">
        <is>
          <t>%</t>
        </is>
      </c>
      <c r="P1313" s="446" t="n"/>
      <c r="Q1313" s="447" t="n"/>
      <c r="R1313" s="447" t="n"/>
      <c r="S1313" s="447" t="n"/>
      <c r="T1313" s="447" t="n"/>
      <c r="U1313" s="447" t="n"/>
      <c r="V1313" s="447" t="n"/>
      <c r="W1313" s="447" t="n"/>
      <c r="X1313" s="447" t="n"/>
      <c r="Y1313" s="447" t="n"/>
      <c r="Z1313" s="448" t="n"/>
    </row>
    <row r="1314" ht="13.35" customHeight="1" s="162">
      <c r="B1314" s="153" t="inlineStr">
        <is>
          <t>No.</t>
        </is>
      </c>
      <c r="C1314" s="188" t="inlineStr">
        <is>
          <t>Area Served</t>
        </is>
      </c>
      <c r="D1314" s="188" t="inlineStr">
        <is>
          <t>Type</t>
        </is>
      </c>
      <c r="E1314" s="188" t="inlineStr">
        <is>
          <t>Size</t>
        </is>
      </c>
      <c r="F1314" s="188" t="inlineStr">
        <is>
          <t>Ak</t>
        </is>
      </c>
      <c r="G1314" s="442" t="n"/>
      <c r="H1314" s="442" t="n"/>
      <c r="I1314" s="188" t="inlineStr">
        <is>
          <t>VEL</t>
        </is>
      </c>
      <c r="J1314" s="188" t="inlineStr">
        <is>
          <t>CFM</t>
        </is>
      </c>
      <c r="K1314" s="188" t="inlineStr">
        <is>
          <t>VEL</t>
        </is>
      </c>
      <c r="L1314" s="188" t="inlineStr">
        <is>
          <t>CFM</t>
        </is>
      </c>
      <c r="M1314" s="442" t="n"/>
    </row>
    <row r="1315" ht="13.35" customHeight="1" s="162">
      <c r="B1315" s="31" t="n"/>
      <c r="C1315" s="31" t="n"/>
      <c r="E1315" s="31" t="n"/>
      <c r="F1315" s="32" t="n"/>
      <c r="G1315" s="33">
        <f>IF(F1315="", "", H1315/F1315)</f>
        <v/>
      </c>
      <c r="H1315" s="33">
        <f>IF(H1311="","",H1311-N(H1322))</f>
        <v/>
      </c>
      <c r="I1315" s="33" t="n"/>
      <c r="J1315" s="33">
        <f>IF(I1315="", "", I1315*$F1315)</f>
        <v/>
      </c>
      <c r="K1315" s="33" t="n"/>
      <c r="L1315" s="33">
        <f>IF(L1322="","",L1311-N(L1322))</f>
        <v/>
      </c>
      <c r="M1315" s="30">
        <f>IF(OR(H1315="",H1315=0),"",IF(K1315="",IF(J1315="","",J1315/H1315),L1315/H1315))</f>
        <v/>
      </c>
    </row>
    <row r="1316" ht="13.35" customHeight="1" s="162">
      <c r="B1316" s="31" t="n"/>
      <c r="C1316" s="31" t="n"/>
      <c r="E1316" s="31"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1" t="n"/>
      <c r="C1317" s="31" t="n"/>
      <c r="E1317" s="31" t="n"/>
      <c r="F1317" s="32" t="n"/>
      <c r="G1317" s="33">
        <f>IF(F1317="", "", H1317/F1317)</f>
        <v/>
      </c>
      <c r="H1317" s="33" t="n"/>
      <c r="I1317" s="33" t="n"/>
      <c r="J1317" s="33">
        <f>IF(I1317="", "", I1317*$F1317)</f>
        <v/>
      </c>
      <c r="K1317" s="33" t="n"/>
      <c r="L1317" s="33">
        <f>IF(K1317="", "", K1317*$F1317)</f>
        <v/>
      </c>
      <c r="M1317" s="34">
        <f>IF(OR(H1317="",H1317=0),"",IF(K1317="",IF(J1317="","",J1317/H1317),L1317/H1317))</f>
        <v/>
      </c>
    </row>
    <row r="1318" ht="13.35" customHeight="1" s="162">
      <c r="A1318" s="130" t="n"/>
      <c r="B1318" s="42" t="n"/>
      <c r="C1318" s="231" t="inlineStr">
        <is>
          <t>Total</t>
        </is>
      </c>
      <c r="D1318" s="159" t="n"/>
      <c r="E1318" s="42" t="n"/>
      <c r="F1318" s="42" t="n"/>
      <c r="G1318" s="43" t="n"/>
      <c r="H1318" s="43">
        <f>IF(SUM(H1315:H1317)=0, "", SUM(H1315:H1317))</f>
        <v/>
      </c>
      <c r="I1318" s="42" t="n"/>
      <c r="J1318" s="43">
        <f>IF(SUM(J1315:J1317)=0, "", SUM(J1315:J1317))</f>
        <v/>
      </c>
      <c r="K1318" s="42" t="n"/>
      <c r="L1318" s="43">
        <f>IF(SUM(L1315:L1317)=0, "", SUM(L1315:L1317))</f>
        <v/>
      </c>
      <c r="M1318" s="35">
        <f>IF(OR(H1318="",H1318=0),"",IF(L1318="",IF(J1318="","",J1318/H1318),L1318/H1318))</f>
        <v/>
      </c>
    </row>
    <row r="1319"/>
    <row r="1320" ht="13.35" customHeight="1" s="162">
      <c r="B1320" s="188" t="inlineStr">
        <is>
          <t>Outside Air Inlet / Duct Airflow</t>
        </is>
      </c>
      <c r="C1320" s="174" t="n"/>
      <c r="D1320" s="174" t="n"/>
      <c r="E1320" s="174" t="n"/>
      <c r="F1320" s="173" t="n"/>
      <c r="G1320" s="233" t="inlineStr">
        <is>
          <t>Design VEL</t>
        </is>
      </c>
      <c r="H1320" s="194" t="inlineStr">
        <is>
          <t>Design CFM</t>
        </is>
      </c>
      <c r="I1320" s="188" t="inlineStr">
        <is>
          <t>Initial</t>
        </is>
      </c>
      <c r="J1320" s="173" t="n"/>
      <c r="K1320" s="188" t="inlineStr">
        <is>
          <t>Final</t>
        </is>
      </c>
      <c r="L1320" s="173" t="n"/>
      <c r="M1320" s="188" t="inlineStr">
        <is>
          <t>%</t>
        </is>
      </c>
    </row>
    <row r="1321" ht="13.35" customHeight="1" s="162">
      <c r="B1321" s="153" t="inlineStr">
        <is>
          <t>No.</t>
        </is>
      </c>
      <c r="C1321" s="188" t="inlineStr">
        <is>
          <t>Area Served</t>
        </is>
      </c>
      <c r="D1321" s="188" t="inlineStr">
        <is>
          <t>Type</t>
        </is>
      </c>
      <c r="E1321" s="188" t="inlineStr">
        <is>
          <t>Size</t>
        </is>
      </c>
      <c r="F1321" s="188" t="inlineStr">
        <is>
          <t>Ak</t>
        </is>
      </c>
      <c r="G1321" s="442" t="n"/>
      <c r="H1321" s="442" t="n"/>
      <c r="I1321" s="188" t="inlineStr">
        <is>
          <t>VEL</t>
        </is>
      </c>
      <c r="J1321" s="188" t="inlineStr">
        <is>
          <t>CFM</t>
        </is>
      </c>
      <c r="K1321" s="188" t="inlineStr">
        <is>
          <t>VEL</t>
        </is>
      </c>
      <c r="L1321" s="188" t="inlineStr">
        <is>
          <t>CFM</t>
        </is>
      </c>
      <c r="M1321" s="442" t="n"/>
    </row>
    <row r="1322" ht="13.35" customHeight="1" s="162">
      <c r="B1322" s="31" t="n"/>
      <c r="C1322" s="31" t="n"/>
      <c r="E1322" s="31" t="n"/>
      <c r="F1322" s="32" t="n"/>
      <c r="G1322" s="33">
        <f>IF(F1322="", "", H1322/F1322)</f>
        <v/>
      </c>
      <c r="H1322" s="33" t="n"/>
      <c r="I1322" s="33" t="n"/>
      <c r="J1322" s="33">
        <f>IF(I1322="", "", I1322*$F1322)</f>
        <v/>
      </c>
      <c r="K1322" s="33" t="n"/>
      <c r="L1322" s="33">
        <f>IF(K1322="", "", K1322*$F1322)</f>
        <v/>
      </c>
      <c r="M1322" s="30">
        <f>IF(OR(H1322="",H1322=0),"",IF(K1322="",IF(J1322="","",J1322/H1322),L1322/H1322))</f>
        <v/>
      </c>
    </row>
    <row r="1323"/>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c r="B1326" s="154" t="n"/>
      <c r="C1326" s="174" t="n"/>
      <c r="D1326" s="174" t="n"/>
      <c r="E1326" s="174" t="n"/>
      <c r="F1326" s="174" t="n"/>
      <c r="G1326" s="174" t="n"/>
      <c r="H1326" s="174" t="n"/>
      <c r="I1326" s="174" t="n"/>
      <c r="J1326" s="174" t="n"/>
      <c r="K1326" s="174" t="n"/>
      <c r="L1326" s="174" t="n"/>
      <c r="M1326" s="173" t="n"/>
    </row>
    <row r="1327" ht="13.35" customHeight="1" s="162">
      <c r="B1327" s="200" t="inlineStr">
        <is>
          <t>System</t>
        </is>
      </c>
      <c r="C1327" s="403" t="n"/>
      <c r="D1327" s="209">
        <f>IF('{Equipment Data Entry}'!B34="","",'{Equipment Data Entry}'!B34)</f>
        <v/>
      </c>
      <c r="E1327" s="420" t="n"/>
      <c r="F1327" s="403" t="n"/>
      <c r="G1327" s="200" t="inlineStr">
        <is>
          <t>Service</t>
        </is>
      </c>
      <c r="H1327" s="403" t="n"/>
      <c r="I1327" s="210">
        <f>IF('{Equipment Data Entry}'!C34="", "", '{Equipment Data Entry}'!C34)</f>
        <v/>
      </c>
      <c r="J1327" s="420" t="n"/>
      <c r="K1327" s="420" t="n"/>
      <c r="L1327" s="420" t="n"/>
      <c r="M1327" s="403" t="n"/>
    </row>
    <row r="1328" ht="13.35" customHeight="1" s="162">
      <c r="B1328" s="424" t="n"/>
      <c r="C1328" s="425" t="n"/>
      <c r="D1328" s="424" t="n"/>
      <c r="E1328" s="426" t="n"/>
      <c r="F1328" s="425" t="n"/>
      <c r="G1328" s="424" t="n"/>
      <c r="H1328" s="425" t="n"/>
      <c r="I1328" s="424" t="n"/>
      <c r="J1328" s="426" t="n"/>
      <c r="K1328" s="426" t="n"/>
      <c r="L1328" s="426" t="n"/>
      <c r="M1328" s="425" t="n"/>
    </row>
    <row r="1329" ht="13.35" customHeight="1" s="162">
      <c r="B1329" s="439" t="inlineStr">
        <is>
          <t>Instrument:</t>
        </is>
      </c>
      <c r="C1329" s="13" t="n"/>
      <c r="D1329" s="440" t="n"/>
      <c r="E1329" s="404" t="n"/>
      <c r="F1329" s="404" t="n"/>
      <c r="G1329" s="439" t="inlineStr">
        <is>
          <t>Ak basis / notes:</t>
        </is>
      </c>
      <c r="H1329" s="13" t="n"/>
      <c r="I1329" s="441" t="n"/>
      <c r="J1329" s="404" t="n"/>
      <c r="K1329" s="404" t="n"/>
      <c r="L1329" s="404" t="n"/>
      <c r="M1329" s="404" t="n"/>
    </row>
    <row r="1330" ht="13.35" customHeight="1" s="162">
      <c r="B1330" s="188" t="inlineStr">
        <is>
          <t>Supply Air Diffuser / Outlet Airflow</t>
        </is>
      </c>
      <c r="C1330" s="174" t="n"/>
      <c r="D1330" s="174" t="n"/>
      <c r="E1330" s="174" t="n"/>
      <c r="F1330" s="173" t="n"/>
      <c r="G1330" s="233" t="inlineStr">
        <is>
          <t>Design VEL</t>
        </is>
      </c>
      <c r="H1330" s="194" t="inlineStr">
        <is>
          <t>Design CFM</t>
        </is>
      </c>
      <c r="I1330" s="188" t="inlineStr">
        <is>
          <t>Initial</t>
        </is>
      </c>
      <c r="J1330" s="173" t="n"/>
      <c r="K1330" s="188" t="inlineStr">
        <is>
          <t>Final</t>
        </is>
      </c>
      <c r="L1330" s="173" t="n"/>
      <c r="M1330" s="188" t="inlineStr">
        <is>
          <t>%</t>
        </is>
      </c>
    </row>
    <row r="1331" ht="13.35" customHeight="1" s="162">
      <c r="B1331" s="153" t="inlineStr">
        <is>
          <t>No.</t>
        </is>
      </c>
      <c r="C1331" s="188" t="inlineStr">
        <is>
          <t>Area Served</t>
        </is>
      </c>
      <c r="D1331" s="188" t="inlineStr">
        <is>
          <t>Type</t>
        </is>
      </c>
      <c r="E1331" s="188" t="inlineStr">
        <is>
          <t>Size</t>
        </is>
      </c>
      <c r="F1331" s="188" t="inlineStr">
        <is>
          <t>Ak</t>
        </is>
      </c>
      <c r="G1331" s="442" t="n"/>
      <c r="H1331" s="442" t="n"/>
      <c r="I1331" s="188" t="inlineStr">
        <is>
          <t>VEL</t>
        </is>
      </c>
      <c r="J1331" s="188" t="inlineStr">
        <is>
          <t>CFM</t>
        </is>
      </c>
      <c r="K1331" s="188" t="inlineStr">
        <is>
          <t>VEL</t>
        </is>
      </c>
      <c r="L1331" s="188" t="inlineStr">
        <is>
          <t>CFM</t>
        </is>
      </c>
      <c r="M1331" s="442" t="n"/>
    </row>
    <row r="1332" ht="13.35" customHeight="1" s="162">
      <c r="B1332" s="31" t="n"/>
      <c r="C1332" s="31" t="n"/>
      <c r="E1332" s="31" t="n"/>
      <c r="F1332" s="32" t="n"/>
      <c r="G1332" s="33">
        <f>IF(F1332="", "", H1332/F1332)</f>
        <v/>
      </c>
      <c r="H1332" s="33" t="n"/>
      <c r="I1332" s="33" t="n"/>
      <c r="J1332" s="33">
        <f>IF(I1332="", "", I1332*$F1332)</f>
        <v/>
      </c>
      <c r="K1332" s="33" t="n"/>
      <c r="L1332" s="33">
        <f>IF(K1332="", "", K1332*$F1332)</f>
        <v/>
      </c>
      <c r="M1332" s="30">
        <f>IF(OR(H1332="",H1332=0),"",IF(K1332="",IF(J1332="","",J1332/H1332),L1332/H1332))</f>
        <v/>
      </c>
      <c r="P1332" s="238" t="inlineStr">
        <is>
          <t>Technician Notes</t>
        </is>
      </c>
    </row>
    <row r="1333" ht="13.35" customHeight="1" s="162">
      <c r="B1333" s="31" t="n"/>
      <c r="C1333" s="31" t="n"/>
      <c r="E1333" s="31"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1" t="n"/>
      <c r="C1334" s="31" t="n"/>
      <c r="E1334" s="31"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1" t="n"/>
      <c r="C1335" s="31" t="n"/>
      <c r="E1335" s="31" t="n"/>
      <c r="F1335" s="32" t="n"/>
      <c r="G1335" s="33">
        <f>IF(F1335="", "", H1335/F1335)</f>
        <v/>
      </c>
      <c r="H1335" s="33" t="n"/>
      <c r="I1335" s="33" t="n"/>
      <c r="J1335" s="33">
        <f>IF(I1335="", "", I1335*$F1335)</f>
        <v/>
      </c>
      <c r="K1335" s="33" t="n"/>
      <c r="L1335" s="33">
        <f>IF(K1335="", "", K1335*$F1335)</f>
        <v/>
      </c>
      <c r="M1335" s="30">
        <f>IF(OR(H1335="",H1335=0),"",IF(K1335="",IF(J1335="","",J1335/H1335),L1335/H1335))</f>
        <v/>
      </c>
      <c r="P1335" s="443" t="n"/>
      <c r="Q1335" s="421" t="n"/>
      <c r="R1335" s="421" t="n"/>
      <c r="S1335" s="421" t="n"/>
      <c r="T1335" s="421" t="n"/>
      <c r="U1335" s="421" t="n"/>
      <c r="V1335" s="421" t="n"/>
      <c r="W1335" s="421" t="n"/>
      <c r="X1335" s="421" t="n"/>
      <c r="Y1335" s="421" t="n"/>
      <c r="Z1335" s="422" t="n"/>
    </row>
    <row r="1336" ht="13.35" customHeight="1" s="162">
      <c r="B1336" s="31" t="n"/>
      <c r="C1336" s="31" t="n"/>
      <c r="E1336" s="31" t="n"/>
      <c r="F1336" s="32" t="n"/>
      <c r="G1336" s="33">
        <f>IF(F1336="", "", H1336/F1336)</f>
        <v/>
      </c>
      <c r="H1336" s="33" t="n"/>
      <c r="I1336" s="33" t="n"/>
      <c r="J1336" s="33">
        <f>IF(I1336="", "", I1336*$F1336)</f>
        <v/>
      </c>
      <c r="K1336" s="33" t="n"/>
      <c r="L1336" s="33">
        <f>IF(K1336="", "", K1336*$F1336)</f>
        <v/>
      </c>
      <c r="M1336" s="30">
        <f>IF(OR(H1336="",H1336=0),"",IF(K1336="",IF(J1336="","",J1336/H1336),L1336/H1336))</f>
        <v/>
      </c>
      <c r="P1336" s="444" t="n"/>
      <c r="Z1336" s="445" t="n"/>
    </row>
    <row r="1337" ht="13.35" customHeight="1" s="162">
      <c r="B1337" s="31" t="n"/>
      <c r="C1337" s="31" t="n"/>
      <c r="E1337" s="31" t="n"/>
      <c r="F1337" s="32" t="n"/>
      <c r="G1337" s="33">
        <f>IF(F1337="", "", H1337/F1337)</f>
        <v/>
      </c>
      <c r="H1337" s="33" t="n"/>
      <c r="I1337" s="33" t="n"/>
      <c r="J1337" s="33">
        <f>IF(I1337="", "", I1337*$F1337)</f>
        <v/>
      </c>
      <c r="K1337" s="33" t="n"/>
      <c r="L1337" s="33">
        <f>IF(K1337="", "", K1337*$F1337)</f>
        <v/>
      </c>
      <c r="M1337" s="30">
        <f>IF(OR(H1337="",H1337=0),"",IF(K1337="",IF(J1337="","",J1337/H1337),L1337/H1337))</f>
        <v/>
      </c>
      <c r="P1337" s="444" t="n"/>
      <c r="Z1337" s="445" t="n"/>
    </row>
    <row r="1338" ht="13.35" customHeight="1" s="162">
      <c r="B1338" s="31" t="n"/>
      <c r="C1338" s="31" t="n"/>
      <c r="E1338" s="31" t="n"/>
      <c r="F1338" s="32" t="n"/>
      <c r="G1338" s="33">
        <f>IF(F1338="", "", H1338/F1338)</f>
        <v/>
      </c>
      <c r="H1338" s="33" t="n"/>
      <c r="I1338" s="33" t="n"/>
      <c r="J1338" s="33">
        <f>IF(I1338="", "", I1338*$F1338)</f>
        <v/>
      </c>
      <c r="K1338" s="33" t="n"/>
      <c r="L1338" s="33">
        <f>IF(K1338="", "", K1338*$F1338)</f>
        <v/>
      </c>
      <c r="M1338" s="30">
        <f>IF(OR(H1338="",H1338=0),"",IF(K1338="",IF(J1338="","",J1338/H1338),L1338/H1338))</f>
        <v/>
      </c>
      <c r="P1338" s="444" t="n"/>
      <c r="Z1338" s="445" t="n"/>
    </row>
    <row r="1339" ht="13.35" customHeight="1" s="162">
      <c r="B1339" s="31" t="n"/>
      <c r="C1339" s="31" t="n"/>
      <c r="E1339" s="31" t="n"/>
      <c r="F1339" s="32" t="n"/>
      <c r="G1339" s="33">
        <f>IF(F1339="", "", H1339/F1339)</f>
        <v/>
      </c>
      <c r="H1339" s="33" t="n"/>
      <c r="I1339" s="33" t="n"/>
      <c r="J1339" s="33">
        <f>IF(I1339="", "", I1339*$F1339)</f>
        <v/>
      </c>
      <c r="K1339" s="33" t="n"/>
      <c r="L1339" s="33">
        <f>IF(K1339="", "", K1339*$F1339)</f>
        <v/>
      </c>
      <c r="M1339" s="30">
        <f>IF(OR(H1339="",H1339=0),"",IF(K1339="",IF(J1339="","",J1339/H1339),L1339/H1339))</f>
        <v/>
      </c>
      <c r="P1339" s="444" t="n"/>
      <c r="Z1339" s="445" t="n"/>
    </row>
    <row r="1340" ht="13.35" customHeight="1" s="162">
      <c r="B1340" s="31" t="n"/>
      <c r="C1340" s="31" t="n"/>
      <c r="E1340" s="31" t="n"/>
      <c r="F1340" s="32" t="n"/>
      <c r="G1340" s="33">
        <f>IF(F1340="", "", H1340/F1340)</f>
        <v/>
      </c>
      <c r="H1340" s="33" t="n"/>
      <c r="I1340" s="33" t="n"/>
      <c r="J1340" s="33">
        <f>IF(I1340="", "", I1340*$F1340)</f>
        <v/>
      </c>
      <c r="K1340" s="33" t="n"/>
      <c r="L1340" s="33">
        <f>IF(K1340="", "", K1340*$F1340)</f>
        <v/>
      </c>
      <c r="M1340" s="30">
        <f>IF(OR(H1340="",H1340=0),"",IF(K1340="",IF(J1340="","",J1340/H1340),L1340/H1340))</f>
        <v/>
      </c>
      <c r="P1340" s="444" t="n"/>
      <c r="Z1340" s="445" t="n"/>
    </row>
    <row r="1341" ht="13.35" customHeight="1" s="162">
      <c r="B1341" s="31" t="n"/>
      <c r="C1341" s="31" t="n"/>
      <c r="E1341" s="31" t="n"/>
      <c r="F1341" s="32" t="n"/>
      <c r="G1341" s="33">
        <f>IF(F1341="", "", H1341/F1341)</f>
        <v/>
      </c>
      <c r="H1341" s="33" t="n"/>
      <c r="I1341" s="33" t="n"/>
      <c r="J1341" s="33">
        <f>IF(I1341="", "", I1341*$F1341)</f>
        <v/>
      </c>
      <c r="K1341" s="33" t="n"/>
      <c r="L1341" s="33">
        <f>IF(K1341="", "", K1341*$F1341)</f>
        <v/>
      </c>
      <c r="M1341" s="30">
        <f>IF(OR(H1341="",H1341=0),"",IF(K1341="",IF(J1341="","",J1341/H1341),L1341/H1341))</f>
        <v/>
      </c>
      <c r="P1341" s="444" t="n"/>
      <c r="Z1341" s="445" t="n"/>
    </row>
    <row r="1342" ht="13.35" customHeight="1" s="162">
      <c r="B1342" s="31" t="n"/>
      <c r="C1342" s="31" t="n"/>
      <c r="E1342" s="31" t="n"/>
      <c r="F1342" s="32" t="n"/>
      <c r="G1342" s="33">
        <f>IF(F1342="", "", H1342/F1342)</f>
        <v/>
      </c>
      <c r="H1342" s="33" t="n"/>
      <c r="I1342" s="33" t="n"/>
      <c r="J1342" s="33">
        <f>IF(I1342="", "", I1342*$F1342)</f>
        <v/>
      </c>
      <c r="K1342" s="33" t="n"/>
      <c r="L1342" s="33">
        <f>IF(K1342="", "", K1342*$F1342)</f>
        <v/>
      </c>
      <c r="M1342" s="30">
        <f>IF(OR(H1342="",H1342=0),"",IF(K1342="",IF(J1342="","",J1342/H1342),L1342/H1342))</f>
        <v/>
      </c>
      <c r="P1342" s="444" t="n"/>
      <c r="Z1342" s="445" t="n"/>
    </row>
    <row r="1343" ht="13.35" customHeight="1" s="162">
      <c r="B1343" s="31" t="n"/>
      <c r="C1343" s="31" t="n"/>
      <c r="E1343" s="31" t="n"/>
      <c r="F1343" s="32" t="n"/>
      <c r="G1343" s="33">
        <f>IF(F1343="", "", H1343/F1343)</f>
        <v/>
      </c>
      <c r="H1343" s="33" t="n"/>
      <c r="I1343" s="33" t="n"/>
      <c r="J1343" s="33">
        <f>IF(I1343="", "", I1343*$F1343)</f>
        <v/>
      </c>
      <c r="K1343" s="33" t="n"/>
      <c r="L1343" s="33">
        <f>IF(K1343="", "", K1343*$F1343)</f>
        <v/>
      </c>
      <c r="M1343" s="30">
        <f>IF(OR(H1343="",H1343=0),"",IF(K1343="",IF(J1343="","",J1343/H1343),L1343/H1343))</f>
        <v/>
      </c>
      <c r="P1343" s="444" t="n"/>
      <c r="Z1343" s="445" t="n"/>
    </row>
    <row r="1344" ht="13.35" customHeight="1" s="162">
      <c r="B1344" s="31" t="n"/>
      <c r="C1344" s="31" t="n"/>
      <c r="E1344" s="31" t="n"/>
      <c r="F1344" s="32" t="n"/>
      <c r="G1344" s="33">
        <f>IF(F1344="", "", H1344/F1344)</f>
        <v/>
      </c>
      <c r="H1344" s="33" t="n"/>
      <c r="I1344" s="33" t="n"/>
      <c r="J1344" s="33">
        <f>IF(I1344="", "", I1344*$F1344)</f>
        <v/>
      </c>
      <c r="K1344" s="33" t="n"/>
      <c r="L1344" s="33">
        <f>IF(K1344="", "", K1344*$F1344)</f>
        <v/>
      </c>
      <c r="M1344" s="30">
        <f>IF(OR(H1344="",H1344=0),"",IF(K1344="",IF(J1344="","",J1344/H1344),L1344/H1344))</f>
        <v/>
      </c>
      <c r="P1344" s="444" t="n"/>
      <c r="Z1344" s="445" t="n"/>
    </row>
    <row r="1345" ht="13.35" customHeight="1" s="162">
      <c r="B1345" s="31" t="n"/>
      <c r="C1345" s="31" t="n"/>
      <c r="E1345" s="31" t="n"/>
      <c r="F1345" s="32" t="n"/>
      <c r="G1345" s="33">
        <f>IF(F1345="", "", H1345/F1345)</f>
        <v/>
      </c>
      <c r="H1345" s="33" t="n"/>
      <c r="I1345" s="33" t="n"/>
      <c r="J1345" s="33">
        <f>IF(I1345="", "", I1345*$F1345)</f>
        <v/>
      </c>
      <c r="K1345" s="33" t="n"/>
      <c r="L1345" s="33">
        <f>IF(K1345="", "", K1345*$F1345)</f>
        <v/>
      </c>
      <c r="M1345" s="30">
        <f>IF(OR(H1345="",H1345=0),"",IF(K1345="",IF(J1345="","",J1345/H1345),L1345/H1345))</f>
        <v/>
      </c>
      <c r="P1345" s="444" t="n"/>
      <c r="Z1345" s="445" t="n"/>
    </row>
    <row r="1346" ht="13.35" customHeight="1" s="162">
      <c r="B1346" s="31" t="n"/>
      <c r="C1346" s="31" t="n"/>
      <c r="E1346" s="31" t="n"/>
      <c r="F1346" s="32" t="n"/>
      <c r="G1346" s="33">
        <f>IF(F1346="", "", H1346/F1346)</f>
        <v/>
      </c>
      <c r="H1346" s="33" t="n"/>
      <c r="I1346" s="33" t="n"/>
      <c r="J1346" s="33">
        <f>IF(I1346="", "", I1346*$F1346)</f>
        <v/>
      </c>
      <c r="K1346" s="33" t="n"/>
      <c r="L1346" s="33">
        <f>IF(K1346="", "", K1346*$F1346)</f>
        <v/>
      </c>
      <c r="M1346" s="30">
        <f>IF(OR(H1346="",H1346=0),"",IF(K1346="",IF(J1346="","",J1346/H1346),L1346/H1346))</f>
        <v/>
      </c>
      <c r="P1346" s="444" t="n"/>
      <c r="Z1346" s="445" t="n"/>
    </row>
    <row r="1347" ht="13.35" customHeight="1" s="162">
      <c r="B1347" s="31" t="n"/>
      <c r="C1347" s="31" t="n"/>
      <c r="E1347" s="31" t="n"/>
      <c r="F1347" s="32" t="n"/>
      <c r="G1347" s="33">
        <f>IF(F1347="", "", H1347/F1347)</f>
        <v/>
      </c>
      <c r="H1347" s="33" t="n"/>
      <c r="I1347" s="33" t="n"/>
      <c r="J1347" s="33">
        <f>IF(I1347="", "", I1347*$F1347)</f>
        <v/>
      </c>
      <c r="K1347" s="33" t="n"/>
      <c r="L1347" s="33">
        <f>IF(K1347="", "", K1347*$F1347)</f>
        <v/>
      </c>
      <c r="M1347" s="30">
        <f>IF(OR(H1347="",H1347=0),"",IF(K1347="",IF(J1347="","",J1347/H1347),L1347/H1347))</f>
        <v/>
      </c>
      <c r="P1347" s="444" t="n"/>
      <c r="Z1347" s="445" t="n"/>
    </row>
    <row r="1348" ht="13.35" customHeight="1" s="162">
      <c r="B1348" s="31" t="n"/>
      <c r="C1348" s="31" t="n"/>
      <c r="E1348" s="31" t="n"/>
      <c r="F1348" s="32" t="n"/>
      <c r="G1348" s="33">
        <f>IF(F1348="", "", H1348/F1348)</f>
        <v/>
      </c>
      <c r="H1348" s="33" t="n"/>
      <c r="I1348" s="33" t="n"/>
      <c r="J1348" s="33">
        <f>IF(I1348="", "", I1348*$F1348)</f>
        <v/>
      </c>
      <c r="K1348" s="33" t="n"/>
      <c r="L1348" s="33">
        <f>IF(K1348="", "", K1348*$F1348)</f>
        <v/>
      </c>
      <c r="M1348" s="30">
        <f>IF(OR(H1348="",H1348=0),"",IF(K1348="",IF(J1348="","",J1348/H1348),L1348/H1348))</f>
        <v/>
      </c>
      <c r="P1348" s="444" t="n"/>
      <c r="Z1348" s="445" t="n"/>
    </row>
    <row r="1349" ht="13.35" customHeight="1" s="162">
      <c r="B1349" s="31" t="n"/>
      <c r="C1349" s="31" t="n"/>
      <c r="E1349" s="31" t="n"/>
      <c r="F1349" s="32" t="n"/>
      <c r="G1349" s="33">
        <f>IF(F1349="", "", H1349/F1349)</f>
        <v/>
      </c>
      <c r="H1349" s="33" t="n"/>
      <c r="I1349" s="33" t="n"/>
      <c r="J1349" s="33">
        <f>IF(I1349="", "", I1349*$F1349)</f>
        <v/>
      </c>
      <c r="K1349" s="33" t="n"/>
      <c r="L1349" s="33">
        <f>IF(K1349="", "", K1349*$F1349)</f>
        <v/>
      </c>
      <c r="M1349" s="30">
        <f>IF(OR(H1349="",H1349=0),"",IF(K1349="",IF(J1349="","",J1349/H1349),L1349/H1349))</f>
        <v/>
      </c>
      <c r="P1349" s="444" t="n"/>
      <c r="Z1349" s="445" t="n"/>
    </row>
    <row r="1350" ht="13.35" customHeight="1" s="162">
      <c r="B1350" s="31" t="n"/>
      <c r="C1350" s="31" t="n"/>
      <c r="E1350" s="31" t="n"/>
      <c r="F1350" s="32" t="n"/>
      <c r="G1350" s="33">
        <f>IF(F1350="", "", H1350/F1350)</f>
        <v/>
      </c>
      <c r="H1350" s="33" t="n"/>
      <c r="I1350" s="33" t="n"/>
      <c r="J1350" s="33">
        <f>IF(I1350="", "", I1350*$F1350)</f>
        <v/>
      </c>
      <c r="K1350" s="33" t="n"/>
      <c r="L1350" s="33">
        <f>IF(K1350="", "", K1350*$F1350)</f>
        <v/>
      </c>
      <c r="M1350" s="30">
        <f>IF(OR(H1350="",H1350=0),"",IF(K1350="",IF(J1350="","",J1350/H1350),L1350/H1350))</f>
        <v/>
      </c>
      <c r="P1350" s="444" t="n"/>
      <c r="Z1350" s="445" t="n"/>
    </row>
    <row r="1351" ht="13.35" customHeight="1" s="162">
      <c r="B1351" s="31" t="n"/>
      <c r="C1351" s="31" t="n"/>
      <c r="E1351" s="31" t="n"/>
      <c r="F1351" s="32" t="n"/>
      <c r="G1351" s="33">
        <f>IF(F1351="", "", H1351/F1351)</f>
        <v/>
      </c>
      <c r="H1351" s="33" t="n"/>
      <c r="I1351" s="33" t="n"/>
      <c r="J1351" s="33">
        <f>IF(I1351="", "", I1351*$F1351)</f>
        <v/>
      </c>
      <c r="K1351" s="33" t="n"/>
      <c r="L1351" s="33">
        <f>IF(K1351="", "", K1351*$F1351)</f>
        <v/>
      </c>
      <c r="M1351" s="30">
        <f>IF(OR(H1351="",H1351=0),"",IF(K1351="",IF(J1351="","",J1351/H1351),L1351/H1351))</f>
        <v/>
      </c>
      <c r="P1351" s="444" t="n"/>
      <c r="Z1351" s="445" t="n"/>
    </row>
    <row r="1352" ht="13.35" customHeight="1" s="162">
      <c r="B1352" s="31" t="n"/>
      <c r="C1352" s="31" t="n"/>
      <c r="E1352" s="31" t="n"/>
      <c r="F1352" s="32" t="n"/>
      <c r="G1352" s="33">
        <f>IF(F1352="", "", H1352/F1352)</f>
        <v/>
      </c>
      <c r="H1352" s="33" t="n"/>
      <c r="I1352" s="33" t="n"/>
      <c r="J1352" s="33">
        <f>IF(I1352="", "", I1352*$F1352)</f>
        <v/>
      </c>
      <c r="K1352" s="33" t="n"/>
      <c r="L1352" s="33">
        <f>IF(K1352="", "", K1352*$F1352)</f>
        <v/>
      </c>
      <c r="M1352" s="30">
        <f>IF(OR(H1352="",H1352=0),"",IF(K1352="",IF(J1352="","",J1352/H1352),L1352/H1352))</f>
        <v/>
      </c>
      <c r="P1352" s="444" t="n"/>
      <c r="Z1352" s="445" t="n"/>
    </row>
    <row r="1353" ht="13.35" customHeight="1" s="162">
      <c r="B1353" s="31" t="n"/>
      <c r="C1353" s="31" t="n"/>
      <c r="E1353" s="31" t="n"/>
      <c r="F1353" s="32" t="n"/>
      <c r="G1353" s="33">
        <f>IF(F1353="", "", H1353/F1353)</f>
        <v/>
      </c>
      <c r="H1353" s="33" t="n"/>
      <c r="I1353" s="33" t="n"/>
      <c r="J1353" s="33">
        <f>IF(I1353="", "", I1353*$F1353)</f>
        <v/>
      </c>
      <c r="K1353" s="33" t="n"/>
      <c r="L1353" s="33">
        <f>IF(K1353="", "", K1353*$F1353)</f>
        <v/>
      </c>
      <c r="M1353" s="30">
        <f>IF(OR(H1353="",H1353=0),"",IF(K1353="",IF(J1353="","",J1353/H1353),L1353/H1353))</f>
        <v/>
      </c>
      <c r="P1353" s="444" t="n"/>
      <c r="Z1353" s="445" t="n"/>
    </row>
    <row r="1354" ht="13.35" customHeight="1" s="162">
      <c r="B1354" s="31" t="n"/>
      <c r="C1354" s="31" t="n"/>
      <c r="E1354" s="31" t="n"/>
      <c r="F1354" s="32" t="n"/>
      <c r="G1354" s="33">
        <f>IF(F1354="", "", H1354/F1354)</f>
        <v/>
      </c>
      <c r="H1354" s="33" t="n"/>
      <c r="I1354" s="33" t="n"/>
      <c r="J1354" s="33">
        <f>IF(I1354="", "", I1354*$F1354)</f>
        <v/>
      </c>
      <c r="K1354" s="33" t="n"/>
      <c r="L1354" s="33">
        <f>IF(K1354="", "", K1354*$F1354)</f>
        <v/>
      </c>
      <c r="M1354" s="30">
        <f>IF(OR(H1354="",H1354=0),"",IF(K1354="",IF(J1354="","",J1354/H1354),L1354/H1354))</f>
        <v/>
      </c>
      <c r="P1354" s="444" t="n"/>
      <c r="Z1354" s="445" t="n"/>
    </row>
    <row r="1355" ht="13.35" customHeight="1" s="162">
      <c r="B1355" s="31" t="n"/>
      <c r="C1355" s="31" t="n"/>
      <c r="E1355" s="31" t="n"/>
      <c r="F1355" s="32" t="n"/>
      <c r="G1355" s="33">
        <f>IF(F1355="", "", H1355/F1355)</f>
        <v/>
      </c>
      <c r="H1355" s="33" t="n"/>
      <c r="I1355" s="33" t="n"/>
      <c r="J1355" s="33">
        <f>IF(I1355="", "", I1355*$F1355)</f>
        <v/>
      </c>
      <c r="K1355" s="33" t="n"/>
      <c r="L1355" s="33">
        <f>IF(K1355="", "", K1355*$F1355)</f>
        <v/>
      </c>
      <c r="M1355" s="30">
        <f>IF(OR(H1355="",H1355=0),"",IF(K1355="",IF(J1355="","",J1355/H1355),L1355/H1355))</f>
        <v/>
      </c>
      <c r="P1355" s="444" t="n"/>
      <c r="Z1355" s="445" t="n"/>
    </row>
    <row r="1356" ht="13.35" customHeight="1" s="162">
      <c r="B1356" s="31" t="n"/>
      <c r="C1356" s="31" t="n"/>
      <c r="E1356" s="31" t="n"/>
      <c r="F1356" s="32" t="n"/>
      <c r="G1356" s="33">
        <f>IF(F1356="", "", H1356/F1356)</f>
        <v/>
      </c>
      <c r="H1356" s="33" t="n"/>
      <c r="I1356" s="33" t="n"/>
      <c r="J1356" s="33">
        <f>IF(I1356="", "", I1356*$F1356)</f>
        <v/>
      </c>
      <c r="K1356" s="33" t="n"/>
      <c r="L1356" s="33">
        <f>IF(K1356="", "", K1356*$F1356)</f>
        <v/>
      </c>
      <c r="M1356" s="30">
        <f>IF(OR(H1356="",H1356=0),"",IF(K1356="",IF(J1356="","",J1356/H1356),L1356/H1356))</f>
        <v/>
      </c>
      <c r="P1356" s="444" t="n"/>
      <c r="Z1356" s="445" t="n"/>
    </row>
    <row r="1357" ht="13.35" customHeight="1" s="162">
      <c r="B1357" s="31" t="n"/>
      <c r="C1357" s="31" t="n"/>
      <c r="E1357" s="31" t="n"/>
      <c r="F1357" s="32" t="n"/>
      <c r="G1357" s="33">
        <f>IF(F1357="", "", H1357/F1357)</f>
        <v/>
      </c>
      <c r="H1357" s="33" t="n"/>
      <c r="I1357" s="33" t="n"/>
      <c r="J1357" s="33">
        <f>IF(I1357="", "", I1357*$F1357)</f>
        <v/>
      </c>
      <c r="K1357" s="33" t="n"/>
      <c r="L1357" s="33">
        <f>IF(K1357="", "", K1357*$F1357)</f>
        <v/>
      </c>
      <c r="M1357" s="30">
        <f>IF(OR(H1357="",H1357=0),"",IF(K1357="",IF(J1357="","",J1357/H1357),L1357/H1357))</f>
        <v/>
      </c>
      <c r="P1357" s="444" t="n"/>
      <c r="Z1357" s="445" t="n"/>
    </row>
    <row r="1358" ht="13.35" customHeight="1" s="162">
      <c r="B1358" s="31" t="n"/>
      <c r="C1358" s="31" t="n"/>
      <c r="E1358" s="31" t="n"/>
      <c r="F1358" s="32" t="n"/>
      <c r="G1358" s="33">
        <f>IF(F1358="", "", H1358/F1358)</f>
        <v/>
      </c>
      <c r="H1358" s="33" t="n"/>
      <c r="I1358" s="33" t="n"/>
      <c r="J1358" s="33">
        <f>IF(I1358="", "", I1358*$F1358)</f>
        <v/>
      </c>
      <c r="K1358" s="33" t="n"/>
      <c r="L1358" s="33">
        <f>IF(K1358="", "", K1358*$F1358)</f>
        <v/>
      </c>
      <c r="M1358" s="30">
        <f>IF(OR(H1358="",H1358=0),"",IF(K1358="",IF(J1358="","",J1358/H1358),L1358/H1358))</f>
        <v/>
      </c>
      <c r="P1358" s="444" t="n"/>
      <c r="Z1358" s="445" t="n"/>
    </row>
    <row r="1359" ht="13.35" customHeight="1" s="162">
      <c r="B1359" s="31" t="n"/>
      <c r="C1359" s="31" t="n"/>
      <c r="E1359" s="31" t="n"/>
      <c r="F1359" s="32" t="n"/>
      <c r="G1359" s="33">
        <f>IF(F1359="", "", H1359/F1359)</f>
        <v/>
      </c>
      <c r="H1359" s="33" t="n"/>
      <c r="I1359" s="33" t="n"/>
      <c r="J1359" s="33">
        <f>IF(I1359="", "", I1359*$F1359)</f>
        <v/>
      </c>
      <c r="K1359" s="33" t="n"/>
      <c r="L1359" s="33">
        <f>IF(K1359="", "", K1359*$F1359)</f>
        <v/>
      </c>
      <c r="M1359" s="34">
        <f>IF(OR(H1359="",H1359=0),"",IF(K1359="",IF(J1359="","",J1359/H1359),L1359/H1359))</f>
        <v/>
      </c>
      <c r="P1359" s="444" t="n"/>
      <c r="Z1359" s="445" t="n"/>
    </row>
    <row r="1360" ht="13.35" customHeight="1" s="162">
      <c r="A1360" s="130" t="n"/>
      <c r="B1360" s="42" t="n"/>
      <c r="C1360" s="231" t="inlineStr">
        <is>
          <t>Total</t>
        </is>
      </c>
      <c r="D1360" s="159" t="n"/>
      <c r="E1360" s="42" t="n"/>
      <c r="F1360" s="42" t="n"/>
      <c r="G1360" s="43" t="n"/>
      <c r="H1360" s="43">
        <f>IF(SUM(H1332:H1359)=0,"",SUM(H1332:H1359))</f>
        <v/>
      </c>
      <c r="I1360" s="43" t="n"/>
      <c r="J1360" s="43">
        <f>IF(SUM(J1332:J1359)=0,"",SUM(J1332:J1359))</f>
        <v/>
      </c>
      <c r="K1360" s="43" t="n"/>
      <c r="L1360" s="43">
        <f>IF(SUM(L1332:L1359)=0,"",SUM(L1332:L1359))</f>
        <v/>
      </c>
      <c r="M1360" s="35">
        <f>IF(OR(H1360="",H1360=0),"",IF(L1360="",IF(J1360="","",J1360/H1360),L1360/H1360))</f>
        <v/>
      </c>
      <c r="P1360" s="444" t="n"/>
      <c r="Z1360" s="445" t="n"/>
    </row>
    <row r="1361" ht="13.35" customHeight="1" s="162">
      <c r="P1361" s="444" t="n"/>
      <c r="Z1361" s="445" t="n"/>
    </row>
    <row r="1362" ht="13.35" customHeight="1" s="162">
      <c r="B1362" s="188" t="inlineStr">
        <is>
          <t>Return Air Register / Inlet Airflow</t>
        </is>
      </c>
      <c r="C1362" s="174" t="n"/>
      <c r="D1362" s="174" t="n"/>
      <c r="E1362" s="174" t="n"/>
      <c r="F1362" s="173" t="n"/>
      <c r="G1362" s="233" t="inlineStr">
        <is>
          <t>Design VEL</t>
        </is>
      </c>
      <c r="H1362" s="194" t="inlineStr">
        <is>
          <t>Design CFM</t>
        </is>
      </c>
      <c r="I1362" s="188" t="inlineStr">
        <is>
          <t>Initial</t>
        </is>
      </c>
      <c r="J1362" s="173" t="n"/>
      <c r="K1362" s="188" t="inlineStr">
        <is>
          <t>Final</t>
        </is>
      </c>
      <c r="L1362" s="173" t="n"/>
      <c r="M1362" s="188" t="inlineStr">
        <is>
          <t>%</t>
        </is>
      </c>
      <c r="P1362" s="446" t="n"/>
      <c r="Q1362" s="447" t="n"/>
      <c r="R1362" s="447" t="n"/>
      <c r="S1362" s="447" t="n"/>
      <c r="T1362" s="447" t="n"/>
      <c r="U1362" s="447" t="n"/>
      <c r="V1362" s="447" t="n"/>
      <c r="W1362" s="447" t="n"/>
      <c r="X1362" s="447" t="n"/>
      <c r="Y1362" s="447" t="n"/>
      <c r="Z1362" s="448" t="n"/>
    </row>
    <row r="1363" ht="13.35" customHeight="1" s="162">
      <c r="B1363" s="153" t="inlineStr">
        <is>
          <t>No.</t>
        </is>
      </c>
      <c r="C1363" s="188" t="inlineStr">
        <is>
          <t>Area Served</t>
        </is>
      </c>
      <c r="D1363" s="188" t="inlineStr">
        <is>
          <t>Type</t>
        </is>
      </c>
      <c r="E1363" s="188" t="inlineStr">
        <is>
          <t>Size</t>
        </is>
      </c>
      <c r="F1363" s="188" t="inlineStr">
        <is>
          <t>Ak</t>
        </is>
      </c>
      <c r="G1363" s="442" t="n"/>
      <c r="H1363" s="442" t="n"/>
      <c r="I1363" s="188" t="inlineStr">
        <is>
          <t>VEL</t>
        </is>
      </c>
      <c r="J1363" s="188" t="inlineStr">
        <is>
          <t>CFM</t>
        </is>
      </c>
      <c r="K1363" s="188" t="inlineStr">
        <is>
          <t>VEL</t>
        </is>
      </c>
      <c r="L1363" s="188" t="inlineStr">
        <is>
          <t>CFM</t>
        </is>
      </c>
      <c r="M1363" s="442" t="n"/>
    </row>
    <row r="1364" ht="13.35" customHeight="1" s="162">
      <c r="B1364" s="31" t="n"/>
      <c r="C1364" s="31" t="n"/>
      <c r="E1364" s="31" t="n"/>
      <c r="F1364" s="32" t="n"/>
      <c r="G1364" s="33">
        <f>IF(F1364="", "", H1364/F1364)</f>
        <v/>
      </c>
      <c r="H1364" s="33">
        <f>IF(H1360="","",H1360-N(H1371))</f>
        <v/>
      </c>
      <c r="I1364" s="33" t="n"/>
      <c r="J1364" s="33">
        <f>IF(I1364="", "", I1364*$F1364)</f>
        <v/>
      </c>
      <c r="K1364" s="33" t="n"/>
      <c r="L1364" s="33">
        <f>IF(L1371="","",L1360-N(L1371))</f>
        <v/>
      </c>
      <c r="M1364" s="30">
        <f>IF(OR(H1364="",H1364=0),"",IF(K1364="",IF(J1364="","",J1364/H1364),L1364/H1364))</f>
        <v/>
      </c>
    </row>
    <row r="1365" ht="13.35" customHeight="1" s="162">
      <c r="B1365" s="31" t="n"/>
      <c r="C1365" s="31" t="n"/>
      <c r="E1365" s="31" t="n"/>
      <c r="F1365" s="32" t="n"/>
      <c r="G1365" s="33">
        <f>IF(F1365="", "", H1365/F1365)</f>
        <v/>
      </c>
      <c r="H1365" s="33" t="n"/>
      <c r="I1365" s="33" t="n"/>
      <c r="J1365" s="33">
        <f>IF(I1365="", "", I1365*$F1365)</f>
        <v/>
      </c>
      <c r="K1365" s="33" t="n"/>
      <c r="L1365" s="33">
        <f>IF(K1365="", "", K1365*$F1365)</f>
        <v/>
      </c>
      <c r="M1365" s="30">
        <f>IF(OR(H1365="",H1365=0),"",IF(K1365="",IF(J1365="","",J1365/H1365),L1365/H1365))</f>
        <v/>
      </c>
    </row>
    <row r="1366" ht="13.35" customHeight="1" s="162">
      <c r="B1366" s="31" t="n"/>
      <c r="C1366" s="31" t="n"/>
      <c r="E1366" s="31" t="n"/>
      <c r="F1366" s="32" t="n"/>
      <c r="G1366" s="33">
        <f>IF(F1366="", "", H1366/F1366)</f>
        <v/>
      </c>
      <c r="H1366" s="33" t="n"/>
      <c r="I1366" s="33" t="n"/>
      <c r="J1366" s="33">
        <f>IF(I1366="", "", I1366*$F1366)</f>
        <v/>
      </c>
      <c r="K1366" s="33" t="n"/>
      <c r="L1366" s="33">
        <f>IF(K1366="", "", K1366*$F1366)</f>
        <v/>
      </c>
      <c r="M1366" s="34">
        <f>IF(OR(H1366="",H1366=0),"",IF(K1366="",IF(J1366="","",J1366/H1366),L1366/H1366))</f>
        <v/>
      </c>
    </row>
    <row r="1367" ht="13.35" customHeight="1" s="162">
      <c r="A1367" s="130" t="n"/>
      <c r="B1367" s="42" t="n"/>
      <c r="C1367" s="231" t="inlineStr">
        <is>
          <t>Total</t>
        </is>
      </c>
      <c r="D1367" s="159" t="n"/>
      <c r="E1367" s="42" t="n"/>
      <c r="F1367" s="42" t="n"/>
      <c r="G1367" s="43" t="n"/>
      <c r="H1367" s="43">
        <f>IF(SUM(H1364:H1366)=0, "", SUM(H1364:H1366))</f>
        <v/>
      </c>
      <c r="I1367" s="42" t="n"/>
      <c r="J1367" s="43">
        <f>IF(SUM(J1364:J1366)=0, "", SUM(J1364:J1366))</f>
        <v/>
      </c>
      <c r="K1367" s="42" t="n"/>
      <c r="L1367" s="43">
        <f>IF(SUM(L1364:L1366)=0, "", SUM(L1364:L1366))</f>
        <v/>
      </c>
      <c r="M1367" s="35">
        <f>IF(OR(H1367="",H1367=0),"",IF(L1367="",IF(J1367="","",J1367/H1367),L1367/H1367))</f>
        <v/>
      </c>
    </row>
    <row r="1368"/>
    <row r="1369" ht="13.35" customHeight="1" s="162">
      <c r="B1369" s="188" t="inlineStr">
        <is>
          <t>Outside Air Inlet / Duct Airflow</t>
        </is>
      </c>
      <c r="C1369" s="174" t="n"/>
      <c r="D1369" s="174" t="n"/>
      <c r="E1369" s="174" t="n"/>
      <c r="F1369" s="173" t="n"/>
      <c r="G1369" s="233" t="inlineStr">
        <is>
          <t>Design VEL</t>
        </is>
      </c>
      <c r="H1369" s="194" t="inlineStr">
        <is>
          <t>Design CFM</t>
        </is>
      </c>
      <c r="I1369" s="188" t="inlineStr">
        <is>
          <t>Initial</t>
        </is>
      </c>
      <c r="J1369" s="173" t="n"/>
      <c r="K1369" s="188" t="inlineStr">
        <is>
          <t>Final</t>
        </is>
      </c>
      <c r="L1369" s="173" t="n"/>
      <c r="M1369" s="188" t="inlineStr">
        <is>
          <t>%</t>
        </is>
      </c>
    </row>
    <row r="1370" ht="13.35" customHeight="1" s="162">
      <c r="B1370" s="153" t="inlineStr">
        <is>
          <t>No.</t>
        </is>
      </c>
      <c r="C1370" s="188" t="inlineStr">
        <is>
          <t>Area Served</t>
        </is>
      </c>
      <c r="D1370" s="188" t="inlineStr">
        <is>
          <t>Type</t>
        </is>
      </c>
      <c r="E1370" s="188" t="inlineStr">
        <is>
          <t>Size</t>
        </is>
      </c>
      <c r="F1370" s="188" t="inlineStr">
        <is>
          <t>Ak</t>
        </is>
      </c>
      <c r="G1370" s="442" t="n"/>
      <c r="H1370" s="442" t="n"/>
      <c r="I1370" s="188" t="inlineStr">
        <is>
          <t>VEL</t>
        </is>
      </c>
      <c r="J1370" s="188" t="inlineStr">
        <is>
          <t>CFM</t>
        </is>
      </c>
      <c r="K1370" s="188" t="inlineStr">
        <is>
          <t>VEL</t>
        </is>
      </c>
      <c r="L1370" s="188" t="inlineStr">
        <is>
          <t>CFM</t>
        </is>
      </c>
      <c r="M1370" s="442" t="n"/>
    </row>
    <row r="1371" ht="13.35" customHeight="1" s="162">
      <c r="B1371" s="31" t="n"/>
      <c r="C1371" s="31" t="n"/>
      <c r="E1371" s="31" t="n"/>
      <c r="F1371" s="32" t="n"/>
      <c r="G1371" s="33">
        <f>IF(F1371="", "", H1371/F1371)</f>
        <v/>
      </c>
      <c r="H1371" s="33" t="n"/>
      <c r="I1371" s="33" t="n"/>
      <c r="J1371" s="33">
        <f>IF(I1371="", "", I1371*$F1371)</f>
        <v/>
      </c>
      <c r="K1371" s="33" t="n"/>
      <c r="L1371" s="33">
        <f>IF(K1371="", "", K1371*$F1371)</f>
        <v/>
      </c>
      <c r="M1371" s="30">
        <f>IF(OR(H1371="",H1371=0),"",IF(K1371="",IF(J1371="","",J1371/H1371),L1371/H1371))</f>
        <v/>
      </c>
    </row>
    <row r="1372"/>
    <row r="1373" ht="13.35" customHeight="1" s="162">
      <c r="B1373" s="188" t="inlineStr">
        <is>
          <t>Remarks</t>
        </is>
      </c>
      <c r="C1373" s="173" t="n"/>
      <c r="D1373" s="154" t="n"/>
      <c r="E1373" s="174" t="n"/>
      <c r="F1373" s="174" t="n"/>
      <c r="G1373" s="174" t="n"/>
      <c r="H1373" s="174" t="n"/>
      <c r="I1373" s="174" t="n"/>
      <c r="J1373" s="174" t="n"/>
      <c r="K1373" s="174" t="n"/>
      <c r="L1373" s="174" t="n"/>
      <c r="M1373" s="173" t="n"/>
    </row>
    <row r="1374" ht="13.35" customHeight="1" s="162">
      <c r="B1374" s="154" t="n"/>
      <c r="C1374" s="174" t="n"/>
      <c r="D1374" s="174" t="n"/>
      <c r="E1374" s="174" t="n"/>
      <c r="F1374" s="174" t="n"/>
      <c r="G1374" s="174" t="n"/>
      <c r="H1374" s="174" t="n"/>
      <c r="I1374" s="174" t="n"/>
      <c r="J1374" s="174" t="n"/>
      <c r="K1374" s="174" t="n"/>
      <c r="L1374" s="174" t="n"/>
      <c r="M1374" s="173" t="n"/>
    </row>
    <row r="1375" ht="13.35" customHeight="1" s="162">
      <c r="B1375" s="154" t="n"/>
      <c r="C1375" s="174" t="n"/>
      <c r="D1375" s="174" t="n"/>
      <c r="E1375" s="174" t="n"/>
      <c r="F1375" s="174" t="n"/>
      <c r="G1375" s="174" t="n"/>
      <c r="H1375" s="174" t="n"/>
      <c r="I1375" s="174" t="n"/>
      <c r="J1375" s="174" t="n"/>
      <c r="K1375" s="174" t="n"/>
      <c r="L1375" s="174" t="n"/>
      <c r="M1375" s="173" t="n"/>
    </row>
    <row r="1376" ht="13.35" customHeight="1" s="162">
      <c r="B1376" s="200" t="inlineStr">
        <is>
          <t>System</t>
        </is>
      </c>
      <c r="C1376" s="403" t="n"/>
      <c r="D1376" s="209">
        <f>IF('{Equipment Data Entry}'!B35="","",'{Equipment Data Entry}'!B35)</f>
        <v/>
      </c>
      <c r="E1376" s="420" t="n"/>
      <c r="F1376" s="403" t="n"/>
      <c r="G1376" s="200" t="inlineStr">
        <is>
          <t>Service</t>
        </is>
      </c>
      <c r="H1376" s="403" t="n"/>
      <c r="I1376" s="210">
        <f>IF('{Equipment Data Entry}'!C35="", "", '{Equipment Data Entry}'!C35)</f>
        <v/>
      </c>
      <c r="J1376" s="420" t="n"/>
      <c r="K1376" s="420" t="n"/>
      <c r="L1376" s="420" t="n"/>
      <c r="M1376" s="403" t="n"/>
    </row>
    <row r="1377" ht="13.35" customHeight="1" s="162">
      <c r="B1377" s="424" t="n"/>
      <c r="C1377" s="425" t="n"/>
      <c r="D1377" s="424" t="n"/>
      <c r="E1377" s="426" t="n"/>
      <c r="F1377" s="425" t="n"/>
      <c r="G1377" s="424" t="n"/>
      <c r="H1377" s="425" t="n"/>
      <c r="I1377" s="424" t="n"/>
      <c r="J1377" s="426" t="n"/>
      <c r="K1377" s="426" t="n"/>
      <c r="L1377" s="426" t="n"/>
      <c r="M1377" s="425" t="n"/>
    </row>
    <row r="1378" ht="13.35" customHeight="1" s="162">
      <c r="B1378" s="439" t="inlineStr">
        <is>
          <t>Instrument:</t>
        </is>
      </c>
      <c r="C1378" s="13" t="n"/>
      <c r="D1378" s="440" t="n"/>
      <c r="E1378" s="404" t="n"/>
      <c r="F1378" s="404" t="n"/>
      <c r="G1378" s="439" t="inlineStr">
        <is>
          <t>Ak basis / notes:</t>
        </is>
      </c>
      <c r="H1378" s="13" t="n"/>
      <c r="I1378" s="441" t="n"/>
      <c r="J1378" s="404" t="n"/>
      <c r="K1378" s="404" t="n"/>
      <c r="L1378" s="404" t="n"/>
      <c r="M1378" s="404" t="n"/>
    </row>
    <row r="1379" ht="13.35" customHeight="1" s="162">
      <c r="B1379" s="188" t="inlineStr">
        <is>
          <t>Supply Air Diffuser / Outlet Airflow</t>
        </is>
      </c>
      <c r="C1379" s="174" t="n"/>
      <c r="D1379" s="174" t="n"/>
      <c r="E1379" s="174" t="n"/>
      <c r="F1379" s="173" t="n"/>
      <c r="G1379" s="233" t="inlineStr">
        <is>
          <t>Design VEL</t>
        </is>
      </c>
      <c r="H1379" s="194" t="inlineStr">
        <is>
          <t>Design CFM</t>
        </is>
      </c>
      <c r="I1379" s="188" t="inlineStr">
        <is>
          <t>Initial</t>
        </is>
      </c>
      <c r="J1379" s="173" t="n"/>
      <c r="K1379" s="188" t="inlineStr">
        <is>
          <t>Final</t>
        </is>
      </c>
      <c r="L1379" s="173" t="n"/>
      <c r="M1379" s="188" t="inlineStr">
        <is>
          <t>%</t>
        </is>
      </c>
    </row>
    <row r="1380" ht="13.35" customHeight="1" s="162">
      <c r="B1380" s="153" t="inlineStr">
        <is>
          <t>No.</t>
        </is>
      </c>
      <c r="C1380" s="188" t="inlineStr">
        <is>
          <t>Area Served</t>
        </is>
      </c>
      <c r="D1380" s="188" t="inlineStr">
        <is>
          <t>Type</t>
        </is>
      </c>
      <c r="E1380" s="188" t="inlineStr">
        <is>
          <t>Size</t>
        </is>
      </c>
      <c r="F1380" s="188" t="inlineStr">
        <is>
          <t>Ak</t>
        </is>
      </c>
      <c r="G1380" s="442" t="n"/>
      <c r="H1380" s="442" t="n"/>
      <c r="I1380" s="188" t="inlineStr">
        <is>
          <t>VEL</t>
        </is>
      </c>
      <c r="J1380" s="188" t="inlineStr">
        <is>
          <t>CFM</t>
        </is>
      </c>
      <c r="K1380" s="188" t="inlineStr">
        <is>
          <t>VEL</t>
        </is>
      </c>
      <c r="L1380" s="188" t="inlineStr">
        <is>
          <t>CFM</t>
        </is>
      </c>
      <c r="M1380" s="442" t="n"/>
    </row>
    <row r="1381" ht="13.35" customHeight="1" s="162">
      <c r="B1381" s="31" t="n"/>
      <c r="C1381" s="31" t="n"/>
      <c r="E1381" s="31" t="n"/>
      <c r="F1381" s="32" t="n"/>
      <c r="G1381" s="33">
        <f>IF(F1381="", "", H1381/F1381)</f>
        <v/>
      </c>
      <c r="H1381" s="33" t="n"/>
      <c r="I1381" s="33" t="n"/>
      <c r="J1381" s="33">
        <f>IF(I1381="", "", I1381*$F1381)</f>
        <v/>
      </c>
      <c r="K1381" s="33" t="n"/>
      <c r="L1381" s="33">
        <f>IF(K1381="", "", K1381*$F1381)</f>
        <v/>
      </c>
      <c r="M1381" s="30">
        <f>IF(OR(H1381="",H1381=0),"",IF(K1381="",IF(J1381="","",J1381/H1381),L1381/H1381))</f>
        <v/>
      </c>
      <c r="P1381" s="238" t="inlineStr">
        <is>
          <t>Technician Notes</t>
        </is>
      </c>
    </row>
    <row r="1382" ht="13.35" customHeight="1" s="162">
      <c r="B1382" s="31" t="n"/>
      <c r="C1382" s="31" t="n"/>
      <c r="E1382" s="31" t="n"/>
      <c r="F1382" s="32" t="n"/>
      <c r="G1382" s="33">
        <f>IF(F1382="", "", H1382/F1382)</f>
        <v/>
      </c>
      <c r="H1382" s="33" t="n"/>
      <c r="I1382" s="33" t="n"/>
      <c r="J1382" s="33">
        <f>IF(I1382="", "", I1382*$F1382)</f>
        <v/>
      </c>
      <c r="K1382" s="33" t="n"/>
      <c r="L1382" s="33">
        <f>IF(K1382="", "", K1382*$F1382)</f>
        <v/>
      </c>
      <c r="M1382" s="30">
        <f>IF(OR(H1382="",H1382=0),"",IF(K1382="",IF(J1382="","",J1382/H1382),L1382/H1382))</f>
        <v/>
      </c>
    </row>
    <row r="1383" ht="13.35" customHeight="1" s="162">
      <c r="B1383" s="31" t="n"/>
      <c r="C1383" s="31" t="n"/>
      <c r="E1383" s="31" t="n"/>
      <c r="F1383" s="32" t="n"/>
      <c r="G1383" s="33">
        <f>IF(F1383="", "", H1383/F1383)</f>
        <v/>
      </c>
      <c r="H1383" s="33" t="n"/>
      <c r="I1383" s="33" t="n"/>
      <c r="J1383" s="33">
        <f>IF(I1383="", "", I1383*$F1383)</f>
        <v/>
      </c>
      <c r="K1383" s="33" t="n"/>
      <c r="L1383" s="33">
        <f>IF(K1383="", "", K1383*$F1383)</f>
        <v/>
      </c>
      <c r="M1383" s="30">
        <f>IF(OR(H1383="",H1383=0),"",IF(K1383="",IF(J1383="","",J1383/H1383),L1383/H1383))</f>
        <v/>
      </c>
    </row>
    <row r="1384" ht="13.35" customHeight="1" s="162">
      <c r="B1384" s="31" t="n"/>
      <c r="C1384" s="31" t="n"/>
      <c r="E1384" s="31" t="n"/>
      <c r="F1384" s="32" t="n"/>
      <c r="G1384" s="33">
        <f>IF(F1384="", "", H1384/F1384)</f>
        <v/>
      </c>
      <c r="H1384" s="33" t="n"/>
      <c r="I1384" s="33" t="n"/>
      <c r="J1384" s="33">
        <f>IF(I1384="", "", I1384*$F1384)</f>
        <v/>
      </c>
      <c r="K1384" s="33" t="n"/>
      <c r="L1384" s="33">
        <f>IF(K1384="", "", K1384*$F1384)</f>
        <v/>
      </c>
      <c r="M1384" s="30">
        <f>IF(OR(H1384="",H1384=0),"",IF(K1384="",IF(J1384="","",J1384/H1384),L1384/H1384))</f>
        <v/>
      </c>
      <c r="P1384" s="443" t="n"/>
      <c r="Q1384" s="421" t="n"/>
      <c r="R1384" s="421" t="n"/>
      <c r="S1384" s="421" t="n"/>
      <c r="T1384" s="421" t="n"/>
      <c r="U1384" s="421" t="n"/>
      <c r="V1384" s="421" t="n"/>
      <c r="W1384" s="421" t="n"/>
      <c r="X1384" s="421" t="n"/>
      <c r="Y1384" s="421" t="n"/>
      <c r="Z1384" s="422" t="n"/>
    </row>
    <row r="1385" ht="13.35" customHeight="1" s="162">
      <c r="B1385" s="31" t="n"/>
      <c r="C1385" s="31" t="n"/>
      <c r="E1385" s="31" t="n"/>
      <c r="F1385" s="32" t="n"/>
      <c r="G1385" s="33">
        <f>IF(F1385="", "", H1385/F1385)</f>
        <v/>
      </c>
      <c r="H1385" s="33" t="n"/>
      <c r="I1385" s="33" t="n"/>
      <c r="J1385" s="33">
        <f>IF(I1385="", "", I1385*$F1385)</f>
        <v/>
      </c>
      <c r="K1385" s="33" t="n"/>
      <c r="L1385" s="33">
        <f>IF(K1385="", "", K1385*$F1385)</f>
        <v/>
      </c>
      <c r="M1385" s="30">
        <f>IF(OR(H1385="",H1385=0),"",IF(K1385="",IF(J1385="","",J1385/H1385),L1385/H1385))</f>
        <v/>
      </c>
      <c r="P1385" s="444" t="n"/>
      <c r="Z1385" s="445" t="n"/>
    </row>
    <row r="1386" ht="13.35" customHeight="1" s="162">
      <c r="B1386" s="31" t="n"/>
      <c r="C1386" s="31" t="n"/>
      <c r="E1386" s="31" t="n"/>
      <c r="F1386" s="32" t="n"/>
      <c r="G1386" s="33">
        <f>IF(F1386="", "", H1386/F1386)</f>
        <v/>
      </c>
      <c r="H1386" s="33" t="n"/>
      <c r="I1386" s="33" t="n"/>
      <c r="J1386" s="33">
        <f>IF(I1386="", "", I1386*$F1386)</f>
        <v/>
      </c>
      <c r="K1386" s="33" t="n"/>
      <c r="L1386" s="33">
        <f>IF(K1386="", "", K1386*$F1386)</f>
        <v/>
      </c>
      <c r="M1386" s="30">
        <f>IF(OR(H1386="",H1386=0),"",IF(K1386="",IF(J1386="","",J1386/H1386),L1386/H1386))</f>
        <v/>
      </c>
      <c r="P1386" s="444" t="n"/>
      <c r="Z1386" s="445" t="n"/>
    </row>
    <row r="1387" ht="13.35" customHeight="1" s="162">
      <c r="B1387" s="31" t="n"/>
      <c r="C1387" s="31" t="n"/>
      <c r="E1387" s="31" t="n"/>
      <c r="F1387" s="32" t="n"/>
      <c r="G1387" s="33">
        <f>IF(F1387="", "", H1387/F1387)</f>
        <v/>
      </c>
      <c r="H1387" s="33" t="n"/>
      <c r="I1387" s="33" t="n"/>
      <c r="J1387" s="33">
        <f>IF(I1387="", "", I1387*$F1387)</f>
        <v/>
      </c>
      <c r="K1387" s="33" t="n"/>
      <c r="L1387" s="33">
        <f>IF(K1387="", "", K1387*$F1387)</f>
        <v/>
      </c>
      <c r="M1387" s="30">
        <f>IF(OR(H1387="",H1387=0),"",IF(K1387="",IF(J1387="","",J1387/H1387),L1387/H1387))</f>
        <v/>
      </c>
      <c r="P1387" s="444" t="n"/>
      <c r="Z1387" s="445" t="n"/>
    </row>
    <row r="1388" ht="13.35" customHeight="1" s="162">
      <c r="B1388" s="31" t="n"/>
      <c r="C1388" s="31" t="n"/>
      <c r="E1388" s="31" t="n"/>
      <c r="F1388" s="32" t="n"/>
      <c r="G1388" s="33">
        <f>IF(F1388="", "", H1388/F1388)</f>
        <v/>
      </c>
      <c r="H1388" s="33" t="n"/>
      <c r="I1388" s="33" t="n"/>
      <c r="J1388" s="33">
        <f>IF(I1388="", "", I1388*$F1388)</f>
        <v/>
      </c>
      <c r="K1388" s="33" t="n"/>
      <c r="L1388" s="33">
        <f>IF(K1388="", "", K1388*$F1388)</f>
        <v/>
      </c>
      <c r="M1388" s="30">
        <f>IF(OR(H1388="",H1388=0),"",IF(K1388="",IF(J1388="","",J1388/H1388),L1388/H1388))</f>
        <v/>
      </c>
      <c r="P1388" s="444" t="n"/>
      <c r="Z1388" s="445" t="n"/>
    </row>
    <row r="1389" ht="13.35" customHeight="1" s="162">
      <c r="B1389" s="31" t="n"/>
      <c r="C1389" s="31" t="n"/>
      <c r="E1389" s="31" t="n"/>
      <c r="F1389" s="32" t="n"/>
      <c r="G1389" s="33">
        <f>IF(F1389="", "", H1389/F1389)</f>
        <v/>
      </c>
      <c r="H1389" s="33" t="n"/>
      <c r="I1389" s="33" t="n"/>
      <c r="J1389" s="33">
        <f>IF(I1389="", "", I1389*$F1389)</f>
        <v/>
      </c>
      <c r="K1389" s="33" t="n"/>
      <c r="L1389" s="33">
        <f>IF(K1389="", "", K1389*$F1389)</f>
        <v/>
      </c>
      <c r="M1389" s="30">
        <f>IF(OR(H1389="",H1389=0),"",IF(K1389="",IF(J1389="","",J1389/H1389),L1389/H1389))</f>
        <v/>
      </c>
      <c r="P1389" s="444" t="n"/>
      <c r="Z1389" s="445" t="n"/>
    </row>
    <row r="1390" ht="13.35" customHeight="1" s="162">
      <c r="B1390" s="31" t="n"/>
      <c r="C1390" s="31" t="n"/>
      <c r="E1390" s="31" t="n"/>
      <c r="F1390" s="32" t="n"/>
      <c r="G1390" s="33">
        <f>IF(F1390="", "", H1390/F1390)</f>
        <v/>
      </c>
      <c r="H1390" s="33" t="n"/>
      <c r="I1390" s="33" t="n"/>
      <c r="J1390" s="33">
        <f>IF(I1390="", "", I1390*$F1390)</f>
        <v/>
      </c>
      <c r="K1390" s="33" t="n"/>
      <c r="L1390" s="33">
        <f>IF(K1390="", "", K1390*$F1390)</f>
        <v/>
      </c>
      <c r="M1390" s="30">
        <f>IF(OR(H1390="",H1390=0),"",IF(K1390="",IF(J1390="","",J1390/H1390),L1390/H1390))</f>
        <v/>
      </c>
      <c r="P1390" s="444" t="n"/>
      <c r="Z1390" s="445" t="n"/>
    </row>
    <row r="1391" ht="13.35" customHeight="1" s="162">
      <c r="B1391" s="31" t="n"/>
      <c r="C1391" s="31" t="n"/>
      <c r="E1391" s="31" t="n"/>
      <c r="F1391" s="32" t="n"/>
      <c r="G1391" s="33">
        <f>IF(F1391="", "", H1391/F1391)</f>
        <v/>
      </c>
      <c r="H1391" s="33" t="n"/>
      <c r="I1391" s="33" t="n"/>
      <c r="J1391" s="33">
        <f>IF(I1391="", "", I1391*$F1391)</f>
        <v/>
      </c>
      <c r="K1391" s="33" t="n"/>
      <c r="L1391" s="33">
        <f>IF(K1391="", "", K1391*$F1391)</f>
        <v/>
      </c>
      <c r="M1391" s="30">
        <f>IF(OR(H1391="",H1391=0),"",IF(K1391="",IF(J1391="","",J1391/H1391),L1391/H1391))</f>
        <v/>
      </c>
      <c r="P1391" s="444" t="n"/>
      <c r="Z1391" s="445" t="n"/>
    </row>
    <row r="1392" ht="13.35" customHeight="1" s="162">
      <c r="B1392" s="31" t="n"/>
      <c r="C1392" s="31" t="n"/>
      <c r="E1392" s="31" t="n"/>
      <c r="F1392" s="32" t="n"/>
      <c r="G1392" s="33">
        <f>IF(F1392="", "", H1392/F1392)</f>
        <v/>
      </c>
      <c r="H1392" s="33" t="n"/>
      <c r="I1392" s="33" t="n"/>
      <c r="J1392" s="33">
        <f>IF(I1392="", "", I1392*$F1392)</f>
        <v/>
      </c>
      <c r="K1392" s="33" t="n"/>
      <c r="L1392" s="33">
        <f>IF(K1392="", "", K1392*$F1392)</f>
        <v/>
      </c>
      <c r="M1392" s="30">
        <f>IF(OR(H1392="",H1392=0),"",IF(K1392="",IF(J1392="","",J1392/H1392),L1392/H1392))</f>
        <v/>
      </c>
      <c r="P1392" s="444" t="n"/>
      <c r="Z1392" s="445" t="n"/>
    </row>
    <row r="1393" ht="13.35" customHeight="1" s="162">
      <c r="B1393" s="31" t="n"/>
      <c r="C1393" s="31" t="n"/>
      <c r="E1393" s="31" t="n"/>
      <c r="F1393" s="32" t="n"/>
      <c r="G1393" s="33">
        <f>IF(F1393="", "", H1393/F1393)</f>
        <v/>
      </c>
      <c r="H1393" s="33" t="n"/>
      <c r="I1393" s="33" t="n"/>
      <c r="J1393" s="33">
        <f>IF(I1393="", "", I1393*$F1393)</f>
        <v/>
      </c>
      <c r="K1393" s="33" t="n"/>
      <c r="L1393" s="33">
        <f>IF(K1393="", "", K1393*$F1393)</f>
        <v/>
      </c>
      <c r="M1393" s="30">
        <f>IF(OR(H1393="",H1393=0),"",IF(K1393="",IF(J1393="","",J1393/H1393),L1393/H1393))</f>
        <v/>
      </c>
      <c r="P1393" s="444" t="n"/>
      <c r="Z1393" s="445" t="n"/>
    </row>
    <row r="1394" ht="13.35" customHeight="1" s="162">
      <c r="B1394" s="31" t="n"/>
      <c r="C1394" s="31" t="n"/>
      <c r="E1394" s="31" t="n"/>
      <c r="F1394" s="32" t="n"/>
      <c r="G1394" s="33">
        <f>IF(F1394="", "", H1394/F1394)</f>
        <v/>
      </c>
      <c r="H1394" s="33" t="n"/>
      <c r="I1394" s="33" t="n"/>
      <c r="J1394" s="33">
        <f>IF(I1394="", "", I1394*$F1394)</f>
        <v/>
      </c>
      <c r="K1394" s="33" t="n"/>
      <c r="L1394" s="33">
        <f>IF(K1394="", "", K1394*$F1394)</f>
        <v/>
      </c>
      <c r="M1394" s="30">
        <f>IF(OR(H1394="",H1394=0),"",IF(K1394="",IF(J1394="","",J1394/H1394),L1394/H1394))</f>
        <v/>
      </c>
      <c r="P1394" s="444" t="n"/>
      <c r="Z1394" s="445" t="n"/>
    </row>
    <row r="1395" ht="13.35" customHeight="1" s="162">
      <c r="B1395" s="31" t="n"/>
      <c r="C1395" s="31" t="n"/>
      <c r="E1395" s="31" t="n"/>
      <c r="F1395" s="32" t="n"/>
      <c r="G1395" s="33">
        <f>IF(F1395="", "", H1395/F1395)</f>
        <v/>
      </c>
      <c r="H1395" s="33" t="n"/>
      <c r="I1395" s="33" t="n"/>
      <c r="J1395" s="33">
        <f>IF(I1395="", "", I1395*$F1395)</f>
        <v/>
      </c>
      <c r="K1395" s="33" t="n"/>
      <c r="L1395" s="33">
        <f>IF(K1395="", "", K1395*$F1395)</f>
        <v/>
      </c>
      <c r="M1395" s="30">
        <f>IF(OR(H1395="",H1395=0),"",IF(K1395="",IF(J1395="","",J1395/H1395),L1395/H1395))</f>
        <v/>
      </c>
      <c r="P1395" s="444" t="n"/>
      <c r="Z1395" s="445" t="n"/>
    </row>
    <row r="1396" ht="13.35" customHeight="1" s="162">
      <c r="B1396" s="31" t="n"/>
      <c r="C1396" s="31" t="n"/>
      <c r="E1396" s="31" t="n"/>
      <c r="F1396" s="32" t="n"/>
      <c r="G1396" s="33">
        <f>IF(F1396="", "", H1396/F1396)</f>
        <v/>
      </c>
      <c r="H1396" s="33" t="n"/>
      <c r="I1396" s="33" t="n"/>
      <c r="J1396" s="33">
        <f>IF(I1396="", "", I1396*$F1396)</f>
        <v/>
      </c>
      <c r="K1396" s="33" t="n"/>
      <c r="L1396" s="33">
        <f>IF(K1396="", "", K1396*$F1396)</f>
        <v/>
      </c>
      <c r="M1396" s="30">
        <f>IF(OR(H1396="",H1396=0),"",IF(K1396="",IF(J1396="","",J1396/H1396),L1396/H1396))</f>
        <v/>
      </c>
      <c r="P1396" s="444" t="n"/>
      <c r="Z1396" s="445" t="n"/>
    </row>
    <row r="1397" ht="13.35" customHeight="1" s="162">
      <c r="B1397" s="31" t="n"/>
      <c r="C1397" s="31" t="n"/>
      <c r="E1397" s="31" t="n"/>
      <c r="F1397" s="32" t="n"/>
      <c r="G1397" s="33">
        <f>IF(F1397="", "", H1397/F1397)</f>
        <v/>
      </c>
      <c r="H1397" s="33" t="n"/>
      <c r="I1397" s="33" t="n"/>
      <c r="J1397" s="33">
        <f>IF(I1397="", "", I1397*$F1397)</f>
        <v/>
      </c>
      <c r="K1397" s="33" t="n"/>
      <c r="L1397" s="33">
        <f>IF(K1397="", "", K1397*$F1397)</f>
        <v/>
      </c>
      <c r="M1397" s="30">
        <f>IF(OR(H1397="",H1397=0),"",IF(K1397="",IF(J1397="","",J1397/H1397),L1397/H1397))</f>
        <v/>
      </c>
      <c r="P1397" s="444" t="n"/>
      <c r="Z1397" s="445" t="n"/>
    </row>
    <row r="1398" ht="13.35" customHeight="1" s="162">
      <c r="B1398" s="31" t="n"/>
      <c r="C1398" s="31" t="n"/>
      <c r="E1398" s="31" t="n"/>
      <c r="F1398" s="32" t="n"/>
      <c r="G1398" s="33">
        <f>IF(F1398="", "", H1398/F1398)</f>
        <v/>
      </c>
      <c r="H1398" s="33" t="n"/>
      <c r="I1398" s="33" t="n"/>
      <c r="J1398" s="33">
        <f>IF(I1398="", "", I1398*$F1398)</f>
        <v/>
      </c>
      <c r="K1398" s="33" t="n"/>
      <c r="L1398" s="33">
        <f>IF(K1398="", "", K1398*$F1398)</f>
        <v/>
      </c>
      <c r="M1398" s="30">
        <f>IF(OR(H1398="",H1398=0),"",IF(K1398="",IF(J1398="","",J1398/H1398),L1398/H1398))</f>
        <v/>
      </c>
      <c r="P1398" s="444" t="n"/>
      <c r="Z1398" s="445" t="n"/>
    </row>
    <row r="1399" ht="13.35" customHeight="1" s="162">
      <c r="B1399" s="31" t="n"/>
      <c r="C1399" s="31" t="n"/>
      <c r="E1399" s="31" t="n"/>
      <c r="F1399" s="32" t="n"/>
      <c r="G1399" s="33">
        <f>IF(F1399="", "", H1399/F1399)</f>
        <v/>
      </c>
      <c r="H1399" s="33" t="n"/>
      <c r="I1399" s="33" t="n"/>
      <c r="J1399" s="33">
        <f>IF(I1399="", "", I1399*$F1399)</f>
        <v/>
      </c>
      <c r="K1399" s="33" t="n"/>
      <c r="L1399" s="33">
        <f>IF(K1399="", "", K1399*$F1399)</f>
        <v/>
      </c>
      <c r="M1399" s="30">
        <f>IF(OR(H1399="",H1399=0),"",IF(K1399="",IF(J1399="","",J1399/H1399),L1399/H1399))</f>
        <v/>
      </c>
      <c r="P1399" s="444" t="n"/>
      <c r="Z1399" s="445" t="n"/>
    </row>
    <row r="1400" ht="13.35" customHeight="1" s="162">
      <c r="B1400" s="31" t="n"/>
      <c r="C1400" s="31" t="n"/>
      <c r="E1400" s="31" t="n"/>
      <c r="F1400" s="32" t="n"/>
      <c r="G1400" s="33">
        <f>IF(F1400="", "", H1400/F1400)</f>
        <v/>
      </c>
      <c r="H1400" s="33" t="n"/>
      <c r="I1400" s="33" t="n"/>
      <c r="J1400" s="33">
        <f>IF(I1400="", "", I1400*$F1400)</f>
        <v/>
      </c>
      <c r="K1400" s="33" t="n"/>
      <c r="L1400" s="33">
        <f>IF(K1400="", "", K1400*$F1400)</f>
        <v/>
      </c>
      <c r="M1400" s="30">
        <f>IF(OR(H1400="",H1400=0),"",IF(K1400="",IF(J1400="","",J1400/H1400),L1400/H1400))</f>
        <v/>
      </c>
      <c r="P1400" s="444" t="n"/>
      <c r="Z1400" s="445" t="n"/>
    </row>
    <row r="1401" ht="13.35" customHeight="1" s="162">
      <c r="B1401" s="31" t="n"/>
      <c r="C1401" s="31" t="n"/>
      <c r="E1401" s="31" t="n"/>
      <c r="F1401" s="32" t="n"/>
      <c r="G1401" s="33">
        <f>IF(F1401="", "", H1401/F1401)</f>
        <v/>
      </c>
      <c r="H1401" s="33" t="n"/>
      <c r="I1401" s="33" t="n"/>
      <c r="J1401" s="33">
        <f>IF(I1401="", "", I1401*$F1401)</f>
        <v/>
      </c>
      <c r="K1401" s="33" t="n"/>
      <c r="L1401" s="33">
        <f>IF(K1401="", "", K1401*$F1401)</f>
        <v/>
      </c>
      <c r="M1401" s="30">
        <f>IF(OR(H1401="",H1401=0),"",IF(K1401="",IF(J1401="","",J1401/H1401),L1401/H1401))</f>
        <v/>
      </c>
      <c r="P1401" s="444" t="n"/>
      <c r="Z1401" s="445" t="n"/>
    </row>
    <row r="1402" ht="13.35" customHeight="1" s="162">
      <c r="B1402" s="31" t="n"/>
      <c r="C1402" s="31" t="n"/>
      <c r="E1402" s="31" t="n"/>
      <c r="F1402" s="32" t="n"/>
      <c r="G1402" s="33">
        <f>IF(F1402="", "", H1402/F1402)</f>
        <v/>
      </c>
      <c r="H1402" s="33" t="n"/>
      <c r="I1402" s="33" t="n"/>
      <c r="J1402" s="33">
        <f>IF(I1402="", "", I1402*$F1402)</f>
        <v/>
      </c>
      <c r="K1402" s="33" t="n"/>
      <c r="L1402" s="33">
        <f>IF(K1402="", "", K1402*$F1402)</f>
        <v/>
      </c>
      <c r="M1402" s="30">
        <f>IF(OR(H1402="",H1402=0),"",IF(K1402="",IF(J1402="","",J1402/H1402),L1402/H1402))</f>
        <v/>
      </c>
      <c r="P1402" s="444" t="n"/>
      <c r="Z1402" s="445" t="n"/>
    </row>
    <row r="1403" ht="13.35" customHeight="1" s="162">
      <c r="B1403" s="31" t="n"/>
      <c r="C1403" s="31" t="n"/>
      <c r="E1403" s="31" t="n"/>
      <c r="F1403" s="32" t="n"/>
      <c r="G1403" s="33">
        <f>IF(F1403="", "", H1403/F1403)</f>
        <v/>
      </c>
      <c r="H1403" s="33" t="n"/>
      <c r="I1403" s="33" t="n"/>
      <c r="J1403" s="33">
        <f>IF(I1403="", "", I1403*$F1403)</f>
        <v/>
      </c>
      <c r="K1403" s="33" t="n"/>
      <c r="L1403" s="33">
        <f>IF(K1403="", "", K1403*$F1403)</f>
        <v/>
      </c>
      <c r="M1403" s="30">
        <f>IF(OR(H1403="",H1403=0),"",IF(K1403="",IF(J1403="","",J1403/H1403),L1403/H1403))</f>
        <v/>
      </c>
      <c r="P1403" s="444" t="n"/>
      <c r="Z1403" s="445" t="n"/>
    </row>
    <row r="1404" ht="13.35" customHeight="1" s="162">
      <c r="B1404" s="31" t="n"/>
      <c r="C1404" s="31" t="n"/>
      <c r="E1404" s="31" t="n"/>
      <c r="F1404" s="32" t="n"/>
      <c r="G1404" s="33">
        <f>IF(F1404="", "", H1404/F1404)</f>
        <v/>
      </c>
      <c r="H1404" s="33" t="n"/>
      <c r="I1404" s="33" t="n"/>
      <c r="J1404" s="33">
        <f>IF(I1404="", "", I1404*$F1404)</f>
        <v/>
      </c>
      <c r="K1404" s="33" t="n"/>
      <c r="L1404" s="33">
        <f>IF(K1404="", "", K1404*$F1404)</f>
        <v/>
      </c>
      <c r="M1404" s="30">
        <f>IF(OR(H1404="",H1404=0),"",IF(K1404="",IF(J1404="","",J1404/H1404),L1404/H1404))</f>
        <v/>
      </c>
      <c r="P1404" s="444" t="n"/>
      <c r="Z1404" s="445" t="n"/>
    </row>
    <row r="1405" ht="13.35" customHeight="1" s="162">
      <c r="B1405" s="31" t="n"/>
      <c r="C1405" s="31" t="n"/>
      <c r="E1405" s="31" t="n"/>
      <c r="F1405" s="32" t="n"/>
      <c r="G1405" s="33">
        <f>IF(F1405="", "", H1405/F1405)</f>
        <v/>
      </c>
      <c r="H1405" s="33" t="n"/>
      <c r="I1405" s="33" t="n"/>
      <c r="J1405" s="33">
        <f>IF(I1405="", "", I1405*$F1405)</f>
        <v/>
      </c>
      <c r="K1405" s="33" t="n"/>
      <c r="L1405" s="33">
        <f>IF(K1405="", "", K1405*$F1405)</f>
        <v/>
      </c>
      <c r="M1405" s="30">
        <f>IF(OR(H1405="",H1405=0),"",IF(K1405="",IF(J1405="","",J1405/H1405),L1405/H1405))</f>
        <v/>
      </c>
      <c r="P1405" s="444" t="n"/>
      <c r="Z1405" s="445" t="n"/>
    </row>
    <row r="1406" ht="13.35" customHeight="1" s="162">
      <c r="B1406" s="31" t="n"/>
      <c r="C1406" s="31" t="n"/>
      <c r="E1406" s="31" t="n"/>
      <c r="F1406" s="32" t="n"/>
      <c r="G1406" s="33">
        <f>IF(F1406="", "", H1406/F1406)</f>
        <v/>
      </c>
      <c r="H1406" s="33" t="n"/>
      <c r="I1406" s="33" t="n"/>
      <c r="J1406" s="33">
        <f>IF(I1406="", "", I1406*$F1406)</f>
        <v/>
      </c>
      <c r="K1406" s="33" t="n"/>
      <c r="L1406" s="33">
        <f>IF(K1406="", "", K1406*$F1406)</f>
        <v/>
      </c>
      <c r="M1406" s="30">
        <f>IF(OR(H1406="",H1406=0),"",IF(K1406="",IF(J1406="","",J1406/H1406),L1406/H1406))</f>
        <v/>
      </c>
      <c r="P1406" s="444" t="n"/>
      <c r="Z1406" s="445" t="n"/>
    </row>
    <row r="1407" ht="13.35" customHeight="1" s="162">
      <c r="B1407" s="31" t="n"/>
      <c r="C1407" s="31" t="n"/>
      <c r="E1407" s="31" t="n"/>
      <c r="F1407" s="32" t="n"/>
      <c r="G1407" s="33">
        <f>IF(F1407="", "", H1407/F1407)</f>
        <v/>
      </c>
      <c r="H1407" s="33" t="n"/>
      <c r="I1407" s="33" t="n"/>
      <c r="J1407" s="33">
        <f>IF(I1407="", "", I1407*$F1407)</f>
        <v/>
      </c>
      <c r="K1407" s="33" t="n"/>
      <c r="L1407" s="33">
        <f>IF(K1407="", "", K1407*$F1407)</f>
        <v/>
      </c>
      <c r="M1407" s="30">
        <f>IF(OR(H1407="",H1407=0),"",IF(K1407="",IF(J1407="","",J1407/H1407),L1407/H1407))</f>
        <v/>
      </c>
      <c r="P1407" s="444" t="n"/>
      <c r="Z1407" s="445" t="n"/>
    </row>
    <row r="1408" ht="13.35" customHeight="1" s="162">
      <c r="B1408" s="31" t="n"/>
      <c r="C1408" s="31" t="n"/>
      <c r="E1408" s="31" t="n"/>
      <c r="F1408" s="32" t="n"/>
      <c r="G1408" s="33">
        <f>IF(F1408="", "", H1408/F1408)</f>
        <v/>
      </c>
      <c r="H1408" s="33" t="n"/>
      <c r="I1408" s="33" t="n"/>
      <c r="J1408" s="33">
        <f>IF(I1408="", "", I1408*$F1408)</f>
        <v/>
      </c>
      <c r="K1408" s="33" t="n"/>
      <c r="L1408" s="33">
        <f>IF(K1408="", "", K1408*$F1408)</f>
        <v/>
      </c>
      <c r="M1408" s="34">
        <f>IF(OR(H1408="",H1408=0),"",IF(K1408="",IF(J1408="","",J1408/H1408),L1408/H1408))</f>
        <v/>
      </c>
      <c r="P1408" s="444" t="n"/>
      <c r="Z1408" s="445" t="n"/>
    </row>
    <row r="1409" ht="13.35" customHeight="1" s="162">
      <c r="A1409" s="130" t="n"/>
      <c r="B1409" s="42" t="n"/>
      <c r="C1409" s="231" t="inlineStr">
        <is>
          <t>Total</t>
        </is>
      </c>
      <c r="D1409" s="159" t="n"/>
      <c r="E1409" s="42" t="n"/>
      <c r="F1409" s="42" t="n"/>
      <c r="G1409" s="43" t="n"/>
      <c r="H1409" s="43">
        <f>IF(SUM(H1381:H1408)=0,"",SUM(H1381:H1408))</f>
        <v/>
      </c>
      <c r="I1409" s="43" t="n"/>
      <c r="J1409" s="43">
        <f>IF(SUM(J1381:J1408)=0,"",SUM(J1381:J1408))</f>
        <v/>
      </c>
      <c r="K1409" s="43" t="n"/>
      <c r="L1409" s="43">
        <f>IF(SUM(L1381:L1408)=0,"",SUM(L1381:L1408))</f>
        <v/>
      </c>
      <c r="M1409" s="35">
        <f>IF(OR(H1409="",H1409=0),"",IF(L1409="",IF(J1409="","",J1409/H1409),L1409/H1409))</f>
        <v/>
      </c>
      <c r="P1409" s="444" t="n"/>
      <c r="Z1409" s="445" t="n"/>
    </row>
    <row r="1410" ht="13.35" customHeight="1" s="162">
      <c r="P1410" s="444" t="n"/>
      <c r="Z1410" s="445" t="n"/>
    </row>
    <row r="1411" ht="13.35" customHeight="1" s="162">
      <c r="B1411" s="188" t="inlineStr">
        <is>
          <t>Return Air Register / Inlet Airflow</t>
        </is>
      </c>
      <c r="C1411" s="174" t="n"/>
      <c r="D1411" s="174" t="n"/>
      <c r="E1411" s="174" t="n"/>
      <c r="F1411" s="173" t="n"/>
      <c r="G1411" s="233" t="inlineStr">
        <is>
          <t>Design VEL</t>
        </is>
      </c>
      <c r="H1411" s="194" t="inlineStr">
        <is>
          <t>Design CFM</t>
        </is>
      </c>
      <c r="I1411" s="188" t="inlineStr">
        <is>
          <t>Initial</t>
        </is>
      </c>
      <c r="J1411" s="173" t="n"/>
      <c r="K1411" s="188" t="inlineStr">
        <is>
          <t>Final</t>
        </is>
      </c>
      <c r="L1411" s="173" t="n"/>
      <c r="M1411" s="188" t="inlineStr">
        <is>
          <t>%</t>
        </is>
      </c>
      <c r="P1411" s="446" t="n"/>
      <c r="Q1411" s="447" t="n"/>
      <c r="R1411" s="447" t="n"/>
      <c r="S1411" s="447" t="n"/>
      <c r="T1411" s="447" t="n"/>
      <c r="U1411" s="447" t="n"/>
      <c r="V1411" s="447" t="n"/>
      <c r="W1411" s="447" t="n"/>
      <c r="X1411" s="447" t="n"/>
      <c r="Y1411" s="447" t="n"/>
      <c r="Z1411" s="448" t="n"/>
    </row>
    <row r="1412" ht="13.35" customHeight="1" s="162">
      <c r="B1412" s="153" t="inlineStr">
        <is>
          <t>No.</t>
        </is>
      </c>
      <c r="C1412" s="188" t="inlineStr">
        <is>
          <t>Area Served</t>
        </is>
      </c>
      <c r="D1412" s="188" t="inlineStr">
        <is>
          <t>Type</t>
        </is>
      </c>
      <c r="E1412" s="188" t="inlineStr">
        <is>
          <t>Size</t>
        </is>
      </c>
      <c r="F1412" s="188" t="inlineStr">
        <is>
          <t>Ak</t>
        </is>
      </c>
      <c r="G1412" s="442" t="n"/>
      <c r="H1412" s="442" t="n"/>
      <c r="I1412" s="188" t="inlineStr">
        <is>
          <t>VEL</t>
        </is>
      </c>
      <c r="J1412" s="188" t="inlineStr">
        <is>
          <t>CFM</t>
        </is>
      </c>
      <c r="K1412" s="188" t="inlineStr">
        <is>
          <t>VEL</t>
        </is>
      </c>
      <c r="L1412" s="188" t="inlineStr">
        <is>
          <t>CFM</t>
        </is>
      </c>
      <c r="M1412" s="442" t="n"/>
    </row>
    <row r="1413" ht="13.35" customHeight="1" s="162">
      <c r="B1413" s="31" t="n"/>
      <c r="C1413" s="31" t="n"/>
      <c r="E1413" s="31" t="n"/>
      <c r="F1413" s="32" t="n"/>
      <c r="G1413" s="33">
        <f>IF(F1413="", "", H1413/F1413)</f>
        <v/>
      </c>
      <c r="H1413" s="33">
        <f>IF(H1409="","",H1409-N(H1420))</f>
        <v/>
      </c>
      <c r="I1413" s="33" t="n"/>
      <c r="J1413" s="33">
        <f>IF(I1413="", "", I1413*$F1413)</f>
        <v/>
      </c>
      <c r="K1413" s="33" t="n"/>
      <c r="L1413" s="33">
        <f>IF(L1420="","",L1409-N(L1420))</f>
        <v/>
      </c>
      <c r="M1413" s="30">
        <f>IF(OR(H1413="",H1413=0),"",IF(K1413="",IF(J1413="","",J1413/H1413),L1413/H1413))</f>
        <v/>
      </c>
    </row>
    <row r="1414" ht="13.35" customHeight="1" s="162">
      <c r="B1414" s="31" t="n"/>
      <c r="C1414" s="31" t="n"/>
      <c r="E1414" s="31"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1" t="n"/>
      <c r="C1415" s="31" t="n"/>
      <c r="E1415" s="31" t="n"/>
      <c r="F1415" s="32" t="n"/>
      <c r="G1415" s="33">
        <f>IF(F1415="", "", H1415/F1415)</f>
        <v/>
      </c>
      <c r="H1415" s="33" t="n"/>
      <c r="I1415" s="33" t="n"/>
      <c r="J1415" s="33">
        <f>IF(I1415="", "", I1415*$F1415)</f>
        <v/>
      </c>
      <c r="K1415" s="33" t="n"/>
      <c r="L1415" s="33">
        <f>IF(K1415="", "", K1415*$F1415)</f>
        <v/>
      </c>
      <c r="M1415" s="34">
        <f>IF(OR(H1415="",H1415=0),"",IF(K1415="",IF(J1415="","",J1415/H1415),L1415/H1415))</f>
        <v/>
      </c>
    </row>
    <row r="1416" ht="13.35" customHeight="1" s="162">
      <c r="A1416" s="130" t="n"/>
      <c r="B1416" s="42" t="n"/>
      <c r="C1416" s="231" t="inlineStr">
        <is>
          <t>Total</t>
        </is>
      </c>
      <c r="D1416" s="159" t="n"/>
      <c r="E1416" s="42" t="n"/>
      <c r="F1416" s="42" t="n"/>
      <c r="G1416" s="43" t="n"/>
      <c r="H1416" s="43">
        <f>IF(SUM(H1413:H1415)=0, "", SUM(H1413:H1415))</f>
        <v/>
      </c>
      <c r="I1416" s="42" t="n"/>
      <c r="J1416" s="43">
        <f>IF(SUM(J1413:J1415)=0, "", SUM(J1413:J1415))</f>
        <v/>
      </c>
      <c r="K1416" s="42" t="n"/>
      <c r="L1416" s="43">
        <f>IF(SUM(L1413:L1415)=0, "", SUM(L1413:L1415))</f>
        <v/>
      </c>
      <c r="M1416" s="35">
        <f>IF(OR(H1416="",H1416=0),"",IF(L1416="",IF(J1416="","",J1416/H1416),L1416/H1416))</f>
        <v/>
      </c>
    </row>
    <row r="1417"/>
    <row r="1418" ht="13.35" customHeight="1" s="162">
      <c r="B1418" s="188" t="inlineStr">
        <is>
          <t>Outside Air Inlet / Duct Airflow</t>
        </is>
      </c>
      <c r="C1418" s="174" t="n"/>
      <c r="D1418" s="174" t="n"/>
      <c r="E1418" s="174" t="n"/>
      <c r="F1418" s="173" t="n"/>
      <c r="G1418" s="233" t="inlineStr">
        <is>
          <t>Design VEL</t>
        </is>
      </c>
      <c r="H1418" s="194" t="inlineStr">
        <is>
          <t>Design CFM</t>
        </is>
      </c>
      <c r="I1418" s="188" t="inlineStr">
        <is>
          <t>Initial</t>
        </is>
      </c>
      <c r="J1418" s="173" t="n"/>
      <c r="K1418" s="188" t="inlineStr">
        <is>
          <t>Final</t>
        </is>
      </c>
      <c r="L1418" s="173" t="n"/>
      <c r="M1418" s="188" t="inlineStr">
        <is>
          <t>%</t>
        </is>
      </c>
    </row>
    <row r="1419" ht="13.35" customHeight="1" s="162">
      <c r="B1419" s="153" t="inlineStr">
        <is>
          <t>No.</t>
        </is>
      </c>
      <c r="C1419" s="188" t="inlineStr">
        <is>
          <t>Area Served</t>
        </is>
      </c>
      <c r="D1419" s="188" t="inlineStr">
        <is>
          <t>Type</t>
        </is>
      </c>
      <c r="E1419" s="188" t="inlineStr">
        <is>
          <t>Size</t>
        </is>
      </c>
      <c r="F1419" s="188" t="inlineStr">
        <is>
          <t>Ak</t>
        </is>
      </c>
      <c r="G1419" s="442" t="n"/>
      <c r="H1419" s="442" t="n"/>
      <c r="I1419" s="188" t="inlineStr">
        <is>
          <t>VEL</t>
        </is>
      </c>
      <c r="J1419" s="188" t="inlineStr">
        <is>
          <t>CFM</t>
        </is>
      </c>
      <c r="K1419" s="188" t="inlineStr">
        <is>
          <t>VEL</t>
        </is>
      </c>
      <c r="L1419" s="188" t="inlineStr">
        <is>
          <t>CFM</t>
        </is>
      </c>
      <c r="M1419" s="442" t="n"/>
    </row>
    <row r="1420" ht="13.35" customHeight="1" s="162">
      <c r="B1420" s="31" t="n"/>
      <c r="C1420" s="31" t="n"/>
      <c r="E1420" s="31" t="n"/>
      <c r="F1420" s="32" t="n"/>
      <c r="G1420" s="33">
        <f>IF(F1420="", "", H1420/F1420)</f>
        <v/>
      </c>
      <c r="H1420" s="33" t="n"/>
      <c r="I1420" s="33" t="n"/>
      <c r="J1420" s="33">
        <f>IF(I1420="", "", I1420*$F1420)</f>
        <v/>
      </c>
      <c r="K1420" s="33" t="n"/>
      <c r="L1420" s="33">
        <f>IF(K1420="", "", K1420*$F1420)</f>
        <v/>
      </c>
      <c r="M1420" s="30">
        <f>IF(OR(H1420="",H1420=0),"",IF(K1420="",IF(J1420="","",J1420/H1420),L1420/H1420))</f>
        <v/>
      </c>
    </row>
    <row r="1421"/>
    <row r="1422" ht="13.35" customHeight="1" s="162">
      <c r="B1422" s="188" t="inlineStr">
        <is>
          <t>Remarks</t>
        </is>
      </c>
      <c r="C1422" s="173" t="n"/>
      <c r="D1422" s="154" t="n"/>
      <c r="E1422" s="174" t="n"/>
      <c r="F1422" s="174" t="n"/>
      <c r="G1422" s="174" t="n"/>
      <c r="H1422" s="174" t="n"/>
      <c r="I1422" s="174" t="n"/>
      <c r="J1422" s="174" t="n"/>
      <c r="K1422" s="174" t="n"/>
      <c r="L1422" s="174" t="n"/>
      <c r="M1422" s="173" t="n"/>
    </row>
    <row r="1423" ht="13.35" customHeight="1" s="162">
      <c r="B1423" s="154" t="n"/>
      <c r="C1423" s="174" t="n"/>
      <c r="D1423" s="174" t="n"/>
      <c r="E1423" s="174" t="n"/>
      <c r="F1423" s="174" t="n"/>
      <c r="G1423" s="174" t="n"/>
      <c r="H1423" s="174" t="n"/>
      <c r="I1423" s="174" t="n"/>
      <c r="J1423" s="174" t="n"/>
      <c r="K1423" s="174" t="n"/>
      <c r="L1423" s="174" t="n"/>
      <c r="M1423" s="173" t="n"/>
    </row>
    <row r="1424" ht="13.35" customHeight="1" s="162">
      <c r="B1424" s="154" t="n"/>
      <c r="C1424" s="174" t="n"/>
      <c r="D1424" s="174" t="n"/>
      <c r="E1424" s="174" t="n"/>
      <c r="F1424" s="174" t="n"/>
      <c r="G1424" s="174" t="n"/>
      <c r="H1424" s="174" t="n"/>
      <c r="I1424" s="174" t="n"/>
      <c r="J1424" s="174" t="n"/>
      <c r="K1424" s="174" t="n"/>
      <c r="L1424" s="174" t="n"/>
      <c r="M1424" s="173" t="n"/>
    </row>
    <row r="1425" ht="13.35" customHeight="1" s="162">
      <c r="B1425" s="200" t="inlineStr">
        <is>
          <t>System</t>
        </is>
      </c>
      <c r="C1425" s="403" t="n"/>
      <c r="D1425" s="209">
        <f>IF('{Equipment Data Entry}'!B36="","",'{Equipment Data Entry}'!B36)</f>
        <v/>
      </c>
      <c r="E1425" s="420" t="n"/>
      <c r="F1425" s="403" t="n"/>
      <c r="G1425" s="200" t="inlineStr">
        <is>
          <t>Service</t>
        </is>
      </c>
      <c r="H1425" s="403" t="n"/>
      <c r="I1425" s="210">
        <f>IF('{Equipment Data Entry}'!C36="", "", '{Equipment Data Entry}'!C36)</f>
        <v/>
      </c>
      <c r="J1425" s="420" t="n"/>
      <c r="K1425" s="420" t="n"/>
      <c r="L1425" s="420" t="n"/>
      <c r="M1425" s="403" t="n"/>
    </row>
    <row r="1426" ht="13.35" customHeight="1" s="162">
      <c r="B1426" s="424" t="n"/>
      <c r="C1426" s="425" t="n"/>
      <c r="D1426" s="424" t="n"/>
      <c r="E1426" s="426" t="n"/>
      <c r="F1426" s="425" t="n"/>
      <c r="G1426" s="424" t="n"/>
      <c r="H1426" s="425" t="n"/>
      <c r="I1426" s="424" t="n"/>
      <c r="J1426" s="426" t="n"/>
      <c r="K1426" s="426" t="n"/>
      <c r="L1426" s="426" t="n"/>
      <c r="M1426" s="425" t="n"/>
    </row>
    <row r="1427" ht="13.35" customHeight="1" s="162">
      <c r="B1427" s="439" t="inlineStr">
        <is>
          <t>Instrument:</t>
        </is>
      </c>
      <c r="C1427" s="13" t="n"/>
      <c r="D1427" s="440" t="n"/>
      <c r="E1427" s="404" t="n"/>
      <c r="F1427" s="404" t="n"/>
      <c r="G1427" s="439" t="inlineStr">
        <is>
          <t>Ak basis / notes:</t>
        </is>
      </c>
      <c r="H1427" s="13" t="n"/>
      <c r="I1427" s="441" t="n"/>
      <c r="J1427" s="404" t="n"/>
      <c r="K1427" s="404" t="n"/>
      <c r="L1427" s="404" t="n"/>
      <c r="M1427" s="404" t="n"/>
    </row>
    <row r="1428" ht="13.35" customHeight="1" s="162">
      <c r="B1428" s="188" t="inlineStr">
        <is>
          <t>Supply Air Diffuser / Outlet Airflow</t>
        </is>
      </c>
      <c r="C1428" s="174" t="n"/>
      <c r="D1428" s="174" t="n"/>
      <c r="E1428" s="174" t="n"/>
      <c r="F1428" s="173" t="n"/>
      <c r="G1428" s="233" t="inlineStr">
        <is>
          <t>Design VEL</t>
        </is>
      </c>
      <c r="H1428" s="194" t="inlineStr">
        <is>
          <t>Design CFM</t>
        </is>
      </c>
      <c r="I1428" s="188" t="inlineStr">
        <is>
          <t>Initial</t>
        </is>
      </c>
      <c r="J1428" s="173" t="n"/>
      <c r="K1428" s="188" t="inlineStr">
        <is>
          <t>Final</t>
        </is>
      </c>
      <c r="L1428" s="173" t="n"/>
      <c r="M1428" s="188" t="inlineStr">
        <is>
          <t>%</t>
        </is>
      </c>
    </row>
    <row r="1429" ht="13.35" customHeight="1" s="162">
      <c r="B1429" s="153" t="inlineStr">
        <is>
          <t>No.</t>
        </is>
      </c>
      <c r="C1429" s="188" t="inlineStr">
        <is>
          <t>Area Served</t>
        </is>
      </c>
      <c r="D1429" s="188" t="inlineStr">
        <is>
          <t>Type</t>
        </is>
      </c>
      <c r="E1429" s="188" t="inlineStr">
        <is>
          <t>Size</t>
        </is>
      </c>
      <c r="F1429" s="188" t="inlineStr">
        <is>
          <t>Ak</t>
        </is>
      </c>
      <c r="G1429" s="442" t="n"/>
      <c r="H1429" s="442" t="n"/>
      <c r="I1429" s="188" t="inlineStr">
        <is>
          <t>VEL</t>
        </is>
      </c>
      <c r="J1429" s="188" t="inlineStr">
        <is>
          <t>CFM</t>
        </is>
      </c>
      <c r="K1429" s="188" t="inlineStr">
        <is>
          <t>VEL</t>
        </is>
      </c>
      <c r="L1429" s="188" t="inlineStr">
        <is>
          <t>CFM</t>
        </is>
      </c>
      <c r="M1429" s="442" t="n"/>
    </row>
    <row r="1430" ht="13.35" customHeight="1" s="162">
      <c r="B1430" s="31" t="n"/>
      <c r="C1430" s="31" t="n"/>
      <c r="E1430" s="31" t="n"/>
      <c r="F1430" s="32" t="n"/>
      <c r="G1430" s="33">
        <f>IF(F1430="", "", H1430/F1430)</f>
        <v/>
      </c>
      <c r="H1430" s="33" t="n"/>
      <c r="I1430" s="33" t="n"/>
      <c r="J1430" s="33">
        <f>IF(I1430="", "", I1430*$F1430)</f>
        <v/>
      </c>
      <c r="K1430" s="33" t="n"/>
      <c r="L1430" s="33">
        <f>IF(K1430="", "", K1430*$F1430)</f>
        <v/>
      </c>
      <c r="M1430" s="30">
        <f>IF(OR(H1430="",H1430=0),"",IF(K1430="",IF(J1430="","",J1430/H1430),L1430/H1430))</f>
        <v/>
      </c>
      <c r="P1430" s="238" t="inlineStr">
        <is>
          <t>Technician Notes</t>
        </is>
      </c>
    </row>
    <row r="1431" ht="13.35" customHeight="1" s="162">
      <c r="B1431" s="31" t="n"/>
      <c r="C1431" s="31" t="n"/>
      <c r="E1431" s="31"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1" t="n"/>
      <c r="C1432" s="31" t="n"/>
      <c r="E1432" s="31"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1" t="n"/>
      <c r="C1433" s="31" t="n"/>
      <c r="E1433" s="31" t="n"/>
      <c r="F1433" s="32" t="n"/>
      <c r="G1433" s="33">
        <f>IF(F1433="", "", H1433/F1433)</f>
        <v/>
      </c>
      <c r="H1433" s="33" t="n"/>
      <c r="I1433" s="33" t="n"/>
      <c r="J1433" s="33">
        <f>IF(I1433="", "", I1433*$F1433)</f>
        <v/>
      </c>
      <c r="K1433" s="33" t="n"/>
      <c r="L1433" s="33">
        <f>IF(K1433="", "", K1433*$F1433)</f>
        <v/>
      </c>
      <c r="M1433" s="30">
        <f>IF(OR(H1433="",H1433=0),"",IF(K1433="",IF(J1433="","",J1433/H1433),L1433/H1433))</f>
        <v/>
      </c>
      <c r="P1433" s="443" t="n"/>
      <c r="Q1433" s="421" t="n"/>
      <c r="R1433" s="421" t="n"/>
      <c r="S1433" s="421" t="n"/>
      <c r="T1433" s="421" t="n"/>
      <c r="U1433" s="421" t="n"/>
      <c r="V1433" s="421" t="n"/>
      <c r="W1433" s="421" t="n"/>
      <c r="X1433" s="421" t="n"/>
      <c r="Y1433" s="421" t="n"/>
      <c r="Z1433" s="422" t="n"/>
    </row>
    <row r="1434" ht="13.35" customHeight="1" s="162">
      <c r="B1434" s="31" t="n"/>
      <c r="C1434" s="31" t="n"/>
      <c r="E1434" s="31" t="n"/>
      <c r="F1434" s="32" t="n"/>
      <c r="G1434" s="33">
        <f>IF(F1434="", "", H1434/F1434)</f>
        <v/>
      </c>
      <c r="H1434" s="33" t="n"/>
      <c r="I1434" s="33" t="n"/>
      <c r="J1434" s="33">
        <f>IF(I1434="", "", I1434*$F1434)</f>
        <v/>
      </c>
      <c r="K1434" s="33" t="n"/>
      <c r="L1434" s="33">
        <f>IF(K1434="", "", K1434*$F1434)</f>
        <v/>
      </c>
      <c r="M1434" s="30">
        <f>IF(OR(H1434="",H1434=0),"",IF(K1434="",IF(J1434="","",J1434/H1434),L1434/H1434))</f>
        <v/>
      </c>
      <c r="P1434" s="444" t="n"/>
      <c r="Z1434" s="445" t="n"/>
    </row>
    <row r="1435" ht="13.35" customHeight="1" s="162">
      <c r="B1435" s="31" t="n"/>
      <c r="C1435" s="31" t="n"/>
      <c r="E1435" s="31" t="n"/>
      <c r="F1435" s="32" t="n"/>
      <c r="G1435" s="33">
        <f>IF(F1435="", "", H1435/F1435)</f>
        <v/>
      </c>
      <c r="H1435" s="33" t="n"/>
      <c r="I1435" s="33" t="n"/>
      <c r="J1435" s="33">
        <f>IF(I1435="", "", I1435*$F1435)</f>
        <v/>
      </c>
      <c r="K1435" s="33" t="n"/>
      <c r="L1435" s="33">
        <f>IF(K1435="", "", K1435*$F1435)</f>
        <v/>
      </c>
      <c r="M1435" s="30">
        <f>IF(OR(H1435="",H1435=0),"",IF(K1435="",IF(J1435="","",J1435/H1435),L1435/H1435))</f>
        <v/>
      </c>
      <c r="P1435" s="444" t="n"/>
      <c r="Z1435" s="445" t="n"/>
    </row>
    <row r="1436" ht="13.35" customHeight="1" s="162">
      <c r="B1436" s="31" t="n"/>
      <c r="C1436" s="31" t="n"/>
      <c r="E1436" s="31" t="n"/>
      <c r="F1436" s="32" t="n"/>
      <c r="G1436" s="33">
        <f>IF(F1436="", "", H1436/F1436)</f>
        <v/>
      </c>
      <c r="H1436" s="33" t="n"/>
      <c r="I1436" s="33" t="n"/>
      <c r="J1436" s="33">
        <f>IF(I1436="", "", I1436*$F1436)</f>
        <v/>
      </c>
      <c r="K1436" s="33" t="n"/>
      <c r="L1436" s="33">
        <f>IF(K1436="", "", K1436*$F1436)</f>
        <v/>
      </c>
      <c r="M1436" s="30">
        <f>IF(OR(H1436="",H1436=0),"",IF(K1436="",IF(J1436="","",J1436/H1436),L1436/H1436))</f>
        <v/>
      </c>
      <c r="P1436" s="444" t="n"/>
      <c r="Z1436" s="445" t="n"/>
    </row>
    <row r="1437" ht="13.35" customHeight="1" s="162">
      <c r="B1437" s="31" t="n"/>
      <c r="C1437" s="31" t="n"/>
      <c r="E1437" s="31" t="n"/>
      <c r="F1437" s="32" t="n"/>
      <c r="G1437" s="33">
        <f>IF(F1437="", "", H1437/F1437)</f>
        <v/>
      </c>
      <c r="H1437" s="33" t="n"/>
      <c r="I1437" s="33" t="n"/>
      <c r="J1437" s="33">
        <f>IF(I1437="", "", I1437*$F1437)</f>
        <v/>
      </c>
      <c r="K1437" s="33" t="n"/>
      <c r="L1437" s="33">
        <f>IF(K1437="", "", K1437*$F1437)</f>
        <v/>
      </c>
      <c r="M1437" s="30">
        <f>IF(OR(H1437="",H1437=0),"",IF(K1437="",IF(J1437="","",J1437/H1437),L1437/H1437))</f>
        <v/>
      </c>
      <c r="P1437" s="444" t="n"/>
      <c r="Z1437" s="445" t="n"/>
    </row>
    <row r="1438" ht="13.35" customHeight="1" s="162">
      <c r="B1438" s="31" t="n"/>
      <c r="C1438" s="31" t="n"/>
      <c r="E1438" s="31" t="n"/>
      <c r="F1438" s="32" t="n"/>
      <c r="G1438" s="33">
        <f>IF(F1438="", "", H1438/F1438)</f>
        <v/>
      </c>
      <c r="H1438" s="33" t="n"/>
      <c r="I1438" s="33" t="n"/>
      <c r="J1438" s="33">
        <f>IF(I1438="", "", I1438*$F1438)</f>
        <v/>
      </c>
      <c r="K1438" s="33" t="n"/>
      <c r="L1438" s="33">
        <f>IF(K1438="", "", K1438*$F1438)</f>
        <v/>
      </c>
      <c r="M1438" s="30">
        <f>IF(OR(H1438="",H1438=0),"",IF(K1438="",IF(J1438="","",J1438/H1438),L1438/H1438))</f>
        <v/>
      </c>
      <c r="P1438" s="444" t="n"/>
      <c r="Z1438" s="445" t="n"/>
    </row>
    <row r="1439" ht="13.35" customHeight="1" s="162">
      <c r="B1439" s="31" t="n"/>
      <c r="C1439" s="31" t="n"/>
      <c r="E1439" s="31" t="n"/>
      <c r="F1439" s="32" t="n"/>
      <c r="G1439" s="33">
        <f>IF(F1439="", "", H1439/F1439)</f>
        <v/>
      </c>
      <c r="H1439" s="33" t="n"/>
      <c r="I1439" s="33" t="n"/>
      <c r="J1439" s="33">
        <f>IF(I1439="", "", I1439*$F1439)</f>
        <v/>
      </c>
      <c r="K1439" s="33" t="n"/>
      <c r="L1439" s="33">
        <f>IF(K1439="", "", K1439*$F1439)</f>
        <v/>
      </c>
      <c r="M1439" s="30">
        <f>IF(OR(H1439="",H1439=0),"",IF(K1439="",IF(J1439="","",J1439/H1439),L1439/H1439))</f>
        <v/>
      </c>
      <c r="P1439" s="444" t="n"/>
      <c r="Z1439" s="445" t="n"/>
    </row>
    <row r="1440" ht="13.35" customHeight="1" s="162">
      <c r="B1440" s="31" t="n"/>
      <c r="C1440" s="31" t="n"/>
      <c r="E1440" s="31" t="n"/>
      <c r="F1440" s="32" t="n"/>
      <c r="G1440" s="33">
        <f>IF(F1440="", "", H1440/F1440)</f>
        <v/>
      </c>
      <c r="H1440" s="33" t="n"/>
      <c r="I1440" s="33" t="n"/>
      <c r="J1440" s="33">
        <f>IF(I1440="", "", I1440*$F1440)</f>
        <v/>
      </c>
      <c r="K1440" s="33" t="n"/>
      <c r="L1440" s="33">
        <f>IF(K1440="", "", K1440*$F1440)</f>
        <v/>
      </c>
      <c r="M1440" s="30">
        <f>IF(OR(H1440="",H1440=0),"",IF(K1440="",IF(J1440="","",J1440/H1440),L1440/H1440))</f>
        <v/>
      </c>
      <c r="P1440" s="444" t="n"/>
      <c r="Z1440" s="445" t="n"/>
    </row>
    <row r="1441" ht="13.35" customHeight="1" s="162">
      <c r="B1441" s="31" t="n"/>
      <c r="C1441" s="31" t="n"/>
      <c r="E1441" s="31" t="n"/>
      <c r="F1441" s="32" t="n"/>
      <c r="G1441" s="33">
        <f>IF(F1441="", "", H1441/F1441)</f>
        <v/>
      </c>
      <c r="H1441" s="33" t="n"/>
      <c r="I1441" s="33" t="n"/>
      <c r="J1441" s="33">
        <f>IF(I1441="", "", I1441*$F1441)</f>
        <v/>
      </c>
      <c r="K1441" s="33" t="n"/>
      <c r="L1441" s="33">
        <f>IF(K1441="", "", K1441*$F1441)</f>
        <v/>
      </c>
      <c r="M1441" s="30">
        <f>IF(OR(H1441="",H1441=0),"",IF(K1441="",IF(J1441="","",J1441/H1441),L1441/H1441))</f>
        <v/>
      </c>
      <c r="P1441" s="444" t="n"/>
      <c r="Z1441" s="445" t="n"/>
    </row>
    <row r="1442" ht="13.35" customHeight="1" s="162">
      <c r="B1442" s="31" t="n"/>
      <c r="C1442" s="31" t="n"/>
      <c r="E1442" s="31" t="n"/>
      <c r="F1442" s="32" t="n"/>
      <c r="G1442" s="33">
        <f>IF(F1442="", "", H1442/F1442)</f>
        <v/>
      </c>
      <c r="H1442" s="33" t="n"/>
      <c r="I1442" s="33" t="n"/>
      <c r="J1442" s="33">
        <f>IF(I1442="", "", I1442*$F1442)</f>
        <v/>
      </c>
      <c r="K1442" s="33" t="n"/>
      <c r="L1442" s="33">
        <f>IF(K1442="", "", K1442*$F1442)</f>
        <v/>
      </c>
      <c r="M1442" s="30">
        <f>IF(OR(H1442="",H1442=0),"",IF(K1442="",IF(J1442="","",J1442/H1442),L1442/H1442))</f>
        <v/>
      </c>
      <c r="P1442" s="444" t="n"/>
      <c r="Z1442" s="445" t="n"/>
    </row>
    <row r="1443" ht="13.35" customHeight="1" s="162">
      <c r="B1443" s="31" t="n"/>
      <c r="C1443" s="31" t="n"/>
      <c r="E1443" s="31" t="n"/>
      <c r="F1443" s="32" t="n"/>
      <c r="G1443" s="33">
        <f>IF(F1443="", "", H1443/F1443)</f>
        <v/>
      </c>
      <c r="H1443" s="33" t="n"/>
      <c r="I1443" s="33" t="n"/>
      <c r="J1443" s="33">
        <f>IF(I1443="", "", I1443*$F1443)</f>
        <v/>
      </c>
      <c r="K1443" s="33" t="n"/>
      <c r="L1443" s="33">
        <f>IF(K1443="", "", K1443*$F1443)</f>
        <v/>
      </c>
      <c r="M1443" s="30">
        <f>IF(OR(H1443="",H1443=0),"",IF(K1443="",IF(J1443="","",J1443/H1443),L1443/H1443))</f>
        <v/>
      </c>
      <c r="P1443" s="444" t="n"/>
      <c r="Z1443" s="445" t="n"/>
    </row>
    <row r="1444" ht="13.35" customHeight="1" s="162">
      <c r="B1444" s="31" t="n"/>
      <c r="C1444" s="31" t="n"/>
      <c r="E1444" s="31" t="n"/>
      <c r="F1444" s="32" t="n"/>
      <c r="G1444" s="33">
        <f>IF(F1444="", "", H1444/F1444)</f>
        <v/>
      </c>
      <c r="H1444" s="33" t="n"/>
      <c r="I1444" s="33" t="n"/>
      <c r="J1444" s="33">
        <f>IF(I1444="", "", I1444*$F1444)</f>
        <v/>
      </c>
      <c r="K1444" s="33" t="n"/>
      <c r="L1444" s="33">
        <f>IF(K1444="", "", K1444*$F1444)</f>
        <v/>
      </c>
      <c r="M1444" s="30">
        <f>IF(OR(H1444="",H1444=0),"",IF(K1444="",IF(J1444="","",J1444/H1444),L1444/H1444))</f>
        <v/>
      </c>
      <c r="P1444" s="444" t="n"/>
      <c r="Z1444" s="445" t="n"/>
    </row>
    <row r="1445" ht="13.35" customHeight="1" s="162">
      <c r="B1445" s="31" t="n"/>
      <c r="C1445" s="31" t="n"/>
      <c r="E1445" s="31" t="n"/>
      <c r="F1445" s="32" t="n"/>
      <c r="G1445" s="33">
        <f>IF(F1445="", "", H1445/F1445)</f>
        <v/>
      </c>
      <c r="H1445" s="33" t="n"/>
      <c r="I1445" s="33" t="n"/>
      <c r="J1445" s="33">
        <f>IF(I1445="", "", I1445*$F1445)</f>
        <v/>
      </c>
      <c r="K1445" s="33" t="n"/>
      <c r="L1445" s="33">
        <f>IF(K1445="", "", K1445*$F1445)</f>
        <v/>
      </c>
      <c r="M1445" s="30">
        <f>IF(OR(H1445="",H1445=0),"",IF(K1445="",IF(J1445="","",J1445/H1445),L1445/H1445))</f>
        <v/>
      </c>
      <c r="P1445" s="444" t="n"/>
      <c r="Z1445" s="445" t="n"/>
    </row>
    <row r="1446" ht="13.35" customHeight="1" s="162">
      <c r="B1446" s="31" t="n"/>
      <c r="C1446" s="31" t="n"/>
      <c r="E1446" s="31" t="n"/>
      <c r="F1446" s="32" t="n"/>
      <c r="G1446" s="33">
        <f>IF(F1446="", "", H1446/F1446)</f>
        <v/>
      </c>
      <c r="H1446" s="33" t="n"/>
      <c r="I1446" s="33" t="n"/>
      <c r="J1446" s="33">
        <f>IF(I1446="", "", I1446*$F1446)</f>
        <v/>
      </c>
      <c r="K1446" s="33" t="n"/>
      <c r="L1446" s="33">
        <f>IF(K1446="", "", K1446*$F1446)</f>
        <v/>
      </c>
      <c r="M1446" s="30">
        <f>IF(OR(H1446="",H1446=0),"",IF(K1446="",IF(J1446="","",J1446/H1446),L1446/H1446))</f>
        <v/>
      </c>
      <c r="P1446" s="444" t="n"/>
      <c r="Z1446" s="445" t="n"/>
    </row>
    <row r="1447" ht="13.35" customHeight="1" s="162">
      <c r="B1447" s="31" t="n"/>
      <c r="C1447" s="31" t="n"/>
      <c r="E1447" s="31" t="n"/>
      <c r="F1447" s="32" t="n"/>
      <c r="G1447" s="33">
        <f>IF(F1447="", "", H1447/F1447)</f>
        <v/>
      </c>
      <c r="H1447" s="33" t="n"/>
      <c r="I1447" s="33" t="n"/>
      <c r="J1447" s="33">
        <f>IF(I1447="", "", I1447*$F1447)</f>
        <v/>
      </c>
      <c r="K1447" s="33" t="n"/>
      <c r="L1447" s="33">
        <f>IF(K1447="", "", K1447*$F1447)</f>
        <v/>
      </c>
      <c r="M1447" s="30">
        <f>IF(OR(H1447="",H1447=0),"",IF(K1447="",IF(J1447="","",J1447/H1447),L1447/H1447))</f>
        <v/>
      </c>
      <c r="P1447" s="444" t="n"/>
      <c r="Z1447" s="445" t="n"/>
    </row>
    <row r="1448" ht="13.35" customHeight="1" s="162">
      <c r="B1448" s="31" t="n"/>
      <c r="C1448" s="31" t="n"/>
      <c r="E1448" s="31" t="n"/>
      <c r="F1448" s="32" t="n"/>
      <c r="G1448" s="33">
        <f>IF(F1448="", "", H1448/F1448)</f>
        <v/>
      </c>
      <c r="H1448" s="33" t="n"/>
      <c r="I1448" s="33" t="n"/>
      <c r="J1448" s="33">
        <f>IF(I1448="", "", I1448*$F1448)</f>
        <v/>
      </c>
      <c r="K1448" s="33" t="n"/>
      <c r="L1448" s="33">
        <f>IF(K1448="", "", K1448*$F1448)</f>
        <v/>
      </c>
      <c r="M1448" s="30">
        <f>IF(OR(H1448="",H1448=0),"",IF(K1448="",IF(J1448="","",J1448/H1448),L1448/H1448))</f>
        <v/>
      </c>
      <c r="P1448" s="444" t="n"/>
      <c r="Z1448" s="445" t="n"/>
    </row>
    <row r="1449" ht="13.35" customHeight="1" s="162">
      <c r="B1449" s="31" t="n"/>
      <c r="C1449" s="31" t="n"/>
      <c r="E1449" s="31" t="n"/>
      <c r="F1449" s="32" t="n"/>
      <c r="G1449" s="33">
        <f>IF(F1449="", "", H1449/F1449)</f>
        <v/>
      </c>
      <c r="H1449" s="33" t="n"/>
      <c r="I1449" s="33" t="n"/>
      <c r="J1449" s="33">
        <f>IF(I1449="", "", I1449*$F1449)</f>
        <v/>
      </c>
      <c r="K1449" s="33" t="n"/>
      <c r="L1449" s="33">
        <f>IF(K1449="", "", K1449*$F1449)</f>
        <v/>
      </c>
      <c r="M1449" s="30">
        <f>IF(OR(H1449="",H1449=0),"",IF(K1449="",IF(J1449="","",J1449/H1449),L1449/H1449))</f>
        <v/>
      </c>
      <c r="P1449" s="444" t="n"/>
      <c r="Z1449" s="445" t="n"/>
    </row>
    <row r="1450" ht="13.35" customHeight="1" s="162">
      <c r="B1450" s="31" t="n"/>
      <c r="C1450" s="31" t="n"/>
      <c r="E1450" s="31" t="n"/>
      <c r="F1450" s="32" t="n"/>
      <c r="G1450" s="33">
        <f>IF(F1450="", "", H1450/F1450)</f>
        <v/>
      </c>
      <c r="H1450" s="33" t="n"/>
      <c r="I1450" s="33" t="n"/>
      <c r="J1450" s="33">
        <f>IF(I1450="", "", I1450*$F1450)</f>
        <v/>
      </c>
      <c r="K1450" s="33" t="n"/>
      <c r="L1450" s="33">
        <f>IF(K1450="", "", K1450*$F1450)</f>
        <v/>
      </c>
      <c r="M1450" s="30">
        <f>IF(OR(H1450="",H1450=0),"",IF(K1450="",IF(J1450="","",J1450/H1450),L1450/H1450))</f>
        <v/>
      </c>
      <c r="P1450" s="444" t="n"/>
      <c r="Z1450" s="445" t="n"/>
    </row>
    <row r="1451" ht="13.35" customHeight="1" s="162">
      <c r="B1451" s="31" t="n"/>
      <c r="C1451" s="31" t="n"/>
      <c r="E1451" s="31" t="n"/>
      <c r="F1451" s="32" t="n"/>
      <c r="G1451" s="33">
        <f>IF(F1451="", "", H1451/F1451)</f>
        <v/>
      </c>
      <c r="H1451" s="33" t="n"/>
      <c r="I1451" s="33" t="n"/>
      <c r="J1451" s="33">
        <f>IF(I1451="", "", I1451*$F1451)</f>
        <v/>
      </c>
      <c r="K1451" s="33" t="n"/>
      <c r="L1451" s="33">
        <f>IF(K1451="", "", K1451*$F1451)</f>
        <v/>
      </c>
      <c r="M1451" s="30">
        <f>IF(OR(H1451="",H1451=0),"",IF(K1451="",IF(J1451="","",J1451/H1451),L1451/H1451))</f>
        <v/>
      </c>
      <c r="P1451" s="444" t="n"/>
      <c r="Z1451" s="445" t="n"/>
    </row>
    <row r="1452" ht="13.35" customHeight="1" s="162">
      <c r="B1452" s="31" t="n"/>
      <c r="C1452" s="31" t="n"/>
      <c r="E1452" s="31" t="n"/>
      <c r="F1452" s="32" t="n"/>
      <c r="G1452" s="33">
        <f>IF(F1452="", "", H1452/F1452)</f>
        <v/>
      </c>
      <c r="H1452" s="33" t="n"/>
      <c r="I1452" s="33" t="n"/>
      <c r="J1452" s="33">
        <f>IF(I1452="", "", I1452*$F1452)</f>
        <v/>
      </c>
      <c r="K1452" s="33" t="n"/>
      <c r="L1452" s="33">
        <f>IF(K1452="", "", K1452*$F1452)</f>
        <v/>
      </c>
      <c r="M1452" s="30">
        <f>IF(OR(H1452="",H1452=0),"",IF(K1452="",IF(J1452="","",J1452/H1452),L1452/H1452))</f>
        <v/>
      </c>
      <c r="P1452" s="444" t="n"/>
      <c r="Z1452" s="445" t="n"/>
    </row>
    <row r="1453" ht="13.35" customHeight="1" s="162">
      <c r="B1453" s="31" t="n"/>
      <c r="C1453" s="31" t="n"/>
      <c r="E1453" s="31" t="n"/>
      <c r="F1453" s="32" t="n"/>
      <c r="G1453" s="33">
        <f>IF(F1453="", "", H1453/F1453)</f>
        <v/>
      </c>
      <c r="H1453" s="33" t="n"/>
      <c r="I1453" s="33" t="n"/>
      <c r="J1453" s="33">
        <f>IF(I1453="", "", I1453*$F1453)</f>
        <v/>
      </c>
      <c r="K1453" s="33" t="n"/>
      <c r="L1453" s="33">
        <f>IF(K1453="", "", K1453*$F1453)</f>
        <v/>
      </c>
      <c r="M1453" s="30">
        <f>IF(OR(H1453="",H1453=0),"",IF(K1453="",IF(J1453="","",J1453/H1453),L1453/H1453))</f>
        <v/>
      </c>
      <c r="P1453" s="444" t="n"/>
      <c r="Z1453" s="445" t="n"/>
    </row>
    <row r="1454" ht="13.35" customHeight="1" s="162">
      <c r="B1454" s="31" t="n"/>
      <c r="C1454" s="31" t="n"/>
      <c r="E1454" s="31" t="n"/>
      <c r="F1454" s="32" t="n"/>
      <c r="G1454" s="33">
        <f>IF(F1454="", "", H1454/F1454)</f>
        <v/>
      </c>
      <c r="H1454" s="33" t="n"/>
      <c r="I1454" s="33" t="n"/>
      <c r="J1454" s="33">
        <f>IF(I1454="", "", I1454*$F1454)</f>
        <v/>
      </c>
      <c r="K1454" s="33" t="n"/>
      <c r="L1454" s="33">
        <f>IF(K1454="", "", K1454*$F1454)</f>
        <v/>
      </c>
      <c r="M1454" s="30">
        <f>IF(OR(H1454="",H1454=0),"",IF(K1454="",IF(J1454="","",J1454/H1454),L1454/H1454))</f>
        <v/>
      </c>
      <c r="P1454" s="444" t="n"/>
      <c r="Z1454" s="445" t="n"/>
    </row>
    <row r="1455" ht="13.35" customHeight="1" s="162">
      <c r="B1455" s="31" t="n"/>
      <c r="C1455" s="31" t="n"/>
      <c r="E1455" s="31" t="n"/>
      <c r="F1455" s="32" t="n"/>
      <c r="G1455" s="33">
        <f>IF(F1455="", "", H1455/F1455)</f>
        <v/>
      </c>
      <c r="H1455" s="33" t="n"/>
      <c r="I1455" s="33" t="n"/>
      <c r="J1455" s="33">
        <f>IF(I1455="", "", I1455*$F1455)</f>
        <v/>
      </c>
      <c r="K1455" s="33" t="n"/>
      <c r="L1455" s="33">
        <f>IF(K1455="", "", K1455*$F1455)</f>
        <v/>
      </c>
      <c r="M1455" s="30">
        <f>IF(OR(H1455="",H1455=0),"",IF(K1455="",IF(J1455="","",J1455/H1455),L1455/H1455))</f>
        <v/>
      </c>
      <c r="P1455" s="444" t="n"/>
      <c r="Z1455" s="445" t="n"/>
    </row>
    <row r="1456" ht="13.35" customHeight="1" s="162">
      <c r="B1456" s="31" t="n"/>
      <c r="C1456" s="31" t="n"/>
      <c r="E1456" s="31" t="n"/>
      <c r="F1456" s="32" t="n"/>
      <c r="G1456" s="33">
        <f>IF(F1456="", "", H1456/F1456)</f>
        <v/>
      </c>
      <c r="H1456" s="33" t="n"/>
      <c r="I1456" s="33" t="n"/>
      <c r="J1456" s="33">
        <f>IF(I1456="", "", I1456*$F1456)</f>
        <v/>
      </c>
      <c r="K1456" s="33" t="n"/>
      <c r="L1456" s="33">
        <f>IF(K1456="", "", K1456*$F1456)</f>
        <v/>
      </c>
      <c r="M1456" s="30">
        <f>IF(OR(H1456="",H1456=0),"",IF(K1456="",IF(J1456="","",J1456/H1456),L1456/H1456))</f>
        <v/>
      </c>
      <c r="P1456" s="444" t="n"/>
      <c r="Z1456" s="445" t="n"/>
    </row>
    <row r="1457" ht="13.35" customHeight="1" s="162">
      <c r="B1457" s="31" t="n"/>
      <c r="C1457" s="31" t="n"/>
      <c r="E1457" s="31" t="n"/>
      <c r="F1457" s="32" t="n"/>
      <c r="G1457" s="33">
        <f>IF(F1457="", "", H1457/F1457)</f>
        <v/>
      </c>
      <c r="H1457" s="33" t="n"/>
      <c r="I1457" s="33" t="n"/>
      <c r="J1457" s="33">
        <f>IF(I1457="", "", I1457*$F1457)</f>
        <v/>
      </c>
      <c r="K1457" s="33" t="n"/>
      <c r="L1457" s="33">
        <f>IF(K1457="", "", K1457*$F1457)</f>
        <v/>
      </c>
      <c r="M1457" s="34">
        <f>IF(OR(H1457="",H1457=0),"",IF(K1457="",IF(J1457="","",J1457/H1457),L1457/H1457))</f>
        <v/>
      </c>
      <c r="P1457" s="444" t="n"/>
      <c r="Z1457" s="445" t="n"/>
    </row>
    <row r="1458" ht="13.35" customHeight="1" s="162">
      <c r="A1458" s="130" t="n"/>
      <c r="B1458" s="42" t="n"/>
      <c r="C1458" s="231" t="inlineStr">
        <is>
          <t>Total</t>
        </is>
      </c>
      <c r="D1458" s="159" t="n"/>
      <c r="E1458" s="42" t="n"/>
      <c r="F1458" s="42" t="n"/>
      <c r="G1458" s="43" t="n"/>
      <c r="H1458" s="43">
        <f>IF(SUM(H1430:H1457)=0,"",SUM(H1430:H1457))</f>
        <v/>
      </c>
      <c r="I1458" s="43" t="n"/>
      <c r="J1458" s="43">
        <f>IF(SUM(J1430:J1457)=0,"",SUM(J1430:J1457))</f>
        <v/>
      </c>
      <c r="K1458" s="43" t="n"/>
      <c r="L1458" s="43">
        <f>IF(SUM(L1430:L1457)=0,"",SUM(L1430:L1457))</f>
        <v/>
      </c>
      <c r="M1458" s="35">
        <f>IF(OR(H1458="",H1458=0),"",IF(L1458="",IF(J1458="","",J1458/H1458),L1458/H1458))</f>
        <v/>
      </c>
      <c r="P1458" s="444" t="n"/>
      <c r="Z1458" s="445" t="n"/>
    </row>
    <row r="1459" ht="13.35" customHeight="1" s="162">
      <c r="P1459" s="444" t="n"/>
      <c r="Z1459" s="445" t="n"/>
    </row>
    <row r="1460" ht="13.35" customHeight="1" s="162">
      <c r="B1460" s="188" t="inlineStr">
        <is>
          <t>Return Air Register / Inlet Airflow</t>
        </is>
      </c>
      <c r="C1460" s="174" t="n"/>
      <c r="D1460" s="174" t="n"/>
      <c r="E1460" s="174" t="n"/>
      <c r="F1460" s="173" t="n"/>
      <c r="G1460" s="233" t="inlineStr">
        <is>
          <t>Design VEL</t>
        </is>
      </c>
      <c r="H1460" s="194" t="inlineStr">
        <is>
          <t>Design CFM</t>
        </is>
      </c>
      <c r="I1460" s="188" t="inlineStr">
        <is>
          <t>Initial</t>
        </is>
      </c>
      <c r="J1460" s="173" t="n"/>
      <c r="K1460" s="188" t="inlineStr">
        <is>
          <t>Final</t>
        </is>
      </c>
      <c r="L1460" s="173" t="n"/>
      <c r="M1460" s="188" t="inlineStr">
        <is>
          <t>%</t>
        </is>
      </c>
      <c r="P1460" s="446" t="n"/>
      <c r="Q1460" s="447" t="n"/>
      <c r="R1460" s="447" t="n"/>
      <c r="S1460" s="447" t="n"/>
      <c r="T1460" s="447" t="n"/>
      <c r="U1460" s="447" t="n"/>
      <c r="V1460" s="447" t="n"/>
      <c r="W1460" s="447" t="n"/>
      <c r="X1460" s="447" t="n"/>
      <c r="Y1460" s="447" t="n"/>
      <c r="Z1460" s="448" t="n"/>
    </row>
    <row r="1461" ht="13.35" customHeight="1" s="162">
      <c r="B1461" s="153" t="inlineStr">
        <is>
          <t>No.</t>
        </is>
      </c>
      <c r="C1461" s="188" t="inlineStr">
        <is>
          <t>Area Served</t>
        </is>
      </c>
      <c r="D1461" s="188" t="inlineStr">
        <is>
          <t>Type</t>
        </is>
      </c>
      <c r="E1461" s="188" t="inlineStr">
        <is>
          <t>Size</t>
        </is>
      </c>
      <c r="F1461" s="188" t="inlineStr">
        <is>
          <t>Ak</t>
        </is>
      </c>
      <c r="G1461" s="442" t="n"/>
      <c r="H1461" s="442" t="n"/>
      <c r="I1461" s="188" t="inlineStr">
        <is>
          <t>VEL</t>
        </is>
      </c>
      <c r="J1461" s="188" t="inlineStr">
        <is>
          <t>CFM</t>
        </is>
      </c>
      <c r="K1461" s="188" t="inlineStr">
        <is>
          <t>VEL</t>
        </is>
      </c>
      <c r="L1461" s="188" t="inlineStr">
        <is>
          <t>CFM</t>
        </is>
      </c>
      <c r="M1461" s="442" t="n"/>
    </row>
    <row r="1462" ht="13.35" customHeight="1" s="162">
      <c r="B1462" s="31" t="n"/>
      <c r="C1462" s="31" t="n"/>
      <c r="E1462" s="31" t="n"/>
      <c r="F1462" s="32" t="n"/>
      <c r="G1462" s="33">
        <f>IF(F1462="", "", H1462/F1462)</f>
        <v/>
      </c>
      <c r="H1462" s="33">
        <f>IF(H1458="","",H1458-N(H1469))</f>
        <v/>
      </c>
      <c r="I1462" s="33" t="n"/>
      <c r="J1462" s="33">
        <f>IF(I1462="", "", I1462*$F1462)</f>
        <v/>
      </c>
      <c r="K1462" s="33" t="n"/>
      <c r="L1462" s="33">
        <f>IF(L1469="","",L1458-N(L1469))</f>
        <v/>
      </c>
      <c r="M1462" s="30">
        <f>IF(OR(H1462="",H1462=0),"",IF(K1462="",IF(J1462="","",J1462/H1462),L1462/H1462))</f>
        <v/>
      </c>
    </row>
    <row r="1463" ht="13.35" customHeight="1" s="162">
      <c r="B1463" s="31" t="n"/>
      <c r="C1463" s="31" t="n"/>
      <c r="E1463" s="31" t="n"/>
      <c r="F1463" s="32" t="n"/>
      <c r="G1463" s="33">
        <f>IF(F1463="", "", H1463/F1463)</f>
        <v/>
      </c>
      <c r="H1463" s="33" t="n"/>
      <c r="I1463" s="33" t="n"/>
      <c r="J1463" s="33">
        <f>IF(I1463="", "", I1463*$F1463)</f>
        <v/>
      </c>
      <c r="K1463" s="33" t="n"/>
      <c r="L1463" s="33">
        <f>IF(K1463="", "", K1463*$F1463)</f>
        <v/>
      </c>
      <c r="M1463" s="30">
        <f>IF(OR(H1463="",H1463=0),"",IF(K1463="",IF(J1463="","",J1463/H1463),L1463/H1463))</f>
        <v/>
      </c>
    </row>
    <row r="1464" ht="13.35" customHeight="1" s="162">
      <c r="B1464" s="31" t="n"/>
      <c r="C1464" s="31" t="n"/>
      <c r="E1464" s="31" t="n"/>
      <c r="F1464" s="32" t="n"/>
      <c r="G1464" s="33">
        <f>IF(F1464="", "", H1464/F1464)</f>
        <v/>
      </c>
      <c r="H1464" s="33" t="n"/>
      <c r="I1464" s="33" t="n"/>
      <c r="J1464" s="33">
        <f>IF(I1464="", "", I1464*$F1464)</f>
        <v/>
      </c>
      <c r="K1464" s="33" t="n"/>
      <c r="L1464" s="33">
        <f>IF(K1464="", "", K1464*$F1464)</f>
        <v/>
      </c>
      <c r="M1464" s="34">
        <f>IF(OR(H1464="",H1464=0),"",IF(K1464="",IF(J1464="","",J1464/H1464),L1464/H1464))</f>
        <v/>
      </c>
    </row>
    <row r="1465" ht="13.35" customHeight="1" s="162">
      <c r="A1465" s="130" t="n"/>
      <c r="B1465" s="42" t="n"/>
      <c r="C1465" s="231" t="inlineStr">
        <is>
          <t>Total</t>
        </is>
      </c>
      <c r="D1465" s="159" t="n"/>
      <c r="E1465" s="42" t="n"/>
      <c r="F1465" s="42" t="n"/>
      <c r="G1465" s="43" t="n"/>
      <c r="H1465" s="43">
        <f>IF(SUM(H1462:H1464)=0, "", SUM(H1462:H1464))</f>
        <v/>
      </c>
      <c r="I1465" s="42" t="n"/>
      <c r="J1465" s="43">
        <f>IF(SUM(J1462:J1464)=0, "", SUM(J1462:J1464))</f>
        <v/>
      </c>
      <c r="K1465" s="42" t="n"/>
      <c r="L1465" s="43">
        <f>IF(SUM(L1462:L1464)=0, "", SUM(L1462:L1464))</f>
        <v/>
      </c>
      <c r="M1465" s="35">
        <f>IF(OR(H1465="",H1465=0),"",IF(L1465="",IF(J1465="","",J1465/H1465),L1465/H1465))</f>
        <v/>
      </c>
    </row>
    <row r="1466"/>
    <row r="1467" ht="13.35" customHeight="1" s="162">
      <c r="B1467" s="188" t="inlineStr">
        <is>
          <t>Outside Air Inlet / Duct Airflow</t>
        </is>
      </c>
      <c r="C1467" s="174" t="n"/>
      <c r="D1467" s="174" t="n"/>
      <c r="E1467" s="174" t="n"/>
      <c r="F1467" s="173" t="n"/>
      <c r="G1467" s="233" t="inlineStr">
        <is>
          <t>Design VEL</t>
        </is>
      </c>
      <c r="H1467" s="194" t="inlineStr">
        <is>
          <t>Design CFM</t>
        </is>
      </c>
      <c r="I1467" s="188" t="inlineStr">
        <is>
          <t>Initial</t>
        </is>
      </c>
      <c r="J1467" s="173" t="n"/>
      <c r="K1467" s="188" t="inlineStr">
        <is>
          <t>Final</t>
        </is>
      </c>
      <c r="L1467" s="173" t="n"/>
      <c r="M1467" s="188" t="inlineStr">
        <is>
          <t>%</t>
        </is>
      </c>
    </row>
    <row r="1468" ht="13.35" customHeight="1" s="162">
      <c r="B1468" s="153" t="inlineStr">
        <is>
          <t>No.</t>
        </is>
      </c>
      <c r="C1468" s="188" t="inlineStr">
        <is>
          <t>Area Served</t>
        </is>
      </c>
      <c r="D1468" s="188" t="inlineStr">
        <is>
          <t>Type</t>
        </is>
      </c>
      <c r="E1468" s="188" t="inlineStr">
        <is>
          <t>Size</t>
        </is>
      </c>
      <c r="F1468" s="188" t="inlineStr">
        <is>
          <t>Ak</t>
        </is>
      </c>
      <c r="G1468" s="442" t="n"/>
      <c r="H1468" s="442" t="n"/>
      <c r="I1468" s="188" t="inlineStr">
        <is>
          <t>VEL</t>
        </is>
      </c>
      <c r="J1468" s="188" t="inlineStr">
        <is>
          <t>CFM</t>
        </is>
      </c>
      <c r="K1468" s="188" t="inlineStr">
        <is>
          <t>VEL</t>
        </is>
      </c>
      <c r="L1468" s="188" t="inlineStr">
        <is>
          <t>CFM</t>
        </is>
      </c>
      <c r="M1468" s="442" t="n"/>
    </row>
    <row r="1469" ht="13.35" customHeight="1" s="162">
      <c r="B1469" s="31" t="n"/>
      <c r="C1469" s="31" t="n"/>
      <c r="E1469" s="31" t="n"/>
      <c r="F1469" s="32" t="n"/>
      <c r="G1469" s="33">
        <f>IF(F1469="", "", H1469/F1469)</f>
        <v/>
      </c>
      <c r="H1469" s="33" t="n"/>
      <c r="I1469" s="33" t="n"/>
      <c r="J1469" s="33">
        <f>IF(I1469="", "", I1469*$F1469)</f>
        <v/>
      </c>
      <c r="K1469" s="33" t="n"/>
      <c r="L1469" s="33">
        <f>IF(K1469="", "", K1469*$F1469)</f>
        <v/>
      </c>
      <c r="M1469" s="30">
        <f>IF(OR(H1469="",H1469=0),"",IF(K1469="",IF(J1469="","",J1469/H1469),L1469/H1469))</f>
        <v/>
      </c>
    </row>
    <row r="1470"/>
    <row r="1471" ht="13.35" customHeight="1" s="162">
      <c r="B1471" s="188" t="inlineStr">
        <is>
          <t>Remarks</t>
        </is>
      </c>
      <c r="C1471" s="173" t="n"/>
      <c r="D1471" s="154" t="n"/>
      <c r="E1471" s="174" t="n"/>
      <c r="F1471" s="174" t="n"/>
      <c r="G1471" s="174" t="n"/>
      <c r="H1471" s="174" t="n"/>
      <c r="I1471" s="174" t="n"/>
      <c r="J1471" s="174" t="n"/>
      <c r="K1471" s="174" t="n"/>
      <c r="L1471" s="174" t="n"/>
      <c r="M1471" s="173" t="n"/>
    </row>
    <row r="1472" ht="13.35" customHeight="1" s="162">
      <c r="B1472" s="154" t="n"/>
      <c r="C1472" s="174" t="n"/>
      <c r="D1472" s="174" t="n"/>
      <c r="E1472" s="174" t="n"/>
      <c r="F1472" s="174" t="n"/>
      <c r="G1472" s="174" t="n"/>
      <c r="H1472" s="174" t="n"/>
      <c r="I1472" s="174" t="n"/>
      <c r="J1472" s="174" t="n"/>
      <c r="K1472" s="174" t="n"/>
      <c r="L1472" s="174" t="n"/>
      <c r="M1472" s="173" t="n"/>
    </row>
    <row r="1473" ht="13.35" customHeight="1" s="162">
      <c r="B1473" s="154" t="n"/>
      <c r="C1473" s="174" t="n"/>
      <c r="D1473" s="174" t="n"/>
      <c r="E1473" s="174" t="n"/>
      <c r="F1473" s="174" t="n"/>
      <c r="G1473" s="174" t="n"/>
      <c r="H1473" s="174" t="n"/>
      <c r="I1473" s="174" t="n"/>
      <c r="J1473" s="174" t="n"/>
      <c r="K1473" s="174" t="n"/>
      <c r="L1473" s="174" t="n"/>
      <c r="M1473" s="173" t="n"/>
    </row>
    <row r="1474" ht="13.35" customHeight="1" s="162">
      <c r="B1474" s="200" t="inlineStr">
        <is>
          <t>System</t>
        </is>
      </c>
      <c r="C1474" s="403" t="n"/>
      <c r="D1474" s="209">
        <f>IF('{Equipment Data Entry}'!B37="","",'{Equipment Data Entry}'!B37)</f>
        <v/>
      </c>
      <c r="E1474" s="420" t="n"/>
      <c r="F1474" s="403" t="n"/>
      <c r="G1474" s="200" t="inlineStr">
        <is>
          <t>Service</t>
        </is>
      </c>
      <c r="H1474" s="403" t="n"/>
      <c r="I1474" s="210">
        <f>IF('{Equipment Data Entry}'!C37="", "", '{Equipment Data Entry}'!C37)</f>
        <v/>
      </c>
      <c r="J1474" s="420" t="n"/>
      <c r="K1474" s="420" t="n"/>
      <c r="L1474" s="420" t="n"/>
      <c r="M1474" s="403" t="n"/>
    </row>
    <row r="1475" ht="13.35" customHeight="1" s="162">
      <c r="B1475" s="424" t="n"/>
      <c r="C1475" s="425" t="n"/>
      <c r="D1475" s="424" t="n"/>
      <c r="E1475" s="426" t="n"/>
      <c r="F1475" s="425" t="n"/>
      <c r="G1475" s="424" t="n"/>
      <c r="H1475" s="425" t="n"/>
      <c r="I1475" s="424" t="n"/>
      <c r="J1475" s="426" t="n"/>
      <c r="K1475" s="426" t="n"/>
      <c r="L1475" s="426" t="n"/>
      <c r="M1475" s="425" t="n"/>
    </row>
    <row r="1476" ht="13.35" customHeight="1" s="162">
      <c r="B1476" s="439" t="inlineStr">
        <is>
          <t>Instrument:</t>
        </is>
      </c>
      <c r="C1476" s="13" t="n"/>
      <c r="D1476" s="440" t="n"/>
      <c r="E1476" s="404" t="n"/>
      <c r="F1476" s="404" t="n"/>
      <c r="G1476" s="439" t="inlineStr">
        <is>
          <t>Ak basis / notes:</t>
        </is>
      </c>
      <c r="H1476" s="13" t="n"/>
      <c r="I1476" s="441" t="n"/>
      <c r="J1476" s="404" t="n"/>
      <c r="K1476" s="404" t="n"/>
      <c r="L1476" s="404" t="n"/>
      <c r="M1476" s="404" t="n"/>
    </row>
    <row r="1477" ht="13.35" customHeight="1" s="162">
      <c r="B1477" s="188" t="inlineStr">
        <is>
          <t>Supply Air Diffuser / Outlet Airflow</t>
        </is>
      </c>
      <c r="C1477" s="174" t="n"/>
      <c r="D1477" s="174" t="n"/>
      <c r="E1477" s="174" t="n"/>
      <c r="F1477" s="173" t="n"/>
      <c r="G1477" s="233" t="inlineStr">
        <is>
          <t>Design VEL</t>
        </is>
      </c>
      <c r="H1477" s="194" t="inlineStr">
        <is>
          <t>Design CFM</t>
        </is>
      </c>
      <c r="I1477" s="188" t="inlineStr">
        <is>
          <t>Initial</t>
        </is>
      </c>
      <c r="J1477" s="173" t="n"/>
      <c r="K1477" s="188" t="inlineStr">
        <is>
          <t>Final</t>
        </is>
      </c>
      <c r="L1477" s="173" t="n"/>
      <c r="M1477" s="188" t="inlineStr">
        <is>
          <t>%</t>
        </is>
      </c>
    </row>
    <row r="1478" ht="13.35" customHeight="1" s="162">
      <c r="B1478" s="153" t="inlineStr">
        <is>
          <t>No.</t>
        </is>
      </c>
      <c r="C1478" s="188" t="inlineStr">
        <is>
          <t>Area Served</t>
        </is>
      </c>
      <c r="D1478" s="188" t="inlineStr">
        <is>
          <t>Type</t>
        </is>
      </c>
      <c r="E1478" s="188" t="inlineStr">
        <is>
          <t>Size</t>
        </is>
      </c>
      <c r="F1478" s="188" t="inlineStr">
        <is>
          <t>Ak</t>
        </is>
      </c>
      <c r="G1478" s="442" t="n"/>
      <c r="H1478" s="442" t="n"/>
      <c r="I1478" s="188" t="inlineStr">
        <is>
          <t>VEL</t>
        </is>
      </c>
      <c r="J1478" s="188" t="inlineStr">
        <is>
          <t>CFM</t>
        </is>
      </c>
      <c r="K1478" s="188" t="inlineStr">
        <is>
          <t>VEL</t>
        </is>
      </c>
      <c r="L1478" s="188" t="inlineStr">
        <is>
          <t>CFM</t>
        </is>
      </c>
      <c r="M1478" s="442" t="n"/>
    </row>
    <row r="1479" ht="13.35" customHeight="1" s="162">
      <c r="B1479" s="31" t="n"/>
      <c r="C1479" s="31" t="n"/>
      <c r="E1479" s="31" t="n"/>
      <c r="F1479" s="32" t="n"/>
      <c r="G1479" s="33">
        <f>IF(F1479="", "", H1479/F1479)</f>
        <v/>
      </c>
      <c r="H1479" s="33" t="n"/>
      <c r="I1479" s="33" t="n"/>
      <c r="J1479" s="33">
        <f>IF(I1479="", "", I1479*$F1479)</f>
        <v/>
      </c>
      <c r="K1479" s="33" t="n"/>
      <c r="L1479" s="33">
        <f>IF(K1479="", "", K1479*$F1479)</f>
        <v/>
      </c>
      <c r="M1479" s="30">
        <f>IF(OR(H1479="",H1479=0),"",IF(K1479="",IF(J1479="","",J1479/H1479),L1479/H1479))</f>
        <v/>
      </c>
      <c r="P1479" s="238" t="inlineStr">
        <is>
          <t>Technician Notes</t>
        </is>
      </c>
    </row>
    <row r="1480" ht="13.35" customHeight="1" s="162">
      <c r="B1480" s="31" t="n"/>
      <c r="C1480" s="31" t="n"/>
      <c r="E1480" s="31" t="n"/>
      <c r="F1480" s="32" t="n"/>
      <c r="G1480" s="33">
        <f>IF(F1480="", "", H1480/F1480)</f>
        <v/>
      </c>
      <c r="H1480" s="33" t="n"/>
      <c r="I1480" s="33" t="n"/>
      <c r="J1480" s="33">
        <f>IF(I1480="", "", I1480*$F1480)</f>
        <v/>
      </c>
      <c r="K1480" s="33" t="n"/>
      <c r="L1480" s="33">
        <f>IF(K1480="", "", K1480*$F1480)</f>
        <v/>
      </c>
      <c r="M1480" s="30">
        <f>IF(OR(H1480="",H1480=0),"",IF(K1480="",IF(J1480="","",J1480/H1480),L1480/H1480))</f>
        <v/>
      </c>
    </row>
    <row r="1481" ht="13.35" customHeight="1" s="162">
      <c r="B1481" s="31" t="n"/>
      <c r="C1481" s="31" t="n"/>
      <c r="E1481" s="31" t="n"/>
      <c r="F1481" s="32" t="n"/>
      <c r="G1481" s="33">
        <f>IF(F1481="", "", H1481/F1481)</f>
        <v/>
      </c>
      <c r="H1481" s="33" t="n"/>
      <c r="I1481" s="33" t="n"/>
      <c r="J1481" s="33">
        <f>IF(I1481="", "", I1481*$F1481)</f>
        <v/>
      </c>
      <c r="K1481" s="33" t="n"/>
      <c r="L1481" s="33">
        <f>IF(K1481="", "", K1481*$F1481)</f>
        <v/>
      </c>
      <c r="M1481" s="30">
        <f>IF(OR(H1481="",H1481=0),"",IF(K1481="",IF(J1481="","",J1481/H1481),L1481/H1481))</f>
        <v/>
      </c>
    </row>
    <row r="1482" ht="13.35" customHeight="1" s="162">
      <c r="B1482" s="31" t="n"/>
      <c r="C1482" s="31" t="n"/>
      <c r="E1482" s="31" t="n"/>
      <c r="F1482" s="32" t="n"/>
      <c r="G1482" s="33">
        <f>IF(F1482="", "", H1482/F1482)</f>
        <v/>
      </c>
      <c r="H1482" s="33" t="n"/>
      <c r="I1482" s="33" t="n"/>
      <c r="J1482" s="33">
        <f>IF(I1482="", "", I1482*$F1482)</f>
        <v/>
      </c>
      <c r="K1482" s="33" t="n"/>
      <c r="L1482" s="33">
        <f>IF(K1482="", "", K1482*$F1482)</f>
        <v/>
      </c>
      <c r="M1482" s="30">
        <f>IF(OR(H1482="",H1482=0),"",IF(K1482="",IF(J1482="","",J1482/H1482),L1482/H1482))</f>
        <v/>
      </c>
      <c r="P1482" s="443" t="n"/>
      <c r="Q1482" s="421" t="n"/>
      <c r="R1482" s="421" t="n"/>
      <c r="S1482" s="421" t="n"/>
      <c r="T1482" s="421" t="n"/>
      <c r="U1482" s="421" t="n"/>
      <c r="V1482" s="421" t="n"/>
      <c r="W1482" s="421" t="n"/>
      <c r="X1482" s="421" t="n"/>
      <c r="Y1482" s="421" t="n"/>
      <c r="Z1482" s="422" t="n"/>
    </row>
    <row r="1483" ht="13.35" customHeight="1" s="162">
      <c r="B1483" s="31" t="n"/>
      <c r="C1483" s="31" t="n"/>
      <c r="E1483" s="31" t="n"/>
      <c r="F1483" s="32" t="n"/>
      <c r="G1483" s="33">
        <f>IF(F1483="", "", H1483/F1483)</f>
        <v/>
      </c>
      <c r="H1483" s="33" t="n"/>
      <c r="I1483" s="33" t="n"/>
      <c r="J1483" s="33">
        <f>IF(I1483="", "", I1483*$F1483)</f>
        <v/>
      </c>
      <c r="K1483" s="33" t="n"/>
      <c r="L1483" s="33">
        <f>IF(K1483="", "", K1483*$F1483)</f>
        <v/>
      </c>
      <c r="M1483" s="30">
        <f>IF(OR(H1483="",H1483=0),"",IF(K1483="",IF(J1483="","",J1483/H1483),L1483/H1483))</f>
        <v/>
      </c>
      <c r="P1483" s="444" t="n"/>
      <c r="Z1483" s="445" t="n"/>
    </row>
    <row r="1484" ht="13.35" customHeight="1" s="162">
      <c r="B1484" s="31" t="n"/>
      <c r="C1484" s="31" t="n"/>
      <c r="E1484" s="31" t="n"/>
      <c r="F1484" s="32" t="n"/>
      <c r="G1484" s="33">
        <f>IF(F1484="", "", H1484/F1484)</f>
        <v/>
      </c>
      <c r="H1484" s="33" t="n"/>
      <c r="I1484" s="33" t="n"/>
      <c r="J1484" s="33">
        <f>IF(I1484="", "", I1484*$F1484)</f>
        <v/>
      </c>
      <c r="K1484" s="33" t="n"/>
      <c r="L1484" s="33">
        <f>IF(K1484="", "", K1484*$F1484)</f>
        <v/>
      </c>
      <c r="M1484" s="30">
        <f>IF(OR(H1484="",H1484=0),"",IF(K1484="",IF(J1484="","",J1484/H1484),L1484/H1484))</f>
        <v/>
      </c>
      <c r="P1484" s="444" t="n"/>
      <c r="Z1484" s="445" t="n"/>
    </row>
    <row r="1485" ht="13.35" customHeight="1" s="162">
      <c r="B1485" s="31" t="n"/>
      <c r="C1485" s="31" t="n"/>
      <c r="E1485" s="31" t="n"/>
      <c r="F1485" s="32" t="n"/>
      <c r="G1485" s="33">
        <f>IF(F1485="", "", H1485/F1485)</f>
        <v/>
      </c>
      <c r="H1485" s="33" t="n"/>
      <c r="I1485" s="33" t="n"/>
      <c r="J1485" s="33">
        <f>IF(I1485="", "", I1485*$F1485)</f>
        <v/>
      </c>
      <c r="K1485" s="33" t="n"/>
      <c r="L1485" s="33">
        <f>IF(K1485="", "", K1485*$F1485)</f>
        <v/>
      </c>
      <c r="M1485" s="30">
        <f>IF(OR(H1485="",H1485=0),"",IF(K1485="",IF(J1485="","",J1485/H1485),L1485/H1485))</f>
        <v/>
      </c>
      <c r="P1485" s="444" t="n"/>
      <c r="Z1485" s="445" t="n"/>
    </row>
    <row r="1486" ht="13.35" customHeight="1" s="162">
      <c r="B1486" s="31" t="n"/>
      <c r="C1486" s="31" t="n"/>
      <c r="E1486" s="31" t="n"/>
      <c r="F1486" s="32" t="n"/>
      <c r="G1486" s="33">
        <f>IF(F1486="", "", H1486/F1486)</f>
        <v/>
      </c>
      <c r="H1486" s="33" t="n"/>
      <c r="I1486" s="33" t="n"/>
      <c r="J1486" s="33">
        <f>IF(I1486="", "", I1486*$F1486)</f>
        <v/>
      </c>
      <c r="K1486" s="33" t="n"/>
      <c r="L1486" s="33">
        <f>IF(K1486="", "", K1486*$F1486)</f>
        <v/>
      </c>
      <c r="M1486" s="30">
        <f>IF(OR(H1486="",H1486=0),"",IF(K1486="",IF(J1486="","",J1486/H1486),L1486/H1486))</f>
        <v/>
      </c>
      <c r="P1486" s="444" t="n"/>
      <c r="Z1486" s="445" t="n"/>
    </row>
    <row r="1487" ht="13.35" customHeight="1" s="162">
      <c r="B1487" s="31" t="n"/>
      <c r="C1487" s="31" t="n"/>
      <c r="E1487" s="31" t="n"/>
      <c r="F1487" s="32" t="n"/>
      <c r="G1487" s="33">
        <f>IF(F1487="", "", H1487/F1487)</f>
        <v/>
      </c>
      <c r="H1487" s="33" t="n"/>
      <c r="I1487" s="33" t="n"/>
      <c r="J1487" s="33">
        <f>IF(I1487="", "", I1487*$F1487)</f>
        <v/>
      </c>
      <c r="K1487" s="33" t="n"/>
      <c r="L1487" s="33">
        <f>IF(K1487="", "", K1487*$F1487)</f>
        <v/>
      </c>
      <c r="M1487" s="30">
        <f>IF(OR(H1487="",H1487=0),"",IF(K1487="",IF(J1487="","",J1487/H1487),L1487/H1487))</f>
        <v/>
      </c>
      <c r="P1487" s="444" t="n"/>
      <c r="Z1487" s="445" t="n"/>
    </row>
    <row r="1488" ht="13.35" customHeight="1" s="162">
      <c r="B1488" s="31" t="n"/>
      <c r="C1488" s="31" t="n"/>
      <c r="E1488" s="31" t="n"/>
      <c r="F1488" s="32" t="n"/>
      <c r="G1488" s="33">
        <f>IF(F1488="", "", H1488/F1488)</f>
        <v/>
      </c>
      <c r="H1488" s="33" t="n"/>
      <c r="I1488" s="33" t="n"/>
      <c r="J1488" s="33">
        <f>IF(I1488="", "", I1488*$F1488)</f>
        <v/>
      </c>
      <c r="K1488" s="33" t="n"/>
      <c r="L1488" s="33">
        <f>IF(K1488="", "", K1488*$F1488)</f>
        <v/>
      </c>
      <c r="M1488" s="30">
        <f>IF(OR(H1488="",H1488=0),"",IF(K1488="",IF(J1488="","",J1488/H1488),L1488/H1488))</f>
        <v/>
      </c>
      <c r="P1488" s="444" t="n"/>
      <c r="Z1488" s="445" t="n"/>
    </row>
    <row r="1489" ht="13.35" customHeight="1" s="162">
      <c r="B1489" s="31" t="n"/>
      <c r="C1489" s="31" t="n"/>
      <c r="E1489" s="31" t="n"/>
      <c r="F1489" s="32" t="n"/>
      <c r="G1489" s="33">
        <f>IF(F1489="", "", H1489/F1489)</f>
        <v/>
      </c>
      <c r="H1489" s="33" t="n"/>
      <c r="I1489" s="33" t="n"/>
      <c r="J1489" s="33">
        <f>IF(I1489="", "", I1489*$F1489)</f>
        <v/>
      </c>
      <c r="K1489" s="33" t="n"/>
      <c r="L1489" s="33">
        <f>IF(K1489="", "", K1489*$F1489)</f>
        <v/>
      </c>
      <c r="M1489" s="30">
        <f>IF(OR(H1489="",H1489=0),"",IF(K1489="",IF(J1489="","",J1489/H1489),L1489/H1489))</f>
        <v/>
      </c>
      <c r="P1489" s="444" t="n"/>
      <c r="Z1489" s="445" t="n"/>
    </row>
    <row r="1490" ht="13.35" customHeight="1" s="162">
      <c r="B1490" s="31" t="n"/>
      <c r="C1490" s="31" t="n"/>
      <c r="E1490" s="31" t="n"/>
      <c r="F1490" s="32" t="n"/>
      <c r="G1490" s="33">
        <f>IF(F1490="", "", H1490/F1490)</f>
        <v/>
      </c>
      <c r="H1490" s="33" t="n"/>
      <c r="I1490" s="33" t="n"/>
      <c r="J1490" s="33">
        <f>IF(I1490="", "", I1490*$F1490)</f>
        <v/>
      </c>
      <c r="K1490" s="33" t="n"/>
      <c r="L1490" s="33">
        <f>IF(K1490="", "", K1490*$F1490)</f>
        <v/>
      </c>
      <c r="M1490" s="30">
        <f>IF(OR(H1490="",H1490=0),"",IF(K1490="",IF(J1490="","",J1490/H1490),L1490/H1490))</f>
        <v/>
      </c>
      <c r="P1490" s="444" t="n"/>
      <c r="Z1490" s="445" t="n"/>
    </row>
    <row r="1491" ht="13.35" customHeight="1" s="162">
      <c r="B1491" s="31" t="n"/>
      <c r="C1491" s="31" t="n"/>
      <c r="E1491" s="31" t="n"/>
      <c r="F1491" s="32" t="n"/>
      <c r="G1491" s="33">
        <f>IF(F1491="", "", H1491/F1491)</f>
        <v/>
      </c>
      <c r="H1491" s="33" t="n"/>
      <c r="I1491" s="33" t="n"/>
      <c r="J1491" s="33">
        <f>IF(I1491="", "", I1491*$F1491)</f>
        <v/>
      </c>
      <c r="K1491" s="33" t="n"/>
      <c r="L1491" s="33">
        <f>IF(K1491="", "", K1491*$F1491)</f>
        <v/>
      </c>
      <c r="M1491" s="30">
        <f>IF(OR(H1491="",H1491=0),"",IF(K1491="",IF(J1491="","",J1491/H1491),L1491/H1491))</f>
        <v/>
      </c>
      <c r="P1491" s="444" t="n"/>
      <c r="Z1491" s="445" t="n"/>
    </row>
    <row r="1492" ht="13.35" customHeight="1" s="162">
      <c r="B1492" s="31" t="n"/>
      <c r="C1492" s="31" t="n"/>
      <c r="E1492" s="31" t="n"/>
      <c r="F1492" s="32" t="n"/>
      <c r="G1492" s="33">
        <f>IF(F1492="", "", H1492/F1492)</f>
        <v/>
      </c>
      <c r="H1492" s="33" t="n"/>
      <c r="I1492" s="33" t="n"/>
      <c r="J1492" s="33">
        <f>IF(I1492="", "", I1492*$F1492)</f>
        <v/>
      </c>
      <c r="K1492" s="33" t="n"/>
      <c r="L1492" s="33">
        <f>IF(K1492="", "", K1492*$F1492)</f>
        <v/>
      </c>
      <c r="M1492" s="30">
        <f>IF(OR(H1492="",H1492=0),"",IF(K1492="",IF(J1492="","",J1492/H1492),L1492/H1492))</f>
        <v/>
      </c>
      <c r="P1492" s="444" t="n"/>
      <c r="Z1492" s="445" t="n"/>
    </row>
    <row r="1493" ht="13.35" customHeight="1" s="162">
      <c r="B1493" s="31" t="n"/>
      <c r="C1493" s="31" t="n"/>
      <c r="E1493" s="31" t="n"/>
      <c r="F1493" s="32" t="n"/>
      <c r="G1493" s="33">
        <f>IF(F1493="", "", H1493/F1493)</f>
        <v/>
      </c>
      <c r="H1493" s="33" t="n"/>
      <c r="I1493" s="33" t="n"/>
      <c r="J1493" s="33">
        <f>IF(I1493="", "", I1493*$F1493)</f>
        <v/>
      </c>
      <c r="K1493" s="33" t="n"/>
      <c r="L1493" s="33">
        <f>IF(K1493="", "", K1493*$F1493)</f>
        <v/>
      </c>
      <c r="M1493" s="30">
        <f>IF(OR(H1493="",H1493=0),"",IF(K1493="",IF(J1493="","",J1493/H1493),L1493/H1493))</f>
        <v/>
      </c>
      <c r="P1493" s="444" t="n"/>
      <c r="Z1493" s="445" t="n"/>
    </row>
    <row r="1494" ht="13.35" customHeight="1" s="162">
      <c r="B1494" s="31" t="n"/>
      <c r="C1494" s="31" t="n"/>
      <c r="E1494" s="31" t="n"/>
      <c r="F1494" s="32" t="n"/>
      <c r="G1494" s="33">
        <f>IF(F1494="", "", H1494/F1494)</f>
        <v/>
      </c>
      <c r="H1494" s="33" t="n"/>
      <c r="I1494" s="33" t="n"/>
      <c r="J1494" s="33">
        <f>IF(I1494="", "", I1494*$F1494)</f>
        <v/>
      </c>
      <c r="K1494" s="33" t="n"/>
      <c r="L1494" s="33">
        <f>IF(K1494="", "", K1494*$F1494)</f>
        <v/>
      </c>
      <c r="M1494" s="30">
        <f>IF(OR(H1494="",H1494=0),"",IF(K1494="",IF(J1494="","",J1494/H1494),L1494/H1494))</f>
        <v/>
      </c>
      <c r="P1494" s="444" t="n"/>
      <c r="Z1494" s="445" t="n"/>
    </row>
    <row r="1495" ht="13.35" customHeight="1" s="162">
      <c r="B1495" s="31" t="n"/>
      <c r="C1495" s="31" t="n"/>
      <c r="E1495" s="31" t="n"/>
      <c r="F1495" s="32" t="n"/>
      <c r="G1495" s="33">
        <f>IF(F1495="", "", H1495/F1495)</f>
        <v/>
      </c>
      <c r="H1495" s="33" t="n"/>
      <c r="I1495" s="33" t="n"/>
      <c r="J1495" s="33">
        <f>IF(I1495="", "", I1495*$F1495)</f>
        <v/>
      </c>
      <c r="K1495" s="33" t="n"/>
      <c r="L1495" s="33">
        <f>IF(K1495="", "", K1495*$F1495)</f>
        <v/>
      </c>
      <c r="M1495" s="30">
        <f>IF(OR(H1495="",H1495=0),"",IF(K1495="",IF(J1495="","",J1495/H1495),L1495/H1495))</f>
        <v/>
      </c>
      <c r="P1495" s="444" t="n"/>
      <c r="Z1495" s="445" t="n"/>
    </row>
    <row r="1496" ht="13.35" customHeight="1" s="162">
      <c r="B1496" s="31" t="n"/>
      <c r="C1496" s="31" t="n"/>
      <c r="E1496" s="31" t="n"/>
      <c r="F1496" s="32" t="n"/>
      <c r="G1496" s="33">
        <f>IF(F1496="", "", H1496/F1496)</f>
        <v/>
      </c>
      <c r="H1496" s="33" t="n"/>
      <c r="I1496" s="33" t="n"/>
      <c r="J1496" s="33">
        <f>IF(I1496="", "", I1496*$F1496)</f>
        <v/>
      </c>
      <c r="K1496" s="33" t="n"/>
      <c r="L1496" s="33">
        <f>IF(K1496="", "", K1496*$F1496)</f>
        <v/>
      </c>
      <c r="M1496" s="30">
        <f>IF(OR(H1496="",H1496=0),"",IF(K1496="",IF(J1496="","",J1496/H1496),L1496/H1496))</f>
        <v/>
      </c>
      <c r="P1496" s="444" t="n"/>
      <c r="Z1496" s="445" t="n"/>
    </row>
    <row r="1497" ht="13.35" customHeight="1" s="162">
      <c r="B1497" s="31" t="n"/>
      <c r="C1497" s="31" t="n"/>
      <c r="E1497" s="31" t="n"/>
      <c r="F1497" s="32" t="n"/>
      <c r="G1497" s="33">
        <f>IF(F1497="", "", H1497/F1497)</f>
        <v/>
      </c>
      <c r="H1497" s="33" t="n"/>
      <c r="I1497" s="33" t="n"/>
      <c r="J1497" s="33">
        <f>IF(I1497="", "", I1497*$F1497)</f>
        <v/>
      </c>
      <c r="K1497" s="33" t="n"/>
      <c r="L1497" s="33">
        <f>IF(K1497="", "", K1497*$F1497)</f>
        <v/>
      </c>
      <c r="M1497" s="30">
        <f>IF(OR(H1497="",H1497=0),"",IF(K1497="",IF(J1497="","",J1497/H1497),L1497/H1497))</f>
        <v/>
      </c>
      <c r="P1497" s="444" t="n"/>
      <c r="Z1497" s="445" t="n"/>
    </row>
    <row r="1498" ht="13.35" customHeight="1" s="162">
      <c r="B1498" s="31" t="n"/>
      <c r="C1498" s="31" t="n"/>
      <c r="E1498" s="31" t="n"/>
      <c r="F1498" s="32" t="n"/>
      <c r="G1498" s="33">
        <f>IF(F1498="", "", H1498/F1498)</f>
        <v/>
      </c>
      <c r="H1498" s="33" t="n"/>
      <c r="I1498" s="33" t="n"/>
      <c r="J1498" s="33">
        <f>IF(I1498="", "", I1498*$F1498)</f>
        <v/>
      </c>
      <c r="K1498" s="33" t="n"/>
      <c r="L1498" s="33">
        <f>IF(K1498="", "", K1498*$F1498)</f>
        <v/>
      </c>
      <c r="M1498" s="30">
        <f>IF(OR(H1498="",H1498=0),"",IF(K1498="",IF(J1498="","",J1498/H1498),L1498/H1498))</f>
        <v/>
      </c>
      <c r="P1498" s="444" t="n"/>
      <c r="Z1498" s="445" t="n"/>
    </row>
    <row r="1499" ht="13.35" customHeight="1" s="162">
      <c r="B1499" s="31" t="n"/>
      <c r="C1499" s="31" t="n"/>
      <c r="E1499" s="31" t="n"/>
      <c r="F1499" s="32" t="n"/>
      <c r="G1499" s="33">
        <f>IF(F1499="", "", H1499/F1499)</f>
        <v/>
      </c>
      <c r="H1499" s="33" t="n"/>
      <c r="I1499" s="33" t="n"/>
      <c r="J1499" s="33">
        <f>IF(I1499="", "", I1499*$F1499)</f>
        <v/>
      </c>
      <c r="K1499" s="33" t="n"/>
      <c r="L1499" s="33">
        <f>IF(K1499="", "", K1499*$F1499)</f>
        <v/>
      </c>
      <c r="M1499" s="30">
        <f>IF(OR(H1499="",H1499=0),"",IF(K1499="",IF(J1499="","",J1499/H1499),L1499/H1499))</f>
        <v/>
      </c>
      <c r="P1499" s="444" t="n"/>
      <c r="Z1499" s="445" t="n"/>
    </row>
    <row r="1500" ht="13.35" customHeight="1" s="162">
      <c r="B1500" s="31" t="n"/>
      <c r="C1500" s="31" t="n"/>
      <c r="E1500" s="31" t="n"/>
      <c r="F1500" s="32" t="n"/>
      <c r="G1500" s="33">
        <f>IF(F1500="", "", H1500/F1500)</f>
        <v/>
      </c>
      <c r="H1500" s="33" t="n"/>
      <c r="I1500" s="33" t="n"/>
      <c r="J1500" s="33">
        <f>IF(I1500="", "", I1500*$F1500)</f>
        <v/>
      </c>
      <c r="K1500" s="33" t="n"/>
      <c r="L1500" s="33">
        <f>IF(K1500="", "", K1500*$F1500)</f>
        <v/>
      </c>
      <c r="M1500" s="30">
        <f>IF(OR(H1500="",H1500=0),"",IF(K1500="",IF(J1500="","",J1500/H1500),L1500/H1500))</f>
        <v/>
      </c>
      <c r="P1500" s="444" t="n"/>
      <c r="Z1500" s="445" t="n"/>
    </row>
    <row r="1501" ht="13.35" customHeight="1" s="162">
      <c r="B1501" s="31" t="n"/>
      <c r="C1501" s="31" t="n"/>
      <c r="E1501" s="31" t="n"/>
      <c r="F1501" s="32" t="n"/>
      <c r="G1501" s="33">
        <f>IF(F1501="", "", H1501/F1501)</f>
        <v/>
      </c>
      <c r="H1501" s="33" t="n"/>
      <c r="I1501" s="33" t="n"/>
      <c r="J1501" s="33">
        <f>IF(I1501="", "", I1501*$F1501)</f>
        <v/>
      </c>
      <c r="K1501" s="33" t="n"/>
      <c r="L1501" s="33">
        <f>IF(K1501="", "", K1501*$F1501)</f>
        <v/>
      </c>
      <c r="M1501" s="30">
        <f>IF(OR(H1501="",H1501=0),"",IF(K1501="",IF(J1501="","",J1501/H1501),L1501/H1501))</f>
        <v/>
      </c>
      <c r="P1501" s="444" t="n"/>
      <c r="Z1501" s="445" t="n"/>
    </row>
    <row r="1502" ht="13.35" customHeight="1" s="162">
      <c r="B1502" s="31" t="n"/>
      <c r="C1502" s="31" t="n"/>
      <c r="E1502" s="31" t="n"/>
      <c r="F1502" s="32" t="n"/>
      <c r="G1502" s="33">
        <f>IF(F1502="", "", H1502/F1502)</f>
        <v/>
      </c>
      <c r="H1502" s="33" t="n"/>
      <c r="I1502" s="33" t="n"/>
      <c r="J1502" s="33">
        <f>IF(I1502="", "", I1502*$F1502)</f>
        <v/>
      </c>
      <c r="K1502" s="33" t="n"/>
      <c r="L1502" s="33">
        <f>IF(K1502="", "", K1502*$F1502)</f>
        <v/>
      </c>
      <c r="M1502" s="30">
        <f>IF(OR(H1502="",H1502=0),"",IF(K1502="",IF(J1502="","",J1502/H1502),L1502/H1502))</f>
        <v/>
      </c>
      <c r="P1502" s="444" t="n"/>
      <c r="Z1502" s="445" t="n"/>
    </row>
    <row r="1503" ht="13.35" customHeight="1" s="162">
      <c r="B1503" s="31" t="n"/>
      <c r="C1503" s="31" t="n"/>
      <c r="E1503" s="31" t="n"/>
      <c r="F1503" s="32" t="n"/>
      <c r="G1503" s="33">
        <f>IF(F1503="", "", H1503/F1503)</f>
        <v/>
      </c>
      <c r="H1503" s="33" t="n"/>
      <c r="I1503" s="33" t="n"/>
      <c r="J1503" s="33">
        <f>IF(I1503="", "", I1503*$F1503)</f>
        <v/>
      </c>
      <c r="K1503" s="33" t="n"/>
      <c r="L1503" s="33">
        <f>IF(K1503="", "", K1503*$F1503)</f>
        <v/>
      </c>
      <c r="M1503" s="30">
        <f>IF(OR(H1503="",H1503=0),"",IF(K1503="",IF(J1503="","",J1503/H1503),L1503/H1503))</f>
        <v/>
      </c>
      <c r="P1503" s="444" t="n"/>
      <c r="Z1503" s="445" t="n"/>
    </row>
    <row r="1504" ht="13.35" customHeight="1" s="162">
      <c r="B1504" s="31" t="n"/>
      <c r="C1504" s="31" t="n"/>
      <c r="E1504" s="31" t="n"/>
      <c r="F1504" s="32" t="n"/>
      <c r="G1504" s="33">
        <f>IF(F1504="", "", H1504/F1504)</f>
        <v/>
      </c>
      <c r="H1504" s="33" t="n"/>
      <c r="I1504" s="33" t="n"/>
      <c r="J1504" s="33">
        <f>IF(I1504="", "", I1504*$F1504)</f>
        <v/>
      </c>
      <c r="K1504" s="33" t="n"/>
      <c r="L1504" s="33">
        <f>IF(K1504="", "", K1504*$F1504)</f>
        <v/>
      </c>
      <c r="M1504" s="30">
        <f>IF(OR(H1504="",H1504=0),"",IF(K1504="",IF(J1504="","",J1504/H1504),L1504/H1504))</f>
        <v/>
      </c>
      <c r="P1504" s="444" t="n"/>
      <c r="Z1504" s="445" t="n"/>
    </row>
    <row r="1505" ht="13.35" customHeight="1" s="162">
      <c r="B1505" s="31" t="n"/>
      <c r="C1505" s="31" t="n"/>
      <c r="E1505" s="31" t="n"/>
      <c r="F1505" s="32" t="n"/>
      <c r="G1505" s="33">
        <f>IF(F1505="", "", H1505/F1505)</f>
        <v/>
      </c>
      <c r="H1505" s="33" t="n"/>
      <c r="I1505" s="33" t="n"/>
      <c r="J1505" s="33">
        <f>IF(I1505="", "", I1505*$F1505)</f>
        <v/>
      </c>
      <c r="K1505" s="33" t="n"/>
      <c r="L1505" s="33">
        <f>IF(K1505="", "", K1505*$F1505)</f>
        <v/>
      </c>
      <c r="M1505" s="30">
        <f>IF(OR(H1505="",H1505=0),"",IF(K1505="",IF(J1505="","",J1505/H1505),L1505/H1505))</f>
        <v/>
      </c>
      <c r="P1505" s="444" t="n"/>
      <c r="Z1505" s="445" t="n"/>
    </row>
    <row r="1506" ht="13.35" customHeight="1" s="162">
      <c r="B1506" s="31" t="n"/>
      <c r="C1506" s="31" t="n"/>
      <c r="E1506" s="31" t="n"/>
      <c r="F1506" s="32" t="n"/>
      <c r="G1506" s="33">
        <f>IF(F1506="", "", H1506/F1506)</f>
        <v/>
      </c>
      <c r="H1506" s="33" t="n"/>
      <c r="I1506" s="33" t="n"/>
      <c r="J1506" s="33">
        <f>IF(I1506="", "", I1506*$F1506)</f>
        <v/>
      </c>
      <c r="K1506" s="33" t="n"/>
      <c r="L1506" s="33">
        <f>IF(K1506="", "", K1506*$F1506)</f>
        <v/>
      </c>
      <c r="M1506" s="34">
        <f>IF(OR(H1506="",H1506=0),"",IF(K1506="",IF(J1506="","",J1506/H1506),L1506/H1506))</f>
        <v/>
      </c>
      <c r="P1506" s="444" t="n"/>
      <c r="Z1506" s="445" t="n"/>
    </row>
    <row r="1507" ht="13.35" customHeight="1" s="162">
      <c r="A1507" s="130" t="n"/>
      <c r="B1507" s="42" t="n"/>
      <c r="C1507" s="231" t="inlineStr">
        <is>
          <t>Total</t>
        </is>
      </c>
      <c r="D1507" s="159" t="n"/>
      <c r="E1507" s="42" t="n"/>
      <c r="F1507" s="42" t="n"/>
      <c r="G1507" s="43" t="n"/>
      <c r="H1507" s="43">
        <f>IF(SUM(H1479:H1506)=0,"",SUM(H1479:H1506))</f>
        <v/>
      </c>
      <c r="I1507" s="43" t="n"/>
      <c r="J1507" s="43">
        <f>IF(SUM(J1479:J1506)=0,"",SUM(J1479:J1506))</f>
        <v/>
      </c>
      <c r="K1507" s="43" t="n"/>
      <c r="L1507" s="43">
        <f>IF(SUM(L1479:L1506)=0,"",SUM(L1479:L1506))</f>
        <v/>
      </c>
      <c r="M1507" s="35">
        <f>IF(OR(H1507="",H1507=0),"",IF(L1507="",IF(J1507="","",J1507/H1507),L1507/H1507))</f>
        <v/>
      </c>
      <c r="P1507" s="444" t="n"/>
      <c r="Z1507" s="445" t="n"/>
    </row>
    <row r="1508" ht="13.35" customHeight="1" s="162">
      <c r="P1508" s="444" t="n"/>
      <c r="Z1508" s="445" t="n"/>
    </row>
    <row r="1509" ht="13.35" customHeight="1" s="162">
      <c r="B1509" s="188" t="inlineStr">
        <is>
          <t>Return Air Register / Inlet Airflow</t>
        </is>
      </c>
      <c r="C1509" s="174" t="n"/>
      <c r="D1509" s="174" t="n"/>
      <c r="E1509" s="174" t="n"/>
      <c r="F1509" s="173" t="n"/>
      <c r="G1509" s="233" t="inlineStr">
        <is>
          <t>Design VEL</t>
        </is>
      </c>
      <c r="H1509" s="194" t="inlineStr">
        <is>
          <t>Design CFM</t>
        </is>
      </c>
      <c r="I1509" s="188" t="inlineStr">
        <is>
          <t>Initial</t>
        </is>
      </c>
      <c r="J1509" s="173" t="n"/>
      <c r="K1509" s="188" t="inlineStr">
        <is>
          <t>Final</t>
        </is>
      </c>
      <c r="L1509" s="173" t="n"/>
      <c r="M1509" s="188" t="inlineStr">
        <is>
          <t>%</t>
        </is>
      </c>
      <c r="P1509" s="446" t="n"/>
      <c r="Q1509" s="447" t="n"/>
      <c r="R1509" s="447" t="n"/>
      <c r="S1509" s="447" t="n"/>
      <c r="T1509" s="447" t="n"/>
      <c r="U1509" s="447" t="n"/>
      <c r="V1509" s="447" t="n"/>
      <c r="W1509" s="447" t="n"/>
      <c r="X1509" s="447" t="n"/>
      <c r="Y1509" s="447" t="n"/>
      <c r="Z1509" s="448" t="n"/>
    </row>
    <row r="1510" ht="13.35" customHeight="1" s="162">
      <c r="B1510" s="153" t="inlineStr">
        <is>
          <t>No.</t>
        </is>
      </c>
      <c r="C1510" s="188" t="inlineStr">
        <is>
          <t>Area Served</t>
        </is>
      </c>
      <c r="D1510" s="188" t="inlineStr">
        <is>
          <t>Type</t>
        </is>
      </c>
      <c r="E1510" s="188" t="inlineStr">
        <is>
          <t>Size</t>
        </is>
      </c>
      <c r="F1510" s="188" t="inlineStr">
        <is>
          <t>Ak</t>
        </is>
      </c>
      <c r="G1510" s="442" t="n"/>
      <c r="H1510" s="442" t="n"/>
      <c r="I1510" s="188" t="inlineStr">
        <is>
          <t>VEL</t>
        </is>
      </c>
      <c r="J1510" s="188" t="inlineStr">
        <is>
          <t>CFM</t>
        </is>
      </c>
      <c r="K1510" s="188" t="inlineStr">
        <is>
          <t>VEL</t>
        </is>
      </c>
      <c r="L1510" s="188" t="inlineStr">
        <is>
          <t>CFM</t>
        </is>
      </c>
      <c r="M1510" s="442" t="n"/>
    </row>
    <row r="1511" ht="13.35" customHeight="1" s="162">
      <c r="B1511" s="31" t="n"/>
      <c r="C1511" s="31" t="n"/>
      <c r="E1511" s="31" t="n"/>
      <c r="F1511" s="32" t="n"/>
      <c r="G1511" s="33">
        <f>IF(F1511="", "", H1511/F1511)</f>
        <v/>
      </c>
      <c r="H1511" s="33">
        <f>IF(H1507="","",H1507-N(H1518))</f>
        <v/>
      </c>
      <c r="I1511" s="33" t="n"/>
      <c r="J1511" s="33">
        <f>IF(I1511="", "", I1511*$F1511)</f>
        <v/>
      </c>
      <c r="K1511" s="33" t="n"/>
      <c r="L1511" s="33">
        <f>IF(L1518="","",L1507-N(L1518))</f>
        <v/>
      </c>
      <c r="M1511" s="30">
        <f>IF(OR(H1511="",H1511=0),"",IF(K1511="",IF(J1511="","",J1511/H1511),L1511/H1511))</f>
        <v/>
      </c>
    </row>
    <row r="1512" ht="13.35" customHeight="1" s="162">
      <c r="B1512" s="31" t="n"/>
      <c r="C1512" s="31" t="n"/>
      <c r="E1512" s="31" t="n"/>
      <c r="F1512" s="32" t="n"/>
      <c r="G1512" s="33">
        <f>IF(F1512="", "", H1512/F1512)</f>
        <v/>
      </c>
      <c r="H1512" s="33" t="n"/>
      <c r="I1512" s="33" t="n"/>
      <c r="J1512" s="33">
        <f>IF(I1512="", "", I1512*$F1512)</f>
        <v/>
      </c>
      <c r="K1512" s="33" t="n"/>
      <c r="L1512" s="33">
        <f>IF(K1512="", "", K1512*$F1512)</f>
        <v/>
      </c>
      <c r="M1512" s="30">
        <f>IF(OR(H1512="",H1512=0),"",IF(K1512="",IF(J1512="","",J1512/H1512),L1512/H1512))</f>
        <v/>
      </c>
    </row>
    <row r="1513" ht="13.35" customHeight="1" s="162">
      <c r="B1513" s="31" t="n"/>
      <c r="C1513" s="31" t="n"/>
      <c r="E1513" s="31" t="n"/>
      <c r="F1513" s="32" t="n"/>
      <c r="G1513" s="33">
        <f>IF(F1513="", "", H1513/F1513)</f>
        <v/>
      </c>
      <c r="H1513" s="33" t="n"/>
      <c r="I1513" s="33" t="n"/>
      <c r="J1513" s="33">
        <f>IF(I1513="", "", I1513*$F1513)</f>
        <v/>
      </c>
      <c r="K1513" s="33" t="n"/>
      <c r="L1513" s="33">
        <f>IF(K1513="", "", K1513*$F1513)</f>
        <v/>
      </c>
      <c r="M1513" s="34">
        <f>IF(OR(H1513="",H1513=0),"",IF(K1513="",IF(J1513="","",J1513/H1513),L1513/H1513))</f>
        <v/>
      </c>
    </row>
    <row r="1514" ht="13.35" customHeight="1" s="162">
      <c r="A1514" s="130" t="n"/>
      <c r="B1514" s="42" t="n"/>
      <c r="C1514" s="231" t="inlineStr">
        <is>
          <t>Total</t>
        </is>
      </c>
      <c r="D1514" s="159" t="n"/>
      <c r="E1514" s="42" t="n"/>
      <c r="F1514" s="42" t="n"/>
      <c r="G1514" s="43" t="n"/>
      <c r="H1514" s="43">
        <f>IF(SUM(H1511:H1513)=0, "", SUM(H1511:H1513))</f>
        <v/>
      </c>
      <c r="I1514" s="42" t="n"/>
      <c r="J1514" s="43">
        <f>IF(SUM(J1511:J1513)=0, "", SUM(J1511:J1513))</f>
        <v/>
      </c>
      <c r="K1514" s="42" t="n"/>
      <c r="L1514" s="43">
        <f>IF(SUM(L1511:L1513)=0, "", SUM(L1511:L1513))</f>
        <v/>
      </c>
      <c r="M1514" s="35">
        <f>IF(OR(H1514="",H1514=0),"",IF(L1514="",IF(J1514="","",J1514/H1514),L1514/H1514))</f>
        <v/>
      </c>
    </row>
    <row r="1515"/>
    <row r="1516" ht="13.35" customHeight="1" s="162">
      <c r="B1516" s="188" t="inlineStr">
        <is>
          <t>Outside Air Inlet / Duct Airflow</t>
        </is>
      </c>
      <c r="C1516" s="174" t="n"/>
      <c r="D1516" s="174" t="n"/>
      <c r="E1516" s="174" t="n"/>
      <c r="F1516" s="173" t="n"/>
      <c r="G1516" s="233" t="inlineStr">
        <is>
          <t>Design VEL</t>
        </is>
      </c>
      <c r="H1516" s="194" t="inlineStr">
        <is>
          <t>Design CFM</t>
        </is>
      </c>
      <c r="I1516" s="188" t="inlineStr">
        <is>
          <t>Initial</t>
        </is>
      </c>
      <c r="J1516" s="173" t="n"/>
      <c r="K1516" s="188" t="inlineStr">
        <is>
          <t>Final</t>
        </is>
      </c>
      <c r="L1516" s="173" t="n"/>
      <c r="M1516" s="188" t="inlineStr">
        <is>
          <t>%</t>
        </is>
      </c>
    </row>
    <row r="1517" ht="13.35" customHeight="1" s="162">
      <c r="B1517" s="153" t="inlineStr">
        <is>
          <t>No.</t>
        </is>
      </c>
      <c r="C1517" s="188" t="inlineStr">
        <is>
          <t>Area Served</t>
        </is>
      </c>
      <c r="D1517" s="188" t="inlineStr">
        <is>
          <t>Type</t>
        </is>
      </c>
      <c r="E1517" s="188" t="inlineStr">
        <is>
          <t>Size</t>
        </is>
      </c>
      <c r="F1517" s="188" t="inlineStr">
        <is>
          <t>Ak</t>
        </is>
      </c>
      <c r="G1517" s="442" t="n"/>
      <c r="H1517" s="442" t="n"/>
      <c r="I1517" s="188" t="inlineStr">
        <is>
          <t>VEL</t>
        </is>
      </c>
      <c r="J1517" s="188" t="inlineStr">
        <is>
          <t>CFM</t>
        </is>
      </c>
      <c r="K1517" s="188" t="inlineStr">
        <is>
          <t>VEL</t>
        </is>
      </c>
      <c r="L1517" s="188" t="inlineStr">
        <is>
          <t>CFM</t>
        </is>
      </c>
      <c r="M1517" s="442" t="n"/>
    </row>
    <row r="1518" ht="13.35" customHeight="1" s="162">
      <c r="B1518" s="31" t="n"/>
      <c r="C1518" s="31" t="n"/>
      <c r="E1518" s="31" t="n"/>
      <c r="F1518" s="32" t="n"/>
      <c r="G1518" s="33">
        <f>IF(F1518="", "", H1518/F1518)</f>
        <v/>
      </c>
      <c r="H1518" s="33" t="n"/>
      <c r="I1518" s="33" t="n"/>
      <c r="J1518" s="33">
        <f>IF(I1518="", "", I1518*$F1518)</f>
        <v/>
      </c>
      <c r="K1518" s="33" t="n"/>
      <c r="L1518" s="33">
        <f>IF(K1518="", "", K1518*$F1518)</f>
        <v/>
      </c>
      <c r="M1518" s="30">
        <f>IF(OR(H1518="",H1518=0),"",IF(K1518="",IF(J1518="","",J1518/H1518),L1518/H1518))</f>
        <v/>
      </c>
    </row>
    <row r="1519"/>
    <row r="1520" ht="13.35" customHeight="1" s="162">
      <c r="B1520" s="188" t="inlineStr">
        <is>
          <t>Remarks</t>
        </is>
      </c>
      <c r="C1520" s="173" t="n"/>
      <c r="D1520" s="154" t="n"/>
      <c r="E1520" s="174" t="n"/>
      <c r="F1520" s="174" t="n"/>
      <c r="G1520" s="174" t="n"/>
      <c r="H1520" s="174" t="n"/>
      <c r="I1520" s="174" t="n"/>
      <c r="J1520" s="174" t="n"/>
      <c r="K1520" s="174" t="n"/>
      <c r="L1520" s="174" t="n"/>
      <c r="M1520" s="173" t="n"/>
    </row>
    <row r="1521" ht="13.35" customHeight="1" s="162">
      <c r="B1521" s="154" t="n"/>
      <c r="C1521" s="174" t="n"/>
      <c r="D1521" s="174" t="n"/>
      <c r="E1521" s="174" t="n"/>
      <c r="F1521" s="174" t="n"/>
      <c r="G1521" s="174" t="n"/>
      <c r="H1521" s="174" t="n"/>
      <c r="I1521" s="174" t="n"/>
      <c r="J1521" s="174" t="n"/>
      <c r="K1521" s="174" t="n"/>
      <c r="L1521" s="174" t="n"/>
      <c r="M1521" s="173" t="n"/>
    </row>
    <row r="1522" ht="13.35" customHeight="1" s="162">
      <c r="B1522" s="154" t="n"/>
      <c r="C1522" s="174" t="n"/>
      <c r="D1522" s="174" t="n"/>
      <c r="E1522" s="174" t="n"/>
      <c r="F1522" s="174" t="n"/>
      <c r="G1522" s="174" t="n"/>
      <c r="H1522" s="174" t="n"/>
      <c r="I1522" s="174" t="n"/>
      <c r="J1522" s="174" t="n"/>
      <c r="K1522" s="174" t="n"/>
      <c r="L1522" s="174" t="n"/>
      <c r="M1522" s="173" t="n"/>
    </row>
    <row r="1523" ht="13.35" customHeight="1" s="162">
      <c r="B1523" s="200" t="inlineStr">
        <is>
          <t>System</t>
        </is>
      </c>
      <c r="C1523" s="403" t="n"/>
      <c r="D1523" s="209">
        <f>IF('{Equipment Data Entry}'!B38="","",'{Equipment Data Entry}'!B38)</f>
        <v/>
      </c>
      <c r="E1523" s="420" t="n"/>
      <c r="F1523" s="403" t="n"/>
      <c r="G1523" s="200" t="inlineStr">
        <is>
          <t>Service</t>
        </is>
      </c>
      <c r="H1523" s="403" t="n"/>
      <c r="I1523" s="210">
        <f>IF('{Equipment Data Entry}'!C38="", "", '{Equipment Data Entry}'!C38)</f>
        <v/>
      </c>
      <c r="J1523" s="420" t="n"/>
      <c r="K1523" s="420" t="n"/>
      <c r="L1523" s="420" t="n"/>
      <c r="M1523" s="403" t="n"/>
    </row>
    <row r="1524" ht="13.35" customHeight="1" s="162">
      <c r="B1524" s="424" t="n"/>
      <c r="C1524" s="425" t="n"/>
      <c r="D1524" s="424" t="n"/>
      <c r="E1524" s="426" t="n"/>
      <c r="F1524" s="425" t="n"/>
      <c r="G1524" s="424" t="n"/>
      <c r="H1524" s="425" t="n"/>
      <c r="I1524" s="424" t="n"/>
      <c r="J1524" s="426" t="n"/>
      <c r="K1524" s="426" t="n"/>
      <c r="L1524" s="426" t="n"/>
      <c r="M1524" s="425" t="n"/>
    </row>
    <row r="1525" ht="13.35" customHeight="1" s="162">
      <c r="B1525" s="439" t="inlineStr">
        <is>
          <t>Instrument:</t>
        </is>
      </c>
      <c r="C1525" s="13" t="n"/>
      <c r="D1525" s="440" t="n"/>
      <c r="E1525" s="404" t="n"/>
      <c r="F1525" s="404" t="n"/>
      <c r="G1525" s="439" t="inlineStr">
        <is>
          <t>Ak basis / notes:</t>
        </is>
      </c>
      <c r="H1525" s="13" t="n"/>
      <c r="I1525" s="441" t="n"/>
      <c r="J1525" s="404" t="n"/>
      <c r="K1525" s="404" t="n"/>
      <c r="L1525" s="404" t="n"/>
      <c r="M1525" s="404" t="n"/>
    </row>
    <row r="1526" ht="13.35" customHeight="1" s="162">
      <c r="B1526" s="188" t="inlineStr">
        <is>
          <t>Supply Air Diffuser / Outlet Airflow</t>
        </is>
      </c>
      <c r="C1526" s="174" t="n"/>
      <c r="D1526" s="174" t="n"/>
      <c r="E1526" s="174" t="n"/>
      <c r="F1526" s="173" t="n"/>
      <c r="G1526" s="233" t="inlineStr">
        <is>
          <t>Design VEL</t>
        </is>
      </c>
      <c r="H1526" s="194" t="inlineStr">
        <is>
          <t>Design CFM</t>
        </is>
      </c>
      <c r="I1526" s="188" t="inlineStr">
        <is>
          <t>Initial</t>
        </is>
      </c>
      <c r="J1526" s="173" t="n"/>
      <c r="K1526" s="188" t="inlineStr">
        <is>
          <t>Final</t>
        </is>
      </c>
      <c r="L1526" s="173" t="n"/>
      <c r="M1526" s="188" t="inlineStr">
        <is>
          <t>%</t>
        </is>
      </c>
    </row>
    <row r="1527" ht="13.35" customHeight="1" s="162">
      <c r="B1527" s="153" t="inlineStr">
        <is>
          <t>No.</t>
        </is>
      </c>
      <c r="C1527" s="188" t="inlineStr">
        <is>
          <t>Area Served</t>
        </is>
      </c>
      <c r="D1527" s="188" t="inlineStr">
        <is>
          <t>Type</t>
        </is>
      </c>
      <c r="E1527" s="188" t="inlineStr">
        <is>
          <t>Size</t>
        </is>
      </c>
      <c r="F1527" s="188" t="inlineStr">
        <is>
          <t>Ak</t>
        </is>
      </c>
      <c r="G1527" s="442" t="n"/>
      <c r="H1527" s="442" t="n"/>
      <c r="I1527" s="188" t="inlineStr">
        <is>
          <t>VEL</t>
        </is>
      </c>
      <c r="J1527" s="188" t="inlineStr">
        <is>
          <t>CFM</t>
        </is>
      </c>
      <c r="K1527" s="188" t="inlineStr">
        <is>
          <t>VEL</t>
        </is>
      </c>
      <c r="L1527" s="188" t="inlineStr">
        <is>
          <t>CFM</t>
        </is>
      </c>
      <c r="M1527" s="442" t="n"/>
    </row>
    <row r="1528" ht="13.35" customHeight="1" s="162">
      <c r="B1528" s="31" t="n"/>
      <c r="C1528" s="31" t="n"/>
      <c r="E1528" s="31" t="n"/>
      <c r="F1528" s="32" t="n"/>
      <c r="G1528" s="33">
        <f>IF(F1528="", "", H1528/F1528)</f>
        <v/>
      </c>
      <c r="H1528" s="33" t="n"/>
      <c r="I1528" s="33" t="n"/>
      <c r="J1528" s="33">
        <f>IF(I1528="", "", I1528*$F1528)</f>
        <v/>
      </c>
      <c r="K1528" s="33" t="n"/>
      <c r="L1528" s="33">
        <f>IF(K1528="", "", K1528*$F1528)</f>
        <v/>
      </c>
      <c r="M1528" s="30">
        <f>IF(OR(H1528="",H1528=0),"",IF(K1528="",IF(J1528="","",J1528/H1528),L1528/H1528))</f>
        <v/>
      </c>
      <c r="P1528" s="238" t="inlineStr">
        <is>
          <t>Technician Notes</t>
        </is>
      </c>
    </row>
    <row r="1529" ht="13.35" customHeight="1" s="162">
      <c r="B1529" s="31" t="n"/>
      <c r="C1529" s="31" t="n"/>
      <c r="E1529" s="31"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1" t="n"/>
      <c r="C1530" s="31" t="n"/>
      <c r="E1530" s="31"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1" t="n"/>
      <c r="C1531" s="31" t="n"/>
      <c r="E1531" s="31" t="n"/>
      <c r="F1531" s="32" t="n"/>
      <c r="G1531" s="33">
        <f>IF(F1531="", "", H1531/F1531)</f>
        <v/>
      </c>
      <c r="H1531" s="33" t="n"/>
      <c r="I1531" s="33" t="n"/>
      <c r="J1531" s="33">
        <f>IF(I1531="", "", I1531*$F1531)</f>
        <v/>
      </c>
      <c r="K1531" s="33" t="n"/>
      <c r="L1531" s="33">
        <f>IF(K1531="", "", K1531*$F1531)</f>
        <v/>
      </c>
      <c r="M1531" s="30">
        <f>IF(OR(H1531="",H1531=0),"",IF(K1531="",IF(J1531="","",J1531/H1531),L1531/H1531))</f>
        <v/>
      </c>
      <c r="P1531" s="443" t="n"/>
      <c r="Q1531" s="421" t="n"/>
      <c r="R1531" s="421" t="n"/>
      <c r="S1531" s="421" t="n"/>
      <c r="T1531" s="421" t="n"/>
      <c r="U1531" s="421" t="n"/>
      <c r="V1531" s="421" t="n"/>
      <c r="W1531" s="421" t="n"/>
      <c r="X1531" s="421" t="n"/>
      <c r="Y1531" s="421" t="n"/>
      <c r="Z1531" s="422" t="n"/>
    </row>
    <row r="1532" ht="13.35" customHeight="1" s="162">
      <c r="B1532" s="31" t="n"/>
      <c r="C1532" s="31" t="n"/>
      <c r="E1532" s="31" t="n"/>
      <c r="F1532" s="32" t="n"/>
      <c r="G1532" s="33">
        <f>IF(F1532="", "", H1532/F1532)</f>
        <v/>
      </c>
      <c r="H1532" s="33" t="n"/>
      <c r="I1532" s="33" t="n"/>
      <c r="J1532" s="33">
        <f>IF(I1532="", "", I1532*$F1532)</f>
        <v/>
      </c>
      <c r="K1532" s="33" t="n"/>
      <c r="L1532" s="33">
        <f>IF(K1532="", "", K1532*$F1532)</f>
        <v/>
      </c>
      <c r="M1532" s="30">
        <f>IF(OR(H1532="",H1532=0),"",IF(K1532="",IF(J1532="","",J1532/H1532),L1532/H1532))</f>
        <v/>
      </c>
      <c r="P1532" s="444" t="n"/>
      <c r="Z1532" s="445" t="n"/>
    </row>
    <row r="1533" ht="13.35" customHeight="1" s="162">
      <c r="B1533" s="31" t="n"/>
      <c r="C1533" s="31" t="n"/>
      <c r="E1533" s="31" t="n"/>
      <c r="F1533" s="32" t="n"/>
      <c r="G1533" s="33">
        <f>IF(F1533="", "", H1533/F1533)</f>
        <v/>
      </c>
      <c r="H1533" s="33" t="n"/>
      <c r="I1533" s="33" t="n"/>
      <c r="J1533" s="33">
        <f>IF(I1533="", "", I1533*$F1533)</f>
        <v/>
      </c>
      <c r="K1533" s="33" t="n"/>
      <c r="L1533" s="33">
        <f>IF(K1533="", "", K1533*$F1533)</f>
        <v/>
      </c>
      <c r="M1533" s="30">
        <f>IF(OR(H1533="",H1533=0),"",IF(K1533="",IF(J1533="","",J1533/H1533),L1533/H1533))</f>
        <v/>
      </c>
      <c r="P1533" s="444" t="n"/>
      <c r="Z1533" s="445" t="n"/>
    </row>
    <row r="1534" ht="13.35" customHeight="1" s="162">
      <c r="B1534" s="31" t="n"/>
      <c r="C1534" s="31" t="n"/>
      <c r="E1534" s="31" t="n"/>
      <c r="F1534" s="32" t="n"/>
      <c r="G1534" s="33">
        <f>IF(F1534="", "", H1534/F1534)</f>
        <v/>
      </c>
      <c r="H1534" s="33" t="n"/>
      <c r="I1534" s="33" t="n"/>
      <c r="J1534" s="33">
        <f>IF(I1534="", "", I1534*$F1534)</f>
        <v/>
      </c>
      <c r="K1534" s="33" t="n"/>
      <c r="L1534" s="33">
        <f>IF(K1534="", "", K1534*$F1534)</f>
        <v/>
      </c>
      <c r="M1534" s="30">
        <f>IF(OR(H1534="",H1534=0),"",IF(K1534="",IF(J1534="","",J1534/H1534),L1534/H1534))</f>
        <v/>
      </c>
      <c r="P1534" s="444" t="n"/>
      <c r="Z1534" s="445" t="n"/>
    </row>
    <row r="1535" ht="13.35" customHeight="1" s="162">
      <c r="B1535" s="31" t="n"/>
      <c r="C1535" s="31" t="n"/>
      <c r="E1535" s="31" t="n"/>
      <c r="F1535" s="32" t="n"/>
      <c r="G1535" s="33">
        <f>IF(F1535="", "", H1535/F1535)</f>
        <v/>
      </c>
      <c r="H1535" s="33" t="n"/>
      <c r="I1535" s="33" t="n"/>
      <c r="J1535" s="33">
        <f>IF(I1535="", "", I1535*$F1535)</f>
        <v/>
      </c>
      <c r="K1535" s="33" t="n"/>
      <c r="L1535" s="33">
        <f>IF(K1535="", "", K1535*$F1535)</f>
        <v/>
      </c>
      <c r="M1535" s="30">
        <f>IF(OR(H1535="",H1535=0),"",IF(K1535="",IF(J1535="","",J1535/H1535),L1535/H1535))</f>
        <v/>
      </c>
      <c r="P1535" s="444" t="n"/>
      <c r="Z1535" s="445" t="n"/>
    </row>
    <row r="1536" ht="13.35" customHeight="1" s="162">
      <c r="B1536" s="31" t="n"/>
      <c r="C1536" s="31" t="n"/>
      <c r="E1536" s="31" t="n"/>
      <c r="F1536" s="32" t="n"/>
      <c r="G1536" s="33">
        <f>IF(F1536="", "", H1536/F1536)</f>
        <v/>
      </c>
      <c r="H1536" s="33" t="n"/>
      <c r="I1536" s="33" t="n"/>
      <c r="J1536" s="33">
        <f>IF(I1536="", "", I1536*$F1536)</f>
        <v/>
      </c>
      <c r="K1536" s="33" t="n"/>
      <c r="L1536" s="33">
        <f>IF(K1536="", "", K1536*$F1536)</f>
        <v/>
      </c>
      <c r="M1536" s="30">
        <f>IF(OR(H1536="",H1536=0),"",IF(K1536="",IF(J1536="","",J1536/H1536),L1536/H1536))</f>
        <v/>
      </c>
      <c r="P1536" s="444" t="n"/>
      <c r="Z1536" s="445" t="n"/>
    </row>
    <row r="1537" ht="13.35" customHeight="1" s="162">
      <c r="B1537" s="31" t="n"/>
      <c r="C1537" s="31" t="n"/>
      <c r="E1537" s="31" t="n"/>
      <c r="F1537" s="32" t="n"/>
      <c r="G1537" s="33">
        <f>IF(F1537="", "", H1537/F1537)</f>
        <v/>
      </c>
      <c r="H1537" s="33" t="n"/>
      <c r="I1537" s="33" t="n"/>
      <c r="J1537" s="33">
        <f>IF(I1537="", "", I1537*$F1537)</f>
        <v/>
      </c>
      <c r="K1537" s="33" t="n"/>
      <c r="L1537" s="33">
        <f>IF(K1537="", "", K1537*$F1537)</f>
        <v/>
      </c>
      <c r="M1537" s="30">
        <f>IF(OR(H1537="",H1537=0),"",IF(K1537="",IF(J1537="","",J1537/H1537),L1537/H1537))</f>
        <v/>
      </c>
      <c r="P1537" s="444" t="n"/>
      <c r="Z1537" s="445" t="n"/>
    </row>
    <row r="1538" ht="13.35" customHeight="1" s="162">
      <c r="B1538" s="31" t="n"/>
      <c r="C1538" s="31" t="n"/>
      <c r="E1538" s="31" t="n"/>
      <c r="F1538" s="32" t="n"/>
      <c r="G1538" s="33">
        <f>IF(F1538="", "", H1538/F1538)</f>
        <v/>
      </c>
      <c r="H1538" s="33" t="n"/>
      <c r="I1538" s="33" t="n"/>
      <c r="J1538" s="33">
        <f>IF(I1538="", "", I1538*$F1538)</f>
        <v/>
      </c>
      <c r="K1538" s="33" t="n"/>
      <c r="L1538" s="33">
        <f>IF(K1538="", "", K1538*$F1538)</f>
        <v/>
      </c>
      <c r="M1538" s="30">
        <f>IF(OR(H1538="",H1538=0),"",IF(K1538="",IF(J1538="","",J1538/H1538),L1538/H1538))</f>
        <v/>
      </c>
      <c r="P1538" s="444" t="n"/>
      <c r="Z1538" s="445" t="n"/>
    </row>
    <row r="1539" ht="13.35" customHeight="1" s="162">
      <c r="B1539" s="31" t="n"/>
      <c r="C1539" s="31" t="n"/>
      <c r="E1539" s="31" t="n"/>
      <c r="F1539" s="32" t="n"/>
      <c r="G1539" s="33">
        <f>IF(F1539="", "", H1539/F1539)</f>
        <v/>
      </c>
      <c r="H1539" s="33" t="n"/>
      <c r="I1539" s="33" t="n"/>
      <c r="J1539" s="33">
        <f>IF(I1539="", "", I1539*$F1539)</f>
        <v/>
      </c>
      <c r="K1539" s="33" t="n"/>
      <c r="L1539" s="33">
        <f>IF(K1539="", "", K1539*$F1539)</f>
        <v/>
      </c>
      <c r="M1539" s="30">
        <f>IF(OR(H1539="",H1539=0),"",IF(K1539="",IF(J1539="","",J1539/H1539),L1539/H1539))</f>
        <v/>
      </c>
      <c r="P1539" s="444" t="n"/>
      <c r="Z1539" s="445" t="n"/>
    </row>
    <row r="1540" ht="13.35" customHeight="1" s="162">
      <c r="B1540" s="31" t="n"/>
      <c r="C1540" s="31" t="n"/>
      <c r="E1540" s="31" t="n"/>
      <c r="F1540" s="32" t="n"/>
      <c r="G1540" s="33">
        <f>IF(F1540="", "", H1540/F1540)</f>
        <v/>
      </c>
      <c r="H1540" s="33" t="n"/>
      <c r="I1540" s="33" t="n"/>
      <c r="J1540" s="33">
        <f>IF(I1540="", "", I1540*$F1540)</f>
        <v/>
      </c>
      <c r="K1540" s="33" t="n"/>
      <c r="L1540" s="33">
        <f>IF(K1540="", "", K1540*$F1540)</f>
        <v/>
      </c>
      <c r="M1540" s="30">
        <f>IF(OR(H1540="",H1540=0),"",IF(K1540="",IF(J1540="","",J1540/H1540),L1540/H1540))</f>
        <v/>
      </c>
      <c r="P1540" s="444" t="n"/>
      <c r="Z1540" s="445" t="n"/>
    </row>
    <row r="1541" ht="13.35" customHeight="1" s="162">
      <c r="B1541" s="31" t="n"/>
      <c r="C1541" s="31" t="n"/>
      <c r="E1541" s="31" t="n"/>
      <c r="F1541" s="32" t="n"/>
      <c r="G1541" s="33">
        <f>IF(F1541="", "", H1541/F1541)</f>
        <v/>
      </c>
      <c r="H1541" s="33" t="n"/>
      <c r="I1541" s="33" t="n"/>
      <c r="J1541" s="33">
        <f>IF(I1541="", "", I1541*$F1541)</f>
        <v/>
      </c>
      <c r="K1541" s="33" t="n"/>
      <c r="L1541" s="33">
        <f>IF(K1541="", "", K1541*$F1541)</f>
        <v/>
      </c>
      <c r="M1541" s="30">
        <f>IF(OR(H1541="",H1541=0),"",IF(K1541="",IF(J1541="","",J1541/H1541),L1541/H1541))</f>
        <v/>
      </c>
      <c r="P1541" s="444" t="n"/>
      <c r="Z1541" s="445" t="n"/>
    </row>
    <row r="1542" ht="13.35" customHeight="1" s="162">
      <c r="B1542" s="31" t="n"/>
      <c r="C1542" s="31" t="n"/>
      <c r="E1542" s="31" t="n"/>
      <c r="F1542" s="32" t="n"/>
      <c r="G1542" s="33">
        <f>IF(F1542="", "", H1542/F1542)</f>
        <v/>
      </c>
      <c r="H1542" s="33" t="n"/>
      <c r="I1542" s="33" t="n"/>
      <c r="J1542" s="33">
        <f>IF(I1542="", "", I1542*$F1542)</f>
        <v/>
      </c>
      <c r="K1542" s="33" t="n"/>
      <c r="L1542" s="33">
        <f>IF(K1542="", "", K1542*$F1542)</f>
        <v/>
      </c>
      <c r="M1542" s="30">
        <f>IF(OR(H1542="",H1542=0),"",IF(K1542="",IF(J1542="","",J1542/H1542),L1542/H1542))</f>
        <v/>
      </c>
      <c r="P1542" s="444" t="n"/>
      <c r="Z1542" s="445" t="n"/>
    </row>
    <row r="1543" ht="13.35" customHeight="1" s="162">
      <c r="B1543" s="31" t="n"/>
      <c r="C1543" s="31" t="n"/>
      <c r="E1543" s="31" t="n"/>
      <c r="F1543" s="32" t="n"/>
      <c r="G1543" s="33">
        <f>IF(F1543="", "", H1543/F1543)</f>
        <v/>
      </c>
      <c r="H1543" s="33" t="n"/>
      <c r="I1543" s="33" t="n"/>
      <c r="J1543" s="33">
        <f>IF(I1543="", "", I1543*$F1543)</f>
        <v/>
      </c>
      <c r="K1543" s="33" t="n"/>
      <c r="L1543" s="33">
        <f>IF(K1543="", "", K1543*$F1543)</f>
        <v/>
      </c>
      <c r="M1543" s="30">
        <f>IF(OR(H1543="",H1543=0),"",IF(K1543="",IF(J1543="","",J1543/H1543),L1543/H1543))</f>
        <v/>
      </c>
      <c r="P1543" s="444" t="n"/>
      <c r="Z1543" s="445" t="n"/>
    </row>
    <row r="1544" ht="13.35" customHeight="1" s="162">
      <c r="B1544" s="31" t="n"/>
      <c r="C1544" s="31" t="n"/>
      <c r="E1544" s="31" t="n"/>
      <c r="F1544" s="32" t="n"/>
      <c r="G1544" s="33">
        <f>IF(F1544="", "", H1544/F1544)</f>
        <v/>
      </c>
      <c r="H1544" s="33" t="n"/>
      <c r="I1544" s="33" t="n"/>
      <c r="J1544" s="33">
        <f>IF(I1544="", "", I1544*$F1544)</f>
        <v/>
      </c>
      <c r="K1544" s="33" t="n"/>
      <c r="L1544" s="33">
        <f>IF(K1544="", "", K1544*$F1544)</f>
        <v/>
      </c>
      <c r="M1544" s="30">
        <f>IF(OR(H1544="",H1544=0),"",IF(K1544="",IF(J1544="","",J1544/H1544),L1544/H1544))</f>
        <v/>
      </c>
      <c r="P1544" s="444" t="n"/>
      <c r="Z1544" s="445" t="n"/>
    </row>
    <row r="1545" ht="13.35" customHeight="1" s="162">
      <c r="B1545" s="31" t="n"/>
      <c r="C1545" s="31" t="n"/>
      <c r="E1545" s="31" t="n"/>
      <c r="F1545" s="32" t="n"/>
      <c r="G1545" s="33">
        <f>IF(F1545="", "", H1545/F1545)</f>
        <v/>
      </c>
      <c r="H1545" s="33" t="n"/>
      <c r="I1545" s="33" t="n"/>
      <c r="J1545" s="33">
        <f>IF(I1545="", "", I1545*$F1545)</f>
        <v/>
      </c>
      <c r="K1545" s="33" t="n"/>
      <c r="L1545" s="33">
        <f>IF(K1545="", "", K1545*$F1545)</f>
        <v/>
      </c>
      <c r="M1545" s="30">
        <f>IF(OR(H1545="",H1545=0),"",IF(K1545="",IF(J1545="","",J1545/H1545),L1545/H1545))</f>
        <v/>
      </c>
      <c r="P1545" s="444" t="n"/>
      <c r="Z1545" s="445" t="n"/>
    </row>
    <row r="1546" ht="13.35" customHeight="1" s="162">
      <c r="B1546" s="31" t="n"/>
      <c r="C1546" s="31" t="n"/>
      <c r="E1546" s="31" t="n"/>
      <c r="F1546" s="32" t="n"/>
      <c r="G1546" s="33">
        <f>IF(F1546="", "", H1546/F1546)</f>
        <v/>
      </c>
      <c r="H1546" s="33" t="n"/>
      <c r="I1546" s="33" t="n"/>
      <c r="J1546" s="33">
        <f>IF(I1546="", "", I1546*$F1546)</f>
        <v/>
      </c>
      <c r="K1546" s="33" t="n"/>
      <c r="L1546" s="33">
        <f>IF(K1546="", "", K1546*$F1546)</f>
        <v/>
      </c>
      <c r="M1546" s="30">
        <f>IF(OR(H1546="",H1546=0),"",IF(K1546="",IF(J1546="","",J1546/H1546),L1546/H1546))</f>
        <v/>
      </c>
      <c r="P1546" s="444" t="n"/>
      <c r="Z1546" s="445" t="n"/>
    </row>
    <row r="1547" ht="13.35" customHeight="1" s="162">
      <c r="B1547" s="31" t="n"/>
      <c r="C1547" s="31" t="n"/>
      <c r="E1547" s="31" t="n"/>
      <c r="F1547" s="32" t="n"/>
      <c r="G1547" s="33">
        <f>IF(F1547="", "", H1547/F1547)</f>
        <v/>
      </c>
      <c r="H1547" s="33" t="n"/>
      <c r="I1547" s="33" t="n"/>
      <c r="J1547" s="33">
        <f>IF(I1547="", "", I1547*$F1547)</f>
        <v/>
      </c>
      <c r="K1547" s="33" t="n"/>
      <c r="L1547" s="33">
        <f>IF(K1547="", "", K1547*$F1547)</f>
        <v/>
      </c>
      <c r="M1547" s="30">
        <f>IF(OR(H1547="",H1547=0),"",IF(K1547="",IF(J1547="","",J1547/H1547),L1547/H1547))</f>
        <v/>
      </c>
      <c r="P1547" s="444" t="n"/>
      <c r="Z1547" s="445" t="n"/>
    </row>
    <row r="1548" ht="13.35" customHeight="1" s="162">
      <c r="B1548" s="31" t="n"/>
      <c r="C1548" s="31" t="n"/>
      <c r="E1548" s="31" t="n"/>
      <c r="F1548" s="32" t="n"/>
      <c r="G1548" s="33">
        <f>IF(F1548="", "", H1548/F1548)</f>
        <v/>
      </c>
      <c r="H1548" s="33" t="n"/>
      <c r="I1548" s="33" t="n"/>
      <c r="J1548" s="33">
        <f>IF(I1548="", "", I1548*$F1548)</f>
        <v/>
      </c>
      <c r="K1548" s="33" t="n"/>
      <c r="L1548" s="33">
        <f>IF(K1548="", "", K1548*$F1548)</f>
        <v/>
      </c>
      <c r="M1548" s="30">
        <f>IF(OR(H1548="",H1548=0),"",IF(K1548="",IF(J1548="","",J1548/H1548),L1548/H1548))</f>
        <v/>
      </c>
      <c r="P1548" s="444" t="n"/>
      <c r="Z1548" s="445" t="n"/>
    </row>
    <row r="1549" ht="13.35" customHeight="1" s="162">
      <c r="B1549" s="31" t="n"/>
      <c r="C1549" s="31" t="n"/>
      <c r="E1549" s="31" t="n"/>
      <c r="F1549" s="32" t="n"/>
      <c r="G1549" s="33">
        <f>IF(F1549="", "", H1549/F1549)</f>
        <v/>
      </c>
      <c r="H1549" s="33" t="n"/>
      <c r="I1549" s="33" t="n"/>
      <c r="J1549" s="33">
        <f>IF(I1549="", "", I1549*$F1549)</f>
        <v/>
      </c>
      <c r="K1549" s="33" t="n"/>
      <c r="L1549" s="33">
        <f>IF(K1549="", "", K1549*$F1549)</f>
        <v/>
      </c>
      <c r="M1549" s="30">
        <f>IF(OR(H1549="",H1549=0),"",IF(K1549="",IF(J1549="","",J1549/H1549),L1549/H1549))</f>
        <v/>
      </c>
      <c r="P1549" s="444" t="n"/>
      <c r="Z1549" s="445" t="n"/>
    </row>
    <row r="1550" ht="13.35" customHeight="1" s="162">
      <c r="B1550" s="31" t="n"/>
      <c r="C1550" s="31" t="n"/>
      <c r="E1550" s="31" t="n"/>
      <c r="F1550" s="32" t="n"/>
      <c r="G1550" s="33">
        <f>IF(F1550="", "", H1550/F1550)</f>
        <v/>
      </c>
      <c r="H1550" s="33" t="n"/>
      <c r="I1550" s="33" t="n"/>
      <c r="J1550" s="33">
        <f>IF(I1550="", "", I1550*$F1550)</f>
        <v/>
      </c>
      <c r="K1550" s="33" t="n"/>
      <c r="L1550" s="33">
        <f>IF(K1550="", "", K1550*$F1550)</f>
        <v/>
      </c>
      <c r="M1550" s="30">
        <f>IF(OR(H1550="",H1550=0),"",IF(K1550="",IF(J1550="","",J1550/H1550),L1550/H1550))</f>
        <v/>
      </c>
      <c r="P1550" s="444" t="n"/>
      <c r="Z1550" s="445" t="n"/>
    </row>
    <row r="1551" ht="13.35" customHeight="1" s="162">
      <c r="B1551" s="31" t="n"/>
      <c r="C1551" s="31" t="n"/>
      <c r="E1551" s="31" t="n"/>
      <c r="F1551" s="32" t="n"/>
      <c r="G1551" s="33">
        <f>IF(F1551="", "", H1551/F1551)</f>
        <v/>
      </c>
      <c r="H1551" s="33" t="n"/>
      <c r="I1551" s="33" t="n"/>
      <c r="J1551" s="33">
        <f>IF(I1551="", "", I1551*$F1551)</f>
        <v/>
      </c>
      <c r="K1551" s="33" t="n"/>
      <c r="L1551" s="33">
        <f>IF(K1551="", "", K1551*$F1551)</f>
        <v/>
      </c>
      <c r="M1551" s="30">
        <f>IF(OR(H1551="",H1551=0),"",IF(K1551="",IF(J1551="","",J1551/H1551),L1551/H1551))</f>
        <v/>
      </c>
      <c r="P1551" s="444" t="n"/>
      <c r="Z1551" s="445" t="n"/>
    </row>
    <row r="1552" ht="13.35" customHeight="1" s="162">
      <c r="B1552" s="31" t="n"/>
      <c r="C1552" s="31" t="n"/>
      <c r="E1552" s="31" t="n"/>
      <c r="F1552" s="32" t="n"/>
      <c r="G1552" s="33">
        <f>IF(F1552="", "", H1552/F1552)</f>
        <v/>
      </c>
      <c r="H1552" s="33" t="n"/>
      <c r="I1552" s="33" t="n"/>
      <c r="J1552" s="33">
        <f>IF(I1552="", "", I1552*$F1552)</f>
        <v/>
      </c>
      <c r="K1552" s="33" t="n"/>
      <c r="L1552" s="33">
        <f>IF(K1552="", "", K1552*$F1552)</f>
        <v/>
      </c>
      <c r="M1552" s="30">
        <f>IF(OR(H1552="",H1552=0),"",IF(K1552="",IF(J1552="","",J1552/H1552),L1552/H1552))</f>
        <v/>
      </c>
      <c r="P1552" s="444" t="n"/>
      <c r="Z1552" s="445" t="n"/>
    </row>
    <row r="1553" ht="13.35" customHeight="1" s="162">
      <c r="B1553" s="31" t="n"/>
      <c r="C1553" s="31" t="n"/>
      <c r="E1553" s="31" t="n"/>
      <c r="F1553" s="32" t="n"/>
      <c r="G1553" s="33">
        <f>IF(F1553="", "", H1553/F1553)</f>
        <v/>
      </c>
      <c r="H1553" s="33" t="n"/>
      <c r="I1553" s="33" t="n"/>
      <c r="J1553" s="33">
        <f>IF(I1553="", "", I1553*$F1553)</f>
        <v/>
      </c>
      <c r="K1553" s="33" t="n"/>
      <c r="L1553" s="33">
        <f>IF(K1553="", "", K1553*$F1553)</f>
        <v/>
      </c>
      <c r="M1553" s="30">
        <f>IF(OR(H1553="",H1553=0),"",IF(K1553="",IF(J1553="","",J1553/H1553),L1553/H1553))</f>
        <v/>
      </c>
      <c r="P1553" s="444" t="n"/>
      <c r="Z1553" s="445" t="n"/>
    </row>
    <row r="1554" ht="13.35" customHeight="1" s="162">
      <c r="B1554" s="31" t="n"/>
      <c r="C1554" s="31" t="n"/>
      <c r="E1554" s="31" t="n"/>
      <c r="F1554" s="32" t="n"/>
      <c r="G1554" s="33">
        <f>IF(F1554="", "", H1554/F1554)</f>
        <v/>
      </c>
      <c r="H1554" s="33" t="n"/>
      <c r="I1554" s="33" t="n"/>
      <c r="J1554" s="33">
        <f>IF(I1554="", "", I1554*$F1554)</f>
        <v/>
      </c>
      <c r="K1554" s="33" t="n"/>
      <c r="L1554" s="33">
        <f>IF(K1554="", "", K1554*$F1554)</f>
        <v/>
      </c>
      <c r="M1554" s="30">
        <f>IF(OR(H1554="",H1554=0),"",IF(K1554="",IF(J1554="","",J1554/H1554),L1554/H1554))</f>
        <v/>
      </c>
      <c r="P1554" s="444" t="n"/>
      <c r="Z1554" s="445" t="n"/>
    </row>
    <row r="1555" ht="13.35" customHeight="1" s="162">
      <c r="B1555" s="31" t="n"/>
      <c r="C1555" s="31" t="n"/>
      <c r="E1555" s="31" t="n"/>
      <c r="F1555" s="32" t="n"/>
      <c r="G1555" s="33">
        <f>IF(F1555="", "", H1555/F1555)</f>
        <v/>
      </c>
      <c r="H1555" s="33" t="n"/>
      <c r="I1555" s="33" t="n"/>
      <c r="J1555" s="33">
        <f>IF(I1555="", "", I1555*$F1555)</f>
        <v/>
      </c>
      <c r="K1555" s="33" t="n"/>
      <c r="L1555" s="33">
        <f>IF(K1555="", "", K1555*$F1555)</f>
        <v/>
      </c>
      <c r="M1555" s="34">
        <f>IF(OR(H1555="",H1555=0),"",IF(K1555="",IF(J1555="","",J1555/H1555),L1555/H1555))</f>
        <v/>
      </c>
      <c r="P1555" s="444" t="n"/>
      <c r="Z1555" s="445" t="n"/>
    </row>
    <row r="1556" ht="13.35" customHeight="1" s="162">
      <c r="A1556" s="130" t="n"/>
      <c r="B1556" s="42" t="n"/>
      <c r="C1556" s="231" t="inlineStr">
        <is>
          <t>Total</t>
        </is>
      </c>
      <c r="D1556" s="159" t="n"/>
      <c r="E1556" s="42" t="n"/>
      <c r="F1556" s="42" t="n"/>
      <c r="G1556" s="43" t="n"/>
      <c r="H1556" s="43">
        <f>IF(SUM(H1528:H1555)=0,"",SUM(H1528:H1555))</f>
        <v/>
      </c>
      <c r="I1556" s="43" t="n"/>
      <c r="J1556" s="43">
        <f>IF(SUM(J1528:J1555)=0,"",SUM(J1528:J1555))</f>
        <v/>
      </c>
      <c r="K1556" s="43" t="n"/>
      <c r="L1556" s="43">
        <f>IF(SUM(L1528:L1555)=0,"",SUM(L1528:L1555))</f>
        <v/>
      </c>
      <c r="M1556" s="35">
        <f>IF(OR(H1556="",H1556=0),"",IF(L1556="",IF(J1556="","",J1556/H1556),L1556/H1556))</f>
        <v/>
      </c>
      <c r="P1556" s="444" t="n"/>
      <c r="Z1556" s="445" t="n"/>
    </row>
    <row r="1557" ht="13.35" customHeight="1" s="162">
      <c r="P1557" s="444" t="n"/>
      <c r="Z1557" s="445" t="n"/>
    </row>
    <row r="1558" ht="13.35" customHeight="1" s="162">
      <c r="B1558" s="188" t="inlineStr">
        <is>
          <t>Return Air Register / Inlet Airflow</t>
        </is>
      </c>
      <c r="C1558" s="174" t="n"/>
      <c r="D1558" s="174" t="n"/>
      <c r="E1558" s="174" t="n"/>
      <c r="F1558" s="173" t="n"/>
      <c r="G1558" s="233" t="inlineStr">
        <is>
          <t>Design VEL</t>
        </is>
      </c>
      <c r="H1558" s="194" t="inlineStr">
        <is>
          <t>Design CFM</t>
        </is>
      </c>
      <c r="I1558" s="188" t="inlineStr">
        <is>
          <t>Initial</t>
        </is>
      </c>
      <c r="J1558" s="173" t="n"/>
      <c r="K1558" s="188" t="inlineStr">
        <is>
          <t>Final</t>
        </is>
      </c>
      <c r="L1558" s="173" t="n"/>
      <c r="M1558" s="188" t="inlineStr">
        <is>
          <t>%</t>
        </is>
      </c>
      <c r="P1558" s="446" t="n"/>
      <c r="Q1558" s="447" t="n"/>
      <c r="R1558" s="447" t="n"/>
      <c r="S1558" s="447" t="n"/>
      <c r="T1558" s="447" t="n"/>
      <c r="U1558" s="447" t="n"/>
      <c r="V1558" s="447" t="n"/>
      <c r="W1558" s="447" t="n"/>
      <c r="X1558" s="447" t="n"/>
      <c r="Y1558" s="447" t="n"/>
      <c r="Z1558" s="448" t="n"/>
    </row>
    <row r="1559" ht="13.35" customHeight="1" s="162">
      <c r="B1559" s="153" t="inlineStr">
        <is>
          <t>No.</t>
        </is>
      </c>
      <c r="C1559" s="188" t="inlineStr">
        <is>
          <t>Area Served</t>
        </is>
      </c>
      <c r="D1559" s="188" t="inlineStr">
        <is>
          <t>Type</t>
        </is>
      </c>
      <c r="E1559" s="188" t="inlineStr">
        <is>
          <t>Size</t>
        </is>
      </c>
      <c r="F1559" s="188" t="inlineStr">
        <is>
          <t>Ak</t>
        </is>
      </c>
      <c r="G1559" s="442" t="n"/>
      <c r="H1559" s="442" t="n"/>
      <c r="I1559" s="188" t="inlineStr">
        <is>
          <t>VEL</t>
        </is>
      </c>
      <c r="J1559" s="188" t="inlineStr">
        <is>
          <t>CFM</t>
        </is>
      </c>
      <c r="K1559" s="188" t="inlineStr">
        <is>
          <t>VEL</t>
        </is>
      </c>
      <c r="L1559" s="188" t="inlineStr">
        <is>
          <t>CFM</t>
        </is>
      </c>
      <c r="M1559" s="442" t="n"/>
    </row>
    <row r="1560" ht="13.35" customHeight="1" s="162">
      <c r="B1560" s="31" t="n"/>
      <c r="C1560" s="31" t="n"/>
      <c r="E1560" s="31" t="n"/>
      <c r="F1560" s="32" t="n"/>
      <c r="G1560" s="33">
        <f>IF(F1560="", "", H1560/F1560)</f>
        <v/>
      </c>
      <c r="H1560" s="33">
        <f>IF(H1556="","",H1556-N(H1567))</f>
        <v/>
      </c>
      <c r="I1560" s="33" t="n"/>
      <c r="J1560" s="33">
        <f>IF(I1560="", "", I1560*$F1560)</f>
        <v/>
      </c>
      <c r="K1560" s="33" t="n"/>
      <c r="L1560" s="33">
        <f>IF(L1567="","",L1556-N(L1567))</f>
        <v/>
      </c>
      <c r="M1560" s="30">
        <f>IF(OR(H1560="",H1560=0),"",IF(K1560="",IF(J1560="","",J1560/H1560),L1560/H1560))</f>
        <v/>
      </c>
    </row>
    <row r="1561" ht="13.35" customHeight="1" s="162">
      <c r="B1561" s="31" t="n"/>
      <c r="C1561" s="31" t="n"/>
      <c r="E1561" s="31" t="n"/>
      <c r="F1561" s="32" t="n"/>
      <c r="G1561" s="33">
        <f>IF(F1561="", "", H1561/F1561)</f>
        <v/>
      </c>
      <c r="H1561" s="33" t="n"/>
      <c r="I1561" s="33" t="n"/>
      <c r="J1561" s="33">
        <f>IF(I1561="", "", I1561*$F1561)</f>
        <v/>
      </c>
      <c r="K1561" s="33" t="n"/>
      <c r="L1561" s="33">
        <f>IF(K1561="", "", K1561*$F1561)</f>
        <v/>
      </c>
      <c r="M1561" s="30">
        <f>IF(OR(H1561="",H1561=0),"",IF(K1561="",IF(J1561="","",J1561/H1561),L1561/H1561))</f>
        <v/>
      </c>
    </row>
    <row r="1562" ht="13.35" customHeight="1" s="162">
      <c r="B1562" s="31" t="n"/>
      <c r="C1562" s="31" t="n"/>
      <c r="E1562" s="31" t="n"/>
      <c r="F1562" s="32" t="n"/>
      <c r="G1562" s="33">
        <f>IF(F1562="", "", H1562/F1562)</f>
        <v/>
      </c>
      <c r="H1562" s="33" t="n"/>
      <c r="I1562" s="33" t="n"/>
      <c r="J1562" s="33">
        <f>IF(I1562="", "", I1562*$F1562)</f>
        <v/>
      </c>
      <c r="K1562" s="33" t="n"/>
      <c r="L1562" s="33">
        <f>IF(K1562="", "", K1562*$F1562)</f>
        <v/>
      </c>
      <c r="M1562" s="34">
        <f>IF(OR(H1562="",H1562=0),"",IF(K1562="",IF(J1562="","",J1562/H1562),L1562/H1562))</f>
        <v/>
      </c>
    </row>
    <row r="1563" ht="13.35" customHeight="1" s="162">
      <c r="A1563" s="130" t="n"/>
      <c r="B1563" s="42" t="n"/>
      <c r="C1563" s="231" t="inlineStr">
        <is>
          <t>Total</t>
        </is>
      </c>
      <c r="D1563" s="159" t="n"/>
      <c r="E1563" s="42" t="n"/>
      <c r="F1563" s="42" t="n"/>
      <c r="G1563" s="43" t="n"/>
      <c r="H1563" s="43">
        <f>IF(SUM(H1560:H1562)=0, "", SUM(H1560:H1562))</f>
        <v/>
      </c>
      <c r="I1563" s="42" t="n"/>
      <c r="J1563" s="43">
        <f>IF(SUM(J1560:J1562)=0, "", SUM(J1560:J1562))</f>
        <v/>
      </c>
      <c r="K1563" s="42" t="n"/>
      <c r="L1563" s="43">
        <f>IF(SUM(L1560:L1562)=0, "", SUM(L1560:L1562))</f>
        <v/>
      </c>
      <c r="M1563" s="35">
        <f>IF(OR(H1563="",H1563=0),"",IF(L1563="",IF(J1563="","",J1563/H1563),L1563/H1563))</f>
        <v/>
      </c>
    </row>
    <row r="1564"/>
    <row r="1565" ht="13.35" customHeight="1" s="162">
      <c r="B1565" s="188" t="inlineStr">
        <is>
          <t>Outside Air Inlet / Duct Airflow</t>
        </is>
      </c>
      <c r="C1565" s="174" t="n"/>
      <c r="D1565" s="174" t="n"/>
      <c r="E1565" s="174" t="n"/>
      <c r="F1565" s="173" t="n"/>
      <c r="G1565" s="233" t="inlineStr">
        <is>
          <t>Design VEL</t>
        </is>
      </c>
      <c r="H1565" s="194" t="inlineStr">
        <is>
          <t>Design CFM</t>
        </is>
      </c>
      <c r="I1565" s="188" t="inlineStr">
        <is>
          <t>Initial</t>
        </is>
      </c>
      <c r="J1565" s="173" t="n"/>
      <c r="K1565" s="188" t="inlineStr">
        <is>
          <t>Final</t>
        </is>
      </c>
      <c r="L1565" s="173" t="n"/>
      <c r="M1565" s="188" t="inlineStr">
        <is>
          <t>%</t>
        </is>
      </c>
    </row>
    <row r="1566" ht="13.35" customHeight="1" s="162">
      <c r="B1566" s="153" t="inlineStr">
        <is>
          <t>No.</t>
        </is>
      </c>
      <c r="C1566" s="188" t="inlineStr">
        <is>
          <t>Area Served</t>
        </is>
      </c>
      <c r="D1566" s="188" t="inlineStr">
        <is>
          <t>Type</t>
        </is>
      </c>
      <c r="E1566" s="188" t="inlineStr">
        <is>
          <t>Size</t>
        </is>
      </c>
      <c r="F1566" s="188" t="inlineStr">
        <is>
          <t>Ak</t>
        </is>
      </c>
      <c r="G1566" s="442" t="n"/>
      <c r="H1566" s="442" t="n"/>
      <c r="I1566" s="188" t="inlineStr">
        <is>
          <t>VEL</t>
        </is>
      </c>
      <c r="J1566" s="188" t="inlineStr">
        <is>
          <t>CFM</t>
        </is>
      </c>
      <c r="K1566" s="188" t="inlineStr">
        <is>
          <t>VEL</t>
        </is>
      </c>
      <c r="L1566" s="188" t="inlineStr">
        <is>
          <t>CFM</t>
        </is>
      </c>
      <c r="M1566" s="442" t="n"/>
    </row>
    <row r="1567" ht="13.35" customHeight="1" s="162">
      <c r="B1567" s="31" t="n"/>
      <c r="C1567" s="31" t="n"/>
      <c r="E1567" s="31" t="n"/>
      <c r="F1567" s="32" t="n"/>
      <c r="G1567" s="33">
        <f>IF(F1567="", "", H1567/F1567)</f>
        <v/>
      </c>
      <c r="H1567" s="33" t="n"/>
      <c r="I1567" s="33" t="n"/>
      <c r="J1567" s="33">
        <f>IF(I1567="", "", I1567*$F1567)</f>
        <v/>
      </c>
      <c r="K1567" s="33" t="n"/>
      <c r="L1567" s="33">
        <f>IF(K1567="", "", K1567*$F1567)</f>
        <v/>
      </c>
      <c r="M1567" s="30">
        <f>IF(OR(H1567="",H1567=0),"",IF(K1567="",IF(J1567="","",J1567/H1567),L1567/H1567))</f>
        <v/>
      </c>
    </row>
    <row r="1568"/>
    <row r="1569" ht="13.35" customHeight="1" s="162">
      <c r="B1569" s="188" t="inlineStr">
        <is>
          <t>Remarks</t>
        </is>
      </c>
      <c r="C1569" s="173" t="n"/>
      <c r="D1569" s="154" t="n"/>
      <c r="E1569" s="174" t="n"/>
      <c r="F1569" s="174" t="n"/>
      <c r="G1569" s="174" t="n"/>
      <c r="H1569" s="174" t="n"/>
      <c r="I1569" s="174" t="n"/>
      <c r="J1569" s="174" t="n"/>
      <c r="K1569" s="174" t="n"/>
      <c r="L1569" s="174" t="n"/>
      <c r="M1569" s="173" t="n"/>
    </row>
    <row r="1570" ht="13.35" customHeight="1" s="162">
      <c r="B1570" s="154" t="n"/>
      <c r="C1570" s="174" t="n"/>
      <c r="D1570" s="174" t="n"/>
      <c r="E1570" s="174" t="n"/>
      <c r="F1570" s="174" t="n"/>
      <c r="G1570" s="174" t="n"/>
      <c r="H1570" s="174" t="n"/>
      <c r="I1570" s="174" t="n"/>
      <c r="J1570" s="174" t="n"/>
      <c r="K1570" s="174" t="n"/>
      <c r="L1570" s="174" t="n"/>
      <c r="M1570" s="173" t="n"/>
    </row>
    <row r="1571" ht="13.35" customHeight="1" s="162">
      <c r="B1571" s="154" t="n"/>
      <c r="C1571" s="174" t="n"/>
      <c r="D1571" s="174" t="n"/>
      <c r="E1571" s="174" t="n"/>
      <c r="F1571" s="174" t="n"/>
      <c r="G1571" s="174" t="n"/>
      <c r="H1571" s="174" t="n"/>
      <c r="I1571" s="174" t="n"/>
      <c r="J1571" s="174" t="n"/>
      <c r="K1571" s="174" t="n"/>
      <c r="L1571" s="174" t="n"/>
      <c r="M1571" s="173" t="n"/>
    </row>
    <row r="1572" ht="13.35" customHeight="1" s="162">
      <c r="B1572" s="200" t="inlineStr">
        <is>
          <t>System</t>
        </is>
      </c>
      <c r="C1572" s="403" t="n"/>
      <c r="D1572" s="209">
        <f>IF('{Equipment Data Entry}'!B39="","",'{Equipment Data Entry}'!B39)</f>
        <v/>
      </c>
      <c r="E1572" s="420" t="n"/>
      <c r="F1572" s="403" t="n"/>
      <c r="G1572" s="200" t="inlineStr">
        <is>
          <t>Service</t>
        </is>
      </c>
      <c r="H1572" s="403" t="n"/>
      <c r="I1572" s="210">
        <f>IF('{Equipment Data Entry}'!C39="", "", '{Equipment Data Entry}'!C39)</f>
        <v/>
      </c>
      <c r="J1572" s="420" t="n"/>
      <c r="K1572" s="420" t="n"/>
      <c r="L1572" s="420" t="n"/>
      <c r="M1572" s="403" t="n"/>
    </row>
    <row r="1573" ht="13.35" customHeight="1" s="162">
      <c r="B1573" s="424" t="n"/>
      <c r="C1573" s="425" t="n"/>
      <c r="D1573" s="424" t="n"/>
      <c r="E1573" s="426" t="n"/>
      <c r="F1573" s="425" t="n"/>
      <c r="G1573" s="424" t="n"/>
      <c r="H1573" s="425" t="n"/>
      <c r="I1573" s="424" t="n"/>
      <c r="J1573" s="426" t="n"/>
      <c r="K1573" s="426" t="n"/>
      <c r="L1573" s="426" t="n"/>
      <c r="M1573" s="425" t="n"/>
    </row>
    <row r="1574" ht="13.35" customHeight="1" s="162">
      <c r="B1574" s="439" t="inlineStr">
        <is>
          <t>Instrument:</t>
        </is>
      </c>
      <c r="C1574" s="13" t="n"/>
      <c r="D1574" s="440" t="n"/>
      <c r="E1574" s="404" t="n"/>
      <c r="F1574" s="404" t="n"/>
      <c r="G1574" s="439" t="inlineStr">
        <is>
          <t>Ak basis / notes:</t>
        </is>
      </c>
      <c r="H1574" s="13" t="n"/>
      <c r="I1574" s="441" t="n"/>
      <c r="J1574" s="404" t="n"/>
      <c r="K1574" s="404" t="n"/>
      <c r="L1574" s="404" t="n"/>
      <c r="M1574" s="404" t="n"/>
    </row>
    <row r="1575" ht="13.35" customHeight="1" s="162">
      <c r="B1575" s="188" t="inlineStr">
        <is>
          <t>Supply Air Diffuser / Outlet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2" t="n"/>
      <c r="H1576" s="442" t="n"/>
      <c r="I1576" s="188" t="inlineStr">
        <is>
          <t>VEL</t>
        </is>
      </c>
      <c r="J1576" s="188" t="inlineStr">
        <is>
          <t>CFM</t>
        </is>
      </c>
      <c r="K1576" s="188" t="inlineStr">
        <is>
          <t>VEL</t>
        </is>
      </c>
      <c r="L1576" s="188" t="inlineStr">
        <is>
          <t>CFM</t>
        </is>
      </c>
      <c r="M1576" s="442" t="n"/>
    </row>
    <row r="1577" ht="13.35" customHeight="1" s="162">
      <c r="B1577" s="31" t="n"/>
      <c r="C1577" s="31" t="n"/>
      <c r="E1577" s="31" t="n"/>
      <c r="F1577" s="32" t="n"/>
      <c r="G1577" s="33">
        <f>IF(F1577="", "", H1577/F1577)</f>
        <v/>
      </c>
      <c r="H1577" s="33" t="n"/>
      <c r="I1577" s="33" t="n"/>
      <c r="J1577" s="33">
        <f>IF(I1577="", "", I1577*$F1577)</f>
        <v/>
      </c>
      <c r="K1577" s="33" t="n"/>
      <c r="L1577" s="33">
        <f>IF(K1577="", "", K1577*$F1577)</f>
        <v/>
      </c>
      <c r="M1577" s="30">
        <f>IF(OR(H1577="",H1577=0),"",IF(K1577="",IF(J1577="","",J1577/H1577),L1577/H1577))</f>
        <v/>
      </c>
      <c r="P1577" s="238" t="inlineStr">
        <is>
          <t>Technician Notes</t>
        </is>
      </c>
    </row>
    <row r="1578" ht="13.35" customHeight="1" s="162">
      <c r="B1578" s="31" t="n"/>
      <c r="C1578" s="31" t="n"/>
      <c r="E1578" s="31" t="n"/>
      <c r="F1578" s="32" t="n"/>
      <c r="G1578" s="33">
        <f>IF(F1578="", "", H1578/F1578)</f>
        <v/>
      </c>
      <c r="H1578" s="33" t="n"/>
      <c r="I1578" s="33" t="n"/>
      <c r="J1578" s="33">
        <f>IF(I1578="", "", I1578*$F1578)</f>
        <v/>
      </c>
      <c r="K1578" s="33" t="n"/>
      <c r="L1578" s="33">
        <f>IF(K1578="", "", K1578*$F1578)</f>
        <v/>
      </c>
      <c r="M1578" s="30">
        <f>IF(OR(H1578="",H1578=0),"",IF(K1578="",IF(J1578="","",J1578/H1578),L1578/H1578))</f>
        <v/>
      </c>
    </row>
    <row r="1579" ht="13.35" customHeight="1" s="162">
      <c r="B1579" s="31" t="n"/>
      <c r="C1579" s="31" t="n"/>
      <c r="E1579" s="31" t="n"/>
      <c r="F1579" s="32" t="n"/>
      <c r="G1579" s="33">
        <f>IF(F1579="", "", H1579/F1579)</f>
        <v/>
      </c>
      <c r="H1579" s="33" t="n"/>
      <c r="I1579" s="33" t="n"/>
      <c r="J1579" s="33">
        <f>IF(I1579="", "", I1579*$F1579)</f>
        <v/>
      </c>
      <c r="K1579" s="33" t="n"/>
      <c r="L1579" s="33">
        <f>IF(K1579="", "", K1579*$F1579)</f>
        <v/>
      </c>
      <c r="M1579" s="30">
        <f>IF(OR(H1579="",H1579=0),"",IF(K1579="",IF(J1579="","",J1579/H1579),L1579/H1579))</f>
        <v/>
      </c>
    </row>
    <row r="1580" ht="13.35" customHeight="1" s="162">
      <c r="B1580" s="31" t="n"/>
      <c r="C1580" s="31" t="n"/>
      <c r="E1580" s="31" t="n"/>
      <c r="F1580" s="32" t="n"/>
      <c r="G1580" s="33">
        <f>IF(F1580="", "", H1580/F1580)</f>
        <v/>
      </c>
      <c r="H1580" s="33" t="n"/>
      <c r="I1580" s="33" t="n"/>
      <c r="J1580" s="33">
        <f>IF(I1580="", "", I1580*$F1580)</f>
        <v/>
      </c>
      <c r="K1580" s="33" t="n"/>
      <c r="L1580" s="33">
        <f>IF(K1580="", "", K1580*$F1580)</f>
        <v/>
      </c>
      <c r="M1580" s="30">
        <f>IF(OR(H1580="",H1580=0),"",IF(K1580="",IF(J1580="","",J1580/H1580),L1580/H1580))</f>
        <v/>
      </c>
      <c r="P1580" s="443" t="n"/>
      <c r="Q1580" s="421" t="n"/>
      <c r="R1580" s="421" t="n"/>
      <c r="S1580" s="421" t="n"/>
      <c r="T1580" s="421" t="n"/>
      <c r="U1580" s="421" t="n"/>
      <c r="V1580" s="421" t="n"/>
      <c r="W1580" s="421" t="n"/>
      <c r="X1580" s="421" t="n"/>
      <c r="Y1580" s="421" t="n"/>
      <c r="Z1580" s="422" t="n"/>
    </row>
    <row r="1581" ht="13.35" customHeight="1" s="162">
      <c r="B1581" s="31" t="n"/>
      <c r="C1581" s="31" t="n"/>
      <c r="E1581" s="31" t="n"/>
      <c r="F1581" s="32" t="n"/>
      <c r="G1581" s="33">
        <f>IF(F1581="", "", H1581/F1581)</f>
        <v/>
      </c>
      <c r="H1581" s="33" t="n"/>
      <c r="I1581" s="33" t="n"/>
      <c r="J1581" s="33">
        <f>IF(I1581="", "", I1581*$F1581)</f>
        <v/>
      </c>
      <c r="K1581" s="33" t="n"/>
      <c r="L1581" s="33">
        <f>IF(K1581="", "", K1581*$F1581)</f>
        <v/>
      </c>
      <c r="M1581" s="30">
        <f>IF(OR(H1581="",H1581=0),"",IF(K1581="",IF(J1581="","",J1581/H1581),L1581/H1581))</f>
        <v/>
      </c>
      <c r="P1581" s="444" t="n"/>
      <c r="Z1581" s="445" t="n"/>
    </row>
    <row r="1582" ht="13.35" customHeight="1" s="162">
      <c r="B1582" s="31" t="n"/>
      <c r="C1582" s="31" t="n"/>
      <c r="E1582" s="31" t="n"/>
      <c r="F1582" s="32" t="n"/>
      <c r="G1582" s="33">
        <f>IF(F1582="", "", H1582/F1582)</f>
        <v/>
      </c>
      <c r="H1582" s="33" t="n"/>
      <c r="I1582" s="33" t="n"/>
      <c r="J1582" s="33">
        <f>IF(I1582="", "", I1582*$F1582)</f>
        <v/>
      </c>
      <c r="K1582" s="33" t="n"/>
      <c r="L1582" s="33">
        <f>IF(K1582="", "", K1582*$F1582)</f>
        <v/>
      </c>
      <c r="M1582" s="30">
        <f>IF(OR(H1582="",H1582=0),"",IF(K1582="",IF(J1582="","",J1582/H1582),L1582/H1582))</f>
        <v/>
      </c>
      <c r="P1582" s="444" t="n"/>
      <c r="Z1582" s="445" t="n"/>
    </row>
    <row r="1583" ht="13.35" customHeight="1" s="162">
      <c r="B1583" s="31" t="n"/>
      <c r="C1583" s="31" t="n"/>
      <c r="E1583" s="31" t="n"/>
      <c r="F1583" s="32" t="n"/>
      <c r="G1583" s="33">
        <f>IF(F1583="", "", H1583/F1583)</f>
        <v/>
      </c>
      <c r="H1583" s="33" t="n"/>
      <c r="I1583" s="33" t="n"/>
      <c r="J1583" s="33">
        <f>IF(I1583="", "", I1583*$F1583)</f>
        <v/>
      </c>
      <c r="K1583" s="33" t="n"/>
      <c r="L1583" s="33">
        <f>IF(K1583="", "", K1583*$F1583)</f>
        <v/>
      </c>
      <c r="M1583" s="30">
        <f>IF(OR(H1583="",H1583=0),"",IF(K1583="",IF(J1583="","",J1583/H1583),L1583/H1583))</f>
        <v/>
      </c>
      <c r="P1583" s="444" t="n"/>
      <c r="Z1583" s="445" t="n"/>
    </row>
    <row r="1584" ht="13.35" customHeight="1" s="162">
      <c r="B1584" s="31" t="n"/>
      <c r="C1584" s="31" t="n"/>
      <c r="E1584" s="31" t="n"/>
      <c r="F1584" s="32" t="n"/>
      <c r="G1584" s="33">
        <f>IF(F1584="", "", H1584/F1584)</f>
        <v/>
      </c>
      <c r="H1584" s="33" t="n"/>
      <c r="I1584" s="33" t="n"/>
      <c r="J1584" s="33">
        <f>IF(I1584="", "", I1584*$F1584)</f>
        <v/>
      </c>
      <c r="K1584" s="33" t="n"/>
      <c r="L1584" s="33">
        <f>IF(K1584="", "", K1584*$F1584)</f>
        <v/>
      </c>
      <c r="M1584" s="30">
        <f>IF(OR(H1584="",H1584=0),"",IF(K1584="",IF(J1584="","",J1584/H1584),L1584/H1584))</f>
        <v/>
      </c>
      <c r="P1584" s="444" t="n"/>
      <c r="Z1584" s="445" t="n"/>
    </row>
    <row r="1585" ht="13.35" customHeight="1" s="162">
      <c r="B1585" s="31" t="n"/>
      <c r="C1585" s="31" t="n"/>
      <c r="E1585" s="31" t="n"/>
      <c r="F1585" s="32" t="n"/>
      <c r="G1585" s="33">
        <f>IF(F1585="", "", H1585/F1585)</f>
        <v/>
      </c>
      <c r="H1585" s="33" t="n"/>
      <c r="I1585" s="33" t="n"/>
      <c r="J1585" s="33">
        <f>IF(I1585="", "", I1585*$F1585)</f>
        <v/>
      </c>
      <c r="K1585" s="33" t="n"/>
      <c r="L1585" s="33">
        <f>IF(K1585="", "", K1585*$F1585)</f>
        <v/>
      </c>
      <c r="M1585" s="30">
        <f>IF(OR(H1585="",H1585=0),"",IF(K1585="",IF(J1585="","",J1585/H1585),L1585/H1585))</f>
        <v/>
      </c>
      <c r="P1585" s="444" t="n"/>
      <c r="Z1585" s="445" t="n"/>
    </row>
    <row r="1586" ht="13.35" customHeight="1" s="162">
      <c r="B1586" s="31" t="n"/>
      <c r="C1586" s="31" t="n"/>
      <c r="E1586" s="31" t="n"/>
      <c r="F1586" s="32" t="n"/>
      <c r="G1586" s="33">
        <f>IF(F1586="", "", H1586/F1586)</f>
        <v/>
      </c>
      <c r="H1586" s="33" t="n"/>
      <c r="I1586" s="33" t="n"/>
      <c r="J1586" s="33">
        <f>IF(I1586="", "", I1586*$F1586)</f>
        <v/>
      </c>
      <c r="K1586" s="33" t="n"/>
      <c r="L1586" s="33">
        <f>IF(K1586="", "", K1586*$F1586)</f>
        <v/>
      </c>
      <c r="M1586" s="30">
        <f>IF(OR(H1586="",H1586=0),"",IF(K1586="",IF(J1586="","",J1586/H1586),L1586/H1586))</f>
        <v/>
      </c>
      <c r="P1586" s="444" t="n"/>
      <c r="Z1586" s="445" t="n"/>
    </row>
    <row r="1587" ht="13.35" customHeight="1" s="162">
      <c r="B1587" s="31" t="n"/>
      <c r="C1587" s="31" t="n"/>
      <c r="E1587" s="31" t="n"/>
      <c r="F1587" s="32" t="n"/>
      <c r="G1587" s="33">
        <f>IF(F1587="", "", H1587/F1587)</f>
        <v/>
      </c>
      <c r="H1587" s="33" t="n"/>
      <c r="I1587" s="33" t="n"/>
      <c r="J1587" s="33">
        <f>IF(I1587="", "", I1587*$F1587)</f>
        <v/>
      </c>
      <c r="K1587" s="33" t="n"/>
      <c r="L1587" s="33">
        <f>IF(K1587="", "", K1587*$F1587)</f>
        <v/>
      </c>
      <c r="M1587" s="30">
        <f>IF(OR(H1587="",H1587=0),"",IF(K1587="",IF(J1587="","",J1587/H1587),L1587/H1587))</f>
        <v/>
      </c>
      <c r="P1587" s="444" t="n"/>
      <c r="Z1587" s="445" t="n"/>
    </row>
    <row r="1588" ht="13.35" customHeight="1" s="162">
      <c r="B1588" s="31" t="n"/>
      <c r="C1588" s="31" t="n"/>
      <c r="E1588" s="31" t="n"/>
      <c r="F1588" s="32" t="n"/>
      <c r="G1588" s="33">
        <f>IF(F1588="", "", H1588/F1588)</f>
        <v/>
      </c>
      <c r="H1588" s="33" t="n"/>
      <c r="I1588" s="33" t="n"/>
      <c r="J1588" s="33">
        <f>IF(I1588="", "", I1588*$F1588)</f>
        <v/>
      </c>
      <c r="K1588" s="33" t="n"/>
      <c r="L1588" s="33">
        <f>IF(K1588="", "", K1588*$F1588)</f>
        <v/>
      </c>
      <c r="M1588" s="30">
        <f>IF(OR(H1588="",H1588=0),"",IF(K1588="",IF(J1588="","",J1588/H1588),L1588/H1588))</f>
        <v/>
      </c>
      <c r="P1588" s="444" t="n"/>
      <c r="Z1588" s="445" t="n"/>
    </row>
    <row r="1589" ht="13.35" customHeight="1" s="162">
      <c r="B1589" s="31" t="n"/>
      <c r="C1589" s="31" t="n"/>
      <c r="E1589" s="31" t="n"/>
      <c r="F1589" s="32" t="n"/>
      <c r="G1589" s="33">
        <f>IF(F1589="", "", H1589/F1589)</f>
        <v/>
      </c>
      <c r="H1589" s="33" t="n"/>
      <c r="I1589" s="33" t="n"/>
      <c r="J1589" s="33">
        <f>IF(I1589="", "", I1589*$F1589)</f>
        <v/>
      </c>
      <c r="K1589" s="33" t="n"/>
      <c r="L1589" s="33">
        <f>IF(K1589="", "", K1589*$F1589)</f>
        <v/>
      </c>
      <c r="M1589" s="30">
        <f>IF(OR(H1589="",H1589=0),"",IF(K1589="",IF(J1589="","",J1589/H1589),L1589/H1589))</f>
        <v/>
      </c>
      <c r="P1589" s="444" t="n"/>
      <c r="Z1589" s="445" t="n"/>
    </row>
    <row r="1590" ht="13.35" customHeight="1" s="162">
      <c r="B1590" s="31" t="n"/>
      <c r="C1590" s="31" t="n"/>
      <c r="E1590" s="31" t="n"/>
      <c r="F1590" s="32" t="n"/>
      <c r="G1590" s="33">
        <f>IF(F1590="", "", H1590/F1590)</f>
        <v/>
      </c>
      <c r="H1590" s="33" t="n"/>
      <c r="I1590" s="33" t="n"/>
      <c r="J1590" s="33">
        <f>IF(I1590="", "", I1590*$F1590)</f>
        <v/>
      </c>
      <c r="K1590" s="33" t="n"/>
      <c r="L1590" s="33">
        <f>IF(K1590="", "", K1590*$F1590)</f>
        <v/>
      </c>
      <c r="M1590" s="30">
        <f>IF(OR(H1590="",H1590=0),"",IF(K1590="",IF(J1590="","",J1590/H1590),L1590/H1590))</f>
        <v/>
      </c>
      <c r="P1590" s="444" t="n"/>
      <c r="Z1590" s="445" t="n"/>
    </row>
    <row r="1591" ht="13.35" customHeight="1" s="162">
      <c r="B1591" s="31" t="n"/>
      <c r="C1591" s="31" t="n"/>
      <c r="E1591" s="31" t="n"/>
      <c r="F1591" s="32" t="n"/>
      <c r="G1591" s="33">
        <f>IF(F1591="", "", H1591/F1591)</f>
        <v/>
      </c>
      <c r="H1591" s="33" t="n"/>
      <c r="I1591" s="33" t="n"/>
      <c r="J1591" s="33">
        <f>IF(I1591="", "", I1591*$F1591)</f>
        <v/>
      </c>
      <c r="K1591" s="33" t="n"/>
      <c r="L1591" s="33">
        <f>IF(K1591="", "", K1591*$F1591)</f>
        <v/>
      </c>
      <c r="M1591" s="30">
        <f>IF(OR(H1591="",H1591=0),"",IF(K1591="",IF(J1591="","",J1591/H1591),L1591/H1591))</f>
        <v/>
      </c>
      <c r="P1591" s="444" t="n"/>
      <c r="Z1591" s="445" t="n"/>
    </row>
    <row r="1592" ht="13.35" customHeight="1" s="162">
      <c r="B1592" s="31" t="n"/>
      <c r="C1592" s="31" t="n"/>
      <c r="E1592" s="31" t="n"/>
      <c r="F1592" s="32" t="n"/>
      <c r="G1592" s="33">
        <f>IF(F1592="", "", H1592/F1592)</f>
        <v/>
      </c>
      <c r="H1592" s="33" t="n"/>
      <c r="I1592" s="33" t="n"/>
      <c r="J1592" s="33">
        <f>IF(I1592="", "", I1592*$F1592)</f>
        <v/>
      </c>
      <c r="K1592" s="33" t="n"/>
      <c r="L1592" s="33">
        <f>IF(K1592="", "", K1592*$F1592)</f>
        <v/>
      </c>
      <c r="M1592" s="30">
        <f>IF(OR(H1592="",H1592=0),"",IF(K1592="",IF(J1592="","",J1592/H1592),L1592/H1592))</f>
        <v/>
      </c>
      <c r="P1592" s="444" t="n"/>
      <c r="Z1592" s="445" t="n"/>
    </row>
    <row r="1593" ht="13.35" customHeight="1" s="162">
      <c r="B1593" s="31" t="n"/>
      <c r="C1593" s="31" t="n"/>
      <c r="E1593" s="31" t="n"/>
      <c r="F1593" s="32" t="n"/>
      <c r="G1593" s="33">
        <f>IF(F1593="", "", H1593/F1593)</f>
        <v/>
      </c>
      <c r="H1593" s="33" t="n"/>
      <c r="I1593" s="33" t="n"/>
      <c r="J1593" s="33">
        <f>IF(I1593="", "", I1593*$F1593)</f>
        <v/>
      </c>
      <c r="K1593" s="33" t="n"/>
      <c r="L1593" s="33">
        <f>IF(K1593="", "", K1593*$F1593)</f>
        <v/>
      </c>
      <c r="M1593" s="30">
        <f>IF(OR(H1593="",H1593=0),"",IF(K1593="",IF(J1593="","",J1593/H1593),L1593/H1593))</f>
        <v/>
      </c>
      <c r="P1593" s="444" t="n"/>
      <c r="Z1593" s="445" t="n"/>
    </row>
    <row r="1594" ht="13.35" customHeight="1" s="162">
      <c r="B1594" s="31" t="n"/>
      <c r="C1594" s="31" t="n"/>
      <c r="E1594" s="31" t="n"/>
      <c r="F1594" s="32" t="n"/>
      <c r="G1594" s="33">
        <f>IF(F1594="", "", H1594/F1594)</f>
        <v/>
      </c>
      <c r="H1594" s="33" t="n"/>
      <c r="I1594" s="33" t="n"/>
      <c r="J1594" s="33">
        <f>IF(I1594="", "", I1594*$F1594)</f>
        <v/>
      </c>
      <c r="K1594" s="33" t="n"/>
      <c r="L1594" s="33">
        <f>IF(K1594="", "", K1594*$F1594)</f>
        <v/>
      </c>
      <c r="M1594" s="30">
        <f>IF(OR(H1594="",H1594=0),"",IF(K1594="",IF(J1594="","",J1594/H1594),L1594/H1594))</f>
        <v/>
      </c>
      <c r="P1594" s="444" t="n"/>
      <c r="Z1594" s="445" t="n"/>
    </row>
    <row r="1595" ht="13.35" customHeight="1" s="162">
      <c r="B1595" s="31" t="n"/>
      <c r="C1595" s="31" t="n"/>
      <c r="E1595" s="31" t="n"/>
      <c r="F1595" s="32" t="n"/>
      <c r="G1595" s="33">
        <f>IF(F1595="", "", H1595/F1595)</f>
        <v/>
      </c>
      <c r="H1595" s="33" t="n"/>
      <c r="I1595" s="33" t="n"/>
      <c r="J1595" s="33">
        <f>IF(I1595="", "", I1595*$F1595)</f>
        <v/>
      </c>
      <c r="K1595" s="33" t="n"/>
      <c r="L1595" s="33">
        <f>IF(K1595="", "", K1595*$F1595)</f>
        <v/>
      </c>
      <c r="M1595" s="30">
        <f>IF(OR(H1595="",H1595=0),"",IF(K1595="",IF(J1595="","",J1595/H1595),L1595/H1595))</f>
        <v/>
      </c>
      <c r="P1595" s="444" t="n"/>
      <c r="Z1595" s="445" t="n"/>
    </row>
    <row r="1596" ht="13.35" customHeight="1" s="162">
      <c r="B1596" s="31" t="n"/>
      <c r="C1596" s="31" t="n"/>
      <c r="E1596" s="31" t="n"/>
      <c r="F1596" s="32" t="n"/>
      <c r="G1596" s="33">
        <f>IF(F1596="", "", H1596/F1596)</f>
        <v/>
      </c>
      <c r="H1596" s="33" t="n"/>
      <c r="I1596" s="33" t="n"/>
      <c r="J1596" s="33">
        <f>IF(I1596="", "", I1596*$F1596)</f>
        <v/>
      </c>
      <c r="K1596" s="33" t="n"/>
      <c r="L1596" s="33">
        <f>IF(K1596="", "", K1596*$F1596)</f>
        <v/>
      </c>
      <c r="M1596" s="30">
        <f>IF(OR(H1596="",H1596=0),"",IF(K1596="",IF(J1596="","",J1596/H1596),L1596/H1596))</f>
        <v/>
      </c>
      <c r="P1596" s="444" t="n"/>
      <c r="Z1596" s="445" t="n"/>
    </row>
    <row r="1597" ht="13.35" customHeight="1" s="162">
      <c r="B1597" s="31" t="n"/>
      <c r="C1597" s="31" t="n"/>
      <c r="E1597" s="31" t="n"/>
      <c r="F1597" s="32" t="n"/>
      <c r="G1597" s="33">
        <f>IF(F1597="", "", H1597/F1597)</f>
        <v/>
      </c>
      <c r="H1597" s="33" t="n"/>
      <c r="I1597" s="33" t="n"/>
      <c r="J1597" s="33">
        <f>IF(I1597="", "", I1597*$F1597)</f>
        <v/>
      </c>
      <c r="K1597" s="33" t="n"/>
      <c r="L1597" s="33">
        <f>IF(K1597="", "", K1597*$F1597)</f>
        <v/>
      </c>
      <c r="M1597" s="30">
        <f>IF(OR(H1597="",H1597=0),"",IF(K1597="",IF(J1597="","",J1597/H1597),L1597/H1597))</f>
        <v/>
      </c>
      <c r="P1597" s="444" t="n"/>
      <c r="Z1597" s="445" t="n"/>
    </row>
    <row r="1598" ht="13.35" customHeight="1" s="162">
      <c r="B1598" s="31" t="n"/>
      <c r="C1598" s="31" t="n"/>
      <c r="E1598" s="31" t="n"/>
      <c r="F1598" s="32" t="n"/>
      <c r="G1598" s="33">
        <f>IF(F1598="", "", H1598/F1598)</f>
        <v/>
      </c>
      <c r="H1598" s="33" t="n"/>
      <c r="I1598" s="33" t="n"/>
      <c r="J1598" s="33">
        <f>IF(I1598="", "", I1598*$F1598)</f>
        <v/>
      </c>
      <c r="K1598" s="33" t="n"/>
      <c r="L1598" s="33">
        <f>IF(K1598="", "", K1598*$F1598)</f>
        <v/>
      </c>
      <c r="M1598" s="30">
        <f>IF(OR(H1598="",H1598=0),"",IF(K1598="",IF(J1598="","",J1598/H1598),L1598/H1598))</f>
        <v/>
      </c>
      <c r="P1598" s="444" t="n"/>
      <c r="Z1598" s="445" t="n"/>
    </row>
    <row r="1599" ht="13.35" customHeight="1" s="162">
      <c r="B1599" s="31" t="n"/>
      <c r="C1599" s="31" t="n"/>
      <c r="E1599" s="31" t="n"/>
      <c r="F1599" s="32" t="n"/>
      <c r="G1599" s="33">
        <f>IF(F1599="", "", H1599/F1599)</f>
        <v/>
      </c>
      <c r="H1599" s="33" t="n"/>
      <c r="I1599" s="33" t="n"/>
      <c r="J1599" s="33">
        <f>IF(I1599="", "", I1599*$F1599)</f>
        <v/>
      </c>
      <c r="K1599" s="33" t="n"/>
      <c r="L1599" s="33">
        <f>IF(K1599="", "", K1599*$F1599)</f>
        <v/>
      </c>
      <c r="M1599" s="30">
        <f>IF(OR(H1599="",H1599=0),"",IF(K1599="",IF(J1599="","",J1599/H1599),L1599/H1599))</f>
        <v/>
      </c>
      <c r="P1599" s="444" t="n"/>
      <c r="Z1599" s="445" t="n"/>
    </row>
    <row r="1600" ht="13.35" customHeight="1" s="162">
      <c r="B1600" s="31" t="n"/>
      <c r="C1600" s="31" t="n"/>
      <c r="E1600" s="31" t="n"/>
      <c r="F1600" s="32" t="n"/>
      <c r="G1600" s="33">
        <f>IF(F1600="", "", H1600/F1600)</f>
        <v/>
      </c>
      <c r="H1600" s="33" t="n"/>
      <c r="I1600" s="33" t="n"/>
      <c r="J1600" s="33">
        <f>IF(I1600="", "", I1600*$F1600)</f>
        <v/>
      </c>
      <c r="K1600" s="33" t="n"/>
      <c r="L1600" s="33">
        <f>IF(K1600="", "", K1600*$F1600)</f>
        <v/>
      </c>
      <c r="M1600" s="30">
        <f>IF(OR(H1600="",H1600=0),"",IF(K1600="",IF(J1600="","",J1600/H1600),L1600/H1600))</f>
        <v/>
      </c>
      <c r="P1600" s="444" t="n"/>
      <c r="Z1600" s="445" t="n"/>
    </row>
    <row r="1601" ht="13.35" customHeight="1" s="162">
      <c r="B1601" s="31" t="n"/>
      <c r="C1601" s="31" t="n"/>
      <c r="E1601" s="31" t="n"/>
      <c r="F1601" s="32" t="n"/>
      <c r="G1601" s="33">
        <f>IF(F1601="", "", H1601/F1601)</f>
        <v/>
      </c>
      <c r="H1601" s="33" t="n"/>
      <c r="I1601" s="33" t="n"/>
      <c r="J1601" s="33">
        <f>IF(I1601="", "", I1601*$F1601)</f>
        <v/>
      </c>
      <c r="K1601" s="33" t="n"/>
      <c r="L1601" s="33">
        <f>IF(K1601="", "", K1601*$F1601)</f>
        <v/>
      </c>
      <c r="M1601" s="30">
        <f>IF(OR(H1601="",H1601=0),"",IF(K1601="",IF(J1601="","",J1601/H1601),L1601/H1601))</f>
        <v/>
      </c>
      <c r="P1601" s="444" t="n"/>
      <c r="Z1601" s="445" t="n"/>
    </row>
    <row r="1602" ht="13.35" customHeight="1" s="162">
      <c r="B1602" s="31" t="n"/>
      <c r="C1602" s="31" t="n"/>
      <c r="E1602" s="31" t="n"/>
      <c r="F1602" s="32" t="n"/>
      <c r="G1602" s="33">
        <f>IF(F1602="", "", H1602/F1602)</f>
        <v/>
      </c>
      <c r="H1602" s="33" t="n"/>
      <c r="I1602" s="33" t="n"/>
      <c r="J1602" s="33">
        <f>IF(I1602="", "", I1602*$F1602)</f>
        <v/>
      </c>
      <c r="K1602" s="33" t="n"/>
      <c r="L1602" s="33">
        <f>IF(K1602="", "", K1602*$F1602)</f>
        <v/>
      </c>
      <c r="M1602" s="30">
        <f>IF(OR(H1602="",H1602=0),"",IF(K1602="",IF(J1602="","",J1602/H1602),L1602/H1602))</f>
        <v/>
      </c>
      <c r="P1602" s="444" t="n"/>
      <c r="Z1602" s="445" t="n"/>
    </row>
    <row r="1603" ht="13.35" customHeight="1" s="162">
      <c r="B1603" s="31" t="n"/>
      <c r="C1603" s="31" t="n"/>
      <c r="E1603" s="31" t="n"/>
      <c r="F1603" s="32" t="n"/>
      <c r="G1603" s="33">
        <f>IF(F1603="", "", H1603/F1603)</f>
        <v/>
      </c>
      <c r="H1603" s="33" t="n"/>
      <c r="I1603" s="33" t="n"/>
      <c r="J1603" s="33">
        <f>IF(I1603="", "", I1603*$F1603)</f>
        <v/>
      </c>
      <c r="K1603" s="33" t="n"/>
      <c r="L1603" s="33">
        <f>IF(K1603="", "", K1603*$F1603)</f>
        <v/>
      </c>
      <c r="M1603" s="30">
        <f>IF(OR(H1603="",H1603=0),"",IF(K1603="",IF(J1603="","",J1603/H1603),L1603/H1603))</f>
        <v/>
      </c>
      <c r="P1603" s="444" t="n"/>
      <c r="Z1603" s="445" t="n"/>
    </row>
    <row r="1604" ht="13.35" customHeight="1" s="162">
      <c r="B1604" s="31" t="n"/>
      <c r="C1604" s="31" t="n"/>
      <c r="E1604" s="31" t="n"/>
      <c r="F1604" s="32" t="n"/>
      <c r="G1604" s="33">
        <f>IF(F1604="", "", H1604/F1604)</f>
        <v/>
      </c>
      <c r="H1604" s="33" t="n"/>
      <c r="I1604" s="33" t="n"/>
      <c r="J1604" s="33">
        <f>IF(I1604="", "", I1604*$F1604)</f>
        <v/>
      </c>
      <c r="K1604" s="33" t="n"/>
      <c r="L1604" s="33">
        <f>IF(K1604="", "", K1604*$F1604)</f>
        <v/>
      </c>
      <c r="M1604" s="34">
        <f>IF(OR(H1604="",H1604=0),"",IF(K1604="",IF(J1604="","",J1604/H1604),L1604/H1604))</f>
        <v/>
      </c>
      <c r="P1604" s="444" t="n"/>
      <c r="Z1604" s="445" t="n"/>
    </row>
    <row r="1605" ht="13.35" customHeight="1" s="162">
      <c r="A1605" s="130" t="n"/>
      <c r="B1605" s="42" t="n"/>
      <c r="C1605" s="231" t="inlineStr">
        <is>
          <t>Total</t>
        </is>
      </c>
      <c r="D1605" s="159" t="n"/>
      <c r="E1605" s="42" t="n"/>
      <c r="F1605" s="42" t="n"/>
      <c r="G1605" s="43" t="n"/>
      <c r="H1605" s="43">
        <f>IF(SUM(H1577:H1604)=0,"",SUM(H1577:H1604))</f>
        <v/>
      </c>
      <c r="I1605" s="43" t="n"/>
      <c r="J1605" s="43">
        <f>IF(SUM(J1577:J1604)=0,"",SUM(J1577:J1604))</f>
        <v/>
      </c>
      <c r="K1605" s="43" t="n"/>
      <c r="L1605" s="43">
        <f>IF(SUM(L1577:L1604)=0,"",SUM(L1577:L1604))</f>
        <v/>
      </c>
      <c r="M1605" s="35">
        <f>IF(OR(H1605="",H1605=0),"",IF(L1605="",IF(J1605="","",J1605/H1605),L1605/H1605))</f>
        <v/>
      </c>
      <c r="P1605" s="444" t="n"/>
      <c r="Z1605" s="445" t="n"/>
    </row>
    <row r="1606" ht="13.35" customHeight="1" s="162">
      <c r="P1606" s="444" t="n"/>
      <c r="Z1606" s="445" t="n"/>
    </row>
    <row r="1607" ht="13.35" customHeight="1" s="162">
      <c r="B1607" s="188" t="inlineStr">
        <is>
          <t>Return Air Register / Inlet Airflow</t>
        </is>
      </c>
      <c r="C1607" s="174" t="n"/>
      <c r="D1607" s="174" t="n"/>
      <c r="E1607" s="174" t="n"/>
      <c r="F1607" s="173" t="n"/>
      <c r="G1607" s="233" t="inlineStr">
        <is>
          <t>Design VEL</t>
        </is>
      </c>
      <c r="H1607" s="194" t="inlineStr">
        <is>
          <t>Design CFM</t>
        </is>
      </c>
      <c r="I1607" s="188" t="inlineStr">
        <is>
          <t>Initial</t>
        </is>
      </c>
      <c r="J1607" s="173" t="n"/>
      <c r="K1607" s="188" t="inlineStr">
        <is>
          <t>Final</t>
        </is>
      </c>
      <c r="L1607" s="173" t="n"/>
      <c r="M1607" s="188" t="inlineStr">
        <is>
          <t>%</t>
        </is>
      </c>
      <c r="P1607" s="446" t="n"/>
      <c r="Q1607" s="447" t="n"/>
      <c r="R1607" s="447" t="n"/>
      <c r="S1607" s="447" t="n"/>
      <c r="T1607" s="447" t="n"/>
      <c r="U1607" s="447" t="n"/>
      <c r="V1607" s="447" t="n"/>
      <c r="W1607" s="447" t="n"/>
      <c r="X1607" s="447" t="n"/>
      <c r="Y1607" s="447" t="n"/>
      <c r="Z1607" s="448" t="n"/>
    </row>
    <row r="1608" ht="13.35" customHeight="1" s="162">
      <c r="B1608" s="153" t="inlineStr">
        <is>
          <t>No.</t>
        </is>
      </c>
      <c r="C1608" s="188" t="inlineStr">
        <is>
          <t>Area Served</t>
        </is>
      </c>
      <c r="D1608" s="188" t="inlineStr">
        <is>
          <t>Type</t>
        </is>
      </c>
      <c r="E1608" s="188" t="inlineStr">
        <is>
          <t>Size</t>
        </is>
      </c>
      <c r="F1608" s="188" t="inlineStr">
        <is>
          <t>Ak</t>
        </is>
      </c>
      <c r="G1608" s="442" t="n"/>
      <c r="H1608" s="442" t="n"/>
      <c r="I1608" s="188" t="inlineStr">
        <is>
          <t>VEL</t>
        </is>
      </c>
      <c r="J1608" s="188" t="inlineStr">
        <is>
          <t>CFM</t>
        </is>
      </c>
      <c r="K1608" s="188" t="inlineStr">
        <is>
          <t>VEL</t>
        </is>
      </c>
      <c r="L1608" s="188" t="inlineStr">
        <is>
          <t>CFM</t>
        </is>
      </c>
      <c r="M1608" s="442" t="n"/>
    </row>
    <row r="1609" ht="13.35" customHeight="1" s="162">
      <c r="B1609" s="31" t="n"/>
      <c r="C1609" s="31" t="n"/>
      <c r="E1609" s="31" t="n"/>
      <c r="F1609" s="32" t="n"/>
      <c r="G1609" s="33">
        <f>IF(F1609="", "", H1609/F1609)</f>
        <v/>
      </c>
      <c r="H1609" s="33">
        <f>IF(H1605="","",H1605-N(H1616))</f>
        <v/>
      </c>
      <c r="I1609" s="33" t="n"/>
      <c r="J1609" s="33">
        <f>IF(I1609="", "", I1609*$F1609)</f>
        <v/>
      </c>
      <c r="K1609" s="33" t="n"/>
      <c r="L1609" s="33">
        <f>IF(L1616="","",L1605-N(L1616))</f>
        <v/>
      </c>
      <c r="M1609" s="30">
        <f>IF(OR(H1609="",H1609=0),"",IF(K1609="",IF(J1609="","",J1609/H1609),L1609/H1609))</f>
        <v/>
      </c>
    </row>
    <row r="1610" ht="13.35" customHeight="1" s="162">
      <c r="B1610" s="31" t="n"/>
      <c r="C1610" s="31" t="n"/>
      <c r="E1610" s="31" t="n"/>
      <c r="F1610" s="32" t="n"/>
      <c r="G1610" s="33">
        <f>IF(F1610="", "", H1610/F1610)</f>
        <v/>
      </c>
      <c r="H1610" s="33" t="n"/>
      <c r="I1610" s="33" t="n"/>
      <c r="J1610" s="33">
        <f>IF(I1610="", "", I1610*$F1610)</f>
        <v/>
      </c>
      <c r="K1610" s="33" t="n"/>
      <c r="L1610" s="33">
        <f>IF(K1610="", "", K1610*$F1610)</f>
        <v/>
      </c>
      <c r="M1610" s="30">
        <f>IF(OR(H1610="",H1610=0),"",IF(K1610="",IF(J1610="","",J1610/H1610),L1610/H1610))</f>
        <v/>
      </c>
    </row>
    <row r="1611" ht="13.35" customHeight="1" s="162">
      <c r="B1611" s="31" t="n"/>
      <c r="C1611" s="31" t="n"/>
      <c r="E1611" s="31" t="n"/>
      <c r="F1611" s="32" t="n"/>
      <c r="G1611" s="33">
        <f>IF(F1611="", "", H1611/F1611)</f>
        <v/>
      </c>
      <c r="H1611" s="33" t="n"/>
      <c r="I1611" s="33" t="n"/>
      <c r="J1611" s="33">
        <f>IF(I1611="", "", I1611*$F1611)</f>
        <v/>
      </c>
      <c r="K1611" s="33" t="n"/>
      <c r="L1611" s="33">
        <f>IF(K1611="", "", K1611*$F1611)</f>
        <v/>
      </c>
      <c r="M1611" s="34">
        <f>IF(OR(H1611="",H1611=0),"",IF(K1611="",IF(J1611="","",J1611/H1611),L1611/H1611))</f>
        <v/>
      </c>
    </row>
    <row r="1612" ht="13.35" customHeight="1" s="162">
      <c r="A1612" s="130" t="n"/>
      <c r="B1612" s="42" t="n"/>
      <c r="C1612" s="231" t="inlineStr">
        <is>
          <t>Total</t>
        </is>
      </c>
      <c r="D1612" s="159" t="n"/>
      <c r="E1612" s="42" t="n"/>
      <c r="F1612" s="42" t="n"/>
      <c r="G1612" s="43" t="n"/>
      <c r="H1612" s="43">
        <f>IF(SUM(H1609:H1611)=0, "", SUM(H1609:H1611))</f>
        <v/>
      </c>
      <c r="I1612" s="42" t="n"/>
      <c r="J1612" s="43">
        <f>IF(SUM(J1609:J1611)=0, "", SUM(J1609:J1611))</f>
        <v/>
      </c>
      <c r="K1612" s="42" t="n"/>
      <c r="L1612" s="43">
        <f>IF(SUM(L1609:L1611)=0, "", SUM(L1609:L1611))</f>
        <v/>
      </c>
      <c r="M1612" s="35">
        <f>IF(OR(H1612="",H1612=0),"",IF(L1612="",IF(J1612="","",J1612/H1612),L1612/H1612))</f>
        <v/>
      </c>
    </row>
    <row r="1613"/>
    <row r="1614" ht="13.35" customHeight="1" s="162">
      <c r="B1614" s="188" t="inlineStr">
        <is>
          <t>Outside Air Inlet / Duct Airflow</t>
        </is>
      </c>
      <c r="C1614" s="174" t="n"/>
      <c r="D1614" s="174" t="n"/>
      <c r="E1614" s="174" t="n"/>
      <c r="F1614" s="173" t="n"/>
      <c r="G1614" s="233" t="inlineStr">
        <is>
          <t>Design VEL</t>
        </is>
      </c>
      <c r="H1614" s="194" t="inlineStr">
        <is>
          <t>Design CFM</t>
        </is>
      </c>
      <c r="I1614" s="188" t="inlineStr">
        <is>
          <t>Initial</t>
        </is>
      </c>
      <c r="J1614" s="173" t="n"/>
      <c r="K1614" s="188" t="inlineStr">
        <is>
          <t>Final</t>
        </is>
      </c>
      <c r="L1614" s="173" t="n"/>
      <c r="M1614" s="188" t="inlineStr">
        <is>
          <t>%</t>
        </is>
      </c>
    </row>
    <row r="1615" ht="13.35" customHeight="1" s="162">
      <c r="B1615" s="153" t="inlineStr">
        <is>
          <t>No.</t>
        </is>
      </c>
      <c r="C1615" s="188" t="inlineStr">
        <is>
          <t>Area Served</t>
        </is>
      </c>
      <c r="D1615" s="188" t="inlineStr">
        <is>
          <t>Type</t>
        </is>
      </c>
      <c r="E1615" s="188" t="inlineStr">
        <is>
          <t>Size</t>
        </is>
      </c>
      <c r="F1615" s="188" t="inlineStr">
        <is>
          <t>Ak</t>
        </is>
      </c>
      <c r="G1615" s="442" t="n"/>
      <c r="H1615" s="442" t="n"/>
      <c r="I1615" s="188" t="inlineStr">
        <is>
          <t>VEL</t>
        </is>
      </c>
      <c r="J1615" s="188" t="inlineStr">
        <is>
          <t>CFM</t>
        </is>
      </c>
      <c r="K1615" s="188" t="inlineStr">
        <is>
          <t>VEL</t>
        </is>
      </c>
      <c r="L1615" s="188" t="inlineStr">
        <is>
          <t>CFM</t>
        </is>
      </c>
      <c r="M1615" s="442" t="n"/>
    </row>
    <row r="1616" ht="13.35" customHeight="1" s="162">
      <c r="B1616" s="31" t="n"/>
      <c r="C1616" s="31" t="n"/>
      <c r="E1616" s="31" t="n"/>
      <c r="F1616" s="32" t="n"/>
      <c r="G1616" s="33">
        <f>IF(F1616="", "", H1616/F1616)</f>
        <v/>
      </c>
      <c r="H1616" s="33" t="n"/>
      <c r="I1616" s="33" t="n"/>
      <c r="J1616" s="33">
        <f>IF(I1616="", "", I1616*$F1616)</f>
        <v/>
      </c>
      <c r="K1616" s="33" t="n"/>
      <c r="L1616" s="33">
        <f>IF(K1616="", "", K1616*$F1616)</f>
        <v/>
      </c>
      <c r="M1616" s="30">
        <f>IF(OR(H1616="",H1616=0),"",IF(K1616="",IF(J1616="","",J1616/H1616),L1616/H1616))</f>
        <v/>
      </c>
    </row>
    <row r="1617"/>
    <row r="1618" ht="13.35" customHeight="1" s="162">
      <c r="B1618" s="188" t="inlineStr">
        <is>
          <t>Remarks</t>
        </is>
      </c>
      <c r="C1618" s="173" t="n"/>
      <c r="D1618" s="154" t="n"/>
      <c r="E1618" s="174" t="n"/>
      <c r="F1618" s="174" t="n"/>
      <c r="G1618" s="174" t="n"/>
      <c r="H1618" s="174" t="n"/>
      <c r="I1618" s="174" t="n"/>
      <c r="J1618" s="174" t="n"/>
      <c r="K1618" s="174" t="n"/>
      <c r="L1618" s="174" t="n"/>
      <c r="M1618" s="173" t="n"/>
    </row>
    <row r="1619" ht="13.35" customHeight="1" s="162">
      <c r="B1619" s="154" t="n"/>
      <c r="C1619" s="174" t="n"/>
      <c r="D1619" s="174" t="n"/>
      <c r="E1619" s="174" t="n"/>
      <c r="F1619" s="174" t="n"/>
      <c r="G1619" s="174" t="n"/>
      <c r="H1619" s="174" t="n"/>
      <c r="I1619" s="174" t="n"/>
      <c r="J1619" s="174" t="n"/>
      <c r="K1619" s="174" t="n"/>
      <c r="L1619" s="174" t="n"/>
      <c r="M1619" s="173" t="n"/>
    </row>
    <row r="1620" ht="13.35" customHeight="1" s="162">
      <c r="B1620" s="154" t="n"/>
      <c r="C1620" s="174" t="n"/>
      <c r="D1620" s="174" t="n"/>
      <c r="E1620" s="174" t="n"/>
      <c r="F1620" s="174" t="n"/>
      <c r="G1620" s="174" t="n"/>
      <c r="H1620" s="174" t="n"/>
      <c r="I1620" s="174" t="n"/>
      <c r="J1620" s="174" t="n"/>
      <c r="K1620" s="174" t="n"/>
      <c r="L1620" s="174" t="n"/>
      <c r="M1620" s="173" t="n"/>
    </row>
    <row r="1621" ht="13.35" customHeight="1" s="162">
      <c r="B1621" s="200" t="inlineStr">
        <is>
          <t>System</t>
        </is>
      </c>
      <c r="C1621" s="403" t="n"/>
      <c r="D1621" s="209">
        <f>IF('{Equipment Data Entry}'!B40="","",'{Equipment Data Entry}'!B40)</f>
        <v/>
      </c>
      <c r="E1621" s="420" t="n"/>
      <c r="F1621" s="403" t="n"/>
      <c r="G1621" s="200" t="inlineStr">
        <is>
          <t>Service</t>
        </is>
      </c>
      <c r="H1621" s="403" t="n"/>
      <c r="I1621" s="210">
        <f>IF('{Equipment Data Entry}'!C40="", "", '{Equipment Data Entry}'!C40)</f>
        <v/>
      </c>
      <c r="J1621" s="420" t="n"/>
      <c r="K1621" s="420" t="n"/>
      <c r="L1621" s="420" t="n"/>
      <c r="M1621" s="403" t="n"/>
    </row>
    <row r="1622" ht="13.35" customHeight="1" s="162">
      <c r="B1622" s="424" t="n"/>
      <c r="C1622" s="425" t="n"/>
      <c r="D1622" s="424" t="n"/>
      <c r="E1622" s="426" t="n"/>
      <c r="F1622" s="425" t="n"/>
      <c r="G1622" s="424" t="n"/>
      <c r="H1622" s="425" t="n"/>
      <c r="I1622" s="424" t="n"/>
      <c r="J1622" s="426" t="n"/>
      <c r="K1622" s="426" t="n"/>
      <c r="L1622" s="426" t="n"/>
      <c r="M1622" s="425" t="n"/>
    </row>
    <row r="1623" ht="13.35" customHeight="1" s="162">
      <c r="B1623" s="439" t="inlineStr">
        <is>
          <t>Instrument:</t>
        </is>
      </c>
      <c r="C1623" s="13" t="n"/>
      <c r="D1623" s="440" t="n"/>
      <c r="E1623" s="404" t="n"/>
      <c r="F1623" s="404" t="n"/>
      <c r="G1623" s="439" t="inlineStr">
        <is>
          <t>Ak basis / notes:</t>
        </is>
      </c>
      <c r="H1623" s="13" t="n"/>
      <c r="I1623" s="441" t="n"/>
      <c r="J1623" s="404" t="n"/>
      <c r="K1623" s="404" t="n"/>
      <c r="L1623" s="404" t="n"/>
      <c r="M1623" s="404" t="n"/>
    </row>
    <row r="1624" ht="13.35" customHeight="1" s="162">
      <c r="B1624" s="188" t="inlineStr">
        <is>
          <t>Supply Air Diffuser / Outlet Airflow</t>
        </is>
      </c>
      <c r="C1624" s="174" t="n"/>
      <c r="D1624" s="174" t="n"/>
      <c r="E1624" s="174" t="n"/>
      <c r="F1624" s="173" t="n"/>
      <c r="G1624" s="233" t="inlineStr">
        <is>
          <t>Design VEL</t>
        </is>
      </c>
      <c r="H1624" s="194" t="inlineStr">
        <is>
          <t>Design CFM</t>
        </is>
      </c>
      <c r="I1624" s="188" t="inlineStr">
        <is>
          <t>Initial</t>
        </is>
      </c>
      <c r="J1624" s="173" t="n"/>
      <c r="K1624" s="188" t="inlineStr">
        <is>
          <t>Final</t>
        </is>
      </c>
      <c r="L1624" s="173" t="n"/>
      <c r="M1624" s="188" t="inlineStr">
        <is>
          <t>%</t>
        </is>
      </c>
    </row>
    <row r="1625" ht="13.35" customHeight="1" s="162">
      <c r="B1625" s="153" t="inlineStr">
        <is>
          <t>No.</t>
        </is>
      </c>
      <c r="C1625" s="188" t="inlineStr">
        <is>
          <t>Area Served</t>
        </is>
      </c>
      <c r="D1625" s="188" t="inlineStr">
        <is>
          <t>Type</t>
        </is>
      </c>
      <c r="E1625" s="188" t="inlineStr">
        <is>
          <t>Size</t>
        </is>
      </c>
      <c r="F1625" s="188" t="inlineStr">
        <is>
          <t>Ak</t>
        </is>
      </c>
      <c r="G1625" s="442" t="n"/>
      <c r="H1625" s="442" t="n"/>
      <c r="I1625" s="188" t="inlineStr">
        <is>
          <t>VEL</t>
        </is>
      </c>
      <c r="J1625" s="188" t="inlineStr">
        <is>
          <t>CFM</t>
        </is>
      </c>
      <c r="K1625" s="188" t="inlineStr">
        <is>
          <t>VEL</t>
        </is>
      </c>
      <c r="L1625" s="188" t="inlineStr">
        <is>
          <t>CFM</t>
        </is>
      </c>
      <c r="M1625" s="442" t="n"/>
    </row>
    <row r="1626" ht="13.35" customHeight="1" s="162">
      <c r="B1626" s="31" t="n"/>
      <c r="C1626" s="31" t="n"/>
      <c r="E1626" s="31" t="n"/>
      <c r="F1626" s="32" t="n"/>
      <c r="G1626" s="33">
        <f>IF(F1626="", "", H1626/F1626)</f>
        <v/>
      </c>
      <c r="H1626" s="33" t="n"/>
      <c r="I1626" s="33" t="n"/>
      <c r="J1626" s="33">
        <f>IF(I1626="", "", I1626*$F1626)</f>
        <v/>
      </c>
      <c r="K1626" s="33" t="n"/>
      <c r="L1626" s="33">
        <f>IF(K1626="", "", K1626*$F1626)</f>
        <v/>
      </c>
      <c r="M1626" s="30">
        <f>IF(OR(H1626="",H1626=0),"",IF(K1626="",IF(J1626="","",J1626/H1626),L1626/H1626))</f>
        <v/>
      </c>
      <c r="P1626" s="238" t="inlineStr">
        <is>
          <t>Technician Notes</t>
        </is>
      </c>
    </row>
    <row r="1627" ht="13.35" customHeight="1" s="162">
      <c r="B1627" s="31" t="n"/>
      <c r="C1627" s="31" t="n"/>
      <c r="E1627" s="31"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1" t="n"/>
      <c r="C1628" s="31" t="n"/>
      <c r="E1628" s="31"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1" t="n"/>
      <c r="C1629" s="31" t="n"/>
      <c r="E1629" s="31" t="n"/>
      <c r="F1629" s="32" t="n"/>
      <c r="G1629" s="33">
        <f>IF(F1629="", "", H1629/F1629)</f>
        <v/>
      </c>
      <c r="H1629" s="33" t="n"/>
      <c r="I1629" s="33" t="n"/>
      <c r="J1629" s="33">
        <f>IF(I1629="", "", I1629*$F1629)</f>
        <v/>
      </c>
      <c r="K1629" s="33" t="n"/>
      <c r="L1629" s="33">
        <f>IF(K1629="", "", K1629*$F1629)</f>
        <v/>
      </c>
      <c r="M1629" s="30">
        <f>IF(OR(H1629="",H1629=0),"",IF(K1629="",IF(J1629="","",J1629/H1629),L1629/H1629))</f>
        <v/>
      </c>
      <c r="P1629" s="443" t="n"/>
      <c r="Q1629" s="421" t="n"/>
      <c r="R1629" s="421" t="n"/>
      <c r="S1629" s="421" t="n"/>
      <c r="T1629" s="421" t="n"/>
      <c r="U1629" s="421" t="n"/>
      <c r="V1629" s="421" t="n"/>
      <c r="W1629" s="421" t="n"/>
      <c r="X1629" s="421" t="n"/>
      <c r="Y1629" s="421" t="n"/>
      <c r="Z1629" s="422" t="n"/>
    </row>
    <row r="1630" ht="13.35" customHeight="1" s="162">
      <c r="B1630" s="31" t="n"/>
      <c r="C1630" s="31" t="n"/>
      <c r="E1630" s="31" t="n"/>
      <c r="F1630" s="32" t="n"/>
      <c r="G1630" s="33">
        <f>IF(F1630="", "", H1630/F1630)</f>
        <v/>
      </c>
      <c r="H1630" s="33" t="n"/>
      <c r="I1630" s="33" t="n"/>
      <c r="J1630" s="33">
        <f>IF(I1630="", "", I1630*$F1630)</f>
        <v/>
      </c>
      <c r="K1630" s="33" t="n"/>
      <c r="L1630" s="33">
        <f>IF(K1630="", "", K1630*$F1630)</f>
        <v/>
      </c>
      <c r="M1630" s="30">
        <f>IF(OR(H1630="",H1630=0),"",IF(K1630="",IF(J1630="","",J1630/H1630),L1630/H1630))</f>
        <v/>
      </c>
      <c r="P1630" s="444" t="n"/>
      <c r="Z1630" s="445" t="n"/>
    </row>
    <row r="1631" ht="13.35" customHeight="1" s="162">
      <c r="B1631" s="31" t="n"/>
      <c r="C1631" s="31" t="n"/>
      <c r="E1631" s="31" t="n"/>
      <c r="F1631" s="32" t="n"/>
      <c r="G1631" s="33">
        <f>IF(F1631="", "", H1631/F1631)</f>
        <v/>
      </c>
      <c r="H1631" s="33" t="n"/>
      <c r="I1631" s="33" t="n"/>
      <c r="J1631" s="33">
        <f>IF(I1631="", "", I1631*$F1631)</f>
        <v/>
      </c>
      <c r="K1631" s="33" t="n"/>
      <c r="L1631" s="33">
        <f>IF(K1631="", "", K1631*$F1631)</f>
        <v/>
      </c>
      <c r="M1631" s="30">
        <f>IF(OR(H1631="",H1631=0),"",IF(K1631="",IF(J1631="","",J1631/H1631),L1631/H1631))</f>
        <v/>
      </c>
      <c r="P1631" s="444" t="n"/>
      <c r="Z1631" s="445" t="n"/>
    </row>
    <row r="1632" ht="13.35" customHeight="1" s="162">
      <c r="B1632" s="31" t="n"/>
      <c r="C1632" s="31" t="n"/>
      <c r="E1632" s="31" t="n"/>
      <c r="F1632" s="32" t="n"/>
      <c r="G1632" s="33">
        <f>IF(F1632="", "", H1632/F1632)</f>
        <v/>
      </c>
      <c r="H1632" s="33" t="n"/>
      <c r="I1632" s="33" t="n"/>
      <c r="J1632" s="33">
        <f>IF(I1632="", "", I1632*$F1632)</f>
        <v/>
      </c>
      <c r="K1632" s="33" t="n"/>
      <c r="L1632" s="33">
        <f>IF(K1632="", "", K1632*$F1632)</f>
        <v/>
      </c>
      <c r="M1632" s="30">
        <f>IF(OR(H1632="",H1632=0),"",IF(K1632="",IF(J1632="","",J1632/H1632),L1632/H1632))</f>
        <v/>
      </c>
      <c r="P1632" s="444" t="n"/>
      <c r="Z1632" s="445" t="n"/>
    </row>
    <row r="1633" ht="13.35" customHeight="1" s="162">
      <c r="B1633" s="31" t="n"/>
      <c r="C1633" s="31" t="n"/>
      <c r="E1633" s="31" t="n"/>
      <c r="F1633" s="32" t="n"/>
      <c r="G1633" s="33">
        <f>IF(F1633="", "", H1633/F1633)</f>
        <v/>
      </c>
      <c r="H1633" s="33" t="n"/>
      <c r="I1633" s="33" t="n"/>
      <c r="J1633" s="33">
        <f>IF(I1633="", "", I1633*$F1633)</f>
        <v/>
      </c>
      <c r="K1633" s="33" t="n"/>
      <c r="L1633" s="33">
        <f>IF(K1633="", "", K1633*$F1633)</f>
        <v/>
      </c>
      <c r="M1633" s="30">
        <f>IF(OR(H1633="",H1633=0),"",IF(K1633="",IF(J1633="","",J1633/H1633),L1633/H1633))</f>
        <v/>
      </c>
      <c r="P1633" s="444" t="n"/>
      <c r="Z1633" s="445" t="n"/>
    </row>
    <row r="1634" ht="13.35" customHeight="1" s="162">
      <c r="B1634" s="31" t="n"/>
      <c r="C1634" s="31" t="n"/>
      <c r="E1634" s="31" t="n"/>
      <c r="F1634" s="32" t="n"/>
      <c r="G1634" s="33">
        <f>IF(F1634="", "", H1634/F1634)</f>
        <v/>
      </c>
      <c r="H1634" s="33" t="n"/>
      <c r="I1634" s="33" t="n"/>
      <c r="J1634" s="33">
        <f>IF(I1634="", "", I1634*$F1634)</f>
        <v/>
      </c>
      <c r="K1634" s="33" t="n"/>
      <c r="L1634" s="33">
        <f>IF(K1634="", "", K1634*$F1634)</f>
        <v/>
      </c>
      <c r="M1634" s="30">
        <f>IF(OR(H1634="",H1634=0),"",IF(K1634="",IF(J1634="","",J1634/H1634),L1634/H1634))</f>
        <v/>
      </c>
      <c r="P1634" s="444" t="n"/>
      <c r="Z1634" s="445" t="n"/>
    </row>
    <row r="1635" ht="13.35" customHeight="1" s="162">
      <c r="B1635" s="31" t="n"/>
      <c r="C1635" s="31" t="n"/>
      <c r="E1635" s="31" t="n"/>
      <c r="F1635" s="32" t="n"/>
      <c r="G1635" s="33">
        <f>IF(F1635="", "", H1635/F1635)</f>
        <v/>
      </c>
      <c r="H1635" s="33" t="n"/>
      <c r="I1635" s="33" t="n"/>
      <c r="J1635" s="33">
        <f>IF(I1635="", "", I1635*$F1635)</f>
        <v/>
      </c>
      <c r="K1635" s="33" t="n"/>
      <c r="L1635" s="33">
        <f>IF(K1635="", "", K1635*$F1635)</f>
        <v/>
      </c>
      <c r="M1635" s="30">
        <f>IF(OR(H1635="",H1635=0),"",IF(K1635="",IF(J1635="","",J1635/H1635),L1635/H1635))</f>
        <v/>
      </c>
      <c r="P1635" s="444" t="n"/>
      <c r="Z1635" s="445" t="n"/>
    </row>
    <row r="1636" ht="13.35" customHeight="1" s="162">
      <c r="B1636" s="31" t="n"/>
      <c r="C1636" s="31" t="n"/>
      <c r="E1636" s="31" t="n"/>
      <c r="F1636" s="32" t="n"/>
      <c r="G1636" s="33">
        <f>IF(F1636="", "", H1636/F1636)</f>
        <v/>
      </c>
      <c r="H1636" s="33" t="n"/>
      <c r="I1636" s="33" t="n"/>
      <c r="J1636" s="33">
        <f>IF(I1636="", "", I1636*$F1636)</f>
        <v/>
      </c>
      <c r="K1636" s="33" t="n"/>
      <c r="L1636" s="33">
        <f>IF(K1636="", "", K1636*$F1636)</f>
        <v/>
      </c>
      <c r="M1636" s="30">
        <f>IF(OR(H1636="",H1636=0),"",IF(K1636="",IF(J1636="","",J1636/H1636),L1636/H1636))</f>
        <v/>
      </c>
      <c r="P1636" s="444" t="n"/>
      <c r="Z1636" s="445" t="n"/>
    </row>
    <row r="1637" ht="13.35" customHeight="1" s="162">
      <c r="B1637" s="31" t="n"/>
      <c r="C1637" s="31" t="n"/>
      <c r="E1637" s="31" t="n"/>
      <c r="F1637" s="32" t="n"/>
      <c r="G1637" s="33">
        <f>IF(F1637="", "", H1637/F1637)</f>
        <v/>
      </c>
      <c r="H1637" s="33" t="n"/>
      <c r="I1637" s="33" t="n"/>
      <c r="J1637" s="33">
        <f>IF(I1637="", "", I1637*$F1637)</f>
        <v/>
      </c>
      <c r="K1637" s="33" t="n"/>
      <c r="L1637" s="33">
        <f>IF(K1637="", "", K1637*$F1637)</f>
        <v/>
      </c>
      <c r="M1637" s="30">
        <f>IF(OR(H1637="",H1637=0),"",IF(K1637="",IF(J1637="","",J1637/H1637),L1637/H1637))</f>
        <v/>
      </c>
      <c r="P1637" s="444" t="n"/>
      <c r="Z1637" s="445" t="n"/>
    </row>
    <row r="1638" ht="13.35" customHeight="1" s="162">
      <c r="B1638" s="31" t="n"/>
      <c r="C1638" s="31" t="n"/>
      <c r="E1638" s="31" t="n"/>
      <c r="F1638" s="32" t="n"/>
      <c r="G1638" s="33">
        <f>IF(F1638="", "", H1638/F1638)</f>
        <v/>
      </c>
      <c r="H1638" s="33" t="n"/>
      <c r="I1638" s="33" t="n"/>
      <c r="J1638" s="33">
        <f>IF(I1638="", "", I1638*$F1638)</f>
        <v/>
      </c>
      <c r="K1638" s="33" t="n"/>
      <c r="L1638" s="33">
        <f>IF(K1638="", "", K1638*$F1638)</f>
        <v/>
      </c>
      <c r="M1638" s="30">
        <f>IF(OR(H1638="",H1638=0),"",IF(K1638="",IF(J1638="","",J1638/H1638),L1638/H1638))</f>
        <v/>
      </c>
      <c r="P1638" s="444" t="n"/>
      <c r="Z1638" s="445" t="n"/>
    </row>
    <row r="1639" ht="13.35" customHeight="1" s="162">
      <c r="B1639" s="31" t="n"/>
      <c r="C1639" s="31" t="n"/>
      <c r="E1639" s="31" t="n"/>
      <c r="F1639" s="32" t="n"/>
      <c r="G1639" s="33">
        <f>IF(F1639="", "", H1639/F1639)</f>
        <v/>
      </c>
      <c r="H1639" s="33" t="n"/>
      <c r="I1639" s="33" t="n"/>
      <c r="J1639" s="33">
        <f>IF(I1639="", "", I1639*$F1639)</f>
        <v/>
      </c>
      <c r="K1639" s="33" t="n"/>
      <c r="L1639" s="33">
        <f>IF(K1639="", "", K1639*$F1639)</f>
        <v/>
      </c>
      <c r="M1639" s="30">
        <f>IF(OR(H1639="",H1639=0),"",IF(K1639="",IF(J1639="","",J1639/H1639),L1639/H1639))</f>
        <v/>
      </c>
      <c r="P1639" s="444" t="n"/>
      <c r="Z1639" s="445" t="n"/>
    </row>
    <row r="1640" ht="13.35" customHeight="1" s="162">
      <c r="B1640" s="31" t="n"/>
      <c r="C1640" s="31" t="n"/>
      <c r="E1640" s="31" t="n"/>
      <c r="F1640" s="32" t="n"/>
      <c r="G1640" s="33">
        <f>IF(F1640="", "", H1640/F1640)</f>
        <v/>
      </c>
      <c r="H1640" s="33" t="n"/>
      <c r="I1640" s="33" t="n"/>
      <c r="J1640" s="33">
        <f>IF(I1640="", "", I1640*$F1640)</f>
        <v/>
      </c>
      <c r="K1640" s="33" t="n"/>
      <c r="L1640" s="33">
        <f>IF(K1640="", "", K1640*$F1640)</f>
        <v/>
      </c>
      <c r="M1640" s="30">
        <f>IF(OR(H1640="",H1640=0),"",IF(K1640="",IF(J1640="","",J1640/H1640),L1640/H1640))</f>
        <v/>
      </c>
      <c r="P1640" s="444" t="n"/>
      <c r="Z1640" s="445" t="n"/>
    </row>
    <row r="1641" ht="13.35" customHeight="1" s="162">
      <c r="B1641" s="31" t="n"/>
      <c r="C1641" s="31" t="n"/>
      <c r="E1641" s="31" t="n"/>
      <c r="F1641" s="32" t="n"/>
      <c r="G1641" s="33">
        <f>IF(F1641="", "", H1641/F1641)</f>
        <v/>
      </c>
      <c r="H1641" s="33" t="n"/>
      <c r="I1641" s="33" t="n"/>
      <c r="J1641" s="33">
        <f>IF(I1641="", "", I1641*$F1641)</f>
        <v/>
      </c>
      <c r="K1641" s="33" t="n"/>
      <c r="L1641" s="33">
        <f>IF(K1641="", "", K1641*$F1641)</f>
        <v/>
      </c>
      <c r="M1641" s="30">
        <f>IF(OR(H1641="",H1641=0),"",IF(K1641="",IF(J1641="","",J1641/H1641),L1641/H1641))</f>
        <v/>
      </c>
      <c r="P1641" s="444" t="n"/>
      <c r="Z1641" s="445" t="n"/>
    </row>
    <row r="1642" ht="13.35" customHeight="1" s="162">
      <c r="B1642" s="31" t="n"/>
      <c r="C1642" s="31" t="n"/>
      <c r="E1642" s="31" t="n"/>
      <c r="F1642" s="32" t="n"/>
      <c r="G1642" s="33">
        <f>IF(F1642="", "", H1642/F1642)</f>
        <v/>
      </c>
      <c r="H1642" s="33" t="n"/>
      <c r="I1642" s="33" t="n"/>
      <c r="J1642" s="33">
        <f>IF(I1642="", "", I1642*$F1642)</f>
        <v/>
      </c>
      <c r="K1642" s="33" t="n"/>
      <c r="L1642" s="33">
        <f>IF(K1642="", "", K1642*$F1642)</f>
        <v/>
      </c>
      <c r="M1642" s="30">
        <f>IF(OR(H1642="",H1642=0),"",IF(K1642="",IF(J1642="","",J1642/H1642),L1642/H1642))</f>
        <v/>
      </c>
      <c r="P1642" s="444" t="n"/>
      <c r="Z1642" s="445" t="n"/>
    </row>
    <row r="1643" ht="13.35" customHeight="1" s="162">
      <c r="B1643" s="31" t="n"/>
      <c r="C1643" s="31" t="n"/>
      <c r="E1643" s="31" t="n"/>
      <c r="F1643" s="32" t="n"/>
      <c r="G1643" s="33">
        <f>IF(F1643="", "", H1643/F1643)</f>
        <v/>
      </c>
      <c r="H1643" s="33" t="n"/>
      <c r="I1643" s="33" t="n"/>
      <c r="J1643" s="33">
        <f>IF(I1643="", "", I1643*$F1643)</f>
        <v/>
      </c>
      <c r="K1643" s="33" t="n"/>
      <c r="L1643" s="33">
        <f>IF(K1643="", "", K1643*$F1643)</f>
        <v/>
      </c>
      <c r="M1643" s="30">
        <f>IF(OR(H1643="",H1643=0),"",IF(K1643="",IF(J1643="","",J1643/H1643),L1643/H1643))</f>
        <v/>
      </c>
      <c r="P1643" s="444" t="n"/>
      <c r="Z1643" s="445" t="n"/>
    </row>
    <row r="1644" ht="13.35" customHeight="1" s="162">
      <c r="B1644" s="31" t="n"/>
      <c r="C1644" s="31" t="n"/>
      <c r="E1644" s="31" t="n"/>
      <c r="F1644" s="32" t="n"/>
      <c r="G1644" s="33">
        <f>IF(F1644="", "", H1644/F1644)</f>
        <v/>
      </c>
      <c r="H1644" s="33" t="n"/>
      <c r="I1644" s="33" t="n"/>
      <c r="J1644" s="33">
        <f>IF(I1644="", "", I1644*$F1644)</f>
        <v/>
      </c>
      <c r="K1644" s="33" t="n"/>
      <c r="L1644" s="33">
        <f>IF(K1644="", "", K1644*$F1644)</f>
        <v/>
      </c>
      <c r="M1644" s="30">
        <f>IF(OR(H1644="",H1644=0),"",IF(K1644="",IF(J1644="","",J1644/H1644),L1644/H1644))</f>
        <v/>
      </c>
      <c r="P1644" s="444" t="n"/>
      <c r="Z1644" s="445" t="n"/>
    </row>
    <row r="1645" ht="13.35" customHeight="1" s="162">
      <c r="B1645" s="31" t="n"/>
      <c r="C1645" s="31" t="n"/>
      <c r="E1645" s="31" t="n"/>
      <c r="F1645" s="32" t="n"/>
      <c r="G1645" s="33">
        <f>IF(F1645="", "", H1645/F1645)</f>
        <v/>
      </c>
      <c r="H1645" s="33" t="n"/>
      <c r="I1645" s="33" t="n"/>
      <c r="J1645" s="33">
        <f>IF(I1645="", "", I1645*$F1645)</f>
        <v/>
      </c>
      <c r="K1645" s="33" t="n"/>
      <c r="L1645" s="33">
        <f>IF(K1645="", "", K1645*$F1645)</f>
        <v/>
      </c>
      <c r="M1645" s="30">
        <f>IF(OR(H1645="",H1645=0),"",IF(K1645="",IF(J1645="","",J1645/H1645),L1645/H1645))</f>
        <v/>
      </c>
      <c r="P1645" s="444" t="n"/>
      <c r="Z1645" s="445" t="n"/>
    </row>
    <row r="1646" ht="13.35" customHeight="1" s="162">
      <c r="B1646" s="31" t="n"/>
      <c r="C1646" s="31" t="n"/>
      <c r="E1646" s="31" t="n"/>
      <c r="F1646" s="32" t="n"/>
      <c r="G1646" s="33">
        <f>IF(F1646="", "", H1646/F1646)</f>
        <v/>
      </c>
      <c r="H1646" s="33" t="n"/>
      <c r="I1646" s="33" t="n"/>
      <c r="J1646" s="33">
        <f>IF(I1646="", "", I1646*$F1646)</f>
        <v/>
      </c>
      <c r="K1646" s="33" t="n"/>
      <c r="L1646" s="33">
        <f>IF(K1646="", "", K1646*$F1646)</f>
        <v/>
      </c>
      <c r="M1646" s="30">
        <f>IF(OR(H1646="",H1646=0),"",IF(K1646="",IF(J1646="","",J1646/H1646),L1646/H1646))</f>
        <v/>
      </c>
      <c r="P1646" s="444" t="n"/>
      <c r="Z1646" s="445" t="n"/>
    </row>
    <row r="1647" ht="13.35" customHeight="1" s="162">
      <c r="B1647" s="31" t="n"/>
      <c r="C1647" s="31" t="n"/>
      <c r="E1647" s="31" t="n"/>
      <c r="F1647" s="32" t="n"/>
      <c r="G1647" s="33">
        <f>IF(F1647="", "", H1647/F1647)</f>
        <v/>
      </c>
      <c r="H1647" s="33" t="n"/>
      <c r="I1647" s="33" t="n"/>
      <c r="J1647" s="33">
        <f>IF(I1647="", "", I1647*$F1647)</f>
        <v/>
      </c>
      <c r="K1647" s="33" t="n"/>
      <c r="L1647" s="33">
        <f>IF(K1647="", "", K1647*$F1647)</f>
        <v/>
      </c>
      <c r="M1647" s="30">
        <f>IF(OR(H1647="",H1647=0),"",IF(K1647="",IF(J1647="","",J1647/H1647),L1647/H1647))</f>
        <v/>
      </c>
      <c r="P1647" s="444" t="n"/>
      <c r="Z1647" s="445" t="n"/>
    </row>
    <row r="1648" ht="13.35" customHeight="1" s="162">
      <c r="B1648" s="31" t="n"/>
      <c r="C1648" s="31" t="n"/>
      <c r="E1648" s="31" t="n"/>
      <c r="F1648" s="32" t="n"/>
      <c r="G1648" s="33">
        <f>IF(F1648="", "", H1648/F1648)</f>
        <v/>
      </c>
      <c r="H1648" s="33" t="n"/>
      <c r="I1648" s="33" t="n"/>
      <c r="J1648" s="33">
        <f>IF(I1648="", "", I1648*$F1648)</f>
        <v/>
      </c>
      <c r="K1648" s="33" t="n"/>
      <c r="L1648" s="33">
        <f>IF(K1648="", "", K1648*$F1648)</f>
        <v/>
      </c>
      <c r="M1648" s="30">
        <f>IF(OR(H1648="",H1648=0),"",IF(K1648="",IF(J1648="","",J1648/H1648),L1648/H1648))</f>
        <v/>
      </c>
      <c r="P1648" s="444" t="n"/>
      <c r="Z1648" s="445" t="n"/>
    </row>
    <row r="1649" ht="13.35" customHeight="1" s="162">
      <c r="B1649" s="31" t="n"/>
      <c r="C1649" s="31" t="n"/>
      <c r="E1649" s="31" t="n"/>
      <c r="F1649" s="32" t="n"/>
      <c r="G1649" s="33">
        <f>IF(F1649="", "", H1649/F1649)</f>
        <v/>
      </c>
      <c r="H1649" s="33" t="n"/>
      <c r="I1649" s="33" t="n"/>
      <c r="J1649" s="33">
        <f>IF(I1649="", "", I1649*$F1649)</f>
        <v/>
      </c>
      <c r="K1649" s="33" t="n"/>
      <c r="L1649" s="33">
        <f>IF(K1649="", "", K1649*$F1649)</f>
        <v/>
      </c>
      <c r="M1649" s="30">
        <f>IF(OR(H1649="",H1649=0),"",IF(K1649="",IF(J1649="","",J1649/H1649),L1649/H1649))</f>
        <v/>
      </c>
      <c r="P1649" s="444" t="n"/>
      <c r="Z1649" s="445" t="n"/>
    </row>
    <row r="1650" ht="13.35" customHeight="1" s="162">
      <c r="B1650" s="31" t="n"/>
      <c r="C1650" s="31" t="n"/>
      <c r="E1650" s="31" t="n"/>
      <c r="F1650" s="32" t="n"/>
      <c r="G1650" s="33">
        <f>IF(F1650="", "", H1650/F1650)</f>
        <v/>
      </c>
      <c r="H1650" s="33" t="n"/>
      <c r="I1650" s="33" t="n"/>
      <c r="J1650" s="33">
        <f>IF(I1650="", "", I1650*$F1650)</f>
        <v/>
      </c>
      <c r="K1650" s="33" t="n"/>
      <c r="L1650" s="33">
        <f>IF(K1650="", "", K1650*$F1650)</f>
        <v/>
      </c>
      <c r="M1650" s="30">
        <f>IF(OR(H1650="",H1650=0),"",IF(K1650="",IF(J1650="","",J1650/H1650),L1650/H1650))</f>
        <v/>
      </c>
      <c r="P1650" s="444" t="n"/>
      <c r="Z1650" s="445" t="n"/>
    </row>
    <row r="1651" ht="13.35" customHeight="1" s="162">
      <c r="B1651" s="31" t="n"/>
      <c r="C1651" s="31" t="n"/>
      <c r="E1651" s="31" t="n"/>
      <c r="F1651" s="32" t="n"/>
      <c r="G1651" s="33">
        <f>IF(F1651="", "", H1651/F1651)</f>
        <v/>
      </c>
      <c r="H1651" s="33" t="n"/>
      <c r="I1651" s="33" t="n"/>
      <c r="J1651" s="33">
        <f>IF(I1651="", "", I1651*$F1651)</f>
        <v/>
      </c>
      <c r="K1651" s="33" t="n"/>
      <c r="L1651" s="33">
        <f>IF(K1651="", "", K1651*$F1651)</f>
        <v/>
      </c>
      <c r="M1651" s="30">
        <f>IF(OR(H1651="",H1651=0),"",IF(K1651="",IF(J1651="","",J1651/H1651),L1651/H1651))</f>
        <v/>
      </c>
      <c r="P1651" s="444" t="n"/>
      <c r="Z1651" s="445" t="n"/>
    </row>
    <row r="1652" ht="13.35" customHeight="1" s="162">
      <c r="B1652" s="31" t="n"/>
      <c r="C1652" s="31" t="n"/>
      <c r="E1652" s="31" t="n"/>
      <c r="F1652" s="32" t="n"/>
      <c r="G1652" s="33">
        <f>IF(F1652="", "", H1652/F1652)</f>
        <v/>
      </c>
      <c r="H1652" s="33" t="n"/>
      <c r="I1652" s="33" t="n"/>
      <c r="J1652" s="33">
        <f>IF(I1652="", "", I1652*$F1652)</f>
        <v/>
      </c>
      <c r="K1652" s="33" t="n"/>
      <c r="L1652" s="33">
        <f>IF(K1652="", "", K1652*$F1652)</f>
        <v/>
      </c>
      <c r="M1652" s="30">
        <f>IF(OR(H1652="",H1652=0),"",IF(K1652="",IF(J1652="","",J1652/H1652),L1652/H1652))</f>
        <v/>
      </c>
      <c r="P1652" s="444" t="n"/>
      <c r="Z1652" s="445" t="n"/>
    </row>
    <row r="1653" ht="13.35" customHeight="1" s="162">
      <c r="B1653" s="31" t="n"/>
      <c r="C1653" s="31" t="n"/>
      <c r="E1653" s="31" t="n"/>
      <c r="F1653" s="32" t="n"/>
      <c r="G1653" s="33">
        <f>IF(F1653="", "", H1653/F1653)</f>
        <v/>
      </c>
      <c r="H1653" s="33" t="n"/>
      <c r="I1653" s="33" t="n"/>
      <c r="J1653" s="33">
        <f>IF(I1653="", "", I1653*$F1653)</f>
        <v/>
      </c>
      <c r="K1653" s="33" t="n"/>
      <c r="L1653" s="33">
        <f>IF(K1653="", "", K1653*$F1653)</f>
        <v/>
      </c>
      <c r="M1653" s="34">
        <f>IF(OR(H1653="",H1653=0),"",IF(K1653="",IF(J1653="","",J1653/H1653),L1653/H1653))</f>
        <v/>
      </c>
      <c r="P1653" s="444" t="n"/>
      <c r="Z1653" s="445" t="n"/>
    </row>
    <row r="1654" ht="13.35" customHeight="1" s="162">
      <c r="A1654" s="130" t="n"/>
      <c r="B1654" s="42" t="n"/>
      <c r="C1654" s="231" t="inlineStr">
        <is>
          <t>Total</t>
        </is>
      </c>
      <c r="D1654" s="159" t="n"/>
      <c r="E1654" s="42" t="n"/>
      <c r="F1654" s="42" t="n"/>
      <c r="G1654" s="43" t="n"/>
      <c r="H1654" s="43">
        <f>IF(SUM(H1626:H1653)=0,"",SUM(H1626:H1653))</f>
        <v/>
      </c>
      <c r="I1654" s="43" t="n"/>
      <c r="J1654" s="43">
        <f>IF(SUM(J1626:J1653)=0,"",SUM(J1626:J1653))</f>
        <v/>
      </c>
      <c r="K1654" s="43" t="n"/>
      <c r="L1654" s="43">
        <f>IF(SUM(L1626:L1653)=0,"",SUM(L1626:L1653))</f>
        <v/>
      </c>
      <c r="M1654" s="35">
        <f>IF(OR(H1654="",H1654=0),"",IF(L1654="",IF(J1654="","",J1654/H1654),L1654/H1654))</f>
        <v/>
      </c>
      <c r="P1654" s="444" t="n"/>
      <c r="Z1654" s="445" t="n"/>
    </row>
    <row r="1655" ht="13.35" customHeight="1" s="162">
      <c r="P1655" s="444" t="n"/>
      <c r="Z1655" s="445" t="n"/>
    </row>
    <row r="1656" ht="13.35" customHeight="1" s="162">
      <c r="B1656" s="188" t="inlineStr">
        <is>
          <t>Return Air Register / Inlet Airflow</t>
        </is>
      </c>
      <c r="C1656" s="174" t="n"/>
      <c r="D1656" s="174" t="n"/>
      <c r="E1656" s="174" t="n"/>
      <c r="F1656" s="173" t="n"/>
      <c r="G1656" s="233" t="inlineStr">
        <is>
          <t>Design VEL</t>
        </is>
      </c>
      <c r="H1656" s="194" t="inlineStr">
        <is>
          <t>Design CFM</t>
        </is>
      </c>
      <c r="I1656" s="188" t="inlineStr">
        <is>
          <t>Initial</t>
        </is>
      </c>
      <c r="J1656" s="173" t="n"/>
      <c r="K1656" s="188" t="inlineStr">
        <is>
          <t>Final</t>
        </is>
      </c>
      <c r="L1656" s="173" t="n"/>
      <c r="M1656" s="188" t="inlineStr">
        <is>
          <t>%</t>
        </is>
      </c>
      <c r="P1656" s="446" t="n"/>
      <c r="Q1656" s="447" t="n"/>
      <c r="R1656" s="447" t="n"/>
      <c r="S1656" s="447" t="n"/>
      <c r="T1656" s="447" t="n"/>
      <c r="U1656" s="447" t="n"/>
      <c r="V1656" s="447" t="n"/>
      <c r="W1656" s="447" t="n"/>
      <c r="X1656" s="447" t="n"/>
      <c r="Y1656" s="447" t="n"/>
      <c r="Z1656" s="448" t="n"/>
    </row>
    <row r="1657" ht="13.35" customHeight="1" s="162">
      <c r="B1657" s="153" t="inlineStr">
        <is>
          <t>No.</t>
        </is>
      </c>
      <c r="C1657" s="188" t="inlineStr">
        <is>
          <t>Area Served</t>
        </is>
      </c>
      <c r="D1657" s="188" t="inlineStr">
        <is>
          <t>Type</t>
        </is>
      </c>
      <c r="E1657" s="188" t="inlineStr">
        <is>
          <t>Size</t>
        </is>
      </c>
      <c r="F1657" s="188" t="inlineStr">
        <is>
          <t>Ak</t>
        </is>
      </c>
      <c r="G1657" s="442" t="n"/>
      <c r="H1657" s="442" t="n"/>
      <c r="I1657" s="188" t="inlineStr">
        <is>
          <t>VEL</t>
        </is>
      </c>
      <c r="J1657" s="188" t="inlineStr">
        <is>
          <t>CFM</t>
        </is>
      </c>
      <c r="K1657" s="188" t="inlineStr">
        <is>
          <t>VEL</t>
        </is>
      </c>
      <c r="L1657" s="188" t="inlineStr">
        <is>
          <t>CFM</t>
        </is>
      </c>
      <c r="M1657" s="442" t="n"/>
    </row>
    <row r="1658" ht="13.35" customHeight="1" s="162">
      <c r="B1658" s="31" t="n"/>
      <c r="C1658" s="31" t="n"/>
      <c r="E1658" s="31" t="n"/>
      <c r="F1658" s="32" t="n"/>
      <c r="G1658" s="33">
        <f>IF(F1658="", "", H1658/F1658)</f>
        <v/>
      </c>
      <c r="H1658" s="33">
        <f>IF(H1654="","",H1654-N(H1665))</f>
        <v/>
      </c>
      <c r="I1658" s="33" t="n"/>
      <c r="J1658" s="33">
        <f>IF(I1658="", "", I1658*$F1658)</f>
        <v/>
      </c>
      <c r="K1658" s="33" t="n"/>
      <c r="L1658" s="33">
        <f>IF(L1665="","",L1654-N(L1665))</f>
        <v/>
      </c>
      <c r="M1658" s="30">
        <f>IF(OR(H1658="",H1658=0),"",IF(K1658="",IF(J1658="","",J1658/H1658),L1658/H1658))</f>
        <v/>
      </c>
    </row>
    <row r="1659" ht="13.35" customHeight="1" s="162">
      <c r="B1659" s="31" t="n"/>
      <c r="C1659" s="31" t="n"/>
      <c r="E1659" s="31"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31" t="n"/>
      <c r="C1660" s="31" t="n"/>
      <c r="E1660" s="31" t="n"/>
      <c r="F1660" s="32" t="n"/>
      <c r="G1660" s="33">
        <f>IF(F1660="", "", H1660/F1660)</f>
        <v/>
      </c>
      <c r="H1660" s="33" t="n"/>
      <c r="I1660" s="33" t="n"/>
      <c r="J1660" s="33">
        <f>IF(I1660="", "", I1660*$F1660)</f>
        <v/>
      </c>
      <c r="K1660" s="33" t="n"/>
      <c r="L1660" s="33">
        <f>IF(K1660="", "", K1660*$F1660)</f>
        <v/>
      </c>
      <c r="M1660" s="34">
        <f>IF(OR(H1660="",H1660=0),"",IF(K1660="",IF(J1660="","",J1660/H1660),L1660/H1660))</f>
        <v/>
      </c>
    </row>
    <row r="1661" ht="13.35" customHeight="1" s="162">
      <c r="A1661" s="130" t="n"/>
      <c r="B1661" s="42" t="n"/>
      <c r="C1661" s="231" t="inlineStr">
        <is>
          <t>Total</t>
        </is>
      </c>
      <c r="D1661" s="159" t="n"/>
      <c r="E1661" s="42" t="n"/>
      <c r="F1661" s="42" t="n"/>
      <c r="G1661" s="43" t="n"/>
      <c r="H1661" s="43">
        <f>IF(SUM(H1658:H1660)=0, "", SUM(H1658:H1660))</f>
        <v/>
      </c>
      <c r="I1661" s="42" t="n"/>
      <c r="J1661" s="43">
        <f>IF(SUM(J1658:J1660)=0, "", SUM(J1658:J1660))</f>
        <v/>
      </c>
      <c r="K1661" s="42" t="n"/>
      <c r="L1661" s="43">
        <f>IF(SUM(L1658:L1660)=0, "", SUM(L1658:L1660))</f>
        <v/>
      </c>
      <c r="M1661" s="35">
        <f>IF(OR(H1661="",H1661=0),"",IF(L1661="",IF(J1661="","",J1661/H1661),L1661/H1661))</f>
        <v/>
      </c>
    </row>
    <row r="1662"/>
    <row r="1663" ht="13.35" customHeight="1" s="162">
      <c r="B1663" s="188" t="inlineStr">
        <is>
          <t>Outside Air Inlet / Duct Airflow</t>
        </is>
      </c>
      <c r="C1663" s="174" t="n"/>
      <c r="D1663" s="174" t="n"/>
      <c r="E1663" s="174" t="n"/>
      <c r="F1663" s="173" t="n"/>
      <c r="G1663" s="233" t="inlineStr">
        <is>
          <t>Design VEL</t>
        </is>
      </c>
      <c r="H1663" s="194" t="inlineStr">
        <is>
          <t>Design CFM</t>
        </is>
      </c>
      <c r="I1663" s="188" t="inlineStr">
        <is>
          <t>Initial</t>
        </is>
      </c>
      <c r="J1663" s="173" t="n"/>
      <c r="K1663" s="188" t="inlineStr">
        <is>
          <t>Final</t>
        </is>
      </c>
      <c r="L1663" s="173" t="n"/>
      <c r="M1663" s="188" t="inlineStr">
        <is>
          <t>%</t>
        </is>
      </c>
    </row>
    <row r="1664" ht="13.35" customHeight="1" s="162">
      <c r="B1664" s="153" t="inlineStr">
        <is>
          <t>No.</t>
        </is>
      </c>
      <c r="C1664" s="188" t="inlineStr">
        <is>
          <t>Area Served</t>
        </is>
      </c>
      <c r="D1664" s="188" t="inlineStr">
        <is>
          <t>Type</t>
        </is>
      </c>
      <c r="E1664" s="188" t="inlineStr">
        <is>
          <t>Size</t>
        </is>
      </c>
      <c r="F1664" s="188" t="inlineStr">
        <is>
          <t>Ak</t>
        </is>
      </c>
      <c r="G1664" s="442" t="n"/>
      <c r="H1664" s="442" t="n"/>
      <c r="I1664" s="188" t="inlineStr">
        <is>
          <t>VEL</t>
        </is>
      </c>
      <c r="J1664" s="188" t="inlineStr">
        <is>
          <t>CFM</t>
        </is>
      </c>
      <c r="K1664" s="188" t="inlineStr">
        <is>
          <t>VEL</t>
        </is>
      </c>
      <c r="L1664" s="188" t="inlineStr">
        <is>
          <t>CFM</t>
        </is>
      </c>
      <c r="M1664" s="442" t="n"/>
    </row>
    <row r="1665" ht="13.35" customHeight="1" s="162">
      <c r="B1665" s="31" t="n"/>
      <c r="C1665" s="31" t="n"/>
      <c r="E1665" s="31" t="n"/>
      <c r="F1665" s="32" t="n"/>
      <c r="G1665" s="33">
        <f>IF(F1665="", "", H1665/F1665)</f>
        <v/>
      </c>
      <c r="H1665" s="33" t="n"/>
      <c r="I1665" s="33" t="n"/>
      <c r="J1665" s="33">
        <f>IF(I1665="", "", I1665*$F1665)</f>
        <v/>
      </c>
      <c r="K1665" s="33" t="n"/>
      <c r="L1665" s="33">
        <f>IF(K1665="", "", K1665*$F1665)</f>
        <v/>
      </c>
      <c r="M1665" s="30">
        <f>IF(OR(H1665="",H1665=0),"",IF(K1665="",IF(J1665="","",J1665/H1665),L1665/H1665))</f>
        <v/>
      </c>
    </row>
    <row r="1666"/>
    <row r="1667" ht="13.35" customHeight="1" s="162">
      <c r="B1667" s="188" t="inlineStr">
        <is>
          <t>Remarks</t>
        </is>
      </c>
      <c r="C1667" s="173" t="n"/>
      <c r="D1667" s="154" t="n"/>
      <c r="E1667" s="174" t="n"/>
      <c r="F1667" s="174" t="n"/>
      <c r="G1667" s="174" t="n"/>
      <c r="H1667" s="174" t="n"/>
      <c r="I1667" s="174" t="n"/>
      <c r="J1667" s="174" t="n"/>
      <c r="K1667" s="174" t="n"/>
      <c r="L1667" s="174" t="n"/>
      <c r="M1667" s="173" t="n"/>
    </row>
    <row r="1668" ht="13.35" customHeight="1" s="162">
      <c r="B1668" s="154" t="n"/>
      <c r="C1668" s="174" t="n"/>
      <c r="D1668" s="174" t="n"/>
      <c r="E1668" s="174" t="n"/>
      <c r="F1668" s="174" t="n"/>
      <c r="G1668" s="174" t="n"/>
      <c r="H1668" s="174" t="n"/>
      <c r="I1668" s="174" t="n"/>
      <c r="J1668" s="174" t="n"/>
      <c r="K1668" s="174" t="n"/>
      <c r="L1668" s="174" t="n"/>
      <c r="M1668" s="173" t="n"/>
    </row>
    <row r="1669" ht="13.35" customHeight="1" s="162">
      <c r="B1669" s="154" t="n"/>
      <c r="C1669" s="174" t="n"/>
      <c r="D1669" s="174" t="n"/>
      <c r="E1669" s="174" t="n"/>
      <c r="F1669" s="174" t="n"/>
      <c r="G1669" s="174" t="n"/>
      <c r="H1669" s="174" t="n"/>
      <c r="I1669" s="174" t="n"/>
      <c r="J1669" s="174" t="n"/>
      <c r="K1669" s="174" t="n"/>
      <c r="L1669" s="174" t="n"/>
      <c r="M1669" s="173" t="n"/>
    </row>
    <row r="1670" ht="13.35" customHeight="1" s="162">
      <c r="B1670" s="200" t="inlineStr">
        <is>
          <t>System</t>
        </is>
      </c>
      <c r="C1670" s="403" t="n"/>
      <c r="D1670" s="209">
        <f>IF('{Equipment Data Entry}'!B41="","",'{Equipment Data Entry}'!B41)</f>
        <v/>
      </c>
      <c r="E1670" s="420" t="n"/>
      <c r="F1670" s="403" t="n"/>
      <c r="G1670" s="200" t="inlineStr">
        <is>
          <t>Service</t>
        </is>
      </c>
      <c r="H1670" s="403" t="n"/>
      <c r="I1670" s="210">
        <f>IF('{Equipment Data Entry}'!C41="", "", '{Equipment Data Entry}'!C41)</f>
        <v/>
      </c>
      <c r="J1670" s="420" t="n"/>
      <c r="K1670" s="420" t="n"/>
      <c r="L1670" s="420" t="n"/>
      <c r="M1670" s="403" t="n"/>
    </row>
    <row r="1671" ht="13.35" customHeight="1" s="162">
      <c r="B1671" s="424" t="n"/>
      <c r="C1671" s="425" t="n"/>
      <c r="D1671" s="424" t="n"/>
      <c r="E1671" s="426" t="n"/>
      <c r="F1671" s="425" t="n"/>
      <c r="G1671" s="424" t="n"/>
      <c r="H1671" s="425" t="n"/>
      <c r="I1671" s="424" t="n"/>
      <c r="J1671" s="426" t="n"/>
      <c r="K1671" s="426" t="n"/>
      <c r="L1671" s="426" t="n"/>
      <c r="M1671" s="425" t="n"/>
    </row>
    <row r="1672" ht="13.35" customHeight="1" s="162">
      <c r="B1672" s="439" t="inlineStr">
        <is>
          <t>Instrument:</t>
        </is>
      </c>
      <c r="C1672" s="13" t="n"/>
      <c r="D1672" s="440" t="n"/>
      <c r="E1672" s="404" t="n"/>
      <c r="F1672" s="404" t="n"/>
      <c r="G1672" s="439" t="inlineStr">
        <is>
          <t>Ak basis / notes:</t>
        </is>
      </c>
      <c r="H1672" s="13" t="n"/>
      <c r="I1672" s="441" t="n"/>
      <c r="J1672" s="404" t="n"/>
      <c r="K1672" s="404" t="n"/>
      <c r="L1672" s="404" t="n"/>
      <c r="M1672" s="404" t="n"/>
    </row>
    <row r="1673" ht="13.35" customHeight="1" s="162">
      <c r="B1673" s="188" t="inlineStr">
        <is>
          <t>Supply Air Diffuser / Outlet Airflow</t>
        </is>
      </c>
      <c r="C1673" s="174" t="n"/>
      <c r="D1673" s="174" t="n"/>
      <c r="E1673" s="174" t="n"/>
      <c r="F1673" s="173" t="n"/>
      <c r="G1673" s="233" t="inlineStr">
        <is>
          <t>Design VEL</t>
        </is>
      </c>
      <c r="H1673" s="194" t="inlineStr">
        <is>
          <t>Design CFM</t>
        </is>
      </c>
      <c r="I1673" s="188" t="inlineStr">
        <is>
          <t>Initial</t>
        </is>
      </c>
      <c r="J1673" s="173" t="n"/>
      <c r="K1673" s="188" t="inlineStr">
        <is>
          <t>Final</t>
        </is>
      </c>
      <c r="L1673" s="173" t="n"/>
      <c r="M1673" s="188" t="inlineStr">
        <is>
          <t>%</t>
        </is>
      </c>
    </row>
    <row r="1674" ht="13.35" customHeight="1" s="162">
      <c r="B1674" s="153" t="inlineStr">
        <is>
          <t>No.</t>
        </is>
      </c>
      <c r="C1674" s="188" t="inlineStr">
        <is>
          <t>Area Served</t>
        </is>
      </c>
      <c r="D1674" s="188" t="inlineStr">
        <is>
          <t>Type</t>
        </is>
      </c>
      <c r="E1674" s="188" t="inlineStr">
        <is>
          <t>Size</t>
        </is>
      </c>
      <c r="F1674" s="188" t="inlineStr">
        <is>
          <t>Ak</t>
        </is>
      </c>
      <c r="G1674" s="442" t="n"/>
      <c r="H1674" s="442" t="n"/>
      <c r="I1674" s="188" t="inlineStr">
        <is>
          <t>VEL</t>
        </is>
      </c>
      <c r="J1674" s="188" t="inlineStr">
        <is>
          <t>CFM</t>
        </is>
      </c>
      <c r="K1674" s="188" t="inlineStr">
        <is>
          <t>VEL</t>
        </is>
      </c>
      <c r="L1674" s="188" t="inlineStr">
        <is>
          <t>CFM</t>
        </is>
      </c>
      <c r="M1674" s="442" t="n"/>
    </row>
    <row r="1675" ht="13.35" customHeight="1" s="162">
      <c r="B1675" s="31" t="n"/>
      <c r="C1675" s="31" t="n"/>
      <c r="E1675" s="31" t="n"/>
      <c r="F1675" s="32" t="n"/>
      <c r="G1675" s="33">
        <f>IF(F1675="", "", H1675/F1675)</f>
        <v/>
      </c>
      <c r="H1675" s="33" t="n"/>
      <c r="I1675" s="33" t="n"/>
      <c r="J1675" s="33">
        <f>IF(I1675="", "", I1675*$F1675)</f>
        <v/>
      </c>
      <c r="K1675" s="33" t="n"/>
      <c r="L1675" s="33">
        <f>IF(K1675="", "", K1675*$F1675)</f>
        <v/>
      </c>
      <c r="M1675" s="30">
        <f>IF(OR(H1675="",H1675=0),"",IF(K1675="",IF(J1675="","",J1675/H1675),L1675/H1675))</f>
        <v/>
      </c>
      <c r="P1675" s="238" t="inlineStr">
        <is>
          <t>Technician Notes</t>
        </is>
      </c>
    </row>
    <row r="1676" ht="13.35" customHeight="1" s="162">
      <c r="B1676" s="31" t="n"/>
      <c r="C1676" s="31" t="n"/>
      <c r="E1676" s="31" t="n"/>
      <c r="F1676" s="32" t="n"/>
      <c r="G1676" s="33">
        <f>IF(F1676="", "", H1676/F1676)</f>
        <v/>
      </c>
      <c r="H1676" s="33" t="n"/>
      <c r="I1676" s="33" t="n"/>
      <c r="J1676" s="33">
        <f>IF(I1676="", "", I1676*$F1676)</f>
        <v/>
      </c>
      <c r="K1676" s="33" t="n"/>
      <c r="L1676" s="33">
        <f>IF(K1676="", "", K1676*$F1676)</f>
        <v/>
      </c>
      <c r="M1676" s="30">
        <f>IF(OR(H1676="",H1676=0),"",IF(K1676="",IF(J1676="","",J1676/H1676),L1676/H1676))</f>
        <v/>
      </c>
    </row>
    <row r="1677" ht="13.35" customHeight="1" s="162">
      <c r="B1677" s="31" t="n"/>
      <c r="C1677" s="31" t="n"/>
      <c r="E1677" s="31" t="n"/>
      <c r="F1677" s="32" t="n"/>
      <c r="G1677" s="33">
        <f>IF(F1677="", "", H1677/F1677)</f>
        <v/>
      </c>
      <c r="H1677" s="33" t="n"/>
      <c r="I1677" s="33" t="n"/>
      <c r="J1677" s="33">
        <f>IF(I1677="", "", I1677*$F1677)</f>
        <v/>
      </c>
      <c r="K1677" s="33" t="n"/>
      <c r="L1677" s="33">
        <f>IF(K1677="", "", K1677*$F1677)</f>
        <v/>
      </c>
      <c r="M1677" s="30">
        <f>IF(OR(H1677="",H1677=0),"",IF(K1677="",IF(J1677="","",J1677/H1677),L1677/H1677))</f>
        <v/>
      </c>
    </row>
    <row r="1678" ht="13.35" customHeight="1" s="162">
      <c r="B1678" s="31" t="n"/>
      <c r="C1678" s="31" t="n"/>
      <c r="E1678" s="31" t="n"/>
      <c r="F1678" s="32" t="n"/>
      <c r="G1678" s="33">
        <f>IF(F1678="", "", H1678/F1678)</f>
        <v/>
      </c>
      <c r="H1678" s="33" t="n"/>
      <c r="I1678" s="33" t="n"/>
      <c r="J1678" s="33">
        <f>IF(I1678="", "", I1678*$F1678)</f>
        <v/>
      </c>
      <c r="K1678" s="33" t="n"/>
      <c r="L1678" s="33">
        <f>IF(K1678="", "", K1678*$F1678)</f>
        <v/>
      </c>
      <c r="M1678" s="30">
        <f>IF(OR(H1678="",H1678=0),"",IF(K1678="",IF(J1678="","",J1678/H1678),L1678/H1678))</f>
        <v/>
      </c>
      <c r="P1678" s="443" t="n"/>
      <c r="Q1678" s="421" t="n"/>
      <c r="R1678" s="421" t="n"/>
      <c r="S1678" s="421" t="n"/>
      <c r="T1678" s="421" t="n"/>
      <c r="U1678" s="421" t="n"/>
      <c r="V1678" s="421" t="n"/>
      <c r="W1678" s="421" t="n"/>
      <c r="X1678" s="421" t="n"/>
      <c r="Y1678" s="421" t="n"/>
      <c r="Z1678" s="422" t="n"/>
    </row>
    <row r="1679" ht="13.35" customHeight="1" s="162">
      <c r="B1679" s="31" t="n"/>
      <c r="C1679" s="31" t="n"/>
      <c r="E1679" s="31" t="n"/>
      <c r="F1679" s="32" t="n"/>
      <c r="G1679" s="33">
        <f>IF(F1679="", "", H1679/F1679)</f>
        <v/>
      </c>
      <c r="H1679" s="33" t="n"/>
      <c r="I1679" s="33" t="n"/>
      <c r="J1679" s="33">
        <f>IF(I1679="", "", I1679*$F1679)</f>
        <v/>
      </c>
      <c r="K1679" s="33" t="n"/>
      <c r="L1679" s="33">
        <f>IF(K1679="", "", K1679*$F1679)</f>
        <v/>
      </c>
      <c r="M1679" s="30">
        <f>IF(OR(H1679="",H1679=0),"",IF(K1679="",IF(J1679="","",J1679/H1679),L1679/H1679))</f>
        <v/>
      </c>
      <c r="P1679" s="444" t="n"/>
      <c r="Z1679" s="445" t="n"/>
    </row>
    <row r="1680" ht="13.35" customHeight="1" s="162">
      <c r="B1680" s="31" t="n"/>
      <c r="C1680" s="31" t="n"/>
      <c r="E1680" s="31" t="n"/>
      <c r="F1680" s="32" t="n"/>
      <c r="G1680" s="33">
        <f>IF(F1680="", "", H1680/F1680)</f>
        <v/>
      </c>
      <c r="H1680" s="33" t="n"/>
      <c r="I1680" s="33" t="n"/>
      <c r="J1680" s="33">
        <f>IF(I1680="", "", I1680*$F1680)</f>
        <v/>
      </c>
      <c r="K1680" s="33" t="n"/>
      <c r="L1680" s="33">
        <f>IF(K1680="", "", K1680*$F1680)</f>
        <v/>
      </c>
      <c r="M1680" s="30">
        <f>IF(OR(H1680="",H1680=0),"",IF(K1680="",IF(J1680="","",J1680/H1680),L1680/H1680))</f>
        <v/>
      </c>
      <c r="P1680" s="444" t="n"/>
      <c r="Z1680" s="445" t="n"/>
    </row>
    <row r="1681" ht="13.35" customHeight="1" s="162">
      <c r="B1681" s="31" t="n"/>
      <c r="C1681" s="31" t="n"/>
      <c r="E1681" s="31" t="n"/>
      <c r="F1681" s="32" t="n"/>
      <c r="G1681" s="33">
        <f>IF(F1681="", "", H1681/F1681)</f>
        <v/>
      </c>
      <c r="H1681" s="33" t="n"/>
      <c r="I1681" s="33" t="n"/>
      <c r="J1681" s="33">
        <f>IF(I1681="", "", I1681*$F1681)</f>
        <v/>
      </c>
      <c r="K1681" s="33" t="n"/>
      <c r="L1681" s="33">
        <f>IF(K1681="", "", K1681*$F1681)</f>
        <v/>
      </c>
      <c r="M1681" s="30">
        <f>IF(OR(H1681="",H1681=0),"",IF(K1681="",IF(J1681="","",J1681/H1681),L1681/H1681))</f>
        <v/>
      </c>
      <c r="P1681" s="444" t="n"/>
      <c r="Z1681" s="445" t="n"/>
    </row>
    <row r="1682" ht="13.35" customHeight="1" s="162">
      <c r="B1682" s="31" t="n"/>
      <c r="C1682" s="31" t="n"/>
      <c r="E1682" s="31" t="n"/>
      <c r="F1682" s="32" t="n"/>
      <c r="G1682" s="33">
        <f>IF(F1682="", "", H1682/F1682)</f>
        <v/>
      </c>
      <c r="H1682" s="33" t="n"/>
      <c r="I1682" s="33" t="n"/>
      <c r="J1682" s="33">
        <f>IF(I1682="", "", I1682*$F1682)</f>
        <v/>
      </c>
      <c r="K1682" s="33" t="n"/>
      <c r="L1682" s="33">
        <f>IF(K1682="", "", K1682*$F1682)</f>
        <v/>
      </c>
      <c r="M1682" s="30">
        <f>IF(OR(H1682="",H1682=0),"",IF(K1682="",IF(J1682="","",J1682/H1682),L1682/H1682))</f>
        <v/>
      </c>
      <c r="P1682" s="444" t="n"/>
      <c r="Z1682" s="445" t="n"/>
    </row>
    <row r="1683" ht="13.35" customHeight="1" s="162">
      <c r="B1683" s="31" t="n"/>
      <c r="C1683" s="31" t="n"/>
      <c r="E1683" s="31" t="n"/>
      <c r="F1683" s="32" t="n"/>
      <c r="G1683" s="33">
        <f>IF(F1683="", "", H1683/F1683)</f>
        <v/>
      </c>
      <c r="H1683" s="33" t="n"/>
      <c r="I1683" s="33" t="n"/>
      <c r="J1683" s="33">
        <f>IF(I1683="", "", I1683*$F1683)</f>
        <v/>
      </c>
      <c r="K1683" s="33" t="n"/>
      <c r="L1683" s="33">
        <f>IF(K1683="", "", K1683*$F1683)</f>
        <v/>
      </c>
      <c r="M1683" s="30">
        <f>IF(OR(H1683="",H1683=0),"",IF(K1683="",IF(J1683="","",J1683/H1683),L1683/H1683))</f>
        <v/>
      </c>
      <c r="P1683" s="444" t="n"/>
      <c r="Z1683" s="445" t="n"/>
    </row>
    <row r="1684" ht="13.35" customHeight="1" s="162">
      <c r="B1684" s="31" t="n"/>
      <c r="C1684" s="31" t="n"/>
      <c r="E1684" s="31" t="n"/>
      <c r="F1684" s="32" t="n"/>
      <c r="G1684" s="33">
        <f>IF(F1684="", "", H1684/F1684)</f>
        <v/>
      </c>
      <c r="H1684" s="33" t="n"/>
      <c r="I1684" s="33" t="n"/>
      <c r="J1684" s="33">
        <f>IF(I1684="", "", I1684*$F1684)</f>
        <v/>
      </c>
      <c r="K1684" s="33" t="n"/>
      <c r="L1684" s="33">
        <f>IF(K1684="", "", K1684*$F1684)</f>
        <v/>
      </c>
      <c r="M1684" s="30">
        <f>IF(OR(H1684="",H1684=0),"",IF(K1684="",IF(J1684="","",J1684/H1684),L1684/H1684))</f>
        <v/>
      </c>
      <c r="P1684" s="444" t="n"/>
      <c r="Z1684" s="445" t="n"/>
    </row>
    <row r="1685" ht="13.35" customHeight="1" s="162">
      <c r="B1685" s="31" t="n"/>
      <c r="C1685" s="31" t="n"/>
      <c r="E1685" s="31" t="n"/>
      <c r="F1685" s="32" t="n"/>
      <c r="G1685" s="33">
        <f>IF(F1685="", "", H1685/F1685)</f>
        <v/>
      </c>
      <c r="H1685" s="33" t="n"/>
      <c r="I1685" s="33" t="n"/>
      <c r="J1685" s="33">
        <f>IF(I1685="", "", I1685*$F1685)</f>
        <v/>
      </c>
      <c r="K1685" s="33" t="n"/>
      <c r="L1685" s="33">
        <f>IF(K1685="", "", K1685*$F1685)</f>
        <v/>
      </c>
      <c r="M1685" s="30">
        <f>IF(OR(H1685="",H1685=0),"",IF(K1685="",IF(J1685="","",J1685/H1685),L1685/H1685))</f>
        <v/>
      </c>
      <c r="P1685" s="444" t="n"/>
      <c r="Z1685" s="445" t="n"/>
    </row>
    <row r="1686" ht="13.35" customHeight="1" s="162">
      <c r="B1686" s="31" t="n"/>
      <c r="C1686" s="31" t="n"/>
      <c r="E1686" s="31" t="n"/>
      <c r="F1686" s="32" t="n"/>
      <c r="G1686" s="33">
        <f>IF(F1686="", "", H1686/F1686)</f>
        <v/>
      </c>
      <c r="H1686" s="33" t="n"/>
      <c r="I1686" s="33" t="n"/>
      <c r="J1686" s="33">
        <f>IF(I1686="", "", I1686*$F1686)</f>
        <v/>
      </c>
      <c r="K1686" s="33" t="n"/>
      <c r="L1686" s="33">
        <f>IF(K1686="", "", K1686*$F1686)</f>
        <v/>
      </c>
      <c r="M1686" s="30">
        <f>IF(OR(H1686="",H1686=0),"",IF(K1686="",IF(J1686="","",J1686/H1686),L1686/H1686))</f>
        <v/>
      </c>
      <c r="P1686" s="444" t="n"/>
      <c r="Z1686" s="445" t="n"/>
    </row>
    <row r="1687" ht="13.35" customHeight="1" s="162">
      <c r="B1687" s="31" t="n"/>
      <c r="C1687" s="31" t="n"/>
      <c r="E1687" s="31" t="n"/>
      <c r="F1687" s="32" t="n"/>
      <c r="G1687" s="33">
        <f>IF(F1687="", "", H1687/F1687)</f>
        <v/>
      </c>
      <c r="H1687" s="33" t="n"/>
      <c r="I1687" s="33" t="n"/>
      <c r="J1687" s="33">
        <f>IF(I1687="", "", I1687*$F1687)</f>
        <v/>
      </c>
      <c r="K1687" s="33" t="n"/>
      <c r="L1687" s="33">
        <f>IF(K1687="", "", K1687*$F1687)</f>
        <v/>
      </c>
      <c r="M1687" s="30">
        <f>IF(OR(H1687="",H1687=0),"",IF(K1687="",IF(J1687="","",J1687/H1687),L1687/H1687))</f>
        <v/>
      </c>
      <c r="P1687" s="444" t="n"/>
      <c r="Z1687" s="445" t="n"/>
    </row>
    <row r="1688" ht="13.35" customHeight="1" s="162">
      <c r="B1688" s="31" t="n"/>
      <c r="C1688" s="31" t="n"/>
      <c r="E1688" s="31" t="n"/>
      <c r="F1688" s="32" t="n"/>
      <c r="G1688" s="33">
        <f>IF(F1688="", "", H1688/F1688)</f>
        <v/>
      </c>
      <c r="H1688" s="33" t="n"/>
      <c r="I1688" s="33" t="n"/>
      <c r="J1688" s="33">
        <f>IF(I1688="", "", I1688*$F1688)</f>
        <v/>
      </c>
      <c r="K1688" s="33" t="n"/>
      <c r="L1688" s="33">
        <f>IF(K1688="", "", K1688*$F1688)</f>
        <v/>
      </c>
      <c r="M1688" s="30">
        <f>IF(OR(H1688="",H1688=0),"",IF(K1688="",IF(J1688="","",J1688/H1688),L1688/H1688))</f>
        <v/>
      </c>
      <c r="P1688" s="444" t="n"/>
      <c r="Z1688" s="445" t="n"/>
    </row>
    <row r="1689" ht="13.35" customHeight="1" s="162">
      <c r="B1689" s="31" t="n"/>
      <c r="C1689" s="31" t="n"/>
      <c r="E1689" s="31" t="n"/>
      <c r="F1689" s="32" t="n"/>
      <c r="G1689" s="33">
        <f>IF(F1689="", "", H1689/F1689)</f>
        <v/>
      </c>
      <c r="H1689" s="33" t="n"/>
      <c r="I1689" s="33" t="n"/>
      <c r="J1689" s="33">
        <f>IF(I1689="", "", I1689*$F1689)</f>
        <v/>
      </c>
      <c r="K1689" s="33" t="n"/>
      <c r="L1689" s="33">
        <f>IF(K1689="", "", K1689*$F1689)</f>
        <v/>
      </c>
      <c r="M1689" s="30">
        <f>IF(OR(H1689="",H1689=0),"",IF(K1689="",IF(J1689="","",J1689/H1689),L1689/H1689))</f>
        <v/>
      </c>
      <c r="P1689" s="444" t="n"/>
      <c r="Z1689" s="445" t="n"/>
    </row>
    <row r="1690" ht="13.35" customHeight="1" s="162">
      <c r="B1690" s="31" t="n"/>
      <c r="C1690" s="31" t="n"/>
      <c r="E1690" s="31" t="n"/>
      <c r="F1690" s="32" t="n"/>
      <c r="G1690" s="33">
        <f>IF(F1690="", "", H1690/F1690)</f>
        <v/>
      </c>
      <c r="H1690" s="33" t="n"/>
      <c r="I1690" s="33" t="n"/>
      <c r="J1690" s="33">
        <f>IF(I1690="", "", I1690*$F1690)</f>
        <v/>
      </c>
      <c r="K1690" s="33" t="n"/>
      <c r="L1690" s="33">
        <f>IF(K1690="", "", K1690*$F1690)</f>
        <v/>
      </c>
      <c r="M1690" s="30">
        <f>IF(OR(H1690="",H1690=0),"",IF(K1690="",IF(J1690="","",J1690/H1690),L1690/H1690))</f>
        <v/>
      </c>
      <c r="P1690" s="444" t="n"/>
      <c r="Z1690" s="445" t="n"/>
    </row>
    <row r="1691" ht="13.35" customHeight="1" s="162">
      <c r="B1691" s="31" t="n"/>
      <c r="C1691" s="31" t="n"/>
      <c r="E1691" s="31" t="n"/>
      <c r="F1691" s="32" t="n"/>
      <c r="G1691" s="33">
        <f>IF(F1691="", "", H1691/F1691)</f>
        <v/>
      </c>
      <c r="H1691" s="33" t="n"/>
      <c r="I1691" s="33" t="n"/>
      <c r="J1691" s="33">
        <f>IF(I1691="", "", I1691*$F1691)</f>
        <v/>
      </c>
      <c r="K1691" s="33" t="n"/>
      <c r="L1691" s="33">
        <f>IF(K1691="", "", K1691*$F1691)</f>
        <v/>
      </c>
      <c r="M1691" s="30">
        <f>IF(OR(H1691="",H1691=0),"",IF(K1691="",IF(J1691="","",J1691/H1691),L1691/H1691))</f>
        <v/>
      </c>
      <c r="P1691" s="444" t="n"/>
      <c r="Z1691" s="445" t="n"/>
    </row>
    <row r="1692" ht="13.35" customHeight="1" s="162">
      <c r="B1692" s="31" t="n"/>
      <c r="C1692" s="31" t="n"/>
      <c r="E1692" s="31" t="n"/>
      <c r="F1692" s="32" t="n"/>
      <c r="G1692" s="33">
        <f>IF(F1692="", "", H1692/F1692)</f>
        <v/>
      </c>
      <c r="H1692" s="33" t="n"/>
      <c r="I1692" s="33" t="n"/>
      <c r="J1692" s="33">
        <f>IF(I1692="", "", I1692*$F1692)</f>
        <v/>
      </c>
      <c r="K1692" s="33" t="n"/>
      <c r="L1692" s="33">
        <f>IF(K1692="", "", K1692*$F1692)</f>
        <v/>
      </c>
      <c r="M1692" s="30">
        <f>IF(OR(H1692="",H1692=0),"",IF(K1692="",IF(J1692="","",J1692/H1692),L1692/H1692))</f>
        <v/>
      </c>
      <c r="P1692" s="444" t="n"/>
      <c r="Z1692" s="445" t="n"/>
    </row>
    <row r="1693" ht="13.35" customHeight="1" s="162">
      <c r="B1693" s="31" t="n"/>
      <c r="C1693" s="31" t="n"/>
      <c r="E1693" s="31" t="n"/>
      <c r="F1693" s="32" t="n"/>
      <c r="G1693" s="33">
        <f>IF(F1693="", "", H1693/F1693)</f>
        <v/>
      </c>
      <c r="H1693" s="33" t="n"/>
      <c r="I1693" s="33" t="n"/>
      <c r="J1693" s="33">
        <f>IF(I1693="", "", I1693*$F1693)</f>
        <v/>
      </c>
      <c r="K1693" s="33" t="n"/>
      <c r="L1693" s="33">
        <f>IF(K1693="", "", K1693*$F1693)</f>
        <v/>
      </c>
      <c r="M1693" s="30">
        <f>IF(OR(H1693="",H1693=0),"",IF(K1693="",IF(J1693="","",J1693/H1693),L1693/H1693))</f>
        <v/>
      </c>
      <c r="P1693" s="444" t="n"/>
      <c r="Z1693" s="445" t="n"/>
    </row>
    <row r="1694" ht="13.35" customHeight="1" s="162">
      <c r="B1694" s="31" t="n"/>
      <c r="C1694" s="31" t="n"/>
      <c r="E1694" s="31" t="n"/>
      <c r="F1694" s="32" t="n"/>
      <c r="G1694" s="33">
        <f>IF(F1694="", "", H1694/F1694)</f>
        <v/>
      </c>
      <c r="H1694" s="33" t="n"/>
      <c r="I1694" s="33" t="n"/>
      <c r="J1694" s="33">
        <f>IF(I1694="", "", I1694*$F1694)</f>
        <v/>
      </c>
      <c r="K1694" s="33" t="n"/>
      <c r="L1694" s="33">
        <f>IF(K1694="", "", K1694*$F1694)</f>
        <v/>
      </c>
      <c r="M1694" s="30">
        <f>IF(OR(H1694="",H1694=0),"",IF(K1694="",IF(J1694="","",J1694/H1694),L1694/H1694))</f>
        <v/>
      </c>
      <c r="P1694" s="444" t="n"/>
      <c r="Z1694" s="445" t="n"/>
    </row>
    <row r="1695" ht="13.35" customHeight="1" s="162">
      <c r="B1695" s="31" t="n"/>
      <c r="C1695" s="31" t="n"/>
      <c r="E1695" s="31" t="n"/>
      <c r="F1695" s="32" t="n"/>
      <c r="G1695" s="33">
        <f>IF(F1695="", "", H1695/F1695)</f>
        <v/>
      </c>
      <c r="H1695" s="33" t="n"/>
      <c r="I1695" s="33" t="n"/>
      <c r="J1695" s="33">
        <f>IF(I1695="", "", I1695*$F1695)</f>
        <v/>
      </c>
      <c r="K1695" s="33" t="n"/>
      <c r="L1695" s="33">
        <f>IF(K1695="", "", K1695*$F1695)</f>
        <v/>
      </c>
      <c r="M1695" s="30">
        <f>IF(OR(H1695="",H1695=0),"",IF(K1695="",IF(J1695="","",J1695/H1695),L1695/H1695))</f>
        <v/>
      </c>
      <c r="P1695" s="444" t="n"/>
      <c r="Z1695" s="445" t="n"/>
    </row>
    <row r="1696" ht="13.35" customHeight="1" s="162">
      <c r="B1696" s="31" t="n"/>
      <c r="C1696" s="31" t="n"/>
      <c r="E1696" s="31" t="n"/>
      <c r="F1696" s="32" t="n"/>
      <c r="G1696" s="33">
        <f>IF(F1696="", "", H1696/F1696)</f>
        <v/>
      </c>
      <c r="H1696" s="33" t="n"/>
      <c r="I1696" s="33" t="n"/>
      <c r="J1696" s="33">
        <f>IF(I1696="", "", I1696*$F1696)</f>
        <v/>
      </c>
      <c r="K1696" s="33" t="n"/>
      <c r="L1696" s="33">
        <f>IF(K1696="", "", K1696*$F1696)</f>
        <v/>
      </c>
      <c r="M1696" s="30">
        <f>IF(OR(H1696="",H1696=0),"",IF(K1696="",IF(J1696="","",J1696/H1696),L1696/H1696))</f>
        <v/>
      </c>
      <c r="P1696" s="444" t="n"/>
      <c r="Z1696" s="445" t="n"/>
    </row>
    <row r="1697" ht="13.35" customHeight="1" s="162">
      <c r="B1697" s="31" t="n"/>
      <c r="C1697" s="31" t="n"/>
      <c r="E1697" s="31" t="n"/>
      <c r="F1697" s="32" t="n"/>
      <c r="G1697" s="33">
        <f>IF(F1697="", "", H1697/F1697)</f>
        <v/>
      </c>
      <c r="H1697" s="33" t="n"/>
      <c r="I1697" s="33" t="n"/>
      <c r="J1697" s="33">
        <f>IF(I1697="", "", I1697*$F1697)</f>
        <v/>
      </c>
      <c r="K1697" s="33" t="n"/>
      <c r="L1697" s="33">
        <f>IF(K1697="", "", K1697*$F1697)</f>
        <v/>
      </c>
      <c r="M1697" s="30">
        <f>IF(OR(H1697="",H1697=0),"",IF(K1697="",IF(J1697="","",J1697/H1697),L1697/H1697))</f>
        <v/>
      </c>
      <c r="P1697" s="444" t="n"/>
      <c r="Z1697" s="445" t="n"/>
    </row>
    <row r="1698" ht="13.35" customHeight="1" s="162">
      <c r="B1698" s="31" t="n"/>
      <c r="C1698" s="31" t="n"/>
      <c r="E1698" s="31" t="n"/>
      <c r="F1698" s="32" t="n"/>
      <c r="G1698" s="33">
        <f>IF(F1698="", "", H1698/F1698)</f>
        <v/>
      </c>
      <c r="H1698" s="33" t="n"/>
      <c r="I1698" s="33" t="n"/>
      <c r="J1698" s="33">
        <f>IF(I1698="", "", I1698*$F1698)</f>
        <v/>
      </c>
      <c r="K1698" s="33" t="n"/>
      <c r="L1698" s="33">
        <f>IF(K1698="", "", K1698*$F1698)</f>
        <v/>
      </c>
      <c r="M1698" s="30">
        <f>IF(OR(H1698="",H1698=0),"",IF(K1698="",IF(J1698="","",J1698/H1698),L1698/H1698))</f>
        <v/>
      </c>
      <c r="P1698" s="444" t="n"/>
      <c r="Z1698" s="445" t="n"/>
    </row>
    <row r="1699" ht="13.35" customHeight="1" s="162">
      <c r="B1699" s="31" t="n"/>
      <c r="C1699" s="31" t="n"/>
      <c r="E1699" s="31" t="n"/>
      <c r="F1699" s="32" t="n"/>
      <c r="G1699" s="33">
        <f>IF(F1699="", "", H1699/F1699)</f>
        <v/>
      </c>
      <c r="H1699" s="33" t="n"/>
      <c r="I1699" s="33" t="n"/>
      <c r="J1699" s="33">
        <f>IF(I1699="", "", I1699*$F1699)</f>
        <v/>
      </c>
      <c r="K1699" s="33" t="n"/>
      <c r="L1699" s="33">
        <f>IF(K1699="", "", K1699*$F1699)</f>
        <v/>
      </c>
      <c r="M1699" s="30">
        <f>IF(OR(H1699="",H1699=0),"",IF(K1699="",IF(J1699="","",J1699/H1699),L1699/H1699))</f>
        <v/>
      </c>
      <c r="P1699" s="444" t="n"/>
      <c r="Z1699" s="445" t="n"/>
    </row>
    <row r="1700" ht="13.35" customHeight="1" s="162">
      <c r="B1700" s="31" t="n"/>
      <c r="C1700" s="31" t="n"/>
      <c r="E1700" s="31" t="n"/>
      <c r="F1700" s="32" t="n"/>
      <c r="G1700" s="33">
        <f>IF(F1700="", "", H1700/F1700)</f>
        <v/>
      </c>
      <c r="H1700" s="33" t="n"/>
      <c r="I1700" s="33" t="n"/>
      <c r="J1700" s="33">
        <f>IF(I1700="", "", I1700*$F1700)</f>
        <v/>
      </c>
      <c r="K1700" s="33" t="n"/>
      <c r="L1700" s="33">
        <f>IF(K1700="", "", K1700*$F1700)</f>
        <v/>
      </c>
      <c r="M1700" s="30">
        <f>IF(OR(H1700="",H1700=0),"",IF(K1700="",IF(J1700="","",J1700/H1700),L1700/H1700))</f>
        <v/>
      </c>
      <c r="P1700" s="444" t="n"/>
      <c r="Z1700" s="445" t="n"/>
    </row>
    <row r="1701" ht="13.35" customHeight="1" s="162">
      <c r="B1701" s="31" t="n"/>
      <c r="C1701" s="31" t="n"/>
      <c r="E1701" s="31" t="n"/>
      <c r="F1701" s="32" t="n"/>
      <c r="G1701" s="33">
        <f>IF(F1701="", "", H1701/F1701)</f>
        <v/>
      </c>
      <c r="H1701" s="33" t="n"/>
      <c r="I1701" s="33" t="n"/>
      <c r="J1701" s="33">
        <f>IF(I1701="", "", I1701*$F1701)</f>
        <v/>
      </c>
      <c r="K1701" s="33" t="n"/>
      <c r="L1701" s="33">
        <f>IF(K1701="", "", K1701*$F1701)</f>
        <v/>
      </c>
      <c r="M1701" s="30">
        <f>IF(OR(H1701="",H1701=0),"",IF(K1701="",IF(J1701="","",J1701/H1701),L1701/H1701))</f>
        <v/>
      </c>
      <c r="P1701" s="444" t="n"/>
      <c r="Z1701" s="445" t="n"/>
    </row>
    <row r="1702" ht="13.35" customHeight="1" s="162">
      <c r="B1702" s="31" t="n"/>
      <c r="C1702" s="31" t="n"/>
      <c r="E1702" s="31" t="n"/>
      <c r="F1702" s="32" t="n"/>
      <c r="G1702" s="33">
        <f>IF(F1702="", "", H1702/F1702)</f>
        <v/>
      </c>
      <c r="H1702" s="33" t="n"/>
      <c r="I1702" s="33" t="n"/>
      <c r="J1702" s="33">
        <f>IF(I1702="", "", I1702*$F1702)</f>
        <v/>
      </c>
      <c r="K1702" s="33" t="n"/>
      <c r="L1702" s="33">
        <f>IF(K1702="", "", K1702*$F1702)</f>
        <v/>
      </c>
      <c r="M1702" s="34">
        <f>IF(OR(H1702="",H1702=0),"",IF(K1702="",IF(J1702="","",J1702/H1702),L1702/H1702))</f>
        <v/>
      </c>
      <c r="P1702" s="444" t="n"/>
      <c r="Z1702" s="445" t="n"/>
    </row>
    <row r="1703" ht="13.35" customHeight="1" s="162">
      <c r="A1703" s="130" t="n"/>
      <c r="B1703" s="42" t="n"/>
      <c r="C1703" s="231" t="inlineStr">
        <is>
          <t>Total</t>
        </is>
      </c>
      <c r="D1703" s="159" t="n"/>
      <c r="E1703" s="42" t="n"/>
      <c r="F1703" s="42" t="n"/>
      <c r="G1703" s="43" t="n"/>
      <c r="H1703" s="43">
        <f>IF(SUM(H1675:H1702)=0,"",SUM(H1675:H1702))</f>
        <v/>
      </c>
      <c r="I1703" s="43" t="n"/>
      <c r="J1703" s="43">
        <f>IF(SUM(J1675:J1702)=0,"",SUM(J1675:J1702))</f>
        <v/>
      </c>
      <c r="K1703" s="43" t="n"/>
      <c r="L1703" s="43">
        <f>IF(SUM(L1675:L1702)=0,"",SUM(L1675:L1702))</f>
        <v/>
      </c>
      <c r="M1703" s="35">
        <f>IF(OR(H1703="",H1703=0),"",IF(L1703="",IF(J1703="","",J1703/H1703),L1703/H1703))</f>
        <v/>
      </c>
      <c r="P1703" s="444" t="n"/>
      <c r="Z1703" s="445" t="n"/>
    </row>
    <row r="1704" ht="13.35" customHeight="1" s="162">
      <c r="P1704" s="444" t="n"/>
      <c r="Z1704" s="445" t="n"/>
    </row>
    <row r="1705" ht="13.35" customHeight="1" s="162">
      <c r="B1705" s="188" t="inlineStr">
        <is>
          <t>Return Air Register / Inlet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c r="P1705" s="446" t="n"/>
      <c r="Q1705" s="447" t="n"/>
      <c r="R1705" s="447" t="n"/>
      <c r="S1705" s="447" t="n"/>
      <c r="T1705" s="447" t="n"/>
      <c r="U1705" s="447" t="n"/>
      <c r="V1705" s="447" t="n"/>
      <c r="W1705" s="447" t="n"/>
      <c r="X1705" s="447" t="n"/>
      <c r="Y1705" s="447" t="n"/>
      <c r="Z1705" s="448" t="n"/>
    </row>
    <row r="1706" ht="13.35" customHeight="1" s="162">
      <c r="B1706" s="153" t="inlineStr">
        <is>
          <t>No.</t>
        </is>
      </c>
      <c r="C1706" s="188" t="inlineStr">
        <is>
          <t>Area Served</t>
        </is>
      </c>
      <c r="D1706" s="188" t="inlineStr">
        <is>
          <t>Type</t>
        </is>
      </c>
      <c r="E1706" s="188" t="inlineStr">
        <is>
          <t>Size</t>
        </is>
      </c>
      <c r="F1706" s="188" t="inlineStr">
        <is>
          <t>Ak</t>
        </is>
      </c>
      <c r="G1706" s="442" t="n"/>
      <c r="H1706" s="442" t="n"/>
      <c r="I1706" s="188" t="inlineStr">
        <is>
          <t>VEL</t>
        </is>
      </c>
      <c r="J1706" s="188" t="inlineStr">
        <is>
          <t>CFM</t>
        </is>
      </c>
      <c r="K1706" s="188" t="inlineStr">
        <is>
          <t>VEL</t>
        </is>
      </c>
      <c r="L1706" s="188" t="inlineStr">
        <is>
          <t>CFM</t>
        </is>
      </c>
      <c r="M1706" s="442" t="n"/>
    </row>
    <row r="1707" ht="13.35" customHeight="1" s="162">
      <c r="B1707" s="31" t="n"/>
      <c r="C1707" s="31" t="n"/>
      <c r="E1707" s="31" t="n"/>
      <c r="F1707" s="32" t="n"/>
      <c r="G1707" s="33">
        <f>IF(F1707="", "", H1707/F1707)</f>
        <v/>
      </c>
      <c r="H1707" s="33">
        <f>IF(H1703="","",H1703-N(H1714))</f>
        <v/>
      </c>
      <c r="I1707" s="33" t="n"/>
      <c r="J1707" s="33">
        <f>IF(I1707="", "", I1707*$F1707)</f>
        <v/>
      </c>
      <c r="K1707" s="33" t="n"/>
      <c r="L1707" s="33">
        <f>IF(L1714="","",L1703-N(L1714))</f>
        <v/>
      </c>
      <c r="M1707" s="30">
        <f>IF(OR(H1707="",H1707=0),"",IF(K1707="",IF(J1707="","",J1707/H1707),L1707/H1707))</f>
        <v/>
      </c>
    </row>
    <row r="1708" ht="13.35" customHeight="1" s="162">
      <c r="B1708" s="31" t="n"/>
      <c r="C1708" s="31" t="n"/>
      <c r="E1708" s="31"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1" t="n"/>
      <c r="C1709" s="31" t="n"/>
      <c r="E1709" s="31" t="n"/>
      <c r="F1709" s="32" t="n"/>
      <c r="G1709" s="33">
        <f>IF(F1709="", "", H1709/F1709)</f>
        <v/>
      </c>
      <c r="H1709" s="33" t="n"/>
      <c r="I1709" s="33" t="n"/>
      <c r="J1709" s="33">
        <f>IF(I1709="", "", I1709*$F1709)</f>
        <v/>
      </c>
      <c r="K1709" s="33" t="n"/>
      <c r="L1709" s="33">
        <f>IF(K1709="", "", K1709*$F1709)</f>
        <v/>
      </c>
      <c r="M1709" s="34">
        <f>IF(OR(H1709="",H1709=0),"",IF(K1709="",IF(J1709="","",J1709/H1709),L1709/H1709))</f>
        <v/>
      </c>
    </row>
    <row r="1710" ht="13.35" customHeight="1" s="162">
      <c r="A1710" s="130" t="n"/>
      <c r="B1710" s="42" t="n"/>
      <c r="C1710" s="231" t="inlineStr">
        <is>
          <t>Total</t>
        </is>
      </c>
      <c r="D1710" s="159" t="n"/>
      <c r="E1710" s="42" t="n"/>
      <c r="F1710" s="42" t="n"/>
      <c r="G1710" s="43" t="n"/>
      <c r="H1710" s="43">
        <f>IF(SUM(H1707:H1709)=0, "", SUM(H1707:H1709))</f>
        <v/>
      </c>
      <c r="I1710" s="42" t="n"/>
      <c r="J1710" s="43">
        <f>IF(SUM(J1707:J1709)=0, "", SUM(J1707:J1709))</f>
        <v/>
      </c>
      <c r="K1710" s="42" t="n"/>
      <c r="L1710" s="43">
        <f>IF(SUM(L1707:L1709)=0, "", SUM(L1707:L1709))</f>
        <v/>
      </c>
      <c r="M1710" s="35">
        <f>IF(OR(H1710="",H1710=0),"",IF(L1710="",IF(J1710="","",J1710/H1710),L1710/H1710))</f>
        <v/>
      </c>
    </row>
    <row r="1711"/>
    <row r="1712" ht="13.35" customHeight="1" s="162">
      <c r="B1712" s="188" t="inlineStr">
        <is>
          <t>Outside Air Inlet / Duct Airflow</t>
        </is>
      </c>
      <c r="C1712" s="174" t="n"/>
      <c r="D1712" s="174" t="n"/>
      <c r="E1712" s="174" t="n"/>
      <c r="F1712" s="173" t="n"/>
      <c r="G1712" s="233" t="inlineStr">
        <is>
          <t>Design VEL</t>
        </is>
      </c>
      <c r="H1712" s="194" t="inlineStr">
        <is>
          <t>Design CFM</t>
        </is>
      </c>
      <c r="I1712" s="188" t="inlineStr">
        <is>
          <t>Initial</t>
        </is>
      </c>
      <c r="J1712" s="173" t="n"/>
      <c r="K1712" s="188" t="inlineStr">
        <is>
          <t>Final</t>
        </is>
      </c>
      <c r="L1712" s="173" t="n"/>
      <c r="M1712" s="188" t="inlineStr">
        <is>
          <t>%</t>
        </is>
      </c>
    </row>
    <row r="1713" ht="13.35" customHeight="1" s="162">
      <c r="B1713" s="153" t="inlineStr">
        <is>
          <t>No.</t>
        </is>
      </c>
      <c r="C1713" s="188" t="inlineStr">
        <is>
          <t>Area Served</t>
        </is>
      </c>
      <c r="D1713" s="188" t="inlineStr">
        <is>
          <t>Type</t>
        </is>
      </c>
      <c r="E1713" s="188" t="inlineStr">
        <is>
          <t>Size</t>
        </is>
      </c>
      <c r="F1713" s="188" t="inlineStr">
        <is>
          <t>Ak</t>
        </is>
      </c>
      <c r="G1713" s="442" t="n"/>
      <c r="H1713" s="442" t="n"/>
      <c r="I1713" s="188" t="inlineStr">
        <is>
          <t>VEL</t>
        </is>
      </c>
      <c r="J1713" s="188" t="inlineStr">
        <is>
          <t>CFM</t>
        </is>
      </c>
      <c r="K1713" s="188" t="inlineStr">
        <is>
          <t>VEL</t>
        </is>
      </c>
      <c r="L1713" s="188" t="inlineStr">
        <is>
          <t>CFM</t>
        </is>
      </c>
      <c r="M1713" s="442" t="n"/>
    </row>
    <row r="1714" ht="13.35" customHeight="1" s="162">
      <c r="B1714" s="31" t="n"/>
      <c r="C1714" s="31" t="n"/>
      <c r="E1714" s="31" t="n"/>
      <c r="F1714" s="32" t="n"/>
      <c r="G1714" s="33">
        <f>IF(F1714="", "", H1714/F1714)</f>
        <v/>
      </c>
      <c r="H1714" s="33" t="n"/>
      <c r="I1714" s="33" t="n"/>
      <c r="J1714" s="33">
        <f>IF(I1714="", "", I1714*$F1714)</f>
        <v/>
      </c>
      <c r="K1714" s="33" t="n"/>
      <c r="L1714" s="33">
        <f>IF(K1714="", "", K1714*$F1714)</f>
        <v/>
      </c>
      <c r="M1714" s="30">
        <f>IF(OR(H1714="",H1714=0),"",IF(K1714="",IF(J1714="","",J1714/H1714),L1714/H1714))</f>
        <v/>
      </c>
    </row>
    <row r="1715"/>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c r="B1719" s="200" t="inlineStr">
        <is>
          <t>System</t>
        </is>
      </c>
      <c r="C1719" s="403" t="n"/>
      <c r="D1719" s="209">
        <f>IF('{Equipment Data Entry}'!B42="","",'{Equipment Data Entry}'!B42)</f>
        <v/>
      </c>
      <c r="E1719" s="420" t="n"/>
      <c r="F1719" s="403" t="n"/>
      <c r="G1719" s="200" t="inlineStr">
        <is>
          <t>Service</t>
        </is>
      </c>
      <c r="H1719" s="403" t="n"/>
      <c r="I1719" s="210">
        <f>IF('{Equipment Data Entry}'!C42="", "", '{Equipment Data Entry}'!C42)</f>
        <v/>
      </c>
      <c r="J1719" s="420" t="n"/>
      <c r="K1719" s="420" t="n"/>
      <c r="L1719" s="420" t="n"/>
      <c r="M1719" s="403" t="n"/>
    </row>
    <row r="1720" ht="13.35" customHeight="1" s="162">
      <c r="B1720" s="424" t="n"/>
      <c r="C1720" s="425" t="n"/>
      <c r="D1720" s="424" t="n"/>
      <c r="E1720" s="426" t="n"/>
      <c r="F1720" s="425" t="n"/>
      <c r="G1720" s="424" t="n"/>
      <c r="H1720" s="425" t="n"/>
      <c r="I1720" s="424" t="n"/>
      <c r="J1720" s="426" t="n"/>
      <c r="K1720" s="426" t="n"/>
      <c r="L1720" s="426" t="n"/>
      <c r="M1720" s="425" t="n"/>
    </row>
    <row r="1721" ht="13.35" customHeight="1" s="162">
      <c r="B1721" s="439" t="inlineStr">
        <is>
          <t>Instrument:</t>
        </is>
      </c>
      <c r="C1721" s="13" t="n"/>
      <c r="D1721" s="440" t="n"/>
      <c r="E1721" s="404" t="n"/>
      <c r="F1721" s="404" t="n"/>
      <c r="G1721" s="439" t="inlineStr">
        <is>
          <t>Ak basis / notes:</t>
        </is>
      </c>
      <c r="H1721" s="13" t="n"/>
      <c r="I1721" s="441" t="n"/>
      <c r="J1721" s="404" t="n"/>
      <c r="K1721" s="404" t="n"/>
      <c r="L1721" s="404" t="n"/>
      <c r="M1721" s="404" t="n"/>
    </row>
    <row r="1722" ht="13.35" customHeight="1" s="162">
      <c r="B1722" s="188" t="inlineStr">
        <is>
          <t>Supply Air Diffuser / Outlet Airflow</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2" t="n"/>
      <c r="H1723" s="442" t="n"/>
      <c r="I1723" s="188" t="inlineStr">
        <is>
          <t>VEL</t>
        </is>
      </c>
      <c r="J1723" s="188" t="inlineStr">
        <is>
          <t>CFM</t>
        </is>
      </c>
      <c r="K1723" s="188" t="inlineStr">
        <is>
          <t>VEL</t>
        </is>
      </c>
      <c r="L1723" s="188" t="inlineStr">
        <is>
          <t>CFM</t>
        </is>
      </c>
      <c r="M1723" s="442" t="n"/>
    </row>
    <row r="1724" ht="13.35" customHeight="1" s="162">
      <c r="B1724" s="31" t="n"/>
      <c r="C1724" s="31" t="n"/>
      <c r="E1724" s="31" t="n"/>
      <c r="F1724" s="32" t="n"/>
      <c r="G1724" s="33">
        <f>IF(F1724="", "", H1724/F1724)</f>
        <v/>
      </c>
      <c r="H1724" s="33" t="n"/>
      <c r="I1724" s="33" t="n"/>
      <c r="J1724" s="33">
        <f>IF(I1724="", "", I1724*$F1724)</f>
        <v/>
      </c>
      <c r="K1724" s="33" t="n"/>
      <c r="L1724" s="33">
        <f>IF(K1724="", "", K1724*$F1724)</f>
        <v/>
      </c>
      <c r="M1724" s="30">
        <f>IF(OR(H1724="",H1724=0),"",IF(K1724="",IF(J1724="","",J1724/H1724),L1724/H1724))</f>
        <v/>
      </c>
      <c r="P1724" s="238" t="inlineStr">
        <is>
          <t>Technician Notes</t>
        </is>
      </c>
    </row>
    <row r="1725" ht="13.35" customHeight="1" s="162">
      <c r="B1725" s="31" t="n"/>
      <c r="C1725" s="31" t="n"/>
      <c r="E1725" s="31"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1" t="n"/>
      <c r="C1726" s="31" t="n"/>
      <c r="E1726" s="31"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1" t="n"/>
      <c r="C1727" s="31" t="n"/>
      <c r="E1727" s="31" t="n"/>
      <c r="F1727" s="32" t="n"/>
      <c r="G1727" s="33">
        <f>IF(F1727="", "", H1727/F1727)</f>
        <v/>
      </c>
      <c r="H1727" s="33" t="n"/>
      <c r="I1727" s="33" t="n"/>
      <c r="J1727" s="33">
        <f>IF(I1727="", "", I1727*$F1727)</f>
        <v/>
      </c>
      <c r="K1727" s="33" t="n"/>
      <c r="L1727" s="33">
        <f>IF(K1727="", "", K1727*$F1727)</f>
        <v/>
      </c>
      <c r="M1727" s="30">
        <f>IF(OR(H1727="",H1727=0),"",IF(K1727="",IF(J1727="","",J1727/H1727),L1727/H1727))</f>
        <v/>
      </c>
      <c r="P1727" s="443" t="n"/>
      <c r="Q1727" s="421" t="n"/>
      <c r="R1727" s="421" t="n"/>
      <c r="S1727" s="421" t="n"/>
      <c r="T1727" s="421" t="n"/>
      <c r="U1727" s="421" t="n"/>
      <c r="V1727" s="421" t="n"/>
      <c r="W1727" s="421" t="n"/>
      <c r="X1727" s="421" t="n"/>
      <c r="Y1727" s="421" t="n"/>
      <c r="Z1727" s="422" t="n"/>
    </row>
    <row r="1728" ht="13.35" customHeight="1" s="162">
      <c r="B1728" s="31" t="n"/>
      <c r="C1728" s="31" t="n"/>
      <c r="E1728" s="31" t="n"/>
      <c r="F1728" s="32" t="n"/>
      <c r="G1728" s="33">
        <f>IF(F1728="", "", H1728/F1728)</f>
        <v/>
      </c>
      <c r="H1728" s="33" t="n"/>
      <c r="I1728" s="33" t="n"/>
      <c r="J1728" s="33">
        <f>IF(I1728="", "", I1728*$F1728)</f>
        <v/>
      </c>
      <c r="K1728" s="33" t="n"/>
      <c r="L1728" s="33">
        <f>IF(K1728="", "", K1728*$F1728)</f>
        <v/>
      </c>
      <c r="M1728" s="30">
        <f>IF(OR(H1728="",H1728=0),"",IF(K1728="",IF(J1728="","",J1728/H1728),L1728/H1728))</f>
        <v/>
      </c>
      <c r="P1728" s="444" t="n"/>
      <c r="Z1728" s="445" t="n"/>
    </row>
    <row r="1729" ht="13.35" customHeight="1" s="162">
      <c r="B1729" s="31" t="n"/>
      <c r="C1729" s="31" t="n"/>
      <c r="E1729" s="31" t="n"/>
      <c r="F1729" s="32" t="n"/>
      <c r="G1729" s="33">
        <f>IF(F1729="", "", H1729/F1729)</f>
        <v/>
      </c>
      <c r="H1729" s="33" t="n"/>
      <c r="I1729" s="33" t="n"/>
      <c r="J1729" s="33">
        <f>IF(I1729="", "", I1729*$F1729)</f>
        <v/>
      </c>
      <c r="K1729" s="33" t="n"/>
      <c r="L1729" s="33">
        <f>IF(K1729="", "", K1729*$F1729)</f>
        <v/>
      </c>
      <c r="M1729" s="30">
        <f>IF(OR(H1729="",H1729=0),"",IF(K1729="",IF(J1729="","",J1729/H1729),L1729/H1729))</f>
        <v/>
      </c>
      <c r="P1729" s="444" t="n"/>
      <c r="Z1729" s="445" t="n"/>
    </row>
    <row r="1730" ht="13.35" customHeight="1" s="162">
      <c r="B1730" s="31" t="n"/>
      <c r="C1730" s="31" t="n"/>
      <c r="E1730" s="31" t="n"/>
      <c r="F1730" s="32" t="n"/>
      <c r="G1730" s="33">
        <f>IF(F1730="", "", H1730/F1730)</f>
        <v/>
      </c>
      <c r="H1730" s="33" t="n"/>
      <c r="I1730" s="33" t="n"/>
      <c r="J1730" s="33">
        <f>IF(I1730="", "", I1730*$F1730)</f>
        <v/>
      </c>
      <c r="K1730" s="33" t="n"/>
      <c r="L1730" s="33">
        <f>IF(K1730="", "", K1730*$F1730)</f>
        <v/>
      </c>
      <c r="M1730" s="30">
        <f>IF(OR(H1730="",H1730=0),"",IF(K1730="",IF(J1730="","",J1730/H1730),L1730/H1730))</f>
        <v/>
      </c>
      <c r="P1730" s="444" t="n"/>
      <c r="Z1730" s="445" t="n"/>
    </row>
    <row r="1731" ht="13.35" customHeight="1" s="162">
      <c r="B1731" s="31" t="n"/>
      <c r="C1731" s="31" t="n"/>
      <c r="E1731" s="31" t="n"/>
      <c r="F1731" s="32" t="n"/>
      <c r="G1731" s="33">
        <f>IF(F1731="", "", H1731/F1731)</f>
        <v/>
      </c>
      <c r="H1731" s="33" t="n"/>
      <c r="I1731" s="33" t="n"/>
      <c r="J1731" s="33">
        <f>IF(I1731="", "", I1731*$F1731)</f>
        <v/>
      </c>
      <c r="K1731" s="33" t="n"/>
      <c r="L1731" s="33">
        <f>IF(K1731="", "", K1731*$F1731)</f>
        <v/>
      </c>
      <c r="M1731" s="30">
        <f>IF(OR(H1731="",H1731=0),"",IF(K1731="",IF(J1731="","",J1731/H1731),L1731/H1731))</f>
        <v/>
      </c>
      <c r="P1731" s="444" t="n"/>
      <c r="Z1731" s="445" t="n"/>
    </row>
    <row r="1732" ht="13.35" customHeight="1" s="162">
      <c r="B1732" s="31" t="n"/>
      <c r="C1732" s="31" t="n"/>
      <c r="E1732" s="31" t="n"/>
      <c r="F1732" s="32" t="n"/>
      <c r="G1732" s="33">
        <f>IF(F1732="", "", H1732/F1732)</f>
        <v/>
      </c>
      <c r="H1732" s="33" t="n"/>
      <c r="I1732" s="33" t="n"/>
      <c r="J1732" s="33">
        <f>IF(I1732="", "", I1732*$F1732)</f>
        <v/>
      </c>
      <c r="K1732" s="33" t="n"/>
      <c r="L1732" s="33">
        <f>IF(K1732="", "", K1732*$F1732)</f>
        <v/>
      </c>
      <c r="M1732" s="30">
        <f>IF(OR(H1732="",H1732=0),"",IF(K1732="",IF(J1732="","",J1732/H1732),L1732/H1732))</f>
        <v/>
      </c>
      <c r="P1732" s="444" t="n"/>
      <c r="Z1732" s="445" t="n"/>
    </row>
    <row r="1733" ht="13.35" customHeight="1" s="162">
      <c r="B1733" s="31" t="n"/>
      <c r="C1733" s="31" t="n"/>
      <c r="E1733" s="31" t="n"/>
      <c r="F1733" s="32" t="n"/>
      <c r="G1733" s="33">
        <f>IF(F1733="", "", H1733/F1733)</f>
        <v/>
      </c>
      <c r="H1733" s="33" t="n"/>
      <c r="I1733" s="33" t="n"/>
      <c r="J1733" s="33">
        <f>IF(I1733="", "", I1733*$F1733)</f>
        <v/>
      </c>
      <c r="K1733" s="33" t="n"/>
      <c r="L1733" s="33">
        <f>IF(K1733="", "", K1733*$F1733)</f>
        <v/>
      </c>
      <c r="M1733" s="30">
        <f>IF(OR(H1733="",H1733=0),"",IF(K1733="",IF(J1733="","",J1733/H1733),L1733/H1733))</f>
        <v/>
      </c>
      <c r="P1733" s="444" t="n"/>
      <c r="Z1733" s="445" t="n"/>
    </row>
    <row r="1734" ht="13.35" customHeight="1" s="162">
      <c r="B1734" s="31" t="n"/>
      <c r="C1734" s="31" t="n"/>
      <c r="E1734" s="31" t="n"/>
      <c r="F1734" s="32" t="n"/>
      <c r="G1734" s="33">
        <f>IF(F1734="", "", H1734/F1734)</f>
        <v/>
      </c>
      <c r="H1734" s="33" t="n"/>
      <c r="I1734" s="33" t="n"/>
      <c r="J1734" s="33">
        <f>IF(I1734="", "", I1734*$F1734)</f>
        <v/>
      </c>
      <c r="K1734" s="33" t="n"/>
      <c r="L1734" s="33">
        <f>IF(K1734="", "", K1734*$F1734)</f>
        <v/>
      </c>
      <c r="M1734" s="30">
        <f>IF(OR(H1734="",H1734=0),"",IF(K1734="",IF(J1734="","",J1734/H1734),L1734/H1734))</f>
        <v/>
      </c>
      <c r="P1734" s="444" t="n"/>
      <c r="Z1734" s="445" t="n"/>
    </row>
    <row r="1735" ht="13.35" customHeight="1" s="162">
      <c r="B1735" s="31" t="n"/>
      <c r="C1735" s="31" t="n"/>
      <c r="E1735" s="31" t="n"/>
      <c r="F1735" s="32" t="n"/>
      <c r="G1735" s="33">
        <f>IF(F1735="", "", H1735/F1735)</f>
        <v/>
      </c>
      <c r="H1735" s="33" t="n"/>
      <c r="I1735" s="33" t="n"/>
      <c r="J1735" s="33">
        <f>IF(I1735="", "", I1735*$F1735)</f>
        <v/>
      </c>
      <c r="K1735" s="33" t="n"/>
      <c r="L1735" s="33">
        <f>IF(K1735="", "", K1735*$F1735)</f>
        <v/>
      </c>
      <c r="M1735" s="30">
        <f>IF(OR(H1735="",H1735=0),"",IF(K1735="",IF(J1735="","",J1735/H1735),L1735/H1735))</f>
        <v/>
      </c>
      <c r="P1735" s="444" t="n"/>
      <c r="Z1735" s="445" t="n"/>
    </row>
    <row r="1736" ht="13.35" customHeight="1" s="162">
      <c r="B1736" s="31" t="n"/>
      <c r="C1736" s="31" t="n"/>
      <c r="E1736" s="31" t="n"/>
      <c r="F1736" s="32" t="n"/>
      <c r="G1736" s="33">
        <f>IF(F1736="", "", H1736/F1736)</f>
        <v/>
      </c>
      <c r="H1736" s="33" t="n"/>
      <c r="I1736" s="33" t="n"/>
      <c r="J1736" s="33">
        <f>IF(I1736="", "", I1736*$F1736)</f>
        <v/>
      </c>
      <c r="K1736" s="33" t="n"/>
      <c r="L1736" s="33">
        <f>IF(K1736="", "", K1736*$F1736)</f>
        <v/>
      </c>
      <c r="M1736" s="30">
        <f>IF(OR(H1736="",H1736=0),"",IF(K1736="",IF(J1736="","",J1736/H1736),L1736/H1736))</f>
        <v/>
      </c>
      <c r="P1736" s="444" t="n"/>
      <c r="Z1736" s="445" t="n"/>
    </row>
    <row r="1737" ht="13.35" customHeight="1" s="162">
      <c r="B1737" s="31" t="n"/>
      <c r="C1737" s="31" t="n"/>
      <c r="E1737" s="31" t="n"/>
      <c r="F1737" s="32" t="n"/>
      <c r="G1737" s="33">
        <f>IF(F1737="", "", H1737/F1737)</f>
        <v/>
      </c>
      <c r="H1737" s="33" t="n"/>
      <c r="I1737" s="33" t="n"/>
      <c r="J1737" s="33">
        <f>IF(I1737="", "", I1737*$F1737)</f>
        <v/>
      </c>
      <c r="K1737" s="33" t="n"/>
      <c r="L1737" s="33">
        <f>IF(K1737="", "", K1737*$F1737)</f>
        <v/>
      </c>
      <c r="M1737" s="30">
        <f>IF(OR(H1737="",H1737=0),"",IF(K1737="",IF(J1737="","",J1737/H1737),L1737/H1737))</f>
        <v/>
      </c>
      <c r="P1737" s="444" t="n"/>
      <c r="Z1737" s="445" t="n"/>
    </row>
    <row r="1738" ht="13.35" customHeight="1" s="162">
      <c r="B1738" s="31" t="n"/>
      <c r="C1738" s="31" t="n"/>
      <c r="E1738" s="31" t="n"/>
      <c r="F1738" s="32" t="n"/>
      <c r="G1738" s="33">
        <f>IF(F1738="", "", H1738/F1738)</f>
        <v/>
      </c>
      <c r="H1738" s="33" t="n"/>
      <c r="I1738" s="33" t="n"/>
      <c r="J1738" s="33">
        <f>IF(I1738="", "", I1738*$F1738)</f>
        <v/>
      </c>
      <c r="K1738" s="33" t="n"/>
      <c r="L1738" s="33">
        <f>IF(K1738="", "", K1738*$F1738)</f>
        <v/>
      </c>
      <c r="M1738" s="30">
        <f>IF(OR(H1738="",H1738=0),"",IF(K1738="",IF(J1738="","",J1738/H1738),L1738/H1738))</f>
        <v/>
      </c>
      <c r="P1738" s="444" t="n"/>
      <c r="Z1738" s="445" t="n"/>
    </row>
    <row r="1739" ht="13.35" customHeight="1" s="162">
      <c r="B1739" s="31" t="n"/>
      <c r="C1739" s="31" t="n"/>
      <c r="E1739" s="31" t="n"/>
      <c r="F1739" s="32" t="n"/>
      <c r="G1739" s="33">
        <f>IF(F1739="", "", H1739/F1739)</f>
        <v/>
      </c>
      <c r="H1739" s="33" t="n"/>
      <c r="I1739" s="33" t="n"/>
      <c r="J1739" s="33">
        <f>IF(I1739="", "", I1739*$F1739)</f>
        <v/>
      </c>
      <c r="K1739" s="33" t="n"/>
      <c r="L1739" s="33">
        <f>IF(K1739="", "", K1739*$F1739)</f>
        <v/>
      </c>
      <c r="M1739" s="30">
        <f>IF(OR(H1739="",H1739=0),"",IF(K1739="",IF(J1739="","",J1739/H1739),L1739/H1739))</f>
        <v/>
      </c>
      <c r="P1739" s="444" t="n"/>
      <c r="Z1739" s="445" t="n"/>
    </row>
    <row r="1740" ht="13.35" customHeight="1" s="162">
      <c r="B1740" s="31" t="n"/>
      <c r="C1740" s="31" t="n"/>
      <c r="E1740" s="31" t="n"/>
      <c r="F1740" s="32" t="n"/>
      <c r="G1740" s="33">
        <f>IF(F1740="", "", H1740/F1740)</f>
        <v/>
      </c>
      <c r="H1740" s="33" t="n"/>
      <c r="I1740" s="33" t="n"/>
      <c r="J1740" s="33">
        <f>IF(I1740="", "", I1740*$F1740)</f>
        <v/>
      </c>
      <c r="K1740" s="33" t="n"/>
      <c r="L1740" s="33">
        <f>IF(K1740="", "", K1740*$F1740)</f>
        <v/>
      </c>
      <c r="M1740" s="30">
        <f>IF(OR(H1740="",H1740=0),"",IF(K1740="",IF(J1740="","",J1740/H1740),L1740/H1740))</f>
        <v/>
      </c>
      <c r="P1740" s="444" t="n"/>
      <c r="Z1740" s="445" t="n"/>
    </row>
    <row r="1741" ht="13.35" customHeight="1" s="162">
      <c r="B1741" s="31" t="n"/>
      <c r="C1741" s="31" t="n"/>
      <c r="E1741" s="31" t="n"/>
      <c r="F1741" s="32" t="n"/>
      <c r="G1741" s="33">
        <f>IF(F1741="", "", H1741/F1741)</f>
        <v/>
      </c>
      <c r="H1741" s="33" t="n"/>
      <c r="I1741" s="33" t="n"/>
      <c r="J1741" s="33">
        <f>IF(I1741="", "", I1741*$F1741)</f>
        <v/>
      </c>
      <c r="K1741" s="33" t="n"/>
      <c r="L1741" s="33">
        <f>IF(K1741="", "", K1741*$F1741)</f>
        <v/>
      </c>
      <c r="M1741" s="30">
        <f>IF(OR(H1741="",H1741=0),"",IF(K1741="",IF(J1741="","",J1741/H1741),L1741/H1741))</f>
        <v/>
      </c>
      <c r="P1741" s="444" t="n"/>
      <c r="Z1741" s="445" t="n"/>
    </row>
    <row r="1742" ht="13.35" customHeight="1" s="162">
      <c r="B1742" s="31" t="n"/>
      <c r="C1742" s="31" t="n"/>
      <c r="E1742" s="31" t="n"/>
      <c r="F1742" s="32" t="n"/>
      <c r="G1742" s="33">
        <f>IF(F1742="", "", H1742/F1742)</f>
        <v/>
      </c>
      <c r="H1742" s="33" t="n"/>
      <c r="I1742" s="33" t="n"/>
      <c r="J1742" s="33">
        <f>IF(I1742="", "", I1742*$F1742)</f>
        <v/>
      </c>
      <c r="K1742" s="33" t="n"/>
      <c r="L1742" s="33">
        <f>IF(K1742="", "", K1742*$F1742)</f>
        <v/>
      </c>
      <c r="M1742" s="30">
        <f>IF(OR(H1742="",H1742=0),"",IF(K1742="",IF(J1742="","",J1742/H1742),L1742/H1742))</f>
        <v/>
      </c>
      <c r="P1742" s="444" t="n"/>
      <c r="Z1742" s="445" t="n"/>
    </row>
    <row r="1743" ht="13.35" customHeight="1" s="162">
      <c r="B1743" s="31" t="n"/>
      <c r="C1743" s="31" t="n"/>
      <c r="E1743" s="31" t="n"/>
      <c r="F1743" s="32" t="n"/>
      <c r="G1743" s="33">
        <f>IF(F1743="", "", H1743/F1743)</f>
        <v/>
      </c>
      <c r="H1743" s="33" t="n"/>
      <c r="I1743" s="33" t="n"/>
      <c r="J1743" s="33">
        <f>IF(I1743="", "", I1743*$F1743)</f>
        <v/>
      </c>
      <c r="K1743" s="33" t="n"/>
      <c r="L1743" s="33">
        <f>IF(K1743="", "", K1743*$F1743)</f>
        <v/>
      </c>
      <c r="M1743" s="30">
        <f>IF(OR(H1743="",H1743=0),"",IF(K1743="",IF(J1743="","",J1743/H1743),L1743/H1743))</f>
        <v/>
      </c>
      <c r="P1743" s="444" t="n"/>
      <c r="Z1743" s="445" t="n"/>
    </row>
    <row r="1744" ht="13.35" customHeight="1" s="162">
      <c r="B1744" s="31" t="n"/>
      <c r="C1744" s="31" t="n"/>
      <c r="E1744" s="31" t="n"/>
      <c r="F1744" s="32" t="n"/>
      <c r="G1744" s="33">
        <f>IF(F1744="", "", H1744/F1744)</f>
        <v/>
      </c>
      <c r="H1744" s="33" t="n"/>
      <c r="I1744" s="33" t="n"/>
      <c r="J1744" s="33">
        <f>IF(I1744="", "", I1744*$F1744)</f>
        <v/>
      </c>
      <c r="K1744" s="33" t="n"/>
      <c r="L1744" s="33">
        <f>IF(K1744="", "", K1744*$F1744)</f>
        <v/>
      </c>
      <c r="M1744" s="30">
        <f>IF(OR(H1744="",H1744=0),"",IF(K1744="",IF(J1744="","",J1744/H1744),L1744/H1744))</f>
        <v/>
      </c>
      <c r="P1744" s="444" t="n"/>
      <c r="Z1744" s="445" t="n"/>
    </row>
    <row r="1745" ht="13.35" customHeight="1" s="162">
      <c r="B1745" s="31" t="n"/>
      <c r="C1745" s="31" t="n"/>
      <c r="E1745" s="31" t="n"/>
      <c r="F1745" s="32" t="n"/>
      <c r="G1745" s="33">
        <f>IF(F1745="", "", H1745/F1745)</f>
        <v/>
      </c>
      <c r="H1745" s="33" t="n"/>
      <c r="I1745" s="33" t="n"/>
      <c r="J1745" s="33">
        <f>IF(I1745="", "", I1745*$F1745)</f>
        <v/>
      </c>
      <c r="K1745" s="33" t="n"/>
      <c r="L1745" s="33">
        <f>IF(K1745="", "", K1745*$F1745)</f>
        <v/>
      </c>
      <c r="M1745" s="30">
        <f>IF(OR(H1745="",H1745=0),"",IF(K1745="",IF(J1745="","",J1745/H1745),L1745/H1745))</f>
        <v/>
      </c>
      <c r="P1745" s="444" t="n"/>
      <c r="Z1745" s="445" t="n"/>
    </row>
    <row r="1746" ht="13.35" customHeight="1" s="162">
      <c r="B1746" s="31" t="n"/>
      <c r="C1746" s="31" t="n"/>
      <c r="E1746" s="31" t="n"/>
      <c r="F1746" s="32" t="n"/>
      <c r="G1746" s="33">
        <f>IF(F1746="", "", H1746/F1746)</f>
        <v/>
      </c>
      <c r="H1746" s="33" t="n"/>
      <c r="I1746" s="33" t="n"/>
      <c r="J1746" s="33">
        <f>IF(I1746="", "", I1746*$F1746)</f>
        <v/>
      </c>
      <c r="K1746" s="33" t="n"/>
      <c r="L1746" s="33">
        <f>IF(K1746="", "", K1746*$F1746)</f>
        <v/>
      </c>
      <c r="M1746" s="30">
        <f>IF(OR(H1746="",H1746=0),"",IF(K1746="",IF(J1746="","",J1746/H1746),L1746/H1746))</f>
        <v/>
      </c>
      <c r="P1746" s="444" t="n"/>
      <c r="Z1746" s="445" t="n"/>
    </row>
    <row r="1747" ht="13.35" customHeight="1" s="162">
      <c r="B1747" s="31" t="n"/>
      <c r="C1747" s="31" t="n"/>
      <c r="E1747" s="31" t="n"/>
      <c r="F1747" s="32" t="n"/>
      <c r="G1747" s="33">
        <f>IF(F1747="", "", H1747/F1747)</f>
        <v/>
      </c>
      <c r="H1747" s="33" t="n"/>
      <c r="I1747" s="33" t="n"/>
      <c r="J1747" s="33">
        <f>IF(I1747="", "", I1747*$F1747)</f>
        <v/>
      </c>
      <c r="K1747" s="33" t="n"/>
      <c r="L1747" s="33">
        <f>IF(K1747="", "", K1747*$F1747)</f>
        <v/>
      </c>
      <c r="M1747" s="30">
        <f>IF(OR(H1747="",H1747=0),"",IF(K1747="",IF(J1747="","",J1747/H1747),L1747/H1747))</f>
        <v/>
      </c>
      <c r="P1747" s="444" t="n"/>
      <c r="Z1747" s="445" t="n"/>
    </row>
    <row r="1748" ht="13.35" customHeight="1" s="162">
      <c r="B1748" s="31" t="n"/>
      <c r="C1748" s="31" t="n"/>
      <c r="E1748" s="31" t="n"/>
      <c r="F1748" s="32" t="n"/>
      <c r="G1748" s="33">
        <f>IF(F1748="", "", H1748/F1748)</f>
        <v/>
      </c>
      <c r="H1748" s="33" t="n"/>
      <c r="I1748" s="33" t="n"/>
      <c r="J1748" s="33">
        <f>IF(I1748="", "", I1748*$F1748)</f>
        <v/>
      </c>
      <c r="K1748" s="33" t="n"/>
      <c r="L1748" s="33">
        <f>IF(K1748="", "", K1748*$F1748)</f>
        <v/>
      </c>
      <c r="M1748" s="30">
        <f>IF(OR(H1748="",H1748=0),"",IF(K1748="",IF(J1748="","",J1748/H1748),L1748/H1748))</f>
        <v/>
      </c>
      <c r="P1748" s="444" t="n"/>
      <c r="Z1748" s="445" t="n"/>
    </row>
    <row r="1749" ht="13.35" customHeight="1" s="162">
      <c r="B1749" s="31" t="n"/>
      <c r="C1749" s="31" t="n"/>
      <c r="E1749" s="31" t="n"/>
      <c r="F1749" s="32" t="n"/>
      <c r="G1749" s="33">
        <f>IF(F1749="", "", H1749/F1749)</f>
        <v/>
      </c>
      <c r="H1749" s="33" t="n"/>
      <c r="I1749" s="33" t="n"/>
      <c r="J1749" s="33">
        <f>IF(I1749="", "", I1749*$F1749)</f>
        <v/>
      </c>
      <c r="K1749" s="33" t="n"/>
      <c r="L1749" s="33">
        <f>IF(K1749="", "", K1749*$F1749)</f>
        <v/>
      </c>
      <c r="M1749" s="30">
        <f>IF(OR(H1749="",H1749=0),"",IF(K1749="",IF(J1749="","",J1749/H1749),L1749/H1749))</f>
        <v/>
      </c>
      <c r="P1749" s="444" t="n"/>
      <c r="Z1749" s="445" t="n"/>
    </row>
    <row r="1750" ht="13.35" customHeight="1" s="162">
      <c r="B1750" s="31" t="n"/>
      <c r="C1750" s="31" t="n"/>
      <c r="E1750" s="31" t="n"/>
      <c r="F1750" s="32" t="n"/>
      <c r="G1750" s="33">
        <f>IF(F1750="", "", H1750/F1750)</f>
        <v/>
      </c>
      <c r="H1750" s="33" t="n"/>
      <c r="I1750" s="33" t="n"/>
      <c r="J1750" s="33">
        <f>IF(I1750="", "", I1750*$F1750)</f>
        <v/>
      </c>
      <c r="K1750" s="33" t="n"/>
      <c r="L1750" s="33">
        <f>IF(K1750="", "", K1750*$F1750)</f>
        <v/>
      </c>
      <c r="M1750" s="30">
        <f>IF(OR(H1750="",H1750=0),"",IF(K1750="",IF(J1750="","",J1750/H1750),L1750/H1750))</f>
        <v/>
      </c>
      <c r="P1750" s="444" t="n"/>
      <c r="Z1750" s="445" t="n"/>
    </row>
    <row r="1751" ht="13.35" customHeight="1" s="162">
      <c r="B1751" s="31" t="n"/>
      <c r="C1751" s="31" t="n"/>
      <c r="E1751" s="31" t="n"/>
      <c r="F1751" s="32" t="n"/>
      <c r="G1751" s="33">
        <f>IF(F1751="", "", H1751/F1751)</f>
        <v/>
      </c>
      <c r="H1751" s="33" t="n"/>
      <c r="I1751" s="33" t="n"/>
      <c r="J1751" s="33">
        <f>IF(I1751="", "", I1751*$F1751)</f>
        <v/>
      </c>
      <c r="K1751" s="33" t="n"/>
      <c r="L1751" s="33">
        <f>IF(K1751="", "", K1751*$F1751)</f>
        <v/>
      </c>
      <c r="M1751" s="34">
        <f>IF(OR(H1751="",H1751=0),"",IF(K1751="",IF(J1751="","",J1751/H1751),L1751/H1751))</f>
        <v/>
      </c>
      <c r="P1751" s="444" t="n"/>
      <c r="Z1751" s="445" t="n"/>
    </row>
    <row r="1752" ht="13.35" customHeight="1" s="162">
      <c r="A1752" s="130" t="n"/>
      <c r="B1752" s="42" t="n"/>
      <c r="C1752" s="231" t="inlineStr">
        <is>
          <t>Total</t>
        </is>
      </c>
      <c r="D1752" s="159" t="n"/>
      <c r="E1752" s="42" t="n"/>
      <c r="F1752" s="42" t="n"/>
      <c r="G1752" s="43" t="n"/>
      <c r="H1752" s="43">
        <f>IF(SUM(H1724:H1751)=0,"",SUM(H1724:H1751))</f>
        <v/>
      </c>
      <c r="I1752" s="43" t="n"/>
      <c r="J1752" s="43">
        <f>IF(SUM(J1724:J1751)=0,"",SUM(J1724:J1751))</f>
        <v/>
      </c>
      <c r="K1752" s="43" t="n"/>
      <c r="L1752" s="43">
        <f>IF(SUM(L1724:L1751)=0,"",SUM(L1724:L1751))</f>
        <v/>
      </c>
      <c r="M1752" s="35">
        <f>IF(OR(H1752="",H1752=0),"",IF(L1752="",IF(J1752="","",J1752/H1752),L1752/H1752))</f>
        <v/>
      </c>
      <c r="P1752" s="444" t="n"/>
      <c r="Z1752" s="445" t="n"/>
    </row>
    <row r="1753" ht="13.35" customHeight="1" s="162">
      <c r="P1753" s="444" t="n"/>
      <c r="Z1753" s="445" t="n"/>
    </row>
    <row r="1754" ht="13.35" customHeight="1" s="162">
      <c r="B1754" s="188" t="inlineStr">
        <is>
          <t>Return Air Register / Inlet Airflow</t>
        </is>
      </c>
      <c r="C1754" s="174" t="n"/>
      <c r="D1754" s="174" t="n"/>
      <c r="E1754" s="174" t="n"/>
      <c r="F1754" s="173" t="n"/>
      <c r="G1754" s="233" t="inlineStr">
        <is>
          <t>Design VEL</t>
        </is>
      </c>
      <c r="H1754" s="194" t="inlineStr">
        <is>
          <t>Design CFM</t>
        </is>
      </c>
      <c r="I1754" s="188" t="inlineStr">
        <is>
          <t>Initial</t>
        </is>
      </c>
      <c r="J1754" s="173" t="n"/>
      <c r="K1754" s="188" t="inlineStr">
        <is>
          <t>Final</t>
        </is>
      </c>
      <c r="L1754" s="173" t="n"/>
      <c r="M1754" s="188" t="inlineStr">
        <is>
          <t>%</t>
        </is>
      </c>
      <c r="P1754" s="446" t="n"/>
      <c r="Q1754" s="447" t="n"/>
      <c r="R1754" s="447" t="n"/>
      <c r="S1754" s="447" t="n"/>
      <c r="T1754" s="447" t="n"/>
      <c r="U1754" s="447" t="n"/>
      <c r="V1754" s="447" t="n"/>
      <c r="W1754" s="447" t="n"/>
      <c r="X1754" s="447" t="n"/>
      <c r="Y1754" s="447" t="n"/>
      <c r="Z1754" s="448" t="n"/>
    </row>
    <row r="1755" ht="13.35" customHeight="1" s="162">
      <c r="B1755" s="153" t="inlineStr">
        <is>
          <t>No.</t>
        </is>
      </c>
      <c r="C1755" s="188" t="inlineStr">
        <is>
          <t>Area Served</t>
        </is>
      </c>
      <c r="D1755" s="188" t="inlineStr">
        <is>
          <t>Type</t>
        </is>
      </c>
      <c r="E1755" s="188" t="inlineStr">
        <is>
          <t>Size</t>
        </is>
      </c>
      <c r="F1755" s="188" t="inlineStr">
        <is>
          <t>Ak</t>
        </is>
      </c>
      <c r="G1755" s="442" t="n"/>
      <c r="H1755" s="442" t="n"/>
      <c r="I1755" s="188" t="inlineStr">
        <is>
          <t>VEL</t>
        </is>
      </c>
      <c r="J1755" s="188" t="inlineStr">
        <is>
          <t>CFM</t>
        </is>
      </c>
      <c r="K1755" s="188" t="inlineStr">
        <is>
          <t>VEL</t>
        </is>
      </c>
      <c r="L1755" s="188" t="inlineStr">
        <is>
          <t>CFM</t>
        </is>
      </c>
      <c r="M1755" s="442" t="n"/>
    </row>
    <row r="1756" ht="13.35" customHeight="1" s="162">
      <c r="B1756" s="31" t="n"/>
      <c r="C1756" s="31" t="n"/>
      <c r="E1756" s="31" t="n"/>
      <c r="F1756" s="32" t="n"/>
      <c r="G1756" s="33">
        <f>IF(F1756="", "", H1756/F1756)</f>
        <v/>
      </c>
      <c r="H1756" s="33">
        <f>IF(H1752="","",H1752-N(H1763))</f>
        <v/>
      </c>
      <c r="I1756" s="33" t="n"/>
      <c r="J1756" s="33">
        <f>IF(I1756="", "", I1756*$F1756)</f>
        <v/>
      </c>
      <c r="K1756" s="33" t="n"/>
      <c r="L1756" s="33">
        <f>IF(L1763="","",L1752-N(L1763))</f>
        <v/>
      </c>
      <c r="M1756" s="30">
        <f>IF(OR(H1756="",H1756=0),"",IF(K1756="",IF(J1756="","",J1756/H1756),L1756/H1756))</f>
        <v/>
      </c>
    </row>
    <row r="1757" ht="13.35" customHeight="1" s="162">
      <c r="B1757" s="31" t="n"/>
      <c r="C1757" s="31" t="n"/>
      <c r="E1757" s="31"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31" t="n"/>
      <c r="C1758" s="31" t="n"/>
      <c r="E1758" s="31" t="n"/>
      <c r="F1758" s="32" t="n"/>
      <c r="G1758" s="33">
        <f>IF(F1758="", "", H1758/F1758)</f>
        <v/>
      </c>
      <c r="H1758" s="33" t="n"/>
      <c r="I1758" s="33" t="n"/>
      <c r="J1758" s="33">
        <f>IF(I1758="", "", I1758*$F1758)</f>
        <v/>
      </c>
      <c r="K1758" s="33" t="n"/>
      <c r="L1758" s="33">
        <f>IF(K1758="", "", K1758*$F1758)</f>
        <v/>
      </c>
      <c r="M1758" s="34">
        <f>IF(OR(H1758="",H1758=0),"",IF(K1758="",IF(J1758="","",J1758/H1758),L1758/H1758))</f>
        <v/>
      </c>
    </row>
    <row r="1759" ht="13.35" customHeight="1" s="162">
      <c r="A1759" s="130" t="n"/>
      <c r="B1759" s="42" t="n"/>
      <c r="C1759" s="231" t="inlineStr">
        <is>
          <t>Total</t>
        </is>
      </c>
      <c r="D1759" s="159" t="n"/>
      <c r="E1759" s="42" t="n"/>
      <c r="F1759" s="42" t="n"/>
      <c r="G1759" s="43" t="n"/>
      <c r="H1759" s="43">
        <f>IF(SUM(H1756:H1758)=0, "", SUM(H1756:H1758))</f>
        <v/>
      </c>
      <c r="I1759" s="42" t="n"/>
      <c r="J1759" s="43">
        <f>IF(SUM(J1756:J1758)=0, "", SUM(J1756:J1758))</f>
        <v/>
      </c>
      <c r="K1759" s="42" t="n"/>
      <c r="L1759" s="43">
        <f>IF(SUM(L1756:L1758)=0, "", SUM(L1756:L1758))</f>
        <v/>
      </c>
      <c r="M1759" s="35">
        <f>IF(OR(H1759="",H1759=0),"",IF(L1759="",IF(J1759="","",J1759/H1759),L1759/H1759))</f>
        <v/>
      </c>
    </row>
    <row r="1760"/>
    <row r="1761" ht="13.35" customHeight="1" s="162">
      <c r="B1761" s="188" t="inlineStr">
        <is>
          <t>Outside Air Inlet / Duct Airflow</t>
        </is>
      </c>
      <c r="C1761" s="174" t="n"/>
      <c r="D1761" s="174" t="n"/>
      <c r="E1761" s="174" t="n"/>
      <c r="F1761" s="173" t="n"/>
      <c r="G1761" s="233" t="inlineStr">
        <is>
          <t>Design VEL</t>
        </is>
      </c>
      <c r="H1761" s="194" t="inlineStr">
        <is>
          <t>Design CFM</t>
        </is>
      </c>
      <c r="I1761" s="188" t="inlineStr">
        <is>
          <t>Initial</t>
        </is>
      </c>
      <c r="J1761" s="173" t="n"/>
      <c r="K1761" s="188" t="inlineStr">
        <is>
          <t>Final</t>
        </is>
      </c>
      <c r="L1761" s="173" t="n"/>
      <c r="M1761" s="188" t="inlineStr">
        <is>
          <t>%</t>
        </is>
      </c>
    </row>
    <row r="1762" ht="13.35" customHeight="1" s="162">
      <c r="B1762" s="153" t="inlineStr">
        <is>
          <t>No.</t>
        </is>
      </c>
      <c r="C1762" s="188" t="inlineStr">
        <is>
          <t>Area Served</t>
        </is>
      </c>
      <c r="D1762" s="188" t="inlineStr">
        <is>
          <t>Type</t>
        </is>
      </c>
      <c r="E1762" s="188" t="inlineStr">
        <is>
          <t>Size</t>
        </is>
      </c>
      <c r="F1762" s="188" t="inlineStr">
        <is>
          <t>Ak</t>
        </is>
      </c>
      <c r="G1762" s="442" t="n"/>
      <c r="H1762" s="442" t="n"/>
      <c r="I1762" s="188" t="inlineStr">
        <is>
          <t>VEL</t>
        </is>
      </c>
      <c r="J1762" s="188" t="inlineStr">
        <is>
          <t>CFM</t>
        </is>
      </c>
      <c r="K1762" s="188" t="inlineStr">
        <is>
          <t>VEL</t>
        </is>
      </c>
      <c r="L1762" s="188" t="inlineStr">
        <is>
          <t>CFM</t>
        </is>
      </c>
      <c r="M1762" s="442" t="n"/>
    </row>
    <row r="1763" ht="13.35" customHeight="1" s="162">
      <c r="B1763" s="31" t="n"/>
      <c r="C1763" s="31" t="n"/>
      <c r="E1763" s="31" t="n"/>
      <c r="F1763" s="32" t="n"/>
      <c r="G1763" s="33">
        <f>IF(F1763="", "", H1763/F1763)</f>
        <v/>
      </c>
      <c r="H1763" s="33" t="n"/>
      <c r="I1763" s="33" t="n"/>
      <c r="J1763" s="33">
        <f>IF(I1763="", "", I1763*$F1763)</f>
        <v/>
      </c>
      <c r="K1763" s="33" t="n"/>
      <c r="L1763" s="33">
        <f>IF(K1763="", "", K1763*$F1763)</f>
        <v/>
      </c>
      <c r="M1763" s="30">
        <f>IF(OR(H1763="",H1763=0),"",IF(K1763="",IF(J1763="","",J1763/H1763),L1763/H1763))</f>
        <v/>
      </c>
    </row>
    <row r="1764"/>
    <row r="1765" ht="13.35" customHeight="1" s="162">
      <c r="B1765" s="188" t="inlineStr">
        <is>
          <t>Remarks</t>
        </is>
      </c>
      <c r="C1765" s="173" t="n"/>
      <c r="D1765" s="154" t="n"/>
      <c r="E1765" s="174" t="n"/>
      <c r="F1765" s="174" t="n"/>
      <c r="G1765" s="174" t="n"/>
      <c r="H1765" s="174" t="n"/>
      <c r="I1765" s="174" t="n"/>
      <c r="J1765" s="174" t="n"/>
      <c r="K1765" s="174" t="n"/>
      <c r="L1765" s="174" t="n"/>
      <c r="M1765" s="173" t="n"/>
    </row>
    <row r="1766" ht="13.35" customHeight="1" s="162">
      <c r="B1766" s="154" t="n"/>
      <c r="C1766" s="174" t="n"/>
      <c r="D1766" s="17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200" t="inlineStr">
        <is>
          <t>System</t>
        </is>
      </c>
      <c r="C1768" s="403" t="n"/>
      <c r="D1768" s="209">
        <f>IF('{Equipment Data Entry}'!B43="","",'{Equipment Data Entry}'!B43)</f>
        <v/>
      </c>
      <c r="E1768" s="420" t="n"/>
      <c r="F1768" s="403" t="n"/>
      <c r="G1768" s="200" t="inlineStr">
        <is>
          <t>Service</t>
        </is>
      </c>
      <c r="H1768" s="403" t="n"/>
      <c r="I1768" s="210">
        <f>IF('{Equipment Data Entry}'!C43="", "", '{Equipment Data Entry}'!C43)</f>
        <v/>
      </c>
      <c r="J1768" s="420" t="n"/>
      <c r="K1768" s="420" t="n"/>
      <c r="L1768" s="420" t="n"/>
      <c r="M1768" s="403" t="n"/>
    </row>
    <row r="1769" ht="13.35" customHeight="1" s="162">
      <c r="B1769" s="424" t="n"/>
      <c r="C1769" s="425" t="n"/>
      <c r="D1769" s="424" t="n"/>
      <c r="E1769" s="426" t="n"/>
      <c r="F1769" s="425" t="n"/>
      <c r="G1769" s="424" t="n"/>
      <c r="H1769" s="425" t="n"/>
      <c r="I1769" s="424" t="n"/>
      <c r="J1769" s="426" t="n"/>
      <c r="K1769" s="426" t="n"/>
      <c r="L1769" s="426" t="n"/>
      <c r="M1769" s="425" t="n"/>
    </row>
    <row r="1770" ht="13.35" customHeight="1" s="162">
      <c r="B1770" s="439" t="inlineStr">
        <is>
          <t>Instrument:</t>
        </is>
      </c>
      <c r="C1770" s="13" t="n"/>
      <c r="D1770" s="440" t="n"/>
      <c r="E1770" s="404" t="n"/>
      <c r="F1770" s="404" t="n"/>
      <c r="G1770" s="439" t="inlineStr">
        <is>
          <t>Ak basis / notes:</t>
        </is>
      </c>
      <c r="H1770" s="13" t="n"/>
      <c r="I1770" s="441" t="n"/>
      <c r="J1770" s="404" t="n"/>
      <c r="K1770" s="404" t="n"/>
      <c r="L1770" s="404" t="n"/>
      <c r="M1770" s="404" t="n"/>
    </row>
    <row r="1771" ht="13.35" customHeight="1" s="162">
      <c r="B1771" s="188" t="inlineStr">
        <is>
          <t>Supply Air Diffuser / Outlet Airflow</t>
        </is>
      </c>
      <c r="C1771" s="174" t="n"/>
      <c r="D1771" s="174" t="n"/>
      <c r="E1771" s="174" t="n"/>
      <c r="F1771" s="173" t="n"/>
      <c r="G1771" s="233" t="inlineStr">
        <is>
          <t>Design VEL</t>
        </is>
      </c>
      <c r="H1771" s="194" t="inlineStr">
        <is>
          <t>Design CFM</t>
        </is>
      </c>
      <c r="I1771" s="188" t="inlineStr">
        <is>
          <t>Initial</t>
        </is>
      </c>
      <c r="J1771" s="173" t="n"/>
      <c r="K1771" s="188" t="inlineStr">
        <is>
          <t>Final</t>
        </is>
      </c>
      <c r="L1771" s="173" t="n"/>
      <c r="M1771" s="188" t="inlineStr">
        <is>
          <t>%</t>
        </is>
      </c>
    </row>
    <row r="1772" ht="13.35" customHeight="1" s="162">
      <c r="B1772" s="153" t="inlineStr">
        <is>
          <t>No.</t>
        </is>
      </c>
      <c r="C1772" s="188" t="inlineStr">
        <is>
          <t>Area Served</t>
        </is>
      </c>
      <c r="D1772" s="188" t="inlineStr">
        <is>
          <t>Type</t>
        </is>
      </c>
      <c r="E1772" s="188" t="inlineStr">
        <is>
          <t>Size</t>
        </is>
      </c>
      <c r="F1772" s="188" t="inlineStr">
        <is>
          <t>Ak</t>
        </is>
      </c>
      <c r="G1772" s="442" t="n"/>
      <c r="H1772" s="442" t="n"/>
      <c r="I1772" s="188" t="inlineStr">
        <is>
          <t>VEL</t>
        </is>
      </c>
      <c r="J1772" s="188" t="inlineStr">
        <is>
          <t>CFM</t>
        </is>
      </c>
      <c r="K1772" s="188" t="inlineStr">
        <is>
          <t>VEL</t>
        </is>
      </c>
      <c r="L1772" s="188" t="inlineStr">
        <is>
          <t>CFM</t>
        </is>
      </c>
      <c r="M1772" s="442" t="n"/>
    </row>
    <row r="1773" ht="13.35" customHeight="1" s="162">
      <c r="B1773" s="31" t="n"/>
      <c r="C1773" s="31" t="n"/>
      <c r="E1773" s="31" t="n"/>
      <c r="F1773" s="32" t="n"/>
      <c r="G1773" s="33">
        <f>IF(F1773="", "", H1773/F1773)</f>
        <v/>
      </c>
      <c r="H1773" s="33" t="n"/>
      <c r="I1773" s="33" t="n"/>
      <c r="J1773" s="33">
        <f>IF(I1773="", "", I1773*$F1773)</f>
        <v/>
      </c>
      <c r="K1773" s="33" t="n"/>
      <c r="L1773" s="33">
        <f>IF(K1773="", "", K1773*$F1773)</f>
        <v/>
      </c>
      <c r="M1773" s="30">
        <f>IF(OR(H1773="",H1773=0),"",IF(K1773="",IF(J1773="","",J1773/H1773),L1773/H1773))</f>
        <v/>
      </c>
      <c r="P1773" s="238" t="inlineStr">
        <is>
          <t>Technician Notes</t>
        </is>
      </c>
    </row>
    <row r="1774" ht="13.35" customHeight="1" s="162">
      <c r="B1774" s="31" t="n"/>
      <c r="C1774" s="31" t="n"/>
      <c r="E1774" s="31" t="n"/>
      <c r="F1774" s="32" t="n"/>
      <c r="G1774" s="33">
        <f>IF(F1774="", "", H1774/F1774)</f>
        <v/>
      </c>
      <c r="H1774" s="33" t="n"/>
      <c r="I1774" s="33" t="n"/>
      <c r="J1774" s="33">
        <f>IF(I1774="", "", I1774*$F1774)</f>
        <v/>
      </c>
      <c r="K1774" s="33" t="n"/>
      <c r="L1774" s="33">
        <f>IF(K1774="", "", K1774*$F1774)</f>
        <v/>
      </c>
      <c r="M1774" s="30">
        <f>IF(OR(H1774="",H1774=0),"",IF(K1774="",IF(J1774="","",J1774/H1774),L1774/H1774))</f>
        <v/>
      </c>
    </row>
    <row r="1775" ht="13.35" customHeight="1" s="162">
      <c r="B1775" s="31" t="n"/>
      <c r="C1775" s="31" t="n"/>
      <c r="E1775" s="31" t="n"/>
      <c r="F1775" s="32" t="n"/>
      <c r="G1775" s="33">
        <f>IF(F1775="", "", H1775/F1775)</f>
        <v/>
      </c>
      <c r="H1775" s="33" t="n"/>
      <c r="I1775" s="33" t="n"/>
      <c r="J1775" s="33">
        <f>IF(I1775="", "", I1775*$F1775)</f>
        <v/>
      </c>
      <c r="K1775" s="33" t="n"/>
      <c r="L1775" s="33">
        <f>IF(K1775="", "", K1775*$F1775)</f>
        <v/>
      </c>
      <c r="M1775" s="30">
        <f>IF(OR(H1775="",H1775=0),"",IF(K1775="",IF(J1775="","",J1775/H1775),L1775/H1775))</f>
        <v/>
      </c>
    </row>
    <row r="1776" ht="13.35" customHeight="1" s="162">
      <c r="B1776" s="31" t="n"/>
      <c r="C1776" s="31" t="n"/>
      <c r="E1776" s="31" t="n"/>
      <c r="F1776" s="32" t="n"/>
      <c r="G1776" s="33">
        <f>IF(F1776="", "", H1776/F1776)</f>
        <v/>
      </c>
      <c r="H1776" s="33" t="n"/>
      <c r="I1776" s="33" t="n"/>
      <c r="J1776" s="33">
        <f>IF(I1776="", "", I1776*$F1776)</f>
        <v/>
      </c>
      <c r="K1776" s="33" t="n"/>
      <c r="L1776" s="33">
        <f>IF(K1776="", "", K1776*$F1776)</f>
        <v/>
      </c>
      <c r="M1776" s="30">
        <f>IF(OR(H1776="",H1776=0),"",IF(K1776="",IF(J1776="","",J1776/H1776),L1776/H1776))</f>
        <v/>
      </c>
      <c r="P1776" s="443" t="n"/>
      <c r="Q1776" s="421" t="n"/>
      <c r="R1776" s="421" t="n"/>
      <c r="S1776" s="421" t="n"/>
      <c r="T1776" s="421" t="n"/>
      <c r="U1776" s="421" t="n"/>
      <c r="V1776" s="421" t="n"/>
      <c r="W1776" s="421" t="n"/>
      <c r="X1776" s="421" t="n"/>
      <c r="Y1776" s="421" t="n"/>
      <c r="Z1776" s="422" t="n"/>
    </row>
    <row r="1777" ht="13.35" customHeight="1" s="162">
      <c r="B1777" s="31" t="n"/>
      <c r="C1777" s="31" t="n"/>
      <c r="E1777" s="31" t="n"/>
      <c r="F1777" s="32" t="n"/>
      <c r="G1777" s="33">
        <f>IF(F1777="", "", H1777/F1777)</f>
        <v/>
      </c>
      <c r="H1777" s="33" t="n"/>
      <c r="I1777" s="33" t="n"/>
      <c r="J1777" s="33">
        <f>IF(I1777="", "", I1777*$F1777)</f>
        <v/>
      </c>
      <c r="K1777" s="33" t="n"/>
      <c r="L1777" s="33">
        <f>IF(K1777="", "", K1777*$F1777)</f>
        <v/>
      </c>
      <c r="M1777" s="30">
        <f>IF(OR(H1777="",H1777=0),"",IF(K1777="",IF(J1777="","",J1777/H1777),L1777/H1777))</f>
        <v/>
      </c>
      <c r="P1777" s="444" t="n"/>
      <c r="Z1777" s="445" t="n"/>
    </row>
    <row r="1778" ht="13.35" customHeight="1" s="162">
      <c r="B1778" s="31" t="n"/>
      <c r="C1778" s="31" t="n"/>
      <c r="E1778" s="31" t="n"/>
      <c r="F1778" s="32" t="n"/>
      <c r="G1778" s="33">
        <f>IF(F1778="", "", H1778/F1778)</f>
        <v/>
      </c>
      <c r="H1778" s="33" t="n"/>
      <c r="I1778" s="33" t="n"/>
      <c r="J1778" s="33">
        <f>IF(I1778="", "", I1778*$F1778)</f>
        <v/>
      </c>
      <c r="K1778" s="33" t="n"/>
      <c r="L1778" s="33">
        <f>IF(K1778="", "", K1778*$F1778)</f>
        <v/>
      </c>
      <c r="M1778" s="30">
        <f>IF(OR(H1778="",H1778=0),"",IF(K1778="",IF(J1778="","",J1778/H1778),L1778/H1778))</f>
        <v/>
      </c>
      <c r="P1778" s="444" t="n"/>
      <c r="Z1778" s="445" t="n"/>
    </row>
    <row r="1779" ht="13.35" customHeight="1" s="162">
      <c r="B1779" s="31" t="n"/>
      <c r="C1779" s="31" t="n"/>
      <c r="E1779" s="31" t="n"/>
      <c r="F1779" s="32" t="n"/>
      <c r="G1779" s="33">
        <f>IF(F1779="", "", H1779/F1779)</f>
        <v/>
      </c>
      <c r="H1779" s="33" t="n"/>
      <c r="I1779" s="33" t="n"/>
      <c r="J1779" s="33">
        <f>IF(I1779="", "", I1779*$F1779)</f>
        <v/>
      </c>
      <c r="K1779" s="33" t="n"/>
      <c r="L1779" s="33">
        <f>IF(K1779="", "", K1779*$F1779)</f>
        <v/>
      </c>
      <c r="M1779" s="30">
        <f>IF(OR(H1779="",H1779=0),"",IF(K1779="",IF(J1779="","",J1779/H1779),L1779/H1779))</f>
        <v/>
      </c>
      <c r="P1779" s="444" t="n"/>
      <c r="Z1779" s="445" t="n"/>
    </row>
    <row r="1780" ht="13.35" customHeight="1" s="162">
      <c r="B1780" s="31" t="n"/>
      <c r="C1780" s="31" t="n"/>
      <c r="E1780" s="31" t="n"/>
      <c r="F1780" s="32" t="n"/>
      <c r="G1780" s="33">
        <f>IF(F1780="", "", H1780/F1780)</f>
        <v/>
      </c>
      <c r="H1780" s="33" t="n"/>
      <c r="I1780" s="33" t="n"/>
      <c r="J1780" s="33">
        <f>IF(I1780="", "", I1780*$F1780)</f>
        <v/>
      </c>
      <c r="K1780" s="33" t="n"/>
      <c r="L1780" s="33">
        <f>IF(K1780="", "", K1780*$F1780)</f>
        <v/>
      </c>
      <c r="M1780" s="30">
        <f>IF(OR(H1780="",H1780=0),"",IF(K1780="",IF(J1780="","",J1780/H1780),L1780/H1780))</f>
        <v/>
      </c>
      <c r="P1780" s="444" t="n"/>
      <c r="Z1780" s="445" t="n"/>
    </row>
    <row r="1781" ht="13.35" customHeight="1" s="162">
      <c r="B1781" s="31" t="n"/>
      <c r="C1781" s="31" t="n"/>
      <c r="E1781" s="31" t="n"/>
      <c r="F1781" s="32" t="n"/>
      <c r="G1781" s="33">
        <f>IF(F1781="", "", H1781/F1781)</f>
        <v/>
      </c>
      <c r="H1781" s="33" t="n"/>
      <c r="I1781" s="33" t="n"/>
      <c r="J1781" s="33">
        <f>IF(I1781="", "", I1781*$F1781)</f>
        <v/>
      </c>
      <c r="K1781" s="33" t="n"/>
      <c r="L1781" s="33">
        <f>IF(K1781="", "", K1781*$F1781)</f>
        <v/>
      </c>
      <c r="M1781" s="30">
        <f>IF(OR(H1781="",H1781=0),"",IF(K1781="",IF(J1781="","",J1781/H1781),L1781/H1781))</f>
        <v/>
      </c>
      <c r="P1781" s="444" t="n"/>
      <c r="Z1781" s="445" t="n"/>
    </row>
    <row r="1782" ht="13.35" customHeight="1" s="162">
      <c r="B1782" s="31" t="n"/>
      <c r="C1782" s="31" t="n"/>
      <c r="E1782" s="31" t="n"/>
      <c r="F1782" s="32" t="n"/>
      <c r="G1782" s="33">
        <f>IF(F1782="", "", H1782/F1782)</f>
        <v/>
      </c>
      <c r="H1782" s="33" t="n"/>
      <c r="I1782" s="33" t="n"/>
      <c r="J1782" s="33">
        <f>IF(I1782="", "", I1782*$F1782)</f>
        <v/>
      </c>
      <c r="K1782" s="33" t="n"/>
      <c r="L1782" s="33">
        <f>IF(K1782="", "", K1782*$F1782)</f>
        <v/>
      </c>
      <c r="M1782" s="30">
        <f>IF(OR(H1782="",H1782=0),"",IF(K1782="",IF(J1782="","",J1782/H1782),L1782/H1782))</f>
        <v/>
      </c>
      <c r="P1782" s="444" t="n"/>
      <c r="Z1782" s="445" t="n"/>
    </row>
    <row r="1783" ht="13.35" customHeight="1" s="162">
      <c r="B1783" s="31" t="n"/>
      <c r="C1783" s="31" t="n"/>
      <c r="E1783" s="31" t="n"/>
      <c r="F1783" s="32" t="n"/>
      <c r="G1783" s="33">
        <f>IF(F1783="", "", H1783/F1783)</f>
        <v/>
      </c>
      <c r="H1783" s="33" t="n"/>
      <c r="I1783" s="33" t="n"/>
      <c r="J1783" s="33">
        <f>IF(I1783="", "", I1783*$F1783)</f>
        <v/>
      </c>
      <c r="K1783" s="33" t="n"/>
      <c r="L1783" s="33">
        <f>IF(K1783="", "", K1783*$F1783)</f>
        <v/>
      </c>
      <c r="M1783" s="30">
        <f>IF(OR(H1783="",H1783=0),"",IF(K1783="",IF(J1783="","",J1783/H1783),L1783/H1783))</f>
        <v/>
      </c>
      <c r="P1783" s="444" t="n"/>
      <c r="Z1783" s="445" t="n"/>
    </row>
    <row r="1784" ht="13.35" customHeight="1" s="162">
      <c r="B1784" s="31" t="n"/>
      <c r="C1784" s="31" t="n"/>
      <c r="E1784" s="31" t="n"/>
      <c r="F1784" s="32" t="n"/>
      <c r="G1784" s="33">
        <f>IF(F1784="", "", H1784/F1784)</f>
        <v/>
      </c>
      <c r="H1784" s="33" t="n"/>
      <c r="I1784" s="33" t="n"/>
      <c r="J1784" s="33">
        <f>IF(I1784="", "", I1784*$F1784)</f>
        <v/>
      </c>
      <c r="K1784" s="33" t="n"/>
      <c r="L1784" s="33">
        <f>IF(K1784="", "", K1784*$F1784)</f>
        <v/>
      </c>
      <c r="M1784" s="30">
        <f>IF(OR(H1784="",H1784=0),"",IF(K1784="",IF(J1784="","",J1784/H1784),L1784/H1784))</f>
        <v/>
      </c>
      <c r="P1784" s="444" t="n"/>
      <c r="Z1784" s="445" t="n"/>
    </row>
    <row r="1785" ht="13.35" customHeight="1" s="162">
      <c r="B1785" s="31" t="n"/>
      <c r="C1785" s="31" t="n"/>
      <c r="E1785" s="31" t="n"/>
      <c r="F1785" s="32" t="n"/>
      <c r="G1785" s="33">
        <f>IF(F1785="", "", H1785/F1785)</f>
        <v/>
      </c>
      <c r="H1785" s="33" t="n"/>
      <c r="I1785" s="33" t="n"/>
      <c r="J1785" s="33">
        <f>IF(I1785="", "", I1785*$F1785)</f>
        <v/>
      </c>
      <c r="K1785" s="33" t="n"/>
      <c r="L1785" s="33">
        <f>IF(K1785="", "", K1785*$F1785)</f>
        <v/>
      </c>
      <c r="M1785" s="30">
        <f>IF(OR(H1785="",H1785=0),"",IF(K1785="",IF(J1785="","",J1785/H1785),L1785/H1785))</f>
        <v/>
      </c>
      <c r="P1785" s="444" t="n"/>
      <c r="Z1785" s="445" t="n"/>
    </row>
    <row r="1786" ht="13.35" customHeight="1" s="162">
      <c r="B1786" s="31" t="n"/>
      <c r="C1786" s="31" t="n"/>
      <c r="E1786" s="31" t="n"/>
      <c r="F1786" s="32" t="n"/>
      <c r="G1786" s="33">
        <f>IF(F1786="", "", H1786/F1786)</f>
        <v/>
      </c>
      <c r="H1786" s="33" t="n"/>
      <c r="I1786" s="33" t="n"/>
      <c r="J1786" s="33">
        <f>IF(I1786="", "", I1786*$F1786)</f>
        <v/>
      </c>
      <c r="K1786" s="33" t="n"/>
      <c r="L1786" s="33">
        <f>IF(K1786="", "", K1786*$F1786)</f>
        <v/>
      </c>
      <c r="M1786" s="30">
        <f>IF(OR(H1786="",H1786=0),"",IF(K1786="",IF(J1786="","",J1786/H1786),L1786/H1786))</f>
        <v/>
      </c>
      <c r="P1786" s="444" t="n"/>
      <c r="Z1786" s="445" t="n"/>
    </row>
    <row r="1787" ht="13.35" customHeight="1" s="162">
      <c r="B1787" s="31" t="n"/>
      <c r="C1787" s="31" t="n"/>
      <c r="E1787" s="31" t="n"/>
      <c r="F1787" s="32" t="n"/>
      <c r="G1787" s="33">
        <f>IF(F1787="", "", H1787/F1787)</f>
        <v/>
      </c>
      <c r="H1787" s="33" t="n"/>
      <c r="I1787" s="33" t="n"/>
      <c r="J1787" s="33">
        <f>IF(I1787="", "", I1787*$F1787)</f>
        <v/>
      </c>
      <c r="K1787" s="33" t="n"/>
      <c r="L1787" s="33">
        <f>IF(K1787="", "", K1787*$F1787)</f>
        <v/>
      </c>
      <c r="M1787" s="30">
        <f>IF(OR(H1787="",H1787=0),"",IF(K1787="",IF(J1787="","",J1787/H1787),L1787/H1787))</f>
        <v/>
      </c>
      <c r="P1787" s="444" t="n"/>
      <c r="Z1787" s="445" t="n"/>
    </row>
    <row r="1788" ht="13.35" customHeight="1" s="162">
      <c r="B1788" s="31" t="n"/>
      <c r="C1788" s="31" t="n"/>
      <c r="E1788" s="31" t="n"/>
      <c r="F1788" s="32" t="n"/>
      <c r="G1788" s="33">
        <f>IF(F1788="", "", H1788/F1788)</f>
        <v/>
      </c>
      <c r="H1788" s="33" t="n"/>
      <c r="I1788" s="33" t="n"/>
      <c r="J1788" s="33">
        <f>IF(I1788="", "", I1788*$F1788)</f>
        <v/>
      </c>
      <c r="K1788" s="33" t="n"/>
      <c r="L1788" s="33">
        <f>IF(K1788="", "", K1788*$F1788)</f>
        <v/>
      </c>
      <c r="M1788" s="30">
        <f>IF(OR(H1788="",H1788=0),"",IF(K1788="",IF(J1788="","",J1788/H1788),L1788/H1788))</f>
        <v/>
      </c>
      <c r="P1788" s="444" t="n"/>
      <c r="Z1788" s="445" t="n"/>
    </row>
    <row r="1789" ht="13.35" customHeight="1" s="162">
      <c r="B1789" s="31" t="n"/>
      <c r="C1789" s="31" t="n"/>
      <c r="E1789" s="31" t="n"/>
      <c r="F1789" s="32" t="n"/>
      <c r="G1789" s="33">
        <f>IF(F1789="", "", H1789/F1789)</f>
        <v/>
      </c>
      <c r="H1789" s="33" t="n"/>
      <c r="I1789" s="33" t="n"/>
      <c r="J1789" s="33">
        <f>IF(I1789="", "", I1789*$F1789)</f>
        <v/>
      </c>
      <c r="K1789" s="33" t="n"/>
      <c r="L1789" s="33">
        <f>IF(K1789="", "", K1789*$F1789)</f>
        <v/>
      </c>
      <c r="M1789" s="30">
        <f>IF(OR(H1789="",H1789=0),"",IF(K1789="",IF(J1789="","",J1789/H1789),L1789/H1789))</f>
        <v/>
      </c>
      <c r="P1789" s="444" t="n"/>
      <c r="Z1789" s="445" t="n"/>
    </row>
    <row r="1790" ht="13.35" customHeight="1" s="162">
      <c r="B1790" s="31" t="n"/>
      <c r="C1790" s="31" t="n"/>
      <c r="E1790" s="31" t="n"/>
      <c r="F1790" s="32" t="n"/>
      <c r="G1790" s="33">
        <f>IF(F1790="", "", H1790/F1790)</f>
        <v/>
      </c>
      <c r="H1790" s="33" t="n"/>
      <c r="I1790" s="33" t="n"/>
      <c r="J1790" s="33">
        <f>IF(I1790="", "", I1790*$F1790)</f>
        <v/>
      </c>
      <c r="K1790" s="33" t="n"/>
      <c r="L1790" s="33">
        <f>IF(K1790="", "", K1790*$F1790)</f>
        <v/>
      </c>
      <c r="M1790" s="30">
        <f>IF(OR(H1790="",H1790=0),"",IF(K1790="",IF(J1790="","",J1790/H1790),L1790/H1790))</f>
        <v/>
      </c>
      <c r="P1790" s="444" t="n"/>
      <c r="Z1790" s="445" t="n"/>
    </row>
    <row r="1791" ht="13.35" customHeight="1" s="162">
      <c r="B1791" s="31" t="n"/>
      <c r="C1791" s="31" t="n"/>
      <c r="E1791" s="31" t="n"/>
      <c r="F1791" s="32" t="n"/>
      <c r="G1791" s="33">
        <f>IF(F1791="", "", H1791/F1791)</f>
        <v/>
      </c>
      <c r="H1791" s="33" t="n"/>
      <c r="I1791" s="33" t="n"/>
      <c r="J1791" s="33">
        <f>IF(I1791="", "", I1791*$F1791)</f>
        <v/>
      </c>
      <c r="K1791" s="33" t="n"/>
      <c r="L1791" s="33">
        <f>IF(K1791="", "", K1791*$F1791)</f>
        <v/>
      </c>
      <c r="M1791" s="30">
        <f>IF(OR(H1791="",H1791=0),"",IF(K1791="",IF(J1791="","",J1791/H1791),L1791/H1791))</f>
        <v/>
      </c>
      <c r="P1791" s="444" t="n"/>
      <c r="Z1791" s="445" t="n"/>
    </row>
    <row r="1792" ht="13.35" customHeight="1" s="162">
      <c r="B1792" s="31" t="n"/>
      <c r="C1792" s="31" t="n"/>
      <c r="E1792" s="31" t="n"/>
      <c r="F1792" s="32" t="n"/>
      <c r="G1792" s="33">
        <f>IF(F1792="", "", H1792/F1792)</f>
        <v/>
      </c>
      <c r="H1792" s="33" t="n"/>
      <c r="I1792" s="33" t="n"/>
      <c r="J1792" s="33">
        <f>IF(I1792="", "", I1792*$F1792)</f>
        <v/>
      </c>
      <c r="K1792" s="33" t="n"/>
      <c r="L1792" s="33">
        <f>IF(K1792="", "", K1792*$F1792)</f>
        <v/>
      </c>
      <c r="M1792" s="30">
        <f>IF(OR(H1792="",H1792=0),"",IF(K1792="",IF(J1792="","",J1792/H1792),L1792/H1792))</f>
        <v/>
      </c>
      <c r="P1792" s="444" t="n"/>
      <c r="Z1792" s="445" t="n"/>
    </row>
    <row r="1793" ht="13.35" customHeight="1" s="162">
      <c r="B1793" s="31" t="n"/>
      <c r="C1793" s="31" t="n"/>
      <c r="E1793" s="31" t="n"/>
      <c r="F1793" s="32" t="n"/>
      <c r="G1793" s="33">
        <f>IF(F1793="", "", H1793/F1793)</f>
        <v/>
      </c>
      <c r="H1793" s="33" t="n"/>
      <c r="I1793" s="33" t="n"/>
      <c r="J1793" s="33">
        <f>IF(I1793="", "", I1793*$F1793)</f>
        <v/>
      </c>
      <c r="K1793" s="33" t="n"/>
      <c r="L1793" s="33">
        <f>IF(K1793="", "", K1793*$F1793)</f>
        <v/>
      </c>
      <c r="M1793" s="30">
        <f>IF(OR(H1793="",H1793=0),"",IF(K1793="",IF(J1793="","",J1793/H1793),L1793/H1793))</f>
        <v/>
      </c>
      <c r="P1793" s="444" t="n"/>
      <c r="Z1793" s="445" t="n"/>
    </row>
    <row r="1794" ht="13.35" customHeight="1" s="162">
      <c r="B1794" s="31" t="n"/>
      <c r="C1794" s="31" t="n"/>
      <c r="E1794" s="31" t="n"/>
      <c r="F1794" s="32" t="n"/>
      <c r="G1794" s="33">
        <f>IF(F1794="", "", H1794/F1794)</f>
        <v/>
      </c>
      <c r="H1794" s="33" t="n"/>
      <c r="I1794" s="33" t="n"/>
      <c r="J1794" s="33">
        <f>IF(I1794="", "", I1794*$F1794)</f>
        <v/>
      </c>
      <c r="K1794" s="33" t="n"/>
      <c r="L1794" s="33">
        <f>IF(K1794="", "", K1794*$F1794)</f>
        <v/>
      </c>
      <c r="M1794" s="30">
        <f>IF(OR(H1794="",H1794=0),"",IF(K1794="",IF(J1794="","",J1794/H1794),L1794/H1794))</f>
        <v/>
      </c>
      <c r="P1794" s="444" t="n"/>
      <c r="Z1794" s="445" t="n"/>
    </row>
    <row r="1795" ht="13.35" customHeight="1" s="162">
      <c r="B1795" s="31" t="n"/>
      <c r="C1795" s="31" t="n"/>
      <c r="E1795" s="31" t="n"/>
      <c r="F1795" s="32" t="n"/>
      <c r="G1795" s="33">
        <f>IF(F1795="", "", H1795/F1795)</f>
        <v/>
      </c>
      <c r="H1795" s="33" t="n"/>
      <c r="I1795" s="33" t="n"/>
      <c r="J1795" s="33">
        <f>IF(I1795="", "", I1795*$F1795)</f>
        <v/>
      </c>
      <c r="K1795" s="33" t="n"/>
      <c r="L1795" s="33">
        <f>IF(K1795="", "", K1795*$F1795)</f>
        <v/>
      </c>
      <c r="M1795" s="30">
        <f>IF(OR(H1795="",H1795=0),"",IF(K1795="",IF(J1795="","",J1795/H1795),L1795/H1795))</f>
        <v/>
      </c>
      <c r="P1795" s="444" t="n"/>
      <c r="Z1795" s="445" t="n"/>
    </row>
    <row r="1796" ht="13.35" customHeight="1" s="162">
      <c r="B1796" s="31" t="n"/>
      <c r="C1796" s="31" t="n"/>
      <c r="E1796" s="31" t="n"/>
      <c r="F1796" s="32" t="n"/>
      <c r="G1796" s="33">
        <f>IF(F1796="", "", H1796/F1796)</f>
        <v/>
      </c>
      <c r="H1796" s="33" t="n"/>
      <c r="I1796" s="33" t="n"/>
      <c r="J1796" s="33">
        <f>IF(I1796="", "", I1796*$F1796)</f>
        <v/>
      </c>
      <c r="K1796" s="33" t="n"/>
      <c r="L1796" s="33">
        <f>IF(K1796="", "", K1796*$F1796)</f>
        <v/>
      </c>
      <c r="M1796" s="30">
        <f>IF(OR(H1796="",H1796=0),"",IF(K1796="",IF(J1796="","",J1796/H1796),L1796/H1796))</f>
        <v/>
      </c>
      <c r="P1796" s="444" t="n"/>
      <c r="Z1796" s="445" t="n"/>
    </row>
    <row r="1797" ht="13.35" customHeight="1" s="162">
      <c r="B1797" s="31" t="n"/>
      <c r="C1797" s="31" t="n"/>
      <c r="E1797" s="31" t="n"/>
      <c r="F1797" s="32" t="n"/>
      <c r="G1797" s="33">
        <f>IF(F1797="", "", H1797/F1797)</f>
        <v/>
      </c>
      <c r="H1797" s="33" t="n"/>
      <c r="I1797" s="33" t="n"/>
      <c r="J1797" s="33">
        <f>IF(I1797="", "", I1797*$F1797)</f>
        <v/>
      </c>
      <c r="K1797" s="33" t="n"/>
      <c r="L1797" s="33">
        <f>IF(K1797="", "", K1797*$F1797)</f>
        <v/>
      </c>
      <c r="M1797" s="30">
        <f>IF(OR(H1797="",H1797=0),"",IF(K1797="",IF(J1797="","",J1797/H1797),L1797/H1797))</f>
        <v/>
      </c>
      <c r="P1797" s="444" t="n"/>
      <c r="Z1797" s="445" t="n"/>
    </row>
    <row r="1798" ht="13.35" customHeight="1" s="162">
      <c r="B1798" s="31" t="n"/>
      <c r="C1798" s="31" t="n"/>
      <c r="E1798" s="31" t="n"/>
      <c r="F1798" s="32" t="n"/>
      <c r="G1798" s="33">
        <f>IF(F1798="", "", H1798/F1798)</f>
        <v/>
      </c>
      <c r="H1798" s="33" t="n"/>
      <c r="I1798" s="33" t="n"/>
      <c r="J1798" s="33">
        <f>IF(I1798="", "", I1798*$F1798)</f>
        <v/>
      </c>
      <c r="K1798" s="33" t="n"/>
      <c r="L1798" s="33">
        <f>IF(K1798="", "", K1798*$F1798)</f>
        <v/>
      </c>
      <c r="M1798" s="30">
        <f>IF(OR(H1798="",H1798=0),"",IF(K1798="",IF(J1798="","",J1798/H1798),L1798/H1798))</f>
        <v/>
      </c>
      <c r="P1798" s="444" t="n"/>
      <c r="Z1798" s="445" t="n"/>
    </row>
    <row r="1799" ht="13.35" customHeight="1" s="162">
      <c r="B1799" s="31" t="n"/>
      <c r="C1799" s="31" t="n"/>
      <c r="E1799" s="31" t="n"/>
      <c r="F1799" s="32" t="n"/>
      <c r="G1799" s="33">
        <f>IF(F1799="", "", H1799/F1799)</f>
        <v/>
      </c>
      <c r="H1799" s="33" t="n"/>
      <c r="I1799" s="33" t="n"/>
      <c r="J1799" s="33">
        <f>IF(I1799="", "", I1799*$F1799)</f>
        <v/>
      </c>
      <c r="K1799" s="33" t="n"/>
      <c r="L1799" s="33">
        <f>IF(K1799="", "", K1799*$F1799)</f>
        <v/>
      </c>
      <c r="M1799" s="30">
        <f>IF(OR(H1799="",H1799=0),"",IF(K1799="",IF(J1799="","",J1799/H1799),L1799/H1799))</f>
        <v/>
      </c>
      <c r="P1799" s="444" t="n"/>
      <c r="Z1799" s="445" t="n"/>
    </row>
    <row r="1800" ht="13.35" customHeight="1" s="162">
      <c r="B1800" s="31" t="n"/>
      <c r="C1800" s="31" t="n"/>
      <c r="E1800" s="31" t="n"/>
      <c r="F1800" s="32" t="n"/>
      <c r="G1800" s="33">
        <f>IF(F1800="", "", H1800/F1800)</f>
        <v/>
      </c>
      <c r="H1800" s="33" t="n"/>
      <c r="I1800" s="33" t="n"/>
      <c r="J1800" s="33">
        <f>IF(I1800="", "", I1800*$F1800)</f>
        <v/>
      </c>
      <c r="K1800" s="33" t="n"/>
      <c r="L1800" s="33">
        <f>IF(K1800="", "", K1800*$F1800)</f>
        <v/>
      </c>
      <c r="M1800" s="34">
        <f>IF(OR(H1800="",H1800=0),"",IF(K1800="",IF(J1800="","",J1800/H1800),L1800/H1800))</f>
        <v/>
      </c>
      <c r="P1800" s="444" t="n"/>
      <c r="Z1800" s="445" t="n"/>
    </row>
    <row r="1801" ht="13.35" customHeight="1" s="162">
      <c r="A1801" s="130" t="n"/>
      <c r="B1801" s="42" t="n"/>
      <c r="C1801" s="231" t="inlineStr">
        <is>
          <t>Total</t>
        </is>
      </c>
      <c r="D1801" s="159" t="n"/>
      <c r="E1801" s="42" t="n"/>
      <c r="F1801" s="42" t="n"/>
      <c r="G1801" s="43" t="n"/>
      <c r="H1801" s="43">
        <f>IF(SUM(H1773:H1800)=0,"",SUM(H1773:H1800))</f>
        <v/>
      </c>
      <c r="I1801" s="43" t="n"/>
      <c r="J1801" s="43">
        <f>IF(SUM(J1773:J1800)=0,"",SUM(J1773:J1800))</f>
        <v/>
      </c>
      <c r="K1801" s="43" t="n"/>
      <c r="L1801" s="43">
        <f>IF(SUM(L1773:L1800)=0,"",SUM(L1773:L1800))</f>
        <v/>
      </c>
      <c r="M1801" s="35">
        <f>IF(OR(H1801="",H1801=0),"",IF(L1801="",IF(J1801="","",J1801/H1801),L1801/H1801))</f>
        <v/>
      </c>
      <c r="P1801" s="444" t="n"/>
      <c r="Z1801" s="445" t="n"/>
    </row>
    <row r="1802" ht="13.35" customHeight="1" s="162">
      <c r="P1802" s="444" t="n"/>
      <c r="Z1802" s="445" t="n"/>
    </row>
    <row r="1803" ht="13.35" customHeight="1" s="162">
      <c r="B1803" s="188" t="inlineStr">
        <is>
          <t>Return Air Register / Inlet Airflow</t>
        </is>
      </c>
      <c r="C1803" s="174" t="n"/>
      <c r="D1803" s="174" t="n"/>
      <c r="E1803" s="174" t="n"/>
      <c r="F1803" s="173" t="n"/>
      <c r="G1803" s="233" t="inlineStr">
        <is>
          <t>Design VEL</t>
        </is>
      </c>
      <c r="H1803" s="194" t="inlineStr">
        <is>
          <t>Design CFM</t>
        </is>
      </c>
      <c r="I1803" s="188" t="inlineStr">
        <is>
          <t>Initial</t>
        </is>
      </c>
      <c r="J1803" s="173" t="n"/>
      <c r="K1803" s="188" t="inlineStr">
        <is>
          <t>Final</t>
        </is>
      </c>
      <c r="L1803" s="173" t="n"/>
      <c r="M1803" s="188" t="inlineStr">
        <is>
          <t>%</t>
        </is>
      </c>
      <c r="P1803" s="446" t="n"/>
      <c r="Q1803" s="447" t="n"/>
      <c r="R1803" s="447" t="n"/>
      <c r="S1803" s="447" t="n"/>
      <c r="T1803" s="447" t="n"/>
      <c r="U1803" s="447" t="n"/>
      <c r="V1803" s="447" t="n"/>
      <c r="W1803" s="447" t="n"/>
      <c r="X1803" s="447" t="n"/>
      <c r="Y1803" s="447" t="n"/>
      <c r="Z1803" s="448" t="n"/>
    </row>
    <row r="1804" ht="13.35" customHeight="1" s="162">
      <c r="B1804" s="153" t="inlineStr">
        <is>
          <t>No.</t>
        </is>
      </c>
      <c r="C1804" s="188" t="inlineStr">
        <is>
          <t>Area Served</t>
        </is>
      </c>
      <c r="D1804" s="188" t="inlineStr">
        <is>
          <t>Type</t>
        </is>
      </c>
      <c r="E1804" s="188" t="inlineStr">
        <is>
          <t>Size</t>
        </is>
      </c>
      <c r="F1804" s="188" t="inlineStr">
        <is>
          <t>Ak</t>
        </is>
      </c>
      <c r="G1804" s="442" t="n"/>
      <c r="H1804" s="442" t="n"/>
      <c r="I1804" s="188" t="inlineStr">
        <is>
          <t>VEL</t>
        </is>
      </c>
      <c r="J1804" s="188" t="inlineStr">
        <is>
          <t>CFM</t>
        </is>
      </c>
      <c r="K1804" s="188" t="inlineStr">
        <is>
          <t>VEL</t>
        </is>
      </c>
      <c r="L1804" s="188" t="inlineStr">
        <is>
          <t>CFM</t>
        </is>
      </c>
      <c r="M1804" s="442" t="n"/>
    </row>
    <row r="1805" ht="13.35" customHeight="1" s="162">
      <c r="B1805" s="31" t="n"/>
      <c r="C1805" s="31" t="n"/>
      <c r="E1805" s="31" t="n"/>
      <c r="F1805" s="32" t="n"/>
      <c r="G1805" s="33">
        <f>IF(F1805="", "", H1805/F1805)</f>
        <v/>
      </c>
      <c r="H1805" s="33">
        <f>IF(H1801="","",H1801-N(H1812))</f>
        <v/>
      </c>
      <c r="I1805" s="33" t="n"/>
      <c r="J1805" s="33">
        <f>IF(I1805="", "", I1805*$F1805)</f>
        <v/>
      </c>
      <c r="K1805" s="33" t="n"/>
      <c r="L1805" s="33">
        <f>IF(L1812="","",L1801-N(L1812))</f>
        <v/>
      </c>
      <c r="M1805" s="30">
        <f>IF(OR(H1805="",H1805=0),"",IF(K1805="",IF(J1805="","",J1805/H1805),L1805/H1805))</f>
        <v/>
      </c>
    </row>
    <row r="1806" ht="13.35" customHeight="1" s="162">
      <c r="B1806" s="31" t="n"/>
      <c r="C1806" s="31" t="n"/>
      <c r="E1806" s="31"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1" t="n"/>
      <c r="C1807" s="31" t="n"/>
      <c r="E1807" s="31" t="n"/>
      <c r="F1807" s="32" t="n"/>
      <c r="G1807" s="33">
        <f>IF(F1807="", "", H1807/F1807)</f>
        <v/>
      </c>
      <c r="H1807" s="33" t="n"/>
      <c r="I1807" s="33" t="n"/>
      <c r="J1807" s="33">
        <f>IF(I1807="", "", I1807*$F1807)</f>
        <v/>
      </c>
      <c r="K1807" s="33" t="n"/>
      <c r="L1807" s="33">
        <f>IF(K1807="", "", K1807*$F1807)</f>
        <v/>
      </c>
      <c r="M1807" s="34">
        <f>IF(OR(H1807="",H1807=0),"",IF(K1807="",IF(J1807="","",J1807/H1807),L1807/H1807))</f>
        <v/>
      </c>
    </row>
    <row r="1808" ht="13.35" customHeight="1" s="162">
      <c r="A1808" s="130" t="n"/>
      <c r="B1808" s="42" t="n"/>
      <c r="C1808" s="231" t="inlineStr">
        <is>
          <t>Total</t>
        </is>
      </c>
      <c r="D1808" s="159" t="n"/>
      <c r="E1808" s="42" t="n"/>
      <c r="F1808" s="42" t="n"/>
      <c r="G1808" s="43" t="n"/>
      <c r="H1808" s="43">
        <f>IF(SUM(H1805:H1807)=0, "", SUM(H1805:H1807))</f>
        <v/>
      </c>
      <c r="I1808" s="42" t="n"/>
      <c r="J1808" s="43">
        <f>IF(SUM(J1805:J1807)=0, "", SUM(J1805:J1807))</f>
        <v/>
      </c>
      <c r="K1808" s="42" t="n"/>
      <c r="L1808" s="43">
        <f>IF(SUM(L1805:L1807)=0, "", SUM(L1805:L1807))</f>
        <v/>
      </c>
      <c r="M1808" s="35">
        <f>IF(OR(H1808="",H1808=0),"",IF(L1808="",IF(J1808="","",J1808/H1808),L1808/H1808))</f>
        <v/>
      </c>
    </row>
    <row r="1809"/>
    <row r="1810" ht="13.35" customHeight="1" s="162">
      <c r="B1810" s="188" t="inlineStr">
        <is>
          <t>Outside Air Inlet / Duct Airflow</t>
        </is>
      </c>
      <c r="C1810" s="174" t="n"/>
      <c r="D1810" s="174" t="n"/>
      <c r="E1810" s="174" t="n"/>
      <c r="F1810" s="173" t="n"/>
      <c r="G1810" s="233" t="inlineStr">
        <is>
          <t>Design VEL</t>
        </is>
      </c>
      <c r="H1810" s="194" t="inlineStr">
        <is>
          <t>Design CFM</t>
        </is>
      </c>
      <c r="I1810" s="188" t="inlineStr">
        <is>
          <t>Initial</t>
        </is>
      </c>
      <c r="J1810" s="173" t="n"/>
      <c r="K1810" s="188" t="inlineStr">
        <is>
          <t>Final</t>
        </is>
      </c>
      <c r="L1810" s="173" t="n"/>
      <c r="M1810" s="188" t="inlineStr">
        <is>
          <t>%</t>
        </is>
      </c>
    </row>
    <row r="1811" ht="13.35" customHeight="1" s="162">
      <c r="B1811" s="153" t="inlineStr">
        <is>
          <t>No.</t>
        </is>
      </c>
      <c r="C1811" s="188" t="inlineStr">
        <is>
          <t>Area Served</t>
        </is>
      </c>
      <c r="D1811" s="188" t="inlineStr">
        <is>
          <t>Type</t>
        </is>
      </c>
      <c r="E1811" s="188" t="inlineStr">
        <is>
          <t>Size</t>
        </is>
      </c>
      <c r="F1811" s="188" t="inlineStr">
        <is>
          <t>Ak</t>
        </is>
      </c>
      <c r="G1811" s="442" t="n"/>
      <c r="H1811" s="442" t="n"/>
      <c r="I1811" s="188" t="inlineStr">
        <is>
          <t>VEL</t>
        </is>
      </c>
      <c r="J1811" s="188" t="inlineStr">
        <is>
          <t>CFM</t>
        </is>
      </c>
      <c r="K1811" s="188" t="inlineStr">
        <is>
          <t>VEL</t>
        </is>
      </c>
      <c r="L1811" s="188" t="inlineStr">
        <is>
          <t>CFM</t>
        </is>
      </c>
      <c r="M1811" s="442" t="n"/>
    </row>
    <row r="1812" ht="13.35" customHeight="1" s="162">
      <c r="B1812" s="31" t="n"/>
      <c r="C1812" s="31" t="n"/>
      <c r="E1812" s="31" t="n"/>
      <c r="F1812" s="32" t="n"/>
      <c r="G1812" s="33">
        <f>IF(F1812="", "", H1812/F1812)</f>
        <v/>
      </c>
      <c r="H1812" s="33" t="n"/>
      <c r="I1812" s="33" t="n"/>
      <c r="J1812" s="33">
        <f>IF(I1812="", "", I1812*$F1812)</f>
        <v/>
      </c>
      <c r="K1812" s="33" t="n"/>
      <c r="L1812" s="33">
        <f>IF(K1812="", "", K1812*$F1812)</f>
        <v/>
      </c>
      <c r="M1812" s="30">
        <f>IF(OR(H1812="",H1812=0),"",IF(K1812="",IF(J1812="","",J1812/H1812),L1812/H1812))</f>
        <v/>
      </c>
    </row>
    <row r="1813"/>
    <row r="1814" ht="13.35" customHeight="1" s="162">
      <c r="B1814" s="188" t="inlineStr">
        <is>
          <t>Remarks</t>
        </is>
      </c>
      <c r="C1814" s="173" t="n"/>
      <c r="D1814" s="154" t="n"/>
      <c r="E1814" s="174" t="n"/>
      <c r="F1814" s="174" t="n"/>
      <c r="G1814" s="174" t="n"/>
      <c r="H1814" s="174" t="n"/>
      <c r="I1814" s="174" t="n"/>
      <c r="J1814" s="174" t="n"/>
      <c r="K1814" s="174" t="n"/>
      <c r="L1814" s="174" t="n"/>
      <c r="M1814" s="173" t="n"/>
    </row>
    <row r="1815" ht="13.35" customHeight="1" s="162">
      <c r="B1815" s="154" t="n"/>
      <c r="C1815" s="174" t="n"/>
      <c r="D1815" s="174" t="n"/>
      <c r="E1815" s="174" t="n"/>
      <c r="F1815" s="174" t="n"/>
      <c r="G1815" s="174" t="n"/>
      <c r="H1815" s="174" t="n"/>
      <c r="I1815" s="174" t="n"/>
      <c r="J1815" s="174" t="n"/>
      <c r="K1815" s="174" t="n"/>
      <c r="L1815" s="174" t="n"/>
      <c r="M1815" s="173" t="n"/>
    </row>
    <row r="1816" ht="13.35" customHeight="1" s="162">
      <c r="B1816" s="154" t="n"/>
      <c r="C1816" s="174" t="n"/>
      <c r="D1816" s="174" t="n"/>
      <c r="E1816" s="174" t="n"/>
      <c r="F1816" s="174" t="n"/>
      <c r="G1816" s="174" t="n"/>
      <c r="H1816" s="174" t="n"/>
      <c r="I1816" s="174" t="n"/>
      <c r="J1816" s="174" t="n"/>
      <c r="K1816" s="174" t="n"/>
      <c r="L1816" s="174" t="n"/>
      <c r="M1816" s="173" t="n"/>
    </row>
    <row r="1817" ht="13.35" customHeight="1" s="162">
      <c r="B1817" s="200" t="inlineStr">
        <is>
          <t>System</t>
        </is>
      </c>
      <c r="C1817" s="403" t="n"/>
      <c r="D1817" s="209">
        <f>IF('{Equipment Data Entry}'!B44="","",'{Equipment Data Entry}'!B44)</f>
        <v/>
      </c>
      <c r="E1817" s="420" t="n"/>
      <c r="F1817" s="403" t="n"/>
      <c r="G1817" s="200" t="inlineStr">
        <is>
          <t>Service</t>
        </is>
      </c>
      <c r="H1817" s="403" t="n"/>
      <c r="I1817" s="210">
        <f>IF('{Equipment Data Entry}'!C44="", "", '{Equipment Data Entry}'!C44)</f>
        <v/>
      </c>
      <c r="J1817" s="420" t="n"/>
      <c r="K1817" s="420" t="n"/>
      <c r="L1817" s="420" t="n"/>
      <c r="M1817" s="403" t="n"/>
    </row>
    <row r="1818" ht="13.35" customHeight="1" s="162">
      <c r="B1818" s="424" t="n"/>
      <c r="C1818" s="425" t="n"/>
      <c r="D1818" s="424" t="n"/>
      <c r="E1818" s="426" t="n"/>
      <c r="F1818" s="425" t="n"/>
      <c r="G1818" s="424" t="n"/>
      <c r="H1818" s="425" t="n"/>
      <c r="I1818" s="424" t="n"/>
      <c r="J1818" s="426" t="n"/>
      <c r="K1818" s="426" t="n"/>
      <c r="L1818" s="426" t="n"/>
      <c r="M1818" s="425" t="n"/>
    </row>
    <row r="1819" ht="13.35" customHeight="1" s="162">
      <c r="B1819" s="439" t="inlineStr">
        <is>
          <t>Instrument:</t>
        </is>
      </c>
      <c r="C1819" s="13" t="n"/>
      <c r="D1819" s="440" t="n"/>
      <c r="E1819" s="404" t="n"/>
      <c r="F1819" s="404" t="n"/>
      <c r="G1819" s="439" t="inlineStr">
        <is>
          <t>Ak basis / notes:</t>
        </is>
      </c>
      <c r="H1819" s="13" t="n"/>
      <c r="I1819" s="441" t="n"/>
      <c r="J1819" s="404" t="n"/>
      <c r="K1819" s="404" t="n"/>
      <c r="L1819" s="404" t="n"/>
      <c r="M1819" s="404" t="n"/>
    </row>
    <row r="1820" ht="13.35" customHeight="1" s="162">
      <c r="B1820" s="188" t="inlineStr">
        <is>
          <t>Supply Air Diffuser / Outlet Airflow</t>
        </is>
      </c>
      <c r="C1820" s="174" t="n"/>
      <c r="D1820" s="174" t="n"/>
      <c r="E1820" s="174" t="n"/>
      <c r="F1820" s="173" t="n"/>
      <c r="G1820" s="233" t="inlineStr">
        <is>
          <t>Design VEL</t>
        </is>
      </c>
      <c r="H1820" s="194" t="inlineStr">
        <is>
          <t>Design CFM</t>
        </is>
      </c>
      <c r="I1820" s="188" t="inlineStr">
        <is>
          <t>Initial</t>
        </is>
      </c>
      <c r="J1820" s="173" t="n"/>
      <c r="K1820" s="188" t="inlineStr">
        <is>
          <t>Final</t>
        </is>
      </c>
      <c r="L1820" s="173" t="n"/>
      <c r="M1820" s="188" t="inlineStr">
        <is>
          <t>%</t>
        </is>
      </c>
    </row>
    <row r="1821" ht="13.35" customHeight="1" s="162">
      <c r="B1821" s="153" t="inlineStr">
        <is>
          <t>No.</t>
        </is>
      </c>
      <c r="C1821" s="188" t="inlineStr">
        <is>
          <t>Area Served</t>
        </is>
      </c>
      <c r="D1821" s="188" t="inlineStr">
        <is>
          <t>Type</t>
        </is>
      </c>
      <c r="E1821" s="188" t="inlineStr">
        <is>
          <t>Size</t>
        </is>
      </c>
      <c r="F1821" s="188" t="inlineStr">
        <is>
          <t>Ak</t>
        </is>
      </c>
      <c r="G1821" s="442" t="n"/>
      <c r="H1821" s="442" t="n"/>
      <c r="I1821" s="188" t="inlineStr">
        <is>
          <t>VEL</t>
        </is>
      </c>
      <c r="J1821" s="188" t="inlineStr">
        <is>
          <t>CFM</t>
        </is>
      </c>
      <c r="K1821" s="188" t="inlineStr">
        <is>
          <t>VEL</t>
        </is>
      </c>
      <c r="L1821" s="188" t="inlineStr">
        <is>
          <t>CFM</t>
        </is>
      </c>
      <c r="M1821" s="442" t="n"/>
    </row>
    <row r="1822" ht="13.35" customHeight="1" s="162">
      <c r="B1822" s="31" t="n"/>
      <c r="C1822" s="31" t="n"/>
      <c r="E1822" s="31" t="n"/>
      <c r="F1822" s="32" t="n"/>
      <c r="G1822" s="33">
        <f>IF(F1822="", "", H1822/F1822)</f>
        <v/>
      </c>
      <c r="H1822" s="33" t="n"/>
      <c r="I1822" s="33" t="n"/>
      <c r="J1822" s="33">
        <f>IF(I1822="", "", I1822*$F1822)</f>
        <v/>
      </c>
      <c r="K1822" s="33" t="n"/>
      <c r="L1822" s="33">
        <f>IF(K1822="", "", K1822*$F1822)</f>
        <v/>
      </c>
      <c r="M1822" s="30">
        <f>IF(OR(H1822="",H1822=0),"",IF(K1822="",IF(J1822="","",J1822/H1822),L1822/H1822))</f>
        <v/>
      </c>
      <c r="P1822" s="238" t="inlineStr">
        <is>
          <t>Technician Notes</t>
        </is>
      </c>
    </row>
    <row r="1823" ht="13.35" customHeight="1" s="162">
      <c r="B1823" s="31" t="n"/>
      <c r="C1823" s="31" t="n"/>
      <c r="E1823" s="31" t="n"/>
      <c r="F1823" s="32" t="n"/>
      <c r="G1823" s="33">
        <f>IF(F1823="", "", H1823/F1823)</f>
        <v/>
      </c>
      <c r="H1823" s="33" t="n"/>
      <c r="I1823" s="33" t="n"/>
      <c r="J1823" s="33">
        <f>IF(I1823="", "", I1823*$F1823)</f>
        <v/>
      </c>
      <c r="K1823" s="33" t="n"/>
      <c r="L1823" s="33">
        <f>IF(K1823="", "", K1823*$F1823)</f>
        <v/>
      </c>
      <c r="M1823" s="30">
        <f>IF(OR(H1823="",H1823=0),"",IF(K1823="",IF(J1823="","",J1823/H1823),L1823/H1823))</f>
        <v/>
      </c>
    </row>
    <row r="1824" ht="13.35" customHeight="1" s="162">
      <c r="B1824" s="31" t="n"/>
      <c r="C1824" s="31" t="n"/>
      <c r="E1824" s="31" t="n"/>
      <c r="F1824" s="32" t="n"/>
      <c r="G1824" s="33">
        <f>IF(F1824="", "", H1824/F1824)</f>
        <v/>
      </c>
      <c r="H1824" s="33" t="n"/>
      <c r="I1824" s="33" t="n"/>
      <c r="J1824" s="33">
        <f>IF(I1824="", "", I1824*$F1824)</f>
        <v/>
      </c>
      <c r="K1824" s="33" t="n"/>
      <c r="L1824" s="33">
        <f>IF(K1824="", "", K1824*$F1824)</f>
        <v/>
      </c>
      <c r="M1824" s="30">
        <f>IF(OR(H1824="",H1824=0),"",IF(K1824="",IF(J1824="","",J1824/H1824),L1824/H1824))</f>
        <v/>
      </c>
    </row>
    <row r="1825" ht="13.35" customHeight="1" s="162">
      <c r="B1825" s="31" t="n"/>
      <c r="C1825" s="31" t="n"/>
      <c r="E1825" s="31" t="n"/>
      <c r="F1825" s="32" t="n"/>
      <c r="G1825" s="33">
        <f>IF(F1825="", "", H1825/F1825)</f>
        <v/>
      </c>
      <c r="H1825" s="33" t="n"/>
      <c r="I1825" s="33" t="n"/>
      <c r="J1825" s="33">
        <f>IF(I1825="", "", I1825*$F1825)</f>
        <v/>
      </c>
      <c r="K1825" s="33" t="n"/>
      <c r="L1825" s="33">
        <f>IF(K1825="", "", K1825*$F1825)</f>
        <v/>
      </c>
      <c r="M1825" s="30">
        <f>IF(OR(H1825="",H1825=0),"",IF(K1825="",IF(J1825="","",J1825/H1825),L1825/H1825))</f>
        <v/>
      </c>
      <c r="P1825" s="443" t="n"/>
      <c r="Q1825" s="421" t="n"/>
      <c r="R1825" s="421" t="n"/>
      <c r="S1825" s="421" t="n"/>
      <c r="T1825" s="421" t="n"/>
      <c r="U1825" s="421" t="n"/>
      <c r="V1825" s="421" t="n"/>
      <c r="W1825" s="421" t="n"/>
      <c r="X1825" s="421" t="n"/>
      <c r="Y1825" s="421" t="n"/>
      <c r="Z1825" s="422" t="n"/>
    </row>
    <row r="1826" ht="13.35" customHeight="1" s="162">
      <c r="B1826" s="31" t="n"/>
      <c r="C1826" s="31" t="n"/>
      <c r="E1826" s="31" t="n"/>
      <c r="F1826" s="32" t="n"/>
      <c r="G1826" s="33">
        <f>IF(F1826="", "", H1826/F1826)</f>
        <v/>
      </c>
      <c r="H1826" s="33" t="n"/>
      <c r="I1826" s="33" t="n"/>
      <c r="J1826" s="33">
        <f>IF(I1826="", "", I1826*$F1826)</f>
        <v/>
      </c>
      <c r="K1826" s="33" t="n"/>
      <c r="L1826" s="33">
        <f>IF(K1826="", "", K1826*$F1826)</f>
        <v/>
      </c>
      <c r="M1826" s="30">
        <f>IF(OR(H1826="",H1826=0),"",IF(K1826="",IF(J1826="","",J1826/H1826),L1826/H1826))</f>
        <v/>
      </c>
      <c r="P1826" s="444" t="n"/>
      <c r="Z1826" s="445" t="n"/>
    </row>
    <row r="1827" ht="13.35" customHeight="1" s="162">
      <c r="B1827" s="31" t="n"/>
      <c r="C1827" s="31" t="n"/>
      <c r="E1827" s="31" t="n"/>
      <c r="F1827" s="32" t="n"/>
      <c r="G1827" s="33">
        <f>IF(F1827="", "", H1827/F1827)</f>
        <v/>
      </c>
      <c r="H1827" s="33" t="n"/>
      <c r="I1827" s="33" t="n"/>
      <c r="J1827" s="33">
        <f>IF(I1827="", "", I1827*$F1827)</f>
        <v/>
      </c>
      <c r="K1827" s="33" t="n"/>
      <c r="L1827" s="33">
        <f>IF(K1827="", "", K1827*$F1827)</f>
        <v/>
      </c>
      <c r="M1827" s="30">
        <f>IF(OR(H1827="",H1827=0),"",IF(K1827="",IF(J1827="","",J1827/H1827),L1827/H1827))</f>
        <v/>
      </c>
      <c r="P1827" s="444" t="n"/>
      <c r="Z1827" s="445" t="n"/>
    </row>
    <row r="1828" ht="13.35" customHeight="1" s="162">
      <c r="B1828" s="31" t="n"/>
      <c r="C1828" s="31" t="n"/>
      <c r="E1828" s="31" t="n"/>
      <c r="F1828" s="32" t="n"/>
      <c r="G1828" s="33">
        <f>IF(F1828="", "", H1828/F1828)</f>
        <v/>
      </c>
      <c r="H1828" s="33" t="n"/>
      <c r="I1828" s="33" t="n"/>
      <c r="J1828" s="33">
        <f>IF(I1828="", "", I1828*$F1828)</f>
        <v/>
      </c>
      <c r="K1828" s="33" t="n"/>
      <c r="L1828" s="33">
        <f>IF(K1828="", "", K1828*$F1828)</f>
        <v/>
      </c>
      <c r="M1828" s="30">
        <f>IF(OR(H1828="",H1828=0),"",IF(K1828="",IF(J1828="","",J1828/H1828),L1828/H1828))</f>
        <v/>
      </c>
      <c r="P1828" s="444" t="n"/>
      <c r="Z1828" s="445" t="n"/>
    </row>
    <row r="1829" ht="13.35" customHeight="1" s="162">
      <c r="B1829" s="31" t="n"/>
      <c r="C1829" s="31" t="n"/>
      <c r="E1829" s="31" t="n"/>
      <c r="F1829" s="32" t="n"/>
      <c r="G1829" s="33">
        <f>IF(F1829="", "", H1829/F1829)</f>
        <v/>
      </c>
      <c r="H1829" s="33" t="n"/>
      <c r="I1829" s="33" t="n"/>
      <c r="J1829" s="33">
        <f>IF(I1829="", "", I1829*$F1829)</f>
        <v/>
      </c>
      <c r="K1829" s="33" t="n"/>
      <c r="L1829" s="33">
        <f>IF(K1829="", "", K1829*$F1829)</f>
        <v/>
      </c>
      <c r="M1829" s="30">
        <f>IF(OR(H1829="",H1829=0),"",IF(K1829="",IF(J1829="","",J1829/H1829),L1829/H1829))</f>
        <v/>
      </c>
      <c r="P1829" s="444" t="n"/>
      <c r="Z1829" s="445" t="n"/>
    </row>
    <row r="1830" ht="13.35" customHeight="1" s="162">
      <c r="B1830" s="31" t="n"/>
      <c r="C1830" s="31" t="n"/>
      <c r="E1830" s="31" t="n"/>
      <c r="F1830" s="32" t="n"/>
      <c r="G1830" s="33">
        <f>IF(F1830="", "", H1830/F1830)</f>
        <v/>
      </c>
      <c r="H1830" s="33" t="n"/>
      <c r="I1830" s="33" t="n"/>
      <c r="J1830" s="33">
        <f>IF(I1830="", "", I1830*$F1830)</f>
        <v/>
      </c>
      <c r="K1830" s="33" t="n"/>
      <c r="L1830" s="33">
        <f>IF(K1830="", "", K1830*$F1830)</f>
        <v/>
      </c>
      <c r="M1830" s="30">
        <f>IF(OR(H1830="",H1830=0),"",IF(K1830="",IF(J1830="","",J1830/H1830),L1830/H1830))</f>
        <v/>
      </c>
      <c r="P1830" s="444" t="n"/>
      <c r="Z1830" s="445" t="n"/>
    </row>
    <row r="1831" ht="13.35" customHeight="1" s="162">
      <c r="B1831" s="31" t="n"/>
      <c r="C1831" s="31" t="n"/>
      <c r="E1831" s="31" t="n"/>
      <c r="F1831" s="32" t="n"/>
      <c r="G1831" s="33">
        <f>IF(F1831="", "", H1831/F1831)</f>
        <v/>
      </c>
      <c r="H1831" s="33" t="n"/>
      <c r="I1831" s="33" t="n"/>
      <c r="J1831" s="33">
        <f>IF(I1831="", "", I1831*$F1831)</f>
        <v/>
      </c>
      <c r="K1831" s="33" t="n"/>
      <c r="L1831" s="33">
        <f>IF(K1831="", "", K1831*$F1831)</f>
        <v/>
      </c>
      <c r="M1831" s="30">
        <f>IF(OR(H1831="",H1831=0),"",IF(K1831="",IF(J1831="","",J1831/H1831),L1831/H1831))</f>
        <v/>
      </c>
      <c r="P1831" s="444" t="n"/>
      <c r="Z1831" s="445" t="n"/>
    </row>
    <row r="1832" ht="13.35" customHeight="1" s="162">
      <c r="B1832" s="31" t="n"/>
      <c r="C1832" s="31" t="n"/>
      <c r="E1832" s="31" t="n"/>
      <c r="F1832" s="32" t="n"/>
      <c r="G1832" s="33">
        <f>IF(F1832="", "", H1832/F1832)</f>
        <v/>
      </c>
      <c r="H1832" s="33" t="n"/>
      <c r="I1832" s="33" t="n"/>
      <c r="J1832" s="33">
        <f>IF(I1832="", "", I1832*$F1832)</f>
        <v/>
      </c>
      <c r="K1832" s="33" t="n"/>
      <c r="L1832" s="33">
        <f>IF(K1832="", "", K1832*$F1832)</f>
        <v/>
      </c>
      <c r="M1832" s="30">
        <f>IF(OR(H1832="",H1832=0),"",IF(K1832="",IF(J1832="","",J1832/H1832),L1832/H1832))</f>
        <v/>
      </c>
      <c r="P1832" s="444" t="n"/>
      <c r="Z1832" s="445" t="n"/>
    </row>
    <row r="1833" ht="13.35" customHeight="1" s="162">
      <c r="B1833" s="31" t="n"/>
      <c r="C1833" s="31" t="n"/>
      <c r="E1833" s="31" t="n"/>
      <c r="F1833" s="32" t="n"/>
      <c r="G1833" s="33">
        <f>IF(F1833="", "", H1833/F1833)</f>
        <v/>
      </c>
      <c r="H1833" s="33" t="n"/>
      <c r="I1833" s="33" t="n"/>
      <c r="J1833" s="33">
        <f>IF(I1833="", "", I1833*$F1833)</f>
        <v/>
      </c>
      <c r="K1833" s="33" t="n"/>
      <c r="L1833" s="33">
        <f>IF(K1833="", "", K1833*$F1833)</f>
        <v/>
      </c>
      <c r="M1833" s="30">
        <f>IF(OR(H1833="",H1833=0),"",IF(K1833="",IF(J1833="","",J1833/H1833),L1833/H1833))</f>
        <v/>
      </c>
      <c r="P1833" s="444" t="n"/>
      <c r="Z1833" s="445" t="n"/>
    </row>
    <row r="1834" ht="13.35" customHeight="1" s="162">
      <c r="B1834" s="31" t="n"/>
      <c r="C1834" s="31" t="n"/>
      <c r="E1834" s="31" t="n"/>
      <c r="F1834" s="32" t="n"/>
      <c r="G1834" s="33">
        <f>IF(F1834="", "", H1834/F1834)</f>
        <v/>
      </c>
      <c r="H1834" s="33" t="n"/>
      <c r="I1834" s="33" t="n"/>
      <c r="J1834" s="33">
        <f>IF(I1834="", "", I1834*$F1834)</f>
        <v/>
      </c>
      <c r="K1834" s="33" t="n"/>
      <c r="L1834" s="33">
        <f>IF(K1834="", "", K1834*$F1834)</f>
        <v/>
      </c>
      <c r="M1834" s="30">
        <f>IF(OR(H1834="",H1834=0),"",IF(K1834="",IF(J1834="","",J1834/H1834),L1834/H1834))</f>
        <v/>
      </c>
      <c r="P1834" s="444" t="n"/>
      <c r="Z1834" s="445" t="n"/>
    </row>
    <row r="1835" ht="13.35" customHeight="1" s="162">
      <c r="B1835" s="31" t="n"/>
      <c r="C1835" s="31" t="n"/>
      <c r="E1835" s="31" t="n"/>
      <c r="F1835" s="32" t="n"/>
      <c r="G1835" s="33">
        <f>IF(F1835="", "", H1835/F1835)</f>
        <v/>
      </c>
      <c r="H1835" s="33" t="n"/>
      <c r="I1835" s="33" t="n"/>
      <c r="J1835" s="33">
        <f>IF(I1835="", "", I1835*$F1835)</f>
        <v/>
      </c>
      <c r="K1835" s="33" t="n"/>
      <c r="L1835" s="33">
        <f>IF(K1835="", "", K1835*$F1835)</f>
        <v/>
      </c>
      <c r="M1835" s="30">
        <f>IF(OR(H1835="",H1835=0),"",IF(K1835="",IF(J1835="","",J1835/H1835),L1835/H1835))</f>
        <v/>
      </c>
      <c r="P1835" s="444" t="n"/>
      <c r="Z1835" s="445" t="n"/>
    </row>
    <row r="1836" ht="13.35" customHeight="1" s="162">
      <c r="B1836" s="31" t="n"/>
      <c r="C1836" s="31" t="n"/>
      <c r="E1836" s="31" t="n"/>
      <c r="F1836" s="32" t="n"/>
      <c r="G1836" s="33">
        <f>IF(F1836="", "", H1836/F1836)</f>
        <v/>
      </c>
      <c r="H1836" s="33" t="n"/>
      <c r="I1836" s="33" t="n"/>
      <c r="J1836" s="33">
        <f>IF(I1836="", "", I1836*$F1836)</f>
        <v/>
      </c>
      <c r="K1836" s="33" t="n"/>
      <c r="L1836" s="33">
        <f>IF(K1836="", "", K1836*$F1836)</f>
        <v/>
      </c>
      <c r="M1836" s="30">
        <f>IF(OR(H1836="",H1836=0),"",IF(K1836="",IF(J1836="","",J1836/H1836),L1836/H1836))</f>
        <v/>
      </c>
      <c r="P1836" s="444" t="n"/>
      <c r="Z1836" s="445" t="n"/>
    </row>
    <row r="1837" ht="13.35" customHeight="1" s="162">
      <c r="B1837" s="31" t="n"/>
      <c r="C1837" s="31" t="n"/>
      <c r="E1837" s="31" t="n"/>
      <c r="F1837" s="32" t="n"/>
      <c r="G1837" s="33">
        <f>IF(F1837="", "", H1837/F1837)</f>
        <v/>
      </c>
      <c r="H1837" s="33" t="n"/>
      <c r="I1837" s="33" t="n"/>
      <c r="J1837" s="33">
        <f>IF(I1837="", "", I1837*$F1837)</f>
        <v/>
      </c>
      <c r="K1837" s="33" t="n"/>
      <c r="L1837" s="33">
        <f>IF(K1837="", "", K1837*$F1837)</f>
        <v/>
      </c>
      <c r="M1837" s="30">
        <f>IF(OR(H1837="",H1837=0),"",IF(K1837="",IF(J1837="","",J1837/H1837),L1837/H1837))</f>
        <v/>
      </c>
      <c r="P1837" s="444" t="n"/>
      <c r="Z1837" s="445" t="n"/>
    </row>
    <row r="1838" ht="13.35" customHeight="1" s="162">
      <c r="B1838" s="31" t="n"/>
      <c r="C1838" s="31" t="n"/>
      <c r="E1838" s="31" t="n"/>
      <c r="F1838" s="32" t="n"/>
      <c r="G1838" s="33">
        <f>IF(F1838="", "", H1838/F1838)</f>
        <v/>
      </c>
      <c r="H1838" s="33" t="n"/>
      <c r="I1838" s="33" t="n"/>
      <c r="J1838" s="33">
        <f>IF(I1838="", "", I1838*$F1838)</f>
        <v/>
      </c>
      <c r="K1838" s="33" t="n"/>
      <c r="L1838" s="33">
        <f>IF(K1838="", "", K1838*$F1838)</f>
        <v/>
      </c>
      <c r="M1838" s="30">
        <f>IF(OR(H1838="",H1838=0),"",IF(K1838="",IF(J1838="","",J1838/H1838),L1838/H1838))</f>
        <v/>
      </c>
      <c r="P1838" s="444" t="n"/>
      <c r="Z1838" s="445" t="n"/>
    </row>
    <row r="1839" ht="13.35" customHeight="1" s="162">
      <c r="B1839" s="31" t="n"/>
      <c r="C1839" s="31" t="n"/>
      <c r="E1839" s="31" t="n"/>
      <c r="F1839" s="32" t="n"/>
      <c r="G1839" s="33">
        <f>IF(F1839="", "", H1839/F1839)</f>
        <v/>
      </c>
      <c r="H1839" s="33" t="n"/>
      <c r="I1839" s="33" t="n"/>
      <c r="J1839" s="33">
        <f>IF(I1839="", "", I1839*$F1839)</f>
        <v/>
      </c>
      <c r="K1839" s="33" t="n"/>
      <c r="L1839" s="33">
        <f>IF(K1839="", "", K1839*$F1839)</f>
        <v/>
      </c>
      <c r="M1839" s="30">
        <f>IF(OR(H1839="",H1839=0),"",IF(K1839="",IF(J1839="","",J1839/H1839),L1839/H1839))</f>
        <v/>
      </c>
      <c r="P1839" s="444" t="n"/>
      <c r="Z1839" s="445" t="n"/>
    </row>
    <row r="1840" ht="13.35" customHeight="1" s="162">
      <c r="B1840" s="31" t="n"/>
      <c r="C1840" s="31" t="n"/>
      <c r="E1840" s="31" t="n"/>
      <c r="F1840" s="32" t="n"/>
      <c r="G1840" s="33">
        <f>IF(F1840="", "", H1840/F1840)</f>
        <v/>
      </c>
      <c r="H1840" s="33" t="n"/>
      <c r="I1840" s="33" t="n"/>
      <c r="J1840" s="33">
        <f>IF(I1840="", "", I1840*$F1840)</f>
        <v/>
      </c>
      <c r="K1840" s="33" t="n"/>
      <c r="L1840" s="33">
        <f>IF(K1840="", "", K1840*$F1840)</f>
        <v/>
      </c>
      <c r="M1840" s="30">
        <f>IF(OR(H1840="",H1840=0),"",IF(K1840="",IF(J1840="","",J1840/H1840),L1840/H1840))</f>
        <v/>
      </c>
      <c r="P1840" s="444" t="n"/>
      <c r="Z1840" s="445" t="n"/>
    </row>
    <row r="1841" ht="13.35" customHeight="1" s="162">
      <c r="B1841" s="31" t="n"/>
      <c r="C1841" s="31" t="n"/>
      <c r="E1841" s="31" t="n"/>
      <c r="F1841" s="32" t="n"/>
      <c r="G1841" s="33">
        <f>IF(F1841="", "", H1841/F1841)</f>
        <v/>
      </c>
      <c r="H1841" s="33" t="n"/>
      <c r="I1841" s="33" t="n"/>
      <c r="J1841" s="33">
        <f>IF(I1841="", "", I1841*$F1841)</f>
        <v/>
      </c>
      <c r="K1841" s="33" t="n"/>
      <c r="L1841" s="33">
        <f>IF(K1841="", "", K1841*$F1841)</f>
        <v/>
      </c>
      <c r="M1841" s="30">
        <f>IF(OR(H1841="",H1841=0),"",IF(K1841="",IF(J1841="","",J1841/H1841),L1841/H1841))</f>
        <v/>
      </c>
      <c r="P1841" s="444" t="n"/>
      <c r="Z1841" s="445" t="n"/>
    </row>
    <row r="1842" ht="13.35" customHeight="1" s="162">
      <c r="B1842" s="31" t="n"/>
      <c r="C1842" s="31" t="n"/>
      <c r="E1842" s="31" t="n"/>
      <c r="F1842" s="32" t="n"/>
      <c r="G1842" s="33">
        <f>IF(F1842="", "", H1842/F1842)</f>
        <v/>
      </c>
      <c r="H1842" s="33" t="n"/>
      <c r="I1842" s="33" t="n"/>
      <c r="J1842" s="33">
        <f>IF(I1842="", "", I1842*$F1842)</f>
        <v/>
      </c>
      <c r="K1842" s="33" t="n"/>
      <c r="L1842" s="33">
        <f>IF(K1842="", "", K1842*$F1842)</f>
        <v/>
      </c>
      <c r="M1842" s="30">
        <f>IF(OR(H1842="",H1842=0),"",IF(K1842="",IF(J1842="","",J1842/H1842),L1842/H1842))</f>
        <v/>
      </c>
      <c r="P1842" s="444" t="n"/>
      <c r="Z1842" s="445" t="n"/>
    </row>
    <row r="1843" ht="13.35" customHeight="1" s="162">
      <c r="B1843" s="31" t="n"/>
      <c r="C1843" s="31" t="n"/>
      <c r="E1843" s="31" t="n"/>
      <c r="F1843" s="32" t="n"/>
      <c r="G1843" s="33">
        <f>IF(F1843="", "", H1843/F1843)</f>
        <v/>
      </c>
      <c r="H1843" s="33" t="n"/>
      <c r="I1843" s="33" t="n"/>
      <c r="J1843" s="33">
        <f>IF(I1843="", "", I1843*$F1843)</f>
        <v/>
      </c>
      <c r="K1843" s="33" t="n"/>
      <c r="L1843" s="33">
        <f>IF(K1843="", "", K1843*$F1843)</f>
        <v/>
      </c>
      <c r="M1843" s="30">
        <f>IF(OR(H1843="",H1843=0),"",IF(K1843="",IF(J1843="","",J1843/H1843),L1843/H1843))</f>
        <v/>
      </c>
      <c r="P1843" s="444" t="n"/>
      <c r="Z1843" s="445" t="n"/>
    </row>
    <row r="1844" ht="13.35" customHeight="1" s="162">
      <c r="B1844" s="31" t="n"/>
      <c r="C1844" s="31" t="n"/>
      <c r="E1844" s="31" t="n"/>
      <c r="F1844" s="32" t="n"/>
      <c r="G1844" s="33">
        <f>IF(F1844="", "", H1844/F1844)</f>
        <v/>
      </c>
      <c r="H1844" s="33" t="n"/>
      <c r="I1844" s="33" t="n"/>
      <c r="J1844" s="33">
        <f>IF(I1844="", "", I1844*$F1844)</f>
        <v/>
      </c>
      <c r="K1844" s="33" t="n"/>
      <c r="L1844" s="33">
        <f>IF(K1844="", "", K1844*$F1844)</f>
        <v/>
      </c>
      <c r="M1844" s="30">
        <f>IF(OR(H1844="",H1844=0),"",IF(K1844="",IF(J1844="","",J1844/H1844),L1844/H1844))</f>
        <v/>
      </c>
      <c r="P1844" s="444" t="n"/>
      <c r="Z1844" s="445" t="n"/>
    </row>
    <row r="1845" ht="13.35" customHeight="1" s="162">
      <c r="B1845" s="31" t="n"/>
      <c r="C1845" s="31" t="n"/>
      <c r="E1845" s="31" t="n"/>
      <c r="F1845" s="32" t="n"/>
      <c r="G1845" s="33">
        <f>IF(F1845="", "", H1845/F1845)</f>
        <v/>
      </c>
      <c r="H1845" s="33" t="n"/>
      <c r="I1845" s="33" t="n"/>
      <c r="J1845" s="33">
        <f>IF(I1845="", "", I1845*$F1845)</f>
        <v/>
      </c>
      <c r="K1845" s="33" t="n"/>
      <c r="L1845" s="33">
        <f>IF(K1845="", "", K1845*$F1845)</f>
        <v/>
      </c>
      <c r="M1845" s="30">
        <f>IF(OR(H1845="",H1845=0),"",IF(K1845="",IF(J1845="","",J1845/H1845),L1845/H1845))</f>
        <v/>
      </c>
      <c r="P1845" s="444" t="n"/>
      <c r="Z1845" s="445" t="n"/>
    </row>
    <row r="1846" ht="13.35" customHeight="1" s="162">
      <c r="B1846" s="31" t="n"/>
      <c r="C1846" s="31" t="n"/>
      <c r="E1846" s="31" t="n"/>
      <c r="F1846" s="32" t="n"/>
      <c r="G1846" s="33">
        <f>IF(F1846="", "", H1846/F1846)</f>
        <v/>
      </c>
      <c r="H1846" s="33" t="n"/>
      <c r="I1846" s="33" t="n"/>
      <c r="J1846" s="33">
        <f>IF(I1846="", "", I1846*$F1846)</f>
        <v/>
      </c>
      <c r="K1846" s="33" t="n"/>
      <c r="L1846" s="33">
        <f>IF(K1846="", "", K1846*$F1846)</f>
        <v/>
      </c>
      <c r="M1846" s="30">
        <f>IF(OR(H1846="",H1846=0),"",IF(K1846="",IF(J1846="","",J1846/H1846),L1846/H1846))</f>
        <v/>
      </c>
      <c r="P1846" s="444" t="n"/>
      <c r="Z1846" s="445" t="n"/>
    </row>
    <row r="1847" ht="13.35" customHeight="1" s="162">
      <c r="B1847" s="31" t="n"/>
      <c r="C1847" s="31" t="n"/>
      <c r="E1847" s="31" t="n"/>
      <c r="F1847" s="32" t="n"/>
      <c r="G1847" s="33">
        <f>IF(F1847="", "", H1847/F1847)</f>
        <v/>
      </c>
      <c r="H1847" s="33" t="n"/>
      <c r="I1847" s="33" t="n"/>
      <c r="J1847" s="33">
        <f>IF(I1847="", "", I1847*$F1847)</f>
        <v/>
      </c>
      <c r="K1847" s="33" t="n"/>
      <c r="L1847" s="33">
        <f>IF(K1847="", "", K1847*$F1847)</f>
        <v/>
      </c>
      <c r="M1847" s="30">
        <f>IF(OR(H1847="",H1847=0),"",IF(K1847="",IF(J1847="","",J1847/H1847),L1847/H1847))</f>
        <v/>
      </c>
      <c r="P1847" s="444" t="n"/>
      <c r="Z1847" s="445" t="n"/>
    </row>
    <row r="1848" ht="13.35" customHeight="1" s="162">
      <c r="B1848" s="31" t="n"/>
      <c r="C1848" s="31" t="n"/>
      <c r="E1848" s="31" t="n"/>
      <c r="F1848" s="32" t="n"/>
      <c r="G1848" s="33">
        <f>IF(F1848="", "", H1848/F1848)</f>
        <v/>
      </c>
      <c r="H1848" s="33" t="n"/>
      <c r="I1848" s="33" t="n"/>
      <c r="J1848" s="33">
        <f>IF(I1848="", "", I1848*$F1848)</f>
        <v/>
      </c>
      <c r="K1848" s="33" t="n"/>
      <c r="L1848" s="33">
        <f>IF(K1848="", "", K1848*$F1848)</f>
        <v/>
      </c>
      <c r="M1848" s="30">
        <f>IF(OR(H1848="",H1848=0),"",IF(K1848="",IF(J1848="","",J1848/H1848),L1848/H1848))</f>
        <v/>
      </c>
      <c r="P1848" s="444" t="n"/>
      <c r="Z1848" s="445" t="n"/>
    </row>
    <row r="1849" ht="13.35" customHeight="1" s="162">
      <c r="B1849" s="31" t="n"/>
      <c r="C1849" s="31" t="n"/>
      <c r="E1849" s="31" t="n"/>
      <c r="F1849" s="32" t="n"/>
      <c r="G1849" s="33">
        <f>IF(F1849="", "", H1849/F1849)</f>
        <v/>
      </c>
      <c r="H1849" s="33" t="n"/>
      <c r="I1849" s="33" t="n"/>
      <c r="J1849" s="33">
        <f>IF(I1849="", "", I1849*$F1849)</f>
        <v/>
      </c>
      <c r="K1849" s="33" t="n"/>
      <c r="L1849" s="33">
        <f>IF(K1849="", "", K1849*$F1849)</f>
        <v/>
      </c>
      <c r="M1849" s="34">
        <f>IF(OR(H1849="",H1849=0),"",IF(K1849="",IF(J1849="","",J1849/H1849),L1849/H1849))</f>
        <v/>
      </c>
      <c r="P1849" s="444" t="n"/>
      <c r="Z1849" s="445" t="n"/>
    </row>
    <row r="1850" ht="13.35" customHeight="1" s="162">
      <c r="A1850" s="130" t="n"/>
      <c r="B1850" s="42" t="n"/>
      <c r="C1850" s="231" t="inlineStr">
        <is>
          <t>Total</t>
        </is>
      </c>
      <c r="D1850" s="159" t="n"/>
      <c r="E1850" s="42" t="n"/>
      <c r="F1850" s="42" t="n"/>
      <c r="G1850" s="43" t="n"/>
      <c r="H1850" s="43">
        <f>IF(SUM(H1822:H1849)=0,"",SUM(H1822:H1849))</f>
        <v/>
      </c>
      <c r="I1850" s="43" t="n"/>
      <c r="J1850" s="43">
        <f>IF(SUM(J1822:J1849)=0,"",SUM(J1822:J1849))</f>
        <v/>
      </c>
      <c r="K1850" s="43" t="n"/>
      <c r="L1850" s="43">
        <f>IF(SUM(L1822:L1849)=0,"",SUM(L1822:L1849))</f>
        <v/>
      </c>
      <c r="M1850" s="35">
        <f>IF(OR(H1850="",H1850=0),"",IF(L1850="",IF(J1850="","",J1850/H1850),L1850/H1850))</f>
        <v/>
      </c>
      <c r="P1850" s="444" t="n"/>
      <c r="Z1850" s="445" t="n"/>
    </row>
    <row r="1851" ht="13.35" customHeight="1" s="162">
      <c r="P1851" s="444" t="n"/>
      <c r="Z1851" s="445" t="n"/>
    </row>
    <row r="1852" ht="13.35" customHeight="1" s="162">
      <c r="B1852" s="188" t="inlineStr">
        <is>
          <t>Return Air Register / Inlet Airflow</t>
        </is>
      </c>
      <c r="C1852" s="174" t="n"/>
      <c r="D1852" s="174" t="n"/>
      <c r="E1852" s="174" t="n"/>
      <c r="F1852" s="173" t="n"/>
      <c r="G1852" s="233" t="inlineStr">
        <is>
          <t>Design VEL</t>
        </is>
      </c>
      <c r="H1852" s="194" t="inlineStr">
        <is>
          <t>Design CFM</t>
        </is>
      </c>
      <c r="I1852" s="188" t="inlineStr">
        <is>
          <t>Initial</t>
        </is>
      </c>
      <c r="J1852" s="173" t="n"/>
      <c r="K1852" s="188" t="inlineStr">
        <is>
          <t>Final</t>
        </is>
      </c>
      <c r="L1852" s="173" t="n"/>
      <c r="M1852" s="188" t="inlineStr">
        <is>
          <t>%</t>
        </is>
      </c>
      <c r="P1852" s="446" t="n"/>
      <c r="Q1852" s="447" t="n"/>
      <c r="R1852" s="447" t="n"/>
      <c r="S1852" s="447" t="n"/>
      <c r="T1852" s="447" t="n"/>
      <c r="U1852" s="447" t="n"/>
      <c r="V1852" s="447" t="n"/>
      <c r="W1852" s="447" t="n"/>
      <c r="X1852" s="447" t="n"/>
      <c r="Y1852" s="447" t="n"/>
      <c r="Z1852" s="448" t="n"/>
    </row>
    <row r="1853" ht="13.35" customHeight="1" s="162">
      <c r="B1853" s="153" t="inlineStr">
        <is>
          <t>No.</t>
        </is>
      </c>
      <c r="C1853" s="188" t="inlineStr">
        <is>
          <t>Area Served</t>
        </is>
      </c>
      <c r="D1853" s="188" t="inlineStr">
        <is>
          <t>Type</t>
        </is>
      </c>
      <c r="E1853" s="188" t="inlineStr">
        <is>
          <t>Size</t>
        </is>
      </c>
      <c r="F1853" s="188" t="inlineStr">
        <is>
          <t>Ak</t>
        </is>
      </c>
      <c r="G1853" s="442" t="n"/>
      <c r="H1853" s="442" t="n"/>
      <c r="I1853" s="188" t="inlineStr">
        <is>
          <t>VEL</t>
        </is>
      </c>
      <c r="J1853" s="188" t="inlineStr">
        <is>
          <t>CFM</t>
        </is>
      </c>
      <c r="K1853" s="188" t="inlineStr">
        <is>
          <t>VEL</t>
        </is>
      </c>
      <c r="L1853" s="188" t="inlineStr">
        <is>
          <t>CFM</t>
        </is>
      </c>
      <c r="M1853" s="442" t="n"/>
    </row>
    <row r="1854" ht="13.35" customHeight="1" s="162">
      <c r="B1854" s="31" t="n"/>
      <c r="C1854" s="31" t="n"/>
      <c r="E1854" s="31" t="n"/>
      <c r="F1854" s="32" t="n"/>
      <c r="G1854" s="33">
        <f>IF(F1854="", "", H1854/F1854)</f>
        <v/>
      </c>
      <c r="H1854" s="33">
        <f>IF(H1850="","",H1850-N(H1861))</f>
        <v/>
      </c>
      <c r="I1854" s="33" t="n"/>
      <c r="J1854" s="33">
        <f>IF(I1854="", "", I1854*$F1854)</f>
        <v/>
      </c>
      <c r="K1854" s="33" t="n"/>
      <c r="L1854" s="33">
        <f>IF(L1861="","",L1850-N(L1861))</f>
        <v/>
      </c>
      <c r="M1854" s="30">
        <f>IF(OR(H1854="",H1854=0),"",IF(K1854="",IF(J1854="","",J1854/H1854),L1854/H1854))</f>
        <v/>
      </c>
    </row>
    <row r="1855" ht="13.35" customHeight="1" s="162">
      <c r="B1855" s="31" t="n"/>
      <c r="C1855" s="31" t="n"/>
      <c r="E1855" s="31"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1" t="n"/>
      <c r="C1856" s="31" t="n"/>
      <c r="E1856" s="31" t="n"/>
      <c r="F1856" s="32" t="n"/>
      <c r="G1856" s="33">
        <f>IF(F1856="", "", H1856/F1856)</f>
        <v/>
      </c>
      <c r="H1856" s="33" t="n"/>
      <c r="I1856" s="33" t="n"/>
      <c r="J1856" s="33">
        <f>IF(I1856="", "", I1856*$F1856)</f>
        <v/>
      </c>
      <c r="K1856" s="33" t="n"/>
      <c r="L1856" s="33">
        <f>IF(K1856="", "", K1856*$F1856)</f>
        <v/>
      </c>
      <c r="M1856" s="34">
        <f>IF(OR(H1856="",H1856=0),"",IF(K1856="",IF(J1856="","",J1856/H1856),L1856/H1856))</f>
        <v/>
      </c>
    </row>
    <row r="1857" ht="13.35" customHeight="1" s="162">
      <c r="A1857" s="130" t="n"/>
      <c r="B1857" s="42" t="n"/>
      <c r="C1857" s="231" t="inlineStr">
        <is>
          <t>Total</t>
        </is>
      </c>
      <c r="D1857" s="159" t="n"/>
      <c r="E1857" s="42" t="n"/>
      <c r="F1857" s="42" t="n"/>
      <c r="G1857" s="43" t="n"/>
      <c r="H1857" s="43">
        <f>IF(SUM(H1854:H1856)=0, "", SUM(H1854:H1856))</f>
        <v/>
      </c>
      <c r="I1857" s="42" t="n"/>
      <c r="J1857" s="43">
        <f>IF(SUM(J1854:J1856)=0, "", SUM(J1854:J1856))</f>
        <v/>
      </c>
      <c r="K1857" s="42" t="n"/>
      <c r="L1857" s="43">
        <f>IF(SUM(L1854:L1856)=0, "", SUM(L1854:L1856))</f>
        <v/>
      </c>
      <c r="M1857" s="35">
        <f>IF(OR(H1857="",H1857=0),"",IF(L1857="",IF(J1857="","",J1857/H1857),L1857/H1857))</f>
        <v/>
      </c>
    </row>
    <row r="1858"/>
    <row r="1859" ht="13.35" customHeight="1" s="162">
      <c r="B1859" s="188" t="inlineStr">
        <is>
          <t>Outside Air Inlet / Duct Airflow</t>
        </is>
      </c>
      <c r="C1859" s="174" t="n"/>
      <c r="D1859" s="174" t="n"/>
      <c r="E1859" s="174" t="n"/>
      <c r="F1859" s="173" t="n"/>
      <c r="G1859" s="233" t="inlineStr">
        <is>
          <t>Design VEL</t>
        </is>
      </c>
      <c r="H1859" s="194" t="inlineStr">
        <is>
          <t>Design CFM</t>
        </is>
      </c>
      <c r="I1859" s="188" t="inlineStr">
        <is>
          <t>Initial</t>
        </is>
      </c>
      <c r="J1859" s="173" t="n"/>
      <c r="K1859" s="188" t="inlineStr">
        <is>
          <t>Final</t>
        </is>
      </c>
      <c r="L1859" s="173" t="n"/>
      <c r="M1859" s="188" t="inlineStr">
        <is>
          <t>%</t>
        </is>
      </c>
    </row>
    <row r="1860" ht="13.35" customHeight="1" s="162">
      <c r="B1860" s="153" t="inlineStr">
        <is>
          <t>No.</t>
        </is>
      </c>
      <c r="C1860" s="188" t="inlineStr">
        <is>
          <t>Area Served</t>
        </is>
      </c>
      <c r="D1860" s="188" t="inlineStr">
        <is>
          <t>Type</t>
        </is>
      </c>
      <c r="E1860" s="188" t="inlineStr">
        <is>
          <t>Size</t>
        </is>
      </c>
      <c r="F1860" s="188" t="inlineStr">
        <is>
          <t>Ak</t>
        </is>
      </c>
      <c r="G1860" s="442" t="n"/>
      <c r="H1860" s="442" t="n"/>
      <c r="I1860" s="188" t="inlineStr">
        <is>
          <t>VEL</t>
        </is>
      </c>
      <c r="J1860" s="188" t="inlineStr">
        <is>
          <t>CFM</t>
        </is>
      </c>
      <c r="K1860" s="188" t="inlineStr">
        <is>
          <t>VEL</t>
        </is>
      </c>
      <c r="L1860" s="188" t="inlineStr">
        <is>
          <t>CFM</t>
        </is>
      </c>
      <c r="M1860" s="442" t="n"/>
    </row>
    <row r="1861" ht="13.35" customHeight="1" s="162">
      <c r="B1861" s="31" t="n"/>
      <c r="C1861" s="31" t="n"/>
      <c r="E1861" s="31" t="n"/>
      <c r="F1861" s="32" t="n"/>
      <c r="G1861" s="33">
        <f>IF(F1861="", "", H1861/F1861)</f>
        <v/>
      </c>
      <c r="H1861" s="33" t="n"/>
      <c r="I1861" s="33" t="n"/>
      <c r="J1861" s="33">
        <f>IF(I1861="", "", I1861*$F1861)</f>
        <v/>
      </c>
      <c r="K1861" s="33" t="n"/>
      <c r="L1861" s="33">
        <f>IF(K1861="", "", K1861*$F1861)</f>
        <v/>
      </c>
      <c r="M1861" s="30">
        <f>IF(OR(H1861="",H1861=0),"",IF(K1861="",IF(J1861="","",J1861/H1861),L1861/H1861))</f>
        <v/>
      </c>
    </row>
    <row r="1862"/>
    <row r="1863" ht="13.35" customHeight="1" s="162">
      <c r="B1863" s="188" t="inlineStr">
        <is>
          <t>Remarks</t>
        </is>
      </c>
      <c r="C1863" s="173" t="n"/>
      <c r="D1863" s="154" t="n"/>
      <c r="E1863" s="174" t="n"/>
      <c r="F1863" s="174" t="n"/>
      <c r="G1863" s="174" t="n"/>
      <c r="H1863" s="174" t="n"/>
      <c r="I1863" s="174" t="n"/>
      <c r="J1863" s="174" t="n"/>
      <c r="K1863" s="174" t="n"/>
      <c r="L1863" s="174" t="n"/>
      <c r="M1863" s="173" t="n"/>
    </row>
    <row r="1864" ht="13.35" customHeight="1" s="162">
      <c r="B1864" s="154" t="n"/>
      <c r="C1864" s="174" t="n"/>
      <c r="D1864" s="174" t="n"/>
      <c r="E1864" s="174" t="n"/>
      <c r="F1864" s="174" t="n"/>
      <c r="G1864" s="174" t="n"/>
      <c r="H1864" s="174" t="n"/>
      <c r="I1864" s="174" t="n"/>
      <c r="J1864" s="174" t="n"/>
      <c r="K1864" s="174" t="n"/>
      <c r="L1864" s="174" t="n"/>
      <c r="M1864" s="173" t="n"/>
    </row>
    <row r="1865" ht="13.35" customHeight="1" s="162">
      <c r="B1865" s="154" t="n"/>
      <c r="C1865" s="174" t="n"/>
      <c r="D1865" s="174" t="n"/>
      <c r="E1865" s="174" t="n"/>
      <c r="F1865" s="174" t="n"/>
      <c r="G1865" s="174" t="n"/>
      <c r="H1865" s="174" t="n"/>
      <c r="I1865" s="174" t="n"/>
      <c r="J1865" s="174" t="n"/>
      <c r="K1865" s="174" t="n"/>
      <c r="L1865" s="174" t="n"/>
      <c r="M1865" s="173" t="n"/>
    </row>
    <row r="1866" ht="13.35" customHeight="1" s="162">
      <c r="B1866" s="200" t="inlineStr">
        <is>
          <t>System</t>
        </is>
      </c>
      <c r="C1866" s="403" t="n"/>
      <c r="D1866" s="209">
        <f>IF('{Equipment Data Entry}'!B45="","",'{Equipment Data Entry}'!B45)</f>
        <v/>
      </c>
      <c r="E1866" s="420" t="n"/>
      <c r="F1866" s="403" t="n"/>
      <c r="G1866" s="200" t="inlineStr">
        <is>
          <t>Service</t>
        </is>
      </c>
      <c r="H1866" s="403" t="n"/>
      <c r="I1866" s="210">
        <f>IF('{Equipment Data Entry}'!C45="", "", '{Equipment Data Entry}'!C45)</f>
        <v/>
      </c>
      <c r="J1866" s="420" t="n"/>
      <c r="K1866" s="420" t="n"/>
      <c r="L1866" s="420" t="n"/>
      <c r="M1866" s="403" t="n"/>
    </row>
    <row r="1867" ht="13.35" customHeight="1" s="162">
      <c r="B1867" s="424" t="n"/>
      <c r="C1867" s="425" t="n"/>
      <c r="D1867" s="424" t="n"/>
      <c r="E1867" s="426" t="n"/>
      <c r="F1867" s="425" t="n"/>
      <c r="G1867" s="424" t="n"/>
      <c r="H1867" s="425" t="n"/>
      <c r="I1867" s="424" t="n"/>
      <c r="J1867" s="426" t="n"/>
      <c r="K1867" s="426" t="n"/>
      <c r="L1867" s="426" t="n"/>
      <c r="M1867" s="425" t="n"/>
    </row>
    <row r="1868" ht="13.35" customHeight="1" s="162">
      <c r="B1868" s="439" t="inlineStr">
        <is>
          <t>Instrument:</t>
        </is>
      </c>
      <c r="C1868" s="13" t="n"/>
      <c r="D1868" s="440" t="n"/>
      <c r="E1868" s="404" t="n"/>
      <c r="F1868" s="404" t="n"/>
      <c r="G1868" s="439" t="inlineStr">
        <is>
          <t>Ak basis / notes:</t>
        </is>
      </c>
      <c r="H1868" s="13" t="n"/>
      <c r="I1868" s="441" t="n"/>
      <c r="J1868" s="404" t="n"/>
      <c r="K1868" s="404" t="n"/>
      <c r="L1868" s="404" t="n"/>
      <c r="M1868" s="404" t="n"/>
    </row>
    <row r="1869" ht="13.35" customHeight="1" s="162">
      <c r="B1869" s="188" t="inlineStr">
        <is>
          <t>Supply Air Diffuser / Outlet Airflow</t>
        </is>
      </c>
      <c r="C1869" s="174" t="n"/>
      <c r="D1869" s="174" t="n"/>
      <c r="E1869" s="174" t="n"/>
      <c r="F1869" s="173" t="n"/>
      <c r="G1869" s="233" t="inlineStr">
        <is>
          <t>Design VEL</t>
        </is>
      </c>
      <c r="H1869" s="194" t="inlineStr">
        <is>
          <t>Design CFM</t>
        </is>
      </c>
      <c r="I1869" s="188" t="inlineStr">
        <is>
          <t>Initial</t>
        </is>
      </c>
      <c r="J1869" s="173" t="n"/>
      <c r="K1869" s="188" t="inlineStr">
        <is>
          <t>Final</t>
        </is>
      </c>
      <c r="L1869" s="173" t="n"/>
      <c r="M1869" s="188" t="inlineStr">
        <is>
          <t>%</t>
        </is>
      </c>
    </row>
    <row r="1870" ht="13.35" customHeight="1" s="162">
      <c r="B1870" s="153" t="inlineStr">
        <is>
          <t>No.</t>
        </is>
      </c>
      <c r="C1870" s="188" t="inlineStr">
        <is>
          <t>Area Served</t>
        </is>
      </c>
      <c r="D1870" s="188" t="inlineStr">
        <is>
          <t>Type</t>
        </is>
      </c>
      <c r="E1870" s="188" t="inlineStr">
        <is>
          <t>Size</t>
        </is>
      </c>
      <c r="F1870" s="188" t="inlineStr">
        <is>
          <t>Ak</t>
        </is>
      </c>
      <c r="G1870" s="442" t="n"/>
      <c r="H1870" s="442" t="n"/>
      <c r="I1870" s="188" t="inlineStr">
        <is>
          <t>VEL</t>
        </is>
      </c>
      <c r="J1870" s="188" t="inlineStr">
        <is>
          <t>CFM</t>
        </is>
      </c>
      <c r="K1870" s="188" t="inlineStr">
        <is>
          <t>VEL</t>
        </is>
      </c>
      <c r="L1870" s="188" t="inlineStr">
        <is>
          <t>CFM</t>
        </is>
      </c>
      <c r="M1870" s="442" t="n"/>
    </row>
    <row r="1871" ht="13.35" customHeight="1" s="162">
      <c r="B1871" s="31" t="n"/>
      <c r="C1871" s="31" t="n"/>
      <c r="E1871" s="31" t="n"/>
      <c r="F1871" s="32" t="n"/>
      <c r="G1871" s="33">
        <f>IF(F1871="", "", H1871/F1871)</f>
        <v/>
      </c>
      <c r="H1871" s="33" t="n"/>
      <c r="I1871" s="33" t="n"/>
      <c r="J1871" s="33">
        <f>IF(I1871="", "", I1871*$F1871)</f>
        <v/>
      </c>
      <c r="K1871" s="33" t="n"/>
      <c r="L1871" s="33">
        <f>IF(K1871="", "", K1871*$F1871)</f>
        <v/>
      </c>
      <c r="M1871" s="30">
        <f>IF(OR(H1871="",H1871=0),"",IF(K1871="",IF(J1871="","",J1871/H1871),L1871/H1871))</f>
        <v/>
      </c>
      <c r="P1871" s="238" t="inlineStr">
        <is>
          <t>Technician Notes</t>
        </is>
      </c>
    </row>
    <row r="1872" ht="13.35" customHeight="1" s="162">
      <c r="B1872" s="31" t="n"/>
      <c r="C1872" s="31" t="n"/>
      <c r="E1872" s="31" t="n"/>
      <c r="F1872" s="32" t="n"/>
      <c r="G1872" s="33">
        <f>IF(F1872="", "", H1872/F1872)</f>
        <v/>
      </c>
      <c r="H1872" s="33" t="n"/>
      <c r="I1872" s="33" t="n"/>
      <c r="J1872" s="33">
        <f>IF(I1872="", "", I1872*$F1872)</f>
        <v/>
      </c>
      <c r="K1872" s="33" t="n"/>
      <c r="L1872" s="33">
        <f>IF(K1872="", "", K1872*$F1872)</f>
        <v/>
      </c>
      <c r="M1872" s="30">
        <f>IF(OR(H1872="",H1872=0),"",IF(K1872="",IF(J1872="","",J1872/H1872),L1872/H1872))</f>
        <v/>
      </c>
    </row>
    <row r="1873" ht="13.35" customHeight="1" s="162">
      <c r="B1873" s="31" t="n"/>
      <c r="C1873" s="31" t="n"/>
      <c r="E1873" s="31" t="n"/>
      <c r="F1873" s="32" t="n"/>
      <c r="G1873" s="33">
        <f>IF(F1873="", "", H1873/F1873)</f>
        <v/>
      </c>
      <c r="H1873" s="33" t="n"/>
      <c r="I1873" s="33" t="n"/>
      <c r="J1873" s="33">
        <f>IF(I1873="", "", I1873*$F1873)</f>
        <v/>
      </c>
      <c r="K1873" s="33" t="n"/>
      <c r="L1873" s="33">
        <f>IF(K1873="", "", K1873*$F1873)</f>
        <v/>
      </c>
      <c r="M1873" s="30">
        <f>IF(OR(H1873="",H1873=0),"",IF(K1873="",IF(J1873="","",J1873/H1873),L1873/H1873))</f>
        <v/>
      </c>
    </row>
    <row r="1874" ht="13.35" customHeight="1" s="162">
      <c r="B1874" s="31" t="n"/>
      <c r="C1874" s="31" t="n"/>
      <c r="E1874" s="31" t="n"/>
      <c r="F1874" s="32" t="n"/>
      <c r="G1874" s="33">
        <f>IF(F1874="", "", H1874/F1874)</f>
        <v/>
      </c>
      <c r="H1874" s="33" t="n"/>
      <c r="I1874" s="33" t="n"/>
      <c r="J1874" s="33">
        <f>IF(I1874="", "", I1874*$F1874)</f>
        <v/>
      </c>
      <c r="K1874" s="33" t="n"/>
      <c r="L1874" s="33">
        <f>IF(K1874="", "", K1874*$F1874)</f>
        <v/>
      </c>
      <c r="M1874" s="30">
        <f>IF(OR(H1874="",H1874=0),"",IF(K1874="",IF(J1874="","",J1874/H1874),L1874/H1874))</f>
        <v/>
      </c>
      <c r="P1874" s="443" t="n"/>
      <c r="Q1874" s="421" t="n"/>
      <c r="R1874" s="421" t="n"/>
      <c r="S1874" s="421" t="n"/>
      <c r="T1874" s="421" t="n"/>
      <c r="U1874" s="421" t="n"/>
      <c r="V1874" s="421" t="n"/>
      <c r="W1874" s="421" t="n"/>
      <c r="X1874" s="421" t="n"/>
      <c r="Y1874" s="421" t="n"/>
      <c r="Z1874" s="422" t="n"/>
    </row>
    <row r="1875" ht="13.35" customHeight="1" s="162">
      <c r="B1875" s="31" t="n"/>
      <c r="C1875" s="31" t="n"/>
      <c r="E1875" s="31" t="n"/>
      <c r="F1875" s="32" t="n"/>
      <c r="G1875" s="33">
        <f>IF(F1875="", "", H1875/F1875)</f>
        <v/>
      </c>
      <c r="H1875" s="33" t="n"/>
      <c r="I1875" s="33" t="n"/>
      <c r="J1875" s="33">
        <f>IF(I1875="", "", I1875*$F1875)</f>
        <v/>
      </c>
      <c r="K1875" s="33" t="n"/>
      <c r="L1875" s="33">
        <f>IF(K1875="", "", K1875*$F1875)</f>
        <v/>
      </c>
      <c r="M1875" s="30">
        <f>IF(OR(H1875="",H1875=0),"",IF(K1875="",IF(J1875="","",J1875/H1875),L1875/H1875))</f>
        <v/>
      </c>
      <c r="P1875" s="444" t="n"/>
      <c r="Z1875" s="445" t="n"/>
    </row>
    <row r="1876" ht="13.35" customHeight="1" s="162">
      <c r="B1876" s="31" t="n"/>
      <c r="C1876" s="31" t="n"/>
      <c r="E1876" s="31" t="n"/>
      <c r="F1876" s="32" t="n"/>
      <c r="G1876" s="33">
        <f>IF(F1876="", "", H1876/F1876)</f>
        <v/>
      </c>
      <c r="H1876" s="33" t="n"/>
      <c r="I1876" s="33" t="n"/>
      <c r="J1876" s="33">
        <f>IF(I1876="", "", I1876*$F1876)</f>
        <v/>
      </c>
      <c r="K1876" s="33" t="n"/>
      <c r="L1876" s="33">
        <f>IF(K1876="", "", K1876*$F1876)</f>
        <v/>
      </c>
      <c r="M1876" s="30">
        <f>IF(OR(H1876="",H1876=0),"",IF(K1876="",IF(J1876="","",J1876/H1876),L1876/H1876))</f>
        <v/>
      </c>
      <c r="P1876" s="444" t="n"/>
      <c r="Z1876" s="445" t="n"/>
    </row>
    <row r="1877" ht="13.35" customHeight="1" s="162">
      <c r="B1877" s="31" t="n"/>
      <c r="C1877" s="31" t="n"/>
      <c r="E1877" s="31" t="n"/>
      <c r="F1877" s="32" t="n"/>
      <c r="G1877" s="33">
        <f>IF(F1877="", "", H1877/F1877)</f>
        <v/>
      </c>
      <c r="H1877" s="33" t="n"/>
      <c r="I1877" s="33" t="n"/>
      <c r="J1877" s="33">
        <f>IF(I1877="", "", I1877*$F1877)</f>
        <v/>
      </c>
      <c r="K1877" s="33" t="n"/>
      <c r="L1877" s="33">
        <f>IF(K1877="", "", K1877*$F1877)</f>
        <v/>
      </c>
      <c r="M1877" s="30">
        <f>IF(OR(H1877="",H1877=0),"",IF(K1877="",IF(J1877="","",J1877/H1877),L1877/H1877))</f>
        <v/>
      </c>
      <c r="P1877" s="444" t="n"/>
      <c r="Z1877" s="445" t="n"/>
    </row>
    <row r="1878" ht="13.35" customHeight="1" s="162">
      <c r="B1878" s="31" t="n"/>
      <c r="C1878" s="31" t="n"/>
      <c r="E1878" s="31" t="n"/>
      <c r="F1878" s="32" t="n"/>
      <c r="G1878" s="33">
        <f>IF(F1878="", "", H1878/F1878)</f>
        <v/>
      </c>
      <c r="H1878" s="33" t="n"/>
      <c r="I1878" s="33" t="n"/>
      <c r="J1878" s="33">
        <f>IF(I1878="", "", I1878*$F1878)</f>
        <v/>
      </c>
      <c r="K1878" s="33" t="n"/>
      <c r="L1878" s="33">
        <f>IF(K1878="", "", K1878*$F1878)</f>
        <v/>
      </c>
      <c r="M1878" s="30">
        <f>IF(OR(H1878="",H1878=0),"",IF(K1878="",IF(J1878="","",J1878/H1878),L1878/H1878))</f>
        <v/>
      </c>
      <c r="P1878" s="444" t="n"/>
      <c r="Z1878" s="445" t="n"/>
    </row>
    <row r="1879" ht="13.35" customHeight="1" s="162">
      <c r="B1879" s="31" t="n"/>
      <c r="C1879" s="31" t="n"/>
      <c r="E1879" s="31" t="n"/>
      <c r="F1879" s="32" t="n"/>
      <c r="G1879" s="33">
        <f>IF(F1879="", "", H1879/F1879)</f>
        <v/>
      </c>
      <c r="H1879" s="33" t="n"/>
      <c r="I1879" s="33" t="n"/>
      <c r="J1879" s="33">
        <f>IF(I1879="", "", I1879*$F1879)</f>
        <v/>
      </c>
      <c r="K1879" s="33" t="n"/>
      <c r="L1879" s="33">
        <f>IF(K1879="", "", K1879*$F1879)</f>
        <v/>
      </c>
      <c r="M1879" s="30">
        <f>IF(OR(H1879="",H1879=0),"",IF(K1879="",IF(J1879="","",J1879/H1879),L1879/H1879))</f>
        <v/>
      </c>
      <c r="P1879" s="444" t="n"/>
      <c r="Z1879" s="445" t="n"/>
    </row>
    <row r="1880" ht="13.35" customHeight="1" s="162">
      <c r="B1880" s="31" t="n"/>
      <c r="C1880" s="31" t="n"/>
      <c r="E1880" s="31" t="n"/>
      <c r="F1880" s="32" t="n"/>
      <c r="G1880" s="33">
        <f>IF(F1880="", "", H1880/F1880)</f>
        <v/>
      </c>
      <c r="H1880" s="33" t="n"/>
      <c r="I1880" s="33" t="n"/>
      <c r="J1880" s="33">
        <f>IF(I1880="", "", I1880*$F1880)</f>
        <v/>
      </c>
      <c r="K1880" s="33" t="n"/>
      <c r="L1880" s="33">
        <f>IF(K1880="", "", K1880*$F1880)</f>
        <v/>
      </c>
      <c r="M1880" s="30">
        <f>IF(OR(H1880="",H1880=0),"",IF(K1880="",IF(J1880="","",J1880/H1880),L1880/H1880))</f>
        <v/>
      </c>
      <c r="P1880" s="444" t="n"/>
      <c r="Z1880" s="445" t="n"/>
    </row>
    <row r="1881" ht="13.35" customHeight="1" s="162">
      <c r="B1881" s="31" t="n"/>
      <c r="C1881" s="31" t="n"/>
      <c r="E1881" s="31" t="n"/>
      <c r="F1881" s="32" t="n"/>
      <c r="G1881" s="33">
        <f>IF(F1881="", "", H1881/F1881)</f>
        <v/>
      </c>
      <c r="H1881" s="33" t="n"/>
      <c r="I1881" s="33" t="n"/>
      <c r="J1881" s="33">
        <f>IF(I1881="", "", I1881*$F1881)</f>
        <v/>
      </c>
      <c r="K1881" s="33" t="n"/>
      <c r="L1881" s="33">
        <f>IF(K1881="", "", K1881*$F1881)</f>
        <v/>
      </c>
      <c r="M1881" s="30">
        <f>IF(OR(H1881="",H1881=0),"",IF(K1881="",IF(J1881="","",J1881/H1881),L1881/H1881))</f>
        <v/>
      </c>
      <c r="P1881" s="444" t="n"/>
      <c r="Z1881" s="445" t="n"/>
    </row>
    <row r="1882" ht="13.35" customHeight="1" s="162">
      <c r="B1882" s="31" t="n"/>
      <c r="C1882" s="31" t="n"/>
      <c r="E1882" s="31" t="n"/>
      <c r="F1882" s="32" t="n"/>
      <c r="G1882" s="33">
        <f>IF(F1882="", "", H1882/F1882)</f>
        <v/>
      </c>
      <c r="H1882" s="33" t="n"/>
      <c r="I1882" s="33" t="n"/>
      <c r="J1882" s="33">
        <f>IF(I1882="", "", I1882*$F1882)</f>
        <v/>
      </c>
      <c r="K1882" s="33" t="n"/>
      <c r="L1882" s="33">
        <f>IF(K1882="", "", K1882*$F1882)</f>
        <v/>
      </c>
      <c r="M1882" s="30">
        <f>IF(OR(H1882="",H1882=0),"",IF(K1882="",IF(J1882="","",J1882/H1882),L1882/H1882))</f>
        <v/>
      </c>
      <c r="P1882" s="444" t="n"/>
      <c r="Z1882" s="445" t="n"/>
    </row>
    <row r="1883" ht="13.35" customHeight="1" s="162">
      <c r="B1883" s="31" t="n"/>
      <c r="C1883" s="31" t="n"/>
      <c r="E1883" s="31" t="n"/>
      <c r="F1883" s="32" t="n"/>
      <c r="G1883" s="33">
        <f>IF(F1883="", "", H1883/F1883)</f>
        <v/>
      </c>
      <c r="H1883" s="33" t="n"/>
      <c r="I1883" s="33" t="n"/>
      <c r="J1883" s="33">
        <f>IF(I1883="", "", I1883*$F1883)</f>
        <v/>
      </c>
      <c r="K1883" s="33" t="n"/>
      <c r="L1883" s="33">
        <f>IF(K1883="", "", K1883*$F1883)</f>
        <v/>
      </c>
      <c r="M1883" s="30">
        <f>IF(OR(H1883="",H1883=0),"",IF(K1883="",IF(J1883="","",J1883/H1883),L1883/H1883))</f>
        <v/>
      </c>
      <c r="P1883" s="444" t="n"/>
      <c r="Z1883" s="445" t="n"/>
    </row>
    <row r="1884" ht="13.35" customHeight="1" s="162">
      <c r="B1884" s="31" t="n"/>
      <c r="C1884" s="31" t="n"/>
      <c r="E1884" s="31" t="n"/>
      <c r="F1884" s="32" t="n"/>
      <c r="G1884" s="33">
        <f>IF(F1884="", "", H1884/F1884)</f>
        <v/>
      </c>
      <c r="H1884" s="33" t="n"/>
      <c r="I1884" s="33" t="n"/>
      <c r="J1884" s="33">
        <f>IF(I1884="", "", I1884*$F1884)</f>
        <v/>
      </c>
      <c r="K1884" s="33" t="n"/>
      <c r="L1884" s="33">
        <f>IF(K1884="", "", K1884*$F1884)</f>
        <v/>
      </c>
      <c r="M1884" s="30">
        <f>IF(OR(H1884="",H1884=0),"",IF(K1884="",IF(J1884="","",J1884/H1884),L1884/H1884))</f>
        <v/>
      </c>
      <c r="P1884" s="444" t="n"/>
      <c r="Z1884" s="445" t="n"/>
    </row>
    <row r="1885" ht="13.35" customHeight="1" s="162">
      <c r="B1885" s="31" t="n"/>
      <c r="C1885" s="31" t="n"/>
      <c r="E1885" s="31" t="n"/>
      <c r="F1885" s="32" t="n"/>
      <c r="G1885" s="33">
        <f>IF(F1885="", "", H1885/F1885)</f>
        <v/>
      </c>
      <c r="H1885" s="33" t="n"/>
      <c r="I1885" s="33" t="n"/>
      <c r="J1885" s="33">
        <f>IF(I1885="", "", I1885*$F1885)</f>
        <v/>
      </c>
      <c r="K1885" s="33" t="n"/>
      <c r="L1885" s="33">
        <f>IF(K1885="", "", K1885*$F1885)</f>
        <v/>
      </c>
      <c r="M1885" s="30">
        <f>IF(OR(H1885="",H1885=0),"",IF(K1885="",IF(J1885="","",J1885/H1885),L1885/H1885))</f>
        <v/>
      </c>
      <c r="P1885" s="444" t="n"/>
      <c r="Z1885" s="445" t="n"/>
    </row>
    <row r="1886" ht="13.35" customHeight="1" s="162">
      <c r="B1886" s="31" t="n"/>
      <c r="C1886" s="31" t="n"/>
      <c r="E1886" s="31" t="n"/>
      <c r="F1886" s="32" t="n"/>
      <c r="G1886" s="33">
        <f>IF(F1886="", "", H1886/F1886)</f>
        <v/>
      </c>
      <c r="H1886" s="33" t="n"/>
      <c r="I1886" s="33" t="n"/>
      <c r="J1886" s="33">
        <f>IF(I1886="", "", I1886*$F1886)</f>
        <v/>
      </c>
      <c r="K1886" s="33" t="n"/>
      <c r="L1886" s="33">
        <f>IF(K1886="", "", K1886*$F1886)</f>
        <v/>
      </c>
      <c r="M1886" s="30">
        <f>IF(OR(H1886="",H1886=0),"",IF(K1886="",IF(J1886="","",J1886/H1886),L1886/H1886))</f>
        <v/>
      </c>
      <c r="P1886" s="444" t="n"/>
      <c r="Z1886" s="445" t="n"/>
    </row>
    <row r="1887" ht="13.35" customHeight="1" s="162">
      <c r="B1887" s="31" t="n"/>
      <c r="C1887" s="31" t="n"/>
      <c r="E1887" s="31" t="n"/>
      <c r="F1887" s="32" t="n"/>
      <c r="G1887" s="33">
        <f>IF(F1887="", "", H1887/F1887)</f>
        <v/>
      </c>
      <c r="H1887" s="33" t="n"/>
      <c r="I1887" s="33" t="n"/>
      <c r="J1887" s="33">
        <f>IF(I1887="", "", I1887*$F1887)</f>
        <v/>
      </c>
      <c r="K1887" s="33" t="n"/>
      <c r="L1887" s="33">
        <f>IF(K1887="", "", K1887*$F1887)</f>
        <v/>
      </c>
      <c r="M1887" s="30">
        <f>IF(OR(H1887="",H1887=0),"",IF(K1887="",IF(J1887="","",J1887/H1887),L1887/H1887))</f>
        <v/>
      </c>
      <c r="P1887" s="444" t="n"/>
      <c r="Z1887" s="445" t="n"/>
    </row>
    <row r="1888" ht="13.35" customHeight="1" s="162">
      <c r="B1888" s="31" t="n"/>
      <c r="C1888" s="31" t="n"/>
      <c r="E1888" s="31" t="n"/>
      <c r="F1888" s="32" t="n"/>
      <c r="G1888" s="33">
        <f>IF(F1888="", "", H1888/F1888)</f>
        <v/>
      </c>
      <c r="H1888" s="33" t="n"/>
      <c r="I1888" s="33" t="n"/>
      <c r="J1888" s="33">
        <f>IF(I1888="", "", I1888*$F1888)</f>
        <v/>
      </c>
      <c r="K1888" s="33" t="n"/>
      <c r="L1888" s="33">
        <f>IF(K1888="", "", K1888*$F1888)</f>
        <v/>
      </c>
      <c r="M1888" s="30">
        <f>IF(OR(H1888="",H1888=0),"",IF(K1888="",IF(J1888="","",J1888/H1888),L1888/H1888))</f>
        <v/>
      </c>
      <c r="P1888" s="444" t="n"/>
      <c r="Z1888" s="445" t="n"/>
    </row>
    <row r="1889" ht="13.35" customHeight="1" s="162">
      <c r="B1889" s="31" t="n"/>
      <c r="C1889" s="31" t="n"/>
      <c r="E1889" s="31" t="n"/>
      <c r="F1889" s="32" t="n"/>
      <c r="G1889" s="33">
        <f>IF(F1889="", "", H1889/F1889)</f>
        <v/>
      </c>
      <c r="H1889" s="33" t="n"/>
      <c r="I1889" s="33" t="n"/>
      <c r="J1889" s="33">
        <f>IF(I1889="", "", I1889*$F1889)</f>
        <v/>
      </c>
      <c r="K1889" s="33" t="n"/>
      <c r="L1889" s="33">
        <f>IF(K1889="", "", K1889*$F1889)</f>
        <v/>
      </c>
      <c r="M1889" s="30">
        <f>IF(OR(H1889="",H1889=0),"",IF(K1889="",IF(J1889="","",J1889/H1889),L1889/H1889))</f>
        <v/>
      </c>
      <c r="P1889" s="444" t="n"/>
      <c r="Z1889" s="445" t="n"/>
    </row>
    <row r="1890" ht="13.35" customHeight="1" s="162">
      <c r="B1890" s="31" t="n"/>
      <c r="C1890" s="31" t="n"/>
      <c r="E1890" s="31" t="n"/>
      <c r="F1890" s="32" t="n"/>
      <c r="G1890" s="33">
        <f>IF(F1890="", "", H1890/F1890)</f>
        <v/>
      </c>
      <c r="H1890" s="33" t="n"/>
      <c r="I1890" s="33" t="n"/>
      <c r="J1890" s="33">
        <f>IF(I1890="", "", I1890*$F1890)</f>
        <v/>
      </c>
      <c r="K1890" s="33" t="n"/>
      <c r="L1890" s="33">
        <f>IF(K1890="", "", K1890*$F1890)</f>
        <v/>
      </c>
      <c r="M1890" s="30">
        <f>IF(OR(H1890="",H1890=0),"",IF(K1890="",IF(J1890="","",J1890/H1890),L1890/H1890))</f>
        <v/>
      </c>
      <c r="P1890" s="444" t="n"/>
      <c r="Z1890" s="445" t="n"/>
    </row>
    <row r="1891" ht="13.35" customHeight="1" s="162">
      <c r="B1891" s="31" t="n"/>
      <c r="C1891" s="31" t="n"/>
      <c r="E1891" s="31" t="n"/>
      <c r="F1891" s="32" t="n"/>
      <c r="G1891" s="33">
        <f>IF(F1891="", "", H1891/F1891)</f>
        <v/>
      </c>
      <c r="H1891" s="33" t="n"/>
      <c r="I1891" s="33" t="n"/>
      <c r="J1891" s="33">
        <f>IF(I1891="", "", I1891*$F1891)</f>
        <v/>
      </c>
      <c r="K1891" s="33" t="n"/>
      <c r="L1891" s="33">
        <f>IF(K1891="", "", K1891*$F1891)</f>
        <v/>
      </c>
      <c r="M1891" s="30">
        <f>IF(OR(H1891="",H1891=0),"",IF(K1891="",IF(J1891="","",J1891/H1891),L1891/H1891))</f>
        <v/>
      </c>
      <c r="P1891" s="444" t="n"/>
      <c r="Z1891" s="445" t="n"/>
    </row>
    <row r="1892" ht="13.35" customHeight="1" s="162">
      <c r="B1892" s="31" t="n"/>
      <c r="C1892" s="31" t="n"/>
      <c r="E1892" s="31" t="n"/>
      <c r="F1892" s="32" t="n"/>
      <c r="G1892" s="33">
        <f>IF(F1892="", "", H1892/F1892)</f>
        <v/>
      </c>
      <c r="H1892" s="33" t="n"/>
      <c r="I1892" s="33" t="n"/>
      <c r="J1892" s="33">
        <f>IF(I1892="", "", I1892*$F1892)</f>
        <v/>
      </c>
      <c r="K1892" s="33" t="n"/>
      <c r="L1892" s="33">
        <f>IF(K1892="", "", K1892*$F1892)</f>
        <v/>
      </c>
      <c r="M1892" s="30">
        <f>IF(OR(H1892="",H1892=0),"",IF(K1892="",IF(J1892="","",J1892/H1892),L1892/H1892))</f>
        <v/>
      </c>
      <c r="P1892" s="444" t="n"/>
      <c r="Z1892" s="445" t="n"/>
    </row>
    <row r="1893" ht="13.35" customHeight="1" s="162">
      <c r="B1893" s="31" t="n"/>
      <c r="C1893" s="31" t="n"/>
      <c r="E1893" s="31" t="n"/>
      <c r="F1893" s="32" t="n"/>
      <c r="G1893" s="33">
        <f>IF(F1893="", "", H1893/F1893)</f>
        <v/>
      </c>
      <c r="H1893" s="33" t="n"/>
      <c r="I1893" s="33" t="n"/>
      <c r="J1893" s="33">
        <f>IF(I1893="", "", I1893*$F1893)</f>
        <v/>
      </c>
      <c r="K1893" s="33" t="n"/>
      <c r="L1893" s="33">
        <f>IF(K1893="", "", K1893*$F1893)</f>
        <v/>
      </c>
      <c r="M1893" s="30">
        <f>IF(OR(H1893="",H1893=0),"",IF(K1893="",IF(J1893="","",J1893/H1893),L1893/H1893))</f>
        <v/>
      </c>
      <c r="P1893" s="444" t="n"/>
      <c r="Z1893" s="445" t="n"/>
    </row>
    <row r="1894" ht="13.35" customHeight="1" s="162">
      <c r="B1894" s="31" t="n"/>
      <c r="C1894" s="31" t="n"/>
      <c r="E1894" s="31" t="n"/>
      <c r="F1894" s="32" t="n"/>
      <c r="G1894" s="33">
        <f>IF(F1894="", "", H1894/F1894)</f>
        <v/>
      </c>
      <c r="H1894" s="33" t="n"/>
      <c r="I1894" s="33" t="n"/>
      <c r="J1894" s="33">
        <f>IF(I1894="", "", I1894*$F1894)</f>
        <v/>
      </c>
      <c r="K1894" s="33" t="n"/>
      <c r="L1894" s="33">
        <f>IF(K1894="", "", K1894*$F1894)</f>
        <v/>
      </c>
      <c r="M1894" s="30">
        <f>IF(OR(H1894="",H1894=0),"",IF(K1894="",IF(J1894="","",J1894/H1894),L1894/H1894))</f>
        <v/>
      </c>
      <c r="P1894" s="444" t="n"/>
      <c r="Z1894" s="445" t="n"/>
    </row>
    <row r="1895" ht="13.35" customHeight="1" s="162">
      <c r="B1895" s="31" t="n"/>
      <c r="C1895" s="31" t="n"/>
      <c r="E1895" s="31" t="n"/>
      <c r="F1895" s="32" t="n"/>
      <c r="G1895" s="33">
        <f>IF(F1895="", "", H1895/F1895)</f>
        <v/>
      </c>
      <c r="H1895" s="33" t="n"/>
      <c r="I1895" s="33" t="n"/>
      <c r="J1895" s="33">
        <f>IF(I1895="", "", I1895*$F1895)</f>
        <v/>
      </c>
      <c r="K1895" s="33" t="n"/>
      <c r="L1895" s="33">
        <f>IF(K1895="", "", K1895*$F1895)</f>
        <v/>
      </c>
      <c r="M1895" s="30">
        <f>IF(OR(H1895="",H1895=0),"",IF(K1895="",IF(J1895="","",J1895/H1895),L1895/H1895))</f>
        <v/>
      </c>
      <c r="P1895" s="444" t="n"/>
      <c r="Z1895" s="445" t="n"/>
    </row>
    <row r="1896" ht="13.35" customHeight="1" s="162">
      <c r="B1896" s="31" t="n"/>
      <c r="C1896" s="31" t="n"/>
      <c r="E1896" s="31" t="n"/>
      <c r="F1896" s="32" t="n"/>
      <c r="G1896" s="33">
        <f>IF(F1896="", "", H1896/F1896)</f>
        <v/>
      </c>
      <c r="H1896" s="33" t="n"/>
      <c r="I1896" s="33" t="n"/>
      <c r="J1896" s="33">
        <f>IF(I1896="", "", I1896*$F1896)</f>
        <v/>
      </c>
      <c r="K1896" s="33" t="n"/>
      <c r="L1896" s="33">
        <f>IF(K1896="", "", K1896*$F1896)</f>
        <v/>
      </c>
      <c r="M1896" s="30">
        <f>IF(OR(H1896="",H1896=0),"",IF(K1896="",IF(J1896="","",J1896/H1896),L1896/H1896))</f>
        <v/>
      </c>
      <c r="P1896" s="444" t="n"/>
      <c r="Z1896" s="445" t="n"/>
    </row>
    <row r="1897" ht="13.35" customHeight="1" s="162">
      <c r="B1897" s="31" t="n"/>
      <c r="C1897" s="31" t="n"/>
      <c r="E1897" s="31" t="n"/>
      <c r="F1897" s="32" t="n"/>
      <c r="G1897" s="33">
        <f>IF(F1897="", "", H1897/F1897)</f>
        <v/>
      </c>
      <c r="H1897" s="33" t="n"/>
      <c r="I1897" s="33" t="n"/>
      <c r="J1897" s="33">
        <f>IF(I1897="", "", I1897*$F1897)</f>
        <v/>
      </c>
      <c r="K1897" s="33" t="n"/>
      <c r="L1897" s="33">
        <f>IF(K1897="", "", K1897*$F1897)</f>
        <v/>
      </c>
      <c r="M1897" s="30">
        <f>IF(OR(H1897="",H1897=0),"",IF(K1897="",IF(J1897="","",J1897/H1897),L1897/H1897))</f>
        <v/>
      </c>
      <c r="P1897" s="444" t="n"/>
      <c r="Z1897" s="445" t="n"/>
    </row>
    <row r="1898" ht="13.35" customHeight="1" s="162">
      <c r="B1898" s="31" t="n"/>
      <c r="C1898" s="31" t="n"/>
      <c r="E1898" s="31" t="n"/>
      <c r="F1898" s="32" t="n"/>
      <c r="G1898" s="33">
        <f>IF(F1898="", "", H1898/F1898)</f>
        <v/>
      </c>
      <c r="H1898" s="33" t="n"/>
      <c r="I1898" s="33" t="n"/>
      <c r="J1898" s="33">
        <f>IF(I1898="", "", I1898*$F1898)</f>
        <v/>
      </c>
      <c r="K1898" s="33" t="n"/>
      <c r="L1898" s="33">
        <f>IF(K1898="", "", K1898*$F1898)</f>
        <v/>
      </c>
      <c r="M1898" s="34">
        <f>IF(OR(H1898="",H1898=0),"",IF(K1898="",IF(J1898="","",J1898/H1898),L1898/H1898))</f>
        <v/>
      </c>
      <c r="P1898" s="444" t="n"/>
      <c r="Z1898" s="445" t="n"/>
    </row>
    <row r="1899" ht="13.35" customHeight="1" s="162">
      <c r="A1899" s="130" t="n"/>
      <c r="B1899" s="42" t="n"/>
      <c r="C1899" s="231" t="inlineStr">
        <is>
          <t>Total</t>
        </is>
      </c>
      <c r="D1899" s="159" t="n"/>
      <c r="E1899" s="42" t="n"/>
      <c r="F1899" s="42" t="n"/>
      <c r="G1899" s="43" t="n"/>
      <c r="H1899" s="43">
        <f>IF(SUM(H1871:H1898)=0,"",SUM(H1871:H1898))</f>
        <v/>
      </c>
      <c r="I1899" s="43" t="n"/>
      <c r="J1899" s="43">
        <f>IF(SUM(J1871:J1898)=0,"",SUM(J1871:J1898))</f>
        <v/>
      </c>
      <c r="K1899" s="43" t="n"/>
      <c r="L1899" s="43">
        <f>IF(SUM(L1871:L1898)=0,"",SUM(L1871:L1898))</f>
        <v/>
      </c>
      <c r="M1899" s="35">
        <f>IF(OR(H1899="",H1899=0),"",IF(L1899="",IF(J1899="","",J1899/H1899),L1899/H1899))</f>
        <v/>
      </c>
      <c r="P1899" s="444" t="n"/>
      <c r="Z1899" s="445" t="n"/>
    </row>
    <row r="1900" ht="13.35" customHeight="1" s="162">
      <c r="P1900" s="444" t="n"/>
      <c r="Z1900" s="445" t="n"/>
    </row>
    <row r="1901" ht="13.35" customHeight="1" s="162">
      <c r="B1901" s="188" t="inlineStr">
        <is>
          <t>Return Air Register / Inlet Airflow</t>
        </is>
      </c>
      <c r="C1901" s="174" t="n"/>
      <c r="D1901" s="174" t="n"/>
      <c r="E1901" s="174" t="n"/>
      <c r="F1901" s="173" t="n"/>
      <c r="G1901" s="233" t="inlineStr">
        <is>
          <t>Design VEL</t>
        </is>
      </c>
      <c r="H1901" s="194" t="inlineStr">
        <is>
          <t>Design CFM</t>
        </is>
      </c>
      <c r="I1901" s="188" t="inlineStr">
        <is>
          <t>Initial</t>
        </is>
      </c>
      <c r="J1901" s="173" t="n"/>
      <c r="K1901" s="188" t="inlineStr">
        <is>
          <t>Final</t>
        </is>
      </c>
      <c r="L1901" s="173" t="n"/>
      <c r="M1901" s="188" t="inlineStr">
        <is>
          <t>%</t>
        </is>
      </c>
      <c r="P1901" s="446" t="n"/>
      <c r="Q1901" s="447" t="n"/>
      <c r="R1901" s="447" t="n"/>
      <c r="S1901" s="447" t="n"/>
      <c r="T1901" s="447" t="n"/>
      <c r="U1901" s="447" t="n"/>
      <c r="V1901" s="447" t="n"/>
      <c r="W1901" s="447" t="n"/>
      <c r="X1901" s="447" t="n"/>
      <c r="Y1901" s="447" t="n"/>
      <c r="Z1901" s="448" t="n"/>
    </row>
    <row r="1902" ht="13.35" customHeight="1" s="162">
      <c r="B1902" s="153" t="inlineStr">
        <is>
          <t>No.</t>
        </is>
      </c>
      <c r="C1902" s="188" t="inlineStr">
        <is>
          <t>Area Served</t>
        </is>
      </c>
      <c r="D1902" s="188" t="inlineStr">
        <is>
          <t>Type</t>
        </is>
      </c>
      <c r="E1902" s="188" t="inlineStr">
        <is>
          <t>Size</t>
        </is>
      </c>
      <c r="F1902" s="188" t="inlineStr">
        <is>
          <t>Ak</t>
        </is>
      </c>
      <c r="G1902" s="442" t="n"/>
      <c r="H1902" s="442" t="n"/>
      <c r="I1902" s="188" t="inlineStr">
        <is>
          <t>VEL</t>
        </is>
      </c>
      <c r="J1902" s="188" t="inlineStr">
        <is>
          <t>CFM</t>
        </is>
      </c>
      <c r="K1902" s="188" t="inlineStr">
        <is>
          <t>VEL</t>
        </is>
      </c>
      <c r="L1902" s="188" t="inlineStr">
        <is>
          <t>CFM</t>
        </is>
      </c>
      <c r="M1902" s="442" t="n"/>
    </row>
    <row r="1903" ht="13.35" customHeight="1" s="162">
      <c r="B1903" s="31" t="n"/>
      <c r="C1903" s="31" t="n"/>
      <c r="E1903" s="31" t="n"/>
      <c r="F1903" s="32" t="n"/>
      <c r="G1903" s="33">
        <f>IF(F1903="", "", H1903/F1903)</f>
        <v/>
      </c>
      <c r="H1903" s="33">
        <f>IF(H1899="","",H1899-N(H1910))</f>
        <v/>
      </c>
      <c r="I1903" s="33" t="n"/>
      <c r="J1903" s="33">
        <f>IF(I1903="", "", I1903*$F1903)</f>
        <v/>
      </c>
      <c r="K1903" s="33" t="n"/>
      <c r="L1903" s="33">
        <f>IF(L1910="","",L1899-N(L1910))</f>
        <v/>
      </c>
      <c r="M1903" s="30">
        <f>IF(OR(H1903="",H1903=0),"",IF(K1903="",IF(J1903="","",J1903/H1903),L1903/H1903))</f>
        <v/>
      </c>
    </row>
    <row r="1904" ht="13.35" customHeight="1" s="162">
      <c r="B1904" s="31" t="n"/>
      <c r="C1904" s="31" t="n"/>
      <c r="E1904" s="31" t="n"/>
      <c r="F1904" s="32" t="n"/>
      <c r="G1904" s="33">
        <f>IF(F1904="", "", H1904/F1904)</f>
        <v/>
      </c>
      <c r="H1904" s="33" t="n"/>
      <c r="I1904" s="33" t="n"/>
      <c r="J1904" s="33">
        <f>IF(I1904="", "", I1904*$F1904)</f>
        <v/>
      </c>
      <c r="K1904" s="33" t="n"/>
      <c r="L1904" s="33">
        <f>IF(K1904="", "", K1904*$F1904)</f>
        <v/>
      </c>
      <c r="M1904" s="30">
        <f>IF(OR(H1904="",H1904=0),"",IF(K1904="",IF(J1904="","",J1904/H1904),L1904/H1904))</f>
        <v/>
      </c>
    </row>
    <row r="1905" ht="13.35" customHeight="1" s="162">
      <c r="B1905" s="31" t="n"/>
      <c r="C1905" s="31" t="n"/>
      <c r="E1905" s="31" t="n"/>
      <c r="F1905" s="32" t="n"/>
      <c r="G1905" s="33">
        <f>IF(F1905="", "", H1905/F1905)</f>
        <v/>
      </c>
      <c r="H1905" s="33" t="n"/>
      <c r="I1905" s="33" t="n"/>
      <c r="J1905" s="33">
        <f>IF(I1905="", "", I1905*$F1905)</f>
        <v/>
      </c>
      <c r="K1905" s="33" t="n"/>
      <c r="L1905" s="33">
        <f>IF(K1905="", "", K1905*$F1905)</f>
        <v/>
      </c>
      <c r="M1905" s="34">
        <f>IF(OR(H1905="",H1905=0),"",IF(K1905="",IF(J1905="","",J1905/H1905),L1905/H1905))</f>
        <v/>
      </c>
    </row>
    <row r="1906" ht="13.35" customHeight="1" s="162">
      <c r="A1906" s="130" t="n"/>
      <c r="B1906" s="42" t="n"/>
      <c r="C1906" s="231" t="inlineStr">
        <is>
          <t>Total</t>
        </is>
      </c>
      <c r="D1906" s="159" t="n"/>
      <c r="E1906" s="42" t="n"/>
      <c r="F1906" s="42" t="n"/>
      <c r="G1906" s="43" t="n"/>
      <c r="H1906" s="43">
        <f>IF(SUM(H1903:H1905)=0, "", SUM(H1903:H1905))</f>
        <v/>
      </c>
      <c r="I1906" s="42" t="n"/>
      <c r="J1906" s="43">
        <f>IF(SUM(J1903:J1905)=0, "", SUM(J1903:J1905))</f>
        <v/>
      </c>
      <c r="K1906" s="42" t="n"/>
      <c r="L1906" s="43">
        <f>IF(SUM(L1903:L1905)=0, "", SUM(L1903:L1905))</f>
        <v/>
      </c>
      <c r="M1906" s="35">
        <f>IF(OR(H1906="",H1906=0),"",IF(L1906="",IF(J1906="","",J1906/H1906),L1906/H1906))</f>
        <v/>
      </c>
    </row>
    <row r="1907"/>
    <row r="1908" ht="13.35" customHeight="1" s="162">
      <c r="B1908" s="188" t="inlineStr">
        <is>
          <t>Outside Air Inlet / Duct Airflow</t>
        </is>
      </c>
      <c r="C1908" s="174" t="n"/>
      <c r="D1908" s="174" t="n"/>
      <c r="E1908" s="174" t="n"/>
      <c r="F1908" s="173" t="n"/>
      <c r="G1908" s="233" t="inlineStr">
        <is>
          <t>Design VEL</t>
        </is>
      </c>
      <c r="H1908" s="194" t="inlineStr">
        <is>
          <t>Design CFM</t>
        </is>
      </c>
      <c r="I1908" s="188" t="inlineStr">
        <is>
          <t>Initial</t>
        </is>
      </c>
      <c r="J1908" s="173" t="n"/>
      <c r="K1908" s="188" t="inlineStr">
        <is>
          <t>Final</t>
        </is>
      </c>
      <c r="L1908" s="173" t="n"/>
      <c r="M1908" s="188" t="inlineStr">
        <is>
          <t>%</t>
        </is>
      </c>
    </row>
    <row r="1909" ht="13.35" customHeight="1" s="162">
      <c r="B1909" s="153" t="inlineStr">
        <is>
          <t>No.</t>
        </is>
      </c>
      <c r="C1909" s="188" t="inlineStr">
        <is>
          <t>Area Served</t>
        </is>
      </c>
      <c r="D1909" s="188" t="inlineStr">
        <is>
          <t>Type</t>
        </is>
      </c>
      <c r="E1909" s="188" t="inlineStr">
        <is>
          <t>Size</t>
        </is>
      </c>
      <c r="F1909" s="188" t="inlineStr">
        <is>
          <t>Ak</t>
        </is>
      </c>
      <c r="G1909" s="442" t="n"/>
      <c r="H1909" s="442" t="n"/>
      <c r="I1909" s="188" t="inlineStr">
        <is>
          <t>VEL</t>
        </is>
      </c>
      <c r="J1909" s="188" t="inlineStr">
        <is>
          <t>CFM</t>
        </is>
      </c>
      <c r="K1909" s="188" t="inlineStr">
        <is>
          <t>VEL</t>
        </is>
      </c>
      <c r="L1909" s="188" t="inlineStr">
        <is>
          <t>CFM</t>
        </is>
      </c>
      <c r="M1909" s="442" t="n"/>
    </row>
    <row r="1910" ht="13.35" customHeight="1" s="162">
      <c r="B1910" s="31" t="n"/>
      <c r="C1910" s="31" t="n"/>
      <c r="E1910" s="31" t="n"/>
      <c r="F1910" s="32" t="n"/>
      <c r="G1910" s="33">
        <f>IF(F1910="", "", H1910/F1910)</f>
        <v/>
      </c>
      <c r="H1910" s="33" t="n"/>
      <c r="I1910" s="33" t="n"/>
      <c r="J1910" s="33">
        <f>IF(I1910="", "", I1910*$F1910)</f>
        <v/>
      </c>
      <c r="K1910" s="33" t="n"/>
      <c r="L1910" s="33">
        <f>IF(K1910="", "", K1910*$F1910)</f>
        <v/>
      </c>
      <c r="M1910" s="30">
        <f>IF(OR(H1910="",H1910=0),"",IF(K1910="",IF(J1910="","",J1910/H1910),L1910/H1910))</f>
        <v/>
      </c>
    </row>
    <row r="1911"/>
    <row r="1912" ht="13.35" customHeight="1" s="162">
      <c r="B1912" s="188" t="inlineStr">
        <is>
          <t>Remarks</t>
        </is>
      </c>
      <c r="C1912" s="173" t="n"/>
      <c r="D1912" s="154" t="n"/>
      <c r="E1912" s="174" t="n"/>
      <c r="F1912" s="174" t="n"/>
      <c r="G1912" s="174" t="n"/>
      <c r="H1912" s="174" t="n"/>
      <c r="I1912" s="174" t="n"/>
      <c r="J1912" s="174" t="n"/>
      <c r="K1912" s="174" t="n"/>
      <c r="L1912" s="174" t="n"/>
      <c r="M1912" s="173" t="n"/>
    </row>
    <row r="1913" ht="13.35" customHeight="1" s="162">
      <c r="B1913" s="154" t="n"/>
      <c r="C1913" s="174" t="n"/>
      <c r="D1913" s="174" t="n"/>
      <c r="E1913" s="174" t="n"/>
      <c r="F1913" s="174" t="n"/>
      <c r="G1913" s="174" t="n"/>
      <c r="H1913" s="174" t="n"/>
      <c r="I1913" s="174" t="n"/>
      <c r="J1913" s="174" t="n"/>
      <c r="K1913" s="174" t="n"/>
      <c r="L1913" s="174" t="n"/>
      <c r="M1913" s="173" t="n"/>
    </row>
    <row r="1914" ht="13.35" customHeight="1" s="162">
      <c r="B1914" s="154" t="n"/>
      <c r="C1914" s="174" t="n"/>
      <c r="D1914" s="174" t="n"/>
      <c r="E1914" s="174" t="n"/>
      <c r="F1914" s="174" t="n"/>
      <c r="G1914" s="174" t="n"/>
      <c r="H1914" s="174" t="n"/>
      <c r="I1914" s="174" t="n"/>
      <c r="J1914" s="174" t="n"/>
      <c r="K1914" s="174" t="n"/>
      <c r="L1914" s="174" t="n"/>
      <c r="M1914" s="173" t="n"/>
    </row>
    <row r="1915" ht="13.35" customHeight="1" s="162">
      <c r="B1915" s="200" t="inlineStr">
        <is>
          <t>System</t>
        </is>
      </c>
      <c r="C1915" s="403" t="n"/>
      <c r="D1915" s="209">
        <f>IF('{Equipment Data Entry}'!B46="","",'{Equipment Data Entry}'!B46)</f>
        <v/>
      </c>
      <c r="E1915" s="420" t="n"/>
      <c r="F1915" s="403" t="n"/>
      <c r="G1915" s="200" t="inlineStr">
        <is>
          <t>Service</t>
        </is>
      </c>
      <c r="H1915" s="403" t="n"/>
      <c r="I1915" s="210">
        <f>IF('{Equipment Data Entry}'!C46="", "", '{Equipment Data Entry}'!C46)</f>
        <v/>
      </c>
      <c r="J1915" s="420" t="n"/>
      <c r="K1915" s="420" t="n"/>
      <c r="L1915" s="420" t="n"/>
      <c r="M1915" s="403" t="n"/>
    </row>
    <row r="1916" ht="13.35" customHeight="1" s="162">
      <c r="B1916" s="424" t="n"/>
      <c r="C1916" s="425" t="n"/>
      <c r="D1916" s="424" t="n"/>
      <c r="E1916" s="426" t="n"/>
      <c r="F1916" s="425" t="n"/>
      <c r="G1916" s="424" t="n"/>
      <c r="H1916" s="425" t="n"/>
      <c r="I1916" s="424" t="n"/>
      <c r="J1916" s="426" t="n"/>
      <c r="K1916" s="426" t="n"/>
      <c r="L1916" s="426" t="n"/>
      <c r="M1916" s="425" t="n"/>
    </row>
    <row r="1917" ht="13.35" customHeight="1" s="162">
      <c r="B1917" s="439" t="inlineStr">
        <is>
          <t>Instrument:</t>
        </is>
      </c>
      <c r="C1917" s="13" t="n"/>
      <c r="D1917" s="440" t="n"/>
      <c r="E1917" s="404" t="n"/>
      <c r="F1917" s="404" t="n"/>
      <c r="G1917" s="439" t="inlineStr">
        <is>
          <t>Ak basis / notes:</t>
        </is>
      </c>
      <c r="H1917" s="13" t="n"/>
      <c r="I1917" s="441" t="n"/>
      <c r="J1917" s="404" t="n"/>
      <c r="K1917" s="404" t="n"/>
      <c r="L1917" s="404" t="n"/>
      <c r="M1917" s="404" t="n"/>
    </row>
    <row r="1918" ht="13.35" customHeight="1" s="162">
      <c r="B1918" s="188" t="inlineStr">
        <is>
          <t>Supply Air Diffuser / Outlet Airflow</t>
        </is>
      </c>
      <c r="C1918" s="174" t="n"/>
      <c r="D1918" s="174" t="n"/>
      <c r="E1918" s="174" t="n"/>
      <c r="F1918" s="173" t="n"/>
      <c r="G1918" s="233" t="inlineStr">
        <is>
          <t>Design VEL</t>
        </is>
      </c>
      <c r="H1918" s="194" t="inlineStr">
        <is>
          <t>Design CFM</t>
        </is>
      </c>
      <c r="I1918" s="188" t="inlineStr">
        <is>
          <t>Initial</t>
        </is>
      </c>
      <c r="J1918" s="173" t="n"/>
      <c r="K1918" s="188" t="inlineStr">
        <is>
          <t>Final</t>
        </is>
      </c>
      <c r="L1918" s="173" t="n"/>
      <c r="M1918" s="188" t="inlineStr">
        <is>
          <t>%</t>
        </is>
      </c>
    </row>
    <row r="1919" ht="13.35" customHeight="1" s="162">
      <c r="B1919" s="153" t="inlineStr">
        <is>
          <t>No.</t>
        </is>
      </c>
      <c r="C1919" s="188" t="inlineStr">
        <is>
          <t>Area Served</t>
        </is>
      </c>
      <c r="D1919" s="188" t="inlineStr">
        <is>
          <t>Type</t>
        </is>
      </c>
      <c r="E1919" s="188" t="inlineStr">
        <is>
          <t>Size</t>
        </is>
      </c>
      <c r="F1919" s="188" t="inlineStr">
        <is>
          <t>Ak</t>
        </is>
      </c>
      <c r="G1919" s="442" t="n"/>
      <c r="H1919" s="442" t="n"/>
      <c r="I1919" s="188" t="inlineStr">
        <is>
          <t>VEL</t>
        </is>
      </c>
      <c r="J1919" s="188" t="inlineStr">
        <is>
          <t>CFM</t>
        </is>
      </c>
      <c r="K1919" s="188" t="inlineStr">
        <is>
          <t>VEL</t>
        </is>
      </c>
      <c r="L1919" s="188" t="inlineStr">
        <is>
          <t>CFM</t>
        </is>
      </c>
      <c r="M1919" s="442" t="n"/>
    </row>
    <row r="1920" ht="13.35" customHeight="1" s="162">
      <c r="B1920" s="31" t="n"/>
      <c r="C1920" s="31" t="n"/>
      <c r="E1920" s="31" t="n"/>
      <c r="F1920" s="32" t="n"/>
      <c r="G1920" s="33">
        <f>IF(F1920="", "", H1920/F1920)</f>
        <v/>
      </c>
      <c r="H1920" s="33" t="n"/>
      <c r="I1920" s="33" t="n"/>
      <c r="J1920" s="33">
        <f>IF(I1920="", "", I1920*$F1920)</f>
        <v/>
      </c>
      <c r="K1920" s="33" t="n"/>
      <c r="L1920" s="33">
        <f>IF(K1920="", "", K1920*$F1920)</f>
        <v/>
      </c>
      <c r="M1920" s="30">
        <f>IF(OR(H1920="",H1920=0),"",IF(K1920="",IF(J1920="","",J1920/H1920),L1920/H1920))</f>
        <v/>
      </c>
      <c r="P1920" s="238" t="inlineStr">
        <is>
          <t>Technician Notes</t>
        </is>
      </c>
    </row>
    <row r="1921" ht="13.35" customHeight="1" s="162">
      <c r="B1921" s="31" t="n"/>
      <c r="C1921" s="31" t="n"/>
      <c r="E1921" s="31" t="n"/>
      <c r="F1921" s="32" t="n"/>
      <c r="G1921" s="33">
        <f>IF(F1921="", "", H1921/F1921)</f>
        <v/>
      </c>
      <c r="H1921" s="33" t="n"/>
      <c r="I1921" s="33" t="n"/>
      <c r="J1921" s="33">
        <f>IF(I1921="", "", I1921*$F1921)</f>
        <v/>
      </c>
      <c r="K1921" s="33" t="n"/>
      <c r="L1921" s="33">
        <f>IF(K1921="", "", K1921*$F1921)</f>
        <v/>
      </c>
      <c r="M1921" s="30">
        <f>IF(OR(H1921="",H1921=0),"",IF(K1921="",IF(J1921="","",J1921/H1921),L1921/H1921))</f>
        <v/>
      </c>
    </row>
    <row r="1922" ht="13.35" customHeight="1" s="162">
      <c r="B1922" s="31" t="n"/>
      <c r="C1922" s="31" t="n"/>
      <c r="E1922" s="31" t="n"/>
      <c r="F1922" s="32" t="n"/>
      <c r="G1922" s="33">
        <f>IF(F1922="", "", H1922/F1922)</f>
        <v/>
      </c>
      <c r="H1922" s="33" t="n"/>
      <c r="I1922" s="33" t="n"/>
      <c r="J1922" s="33">
        <f>IF(I1922="", "", I1922*$F1922)</f>
        <v/>
      </c>
      <c r="K1922" s="33" t="n"/>
      <c r="L1922" s="33">
        <f>IF(K1922="", "", K1922*$F1922)</f>
        <v/>
      </c>
      <c r="M1922" s="30">
        <f>IF(OR(H1922="",H1922=0),"",IF(K1922="",IF(J1922="","",J1922/H1922),L1922/H1922))</f>
        <v/>
      </c>
    </row>
    <row r="1923" ht="13.35" customHeight="1" s="162">
      <c r="B1923" s="31" t="n"/>
      <c r="C1923" s="31" t="n"/>
      <c r="E1923" s="31" t="n"/>
      <c r="F1923" s="32" t="n"/>
      <c r="G1923" s="33">
        <f>IF(F1923="", "", H1923/F1923)</f>
        <v/>
      </c>
      <c r="H1923" s="33" t="n"/>
      <c r="I1923" s="33" t="n"/>
      <c r="J1923" s="33">
        <f>IF(I1923="", "", I1923*$F1923)</f>
        <v/>
      </c>
      <c r="K1923" s="33" t="n"/>
      <c r="L1923" s="33">
        <f>IF(K1923="", "", K1923*$F1923)</f>
        <v/>
      </c>
      <c r="M1923" s="30">
        <f>IF(OR(H1923="",H1923=0),"",IF(K1923="",IF(J1923="","",J1923/H1923),L1923/H1923))</f>
        <v/>
      </c>
      <c r="P1923" s="443" t="n"/>
      <c r="Q1923" s="421" t="n"/>
      <c r="R1923" s="421" t="n"/>
      <c r="S1923" s="421" t="n"/>
      <c r="T1923" s="421" t="n"/>
      <c r="U1923" s="421" t="n"/>
      <c r="V1923" s="421" t="n"/>
      <c r="W1923" s="421" t="n"/>
      <c r="X1923" s="421" t="n"/>
      <c r="Y1923" s="421" t="n"/>
      <c r="Z1923" s="422" t="n"/>
    </row>
    <row r="1924" ht="13.35" customHeight="1" s="162">
      <c r="B1924" s="31" t="n"/>
      <c r="C1924" s="31" t="n"/>
      <c r="E1924" s="31" t="n"/>
      <c r="F1924" s="32" t="n"/>
      <c r="G1924" s="33">
        <f>IF(F1924="", "", H1924/F1924)</f>
        <v/>
      </c>
      <c r="H1924" s="33" t="n"/>
      <c r="I1924" s="33" t="n"/>
      <c r="J1924" s="33">
        <f>IF(I1924="", "", I1924*$F1924)</f>
        <v/>
      </c>
      <c r="K1924" s="33" t="n"/>
      <c r="L1924" s="33">
        <f>IF(K1924="", "", K1924*$F1924)</f>
        <v/>
      </c>
      <c r="M1924" s="30">
        <f>IF(OR(H1924="",H1924=0),"",IF(K1924="",IF(J1924="","",J1924/H1924),L1924/H1924))</f>
        <v/>
      </c>
      <c r="P1924" s="444" t="n"/>
      <c r="Z1924" s="445" t="n"/>
    </row>
    <row r="1925" ht="13.35" customHeight="1" s="162">
      <c r="B1925" s="31" t="n"/>
      <c r="C1925" s="31" t="n"/>
      <c r="E1925" s="31" t="n"/>
      <c r="F1925" s="32" t="n"/>
      <c r="G1925" s="33">
        <f>IF(F1925="", "", H1925/F1925)</f>
        <v/>
      </c>
      <c r="H1925" s="33" t="n"/>
      <c r="I1925" s="33" t="n"/>
      <c r="J1925" s="33">
        <f>IF(I1925="", "", I1925*$F1925)</f>
        <v/>
      </c>
      <c r="K1925" s="33" t="n"/>
      <c r="L1925" s="33">
        <f>IF(K1925="", "", K1925*$F1925)</f>
        <v/>
      </c>
      <c r="M1925" s="30">
        <f>IF(OR(H1925="",H1925=0),"",IF(K1925="",IF(J1925="","",J1925/H1925),L1925/H1925))</f>
        <v/>
      </c>
      <c r="P1925" s="444" t="n"/>
      <c r="Z1925" s="445" t="n"/>
    </row>
    <row r="1926" ht="13.35" customHeight="1" s="162">
      <c r="B1926" s="31" t="n"/>
      <c r="C1926" s="31" t="n"/>
      <c r="E1926" s="31" t="n"/>
      <c r="F1926" s="32" t="n"/>
      <c r="G1926" s="33">
        <f>IF(F1926="", "", H1926/F1926)</f>
        <v/>
      </c>
      <c r="H1926" s="33" t="n"/>
      <c r="I1926" s="33" t="n"/>
      <c r="J1926" s="33">
        <f>IF(I1926="", "", I1926*$F1926)</f>
        <v/>
      </c>
      <c r="K1926" s="33" t="n"/>
      <c r="L1926" s="33">
        <f>IF(K1926="", "", K1926*$F1926)</f>
        <v/>
      </c>
      <c r="M1926" s="30">
        <f>IF(OR(H1926="",H1926=0),"",IF(K1926="",IF(J1926="","",J1926/H1926),L1926/H1926))</f>
        <v/>
      </c>
      <c r="P1926" s="444" t="n"/>
      <c r="Z1926" s="445" t="n"/>
    </row>
    <row r="1927" ht="13.35" customHeight="1" s="162">
      <c r="B1927" s="31" t="n"/>
      <c r="C1927" s="31" t="n"/>
      <c r="E1927" s="31" t="n"/>
      <c r="F1927" s="32" t="n"/>
      <c r="G1927" s="33">
        <f>IF(F1927="", "", H1927/F1927)</f>
        <v/>
      </c>
      <c r="H1927" s="33" t="n"/>
      <c r="I1927" s="33" t="n"/>
      <c r="J1927" s="33">
        <f>IF(I1927="", "", I1927*$F1927)</f>
        <v/>
      </c>
      <c r="K1927" s="33" t="n"/>
      <c r="L1927" s="33">
        <f>IF(K1927="", "", K1927*$F1927)</f>
        <v/>
      </c>
      <c r="M1927" s="30">
        <f>IF(OR(H1927="",H1927=0),"",IF(K1927="",IF(J1927="","",J1927/H1927),L1927/H1927))</f>
        <v/>
      </c>
      <c r="P1927" s="444" t="n"/>
      <c r="Z1927" s="445" t="n"/>
    </row>
    <row r="1928" ht="13.35" customHeight="1" s="162">
      <c r="B1928" s="31" t="n"/>
      <c r="C1928" s="31" t="n"/>
      <c r="E1928" s="31" t="n"/>
      <c r="F1928" s="32" t="n"/>
      <c r="G1928" s="33">
        <f>IF(F1928="", "", H1928/F1928)</f>
        <v/>
      </c>
      <c r="H1928" s="33" t="n"/>
      <c r="I1928" s="33" t="n"/>
      <c r="J1928" s="33">
        <f>IF(I1928="", "", I1928*$F1928)</f>
        <v/>
      </c>
      <c r="K1928" s="33" t="n"/>
      <c r="L1928" s="33">
        <f>IF(K1928="", "", K1928*$F1928)</f>
        <v/>
      </c>
      <c r="M1928" s="30">
        <f>IF(OR(H1928="",H1928=0),"",IF(K1928="",IF(J1928="","",J1928/H1928),L1928/H1928))</f>
        <v/>
      </c>
      <c r="P1928" s="444" t="n"/>
      <c r="Z1928" s="445" t="n"/>
    </row>
    <row r="1929" ht="13.35" customHeight="1" s="162">
      <c r="B1929" s="31" t="n"/>
      <c r="C1929" s="31" t="n"/>
      <c r="E1929" s="31" t="n"/>
      <c r="F1929" s="32" t="n"/>
      <c r="G1929" s="33">
        <f>IF(F1929="", "", H1929/F1929)</f>
        <v/>
      </c>
      <c r="H1929" s="33" t="n"/>
      <c r="I1929" s="33" t="n"/>
      <c r="J1929" s="33">
        <f>IF(I1929="", "", I1929*$F1929)</f>
        <v/>
      </c>
      <c r="K1929" s="33" t="n"/>
      <c r="L1929" s="33">
        <f>IF(K1929="", "", K1929*$F1929)</f>
        <v/>
      </c>
      <c r="M1929" s="30">
        <f>IF(OR(H1929="",H1929=0),"",IF(K1929="",IF(J1929="","",J1929/H1929),L1929/H1929))</f>
        <v/>
      </c>
      <c r="P1929" s="444" t="n"/>
      <c r="Z1929" s="445" t="n"/>
    </row>
    <row r="1930" ht="13.35" customHeight="1" s="162">
      <c r="B1930" s="31" t="n"/>
      <c r="C1930" s="31" t="n"/>
      <c r="E1930" s="31" t="n"/>
      <c r="F1930" s="32" t="n"/>
      <c r="G1930" s="33">
        <f>IF(F1930="", "", H1930/F1930)</f>
        <v/>
      </c>
      <c r="H1930" s="33" t="n"/>
      <c r="I1930" s="33" t="n"/>
      <c r="J1930" s="33">
        <f>IF(I1930="", "", I1930*$F1930)</f>
        <v/>
      </c>
      <c r="K1930" s="33" t="n"/>
      <c r="L1930" s="33">
        <f>IF(K1930="", "", K1930*$F1930)</f>
        <v/>
      </c>
      <c r="M1930" s="30">
        <f>IF(OR(H1930="",H1930=0),"",IF(K1930="",IF(J1930="","",J1930/H1930),L1930/H1930))</f>
        <v/>
      </c>
      <c r="P1930" s="444" t="n"/>
      <c r="Z1930" s="445" t="n"/>
    </row>
    <row r="1931" ht="13.35" customHeight="1" s="162">
      <c r="B1931" s="31" t="n"/>
      <c r="C1931" s="31" t="n"/>
      <c r="E1931" s="31" t="n"/>
      <c r="F1931" s="32" t="n"/>
      <c r="G1931" s="33">
        <f>IF(F1931="", "", H1931/F1931)</f>
        <v/>
      </c>
      <c r="H1931" s="33" t="n"/>
      <c r="I1931" s="33" t="n"/>
      <c r="J1931" s="33">
        <f>IF(I1931="", "", I1931*$F1931)</f>
        <v/>
      </c>
      <c r="K1931" s="33" t="n"/>
      <c r="L1931" s="33">
        <f>IF(K1931="", "", K1931*$F1931)</f>
        <v/>
      </c>
      <c r="M1931" s="30">
        <f>IF(OR(H1931="",H1931=0),"",IF(K1931="",IF(J1931="","",J1931/H1931),L1931/H1931))</f>
        <v/>
      </c>
      <c r="P1931" s="444" t="n"/>
      <c r="Z1931" s="445" t="n"/>
    </row>
    <row r="1932" ht="13.35" customHeight="1" s="162">
      <c r="B1932" s="31" t="n"/>
      <c r="C1932" s="31" t="n"/>
      <c r="E1932" s="31" t="n"/>
      <c r="F1932" s="32" t="n"/>
      <c r="G1932" s="33">
        <f>IF(F1932="", "", H1932/F1932)</f>
        <v/>
      </c>
      <c r="H1932" s="33" t="n"/>
      <c r="I1932" s="33" t="n"/>
      <c r="J1932" s="33">
        <f>IF(I1932="", "", I1932*$F1932)</f>
        <v/>
      </c>
      <c r="K1932" s="33" t="n"/>
      <c r="L1932" s="33">
        <f>IF(K1932="", "", K1932*$F1932)</f>
        <v/>
      </c>
      <c r="M1932" s="30">
        <f>IF(OR(H1932="",H1932=0),"",IF(K1932="",IF(J1932="","",J1932/H1932),L1932/H1932))</f>
        <v/>
      </c>
      <c r="P1932" s="444" t="n"/>
      <c r="Z1932" s="445" t="n"/>
    </row>
    <row r="1933" ht="13.35" customHeight="1" s="162">
      <c r="B1933" s="31" t="n"/>
      <c r="C1933" s="31" t="n"/>
      <c r="E1933" s="31" t="n"/>
      <c r="F1933" s="32" t="n"/>
      <c r="G1933" s="33">
        <f>IF(F1933="", "", H1933/F1933)</f>
        <v/>
      </c>
      <c r="H1933" s="33" t="n"/>
      <c r="I1933" s="33" t="n"/>
      <c r="J1933" s="33">
        <f>IF(I1933="", "", I1933*$F1933)</f>
        <v/>
      </c>
      <c r="K1933" s="33" t="n"/>
      <c r="L1933" s="33">
        <f>IF(K1933="", "", K1933*$F1933)</f>
        <v/>
      </c>
      <c r="M1933" s="30">
        <f>IF(OR(H1933="",H1933=0),"",IF(K1933="",IF(J1933="","",J1933/H1933),L1933/H1933))</f>
        <v/>
      </c>
      <c r="P1933" s="444" t="n"/>
      <c r="Z1933" s="445" t="n"/>
    </row>
    <row r="1934" ht="13.35" customHeight="1" s="162">
      <c r="B1934" s="31" t="n"/>
      <c r="C1934" s="31" t="n"/>
      <c r="E1934" s="31" t="n"/>
      <c r="F1934" s="32" t="n"/>
      <c r="G1934" s="33">
        <f>IF(F1934="", "", H1934/F1934)</f>
        <v/>
      </c>
      <c r="H1934" s="33" t="n"/>
      <c r="I1934" s="33" t="n"/>
      <c r="J1934" s="33">
        <f>IF(I1934="", "", I1934*$F1934)</f>
        <v/>
      </c>
      <c r="K1934" s="33" t="n"/>
      <c r="L1934" s="33">
        <f>IF(K1934="", "", K1934*$F1934)</f>
        <v/>
      </c>
      <c r="M1934" s="30">
        <f>IF(OR(H1934="",H1934=0),"",IF(K1934="",IF(J1934="","",J1934/H1934),L1934/H1934))</f>
        <v/>
      </c>
      <c r="P1934" s="444" t="n"/>
      <c r="Z1934" s="445" t="n"/>
    </row>
    <row r="1935" ht="13.35" customHeight="1" s="162">
      <c r="B1935" s="31" t="n"/>
      <c r="C1935" s="31" t="n"/>
      <c r="E1935" s="31" t="n"/>
      <c r="F1935" s="32" t="n"/>
      <c r="G1935" s="33">
        <f>IF(F1935="", "", H1935/F1935)</f>
        <v/>
      </c>
      <c r="H1935" s="33" t="n"/>
      <c r="I1935" s="33" t="n"/>
      <c r="J1935" s="33">
        <f>IF(I1935="", "", I1935*$F1935)</f>
        <v/>
      </c>
      <c r="K1935" s="33" t="n"/>
      <c r="L1935" s="33">
        <f>IF(K1935="", "", K1935*$F1935)</f>
        <v/>
      </c>
      <c r="M1935" s="30">
        <f>IF(OR(H1935="",H1935=0),"",IF(K1935="",IF(J1935="","",J1935/H1935),L1935/H1935))</f>
        <v/>
      </c>
      <c r="P1935" s="444" t="n"/>
      <c r="Z1935" s="445" t="n"/>
    </row>
    <row r="1936" ht="13.35" customHeight="1" s="162">
      <c r="B1936" s="31" t="n"/>
      <c r="C1936" s="31" t="n"/>
      <c r="E1936" s="31" t="n"/>
      <c r="F1936" s="32" t="n"/>
      <c r="G1936" s="33">
        <f>IF(F1936="", "", H1936/F1936)</f>
        <v/>
      </c>
      <c r="H1936" s="33" t="n"/>
      <c r="I1936" s="33" t="n"/>
      <c r="J1936" s="33">
        <f>IF(I1936="", "", I1936*$F1936)</f>
        <v/>
      </c>
      <c r="K1936" s="33" t="n"/>
      <c r="L1936" s="33">
        <f>IF(K1936="", "", K1936*$F1936)</f>
        <v/>
      </c>
      <c r="M1936" s="30">
        <f>IF(OR(H1936="",H1936=0),"",IF(K1936="",IF(J1936="","",J1936/H1936),L1936/H1936))</f>
        <v/>
      </c>
      <c r="P1936" s="444" t="n"/>
      <c r="Z1936" s="445" t="n"/>
    </row>
    <row r="1937" ht="13.35" customHeight="1" s="162">
      <c r="B1937" s="31" t="n"/>
      <c r="C1937" s="31" t="n"/>
      <c r="E1937" s="31" t="n"/>
      <c r="F1937" s="32" t="n"/>
      <c r="G1937" s="33">
        <f>IF(F1937="", "", H1937/F1937)</f>
        <v/>
      </c>
      <c r="H1937" s="33" t="n"/>
      <c r="I1937" s="33" t="n"/>
      <c r="J1937" s="33">
        <f>IF(I1937="", "", I1937*$F1937)</f>
        <v/>
      </c>
      <c r="K1937" s="33" t="n"/>
      <c r="L1937" s="33">
        <f>IF(K1937="", "", K1937*$F1937)</f>
        <v/>
      </c>
      <c r="M1937" s="30">
        <f>IF(OR(H1937="",H1937=0),"",IF(K1937="",IF(J1937="","",J1937/H1937),L1937/H1937))</f>
        <v/>
      </c>
      <c r="P1937" s="444" t="n"/>
      <c r="Z1937" s="445" t="n"/>
    </row>
    <row r="1938" ht="13.35" customHeight="1" s="162">
      <c r="B1938" s="31" t="n"/>
      <c r="C1938" s="31" t="n"/>
      <c r="E1938" s="31" t="n"/>
      <c r="F1938" s="32" t="n"/>
      <c r="G1938" s="33">
        <f>IF(F1938="", "", H1938/F1938)</f>
        <v/>
      </c>
      <c r="H1938" s="33" t="n"/>
      <c r="I1938" s="33" t="n"/>
      <c r="J1938" s="33">
        <f>IF(I1938="", "", I1938*$F1938)</f>
        <v/>
      </c>
      <c r="K1938" s="33" t="n"/>
      <c r="L1938" s="33">
        <f>IF(K1938="", "", K1938*$F1938)</f>
        <v/>
      </c>
      <c r="M1938" s="30">
        <f>IF(OR(H1938="",H1938=0),"",IF(K1938="",IF(J1938="","",J1938/H1938),L1938/H1938))</f>
        <v/>
      </c>
      <c r="P1938" s="444" t="n"/>
      <c r="Z1938" s="445" t="n"/>
    </row>
    <row r="1939" ht="13.35" customHeight="1" s="162">
      <c r="B1939" s="31" t="n"/>
      <c r="C1939" s="31" t="n"/>
      <c r="E1939" s="31" t="n"/>
      <c r="F1939" s="32" t="n"/>
      <c r="G1939" s="33">
        <f>IF(F1939="", "", H1939/F1939)</f>
        <v/>
      </c>
      <c r="H1939" s="33" t="n"/>
      <c r="I1939" s="33" t="n"/>
      <c r="J1939" s="33">
        <f>IF(I1939="", "", I1939*$F1939)</f>
        <v/>
      </c>
      <c r="K1939" s="33" t="n"/>
      <c r="L1939" s="33">
        <f>IF(K1939="", "", K1939*$F1939)</f>
        <v/>
      </c>
      <c r="M1939" s="30">
        <f>IF(OR(H1939="",H1939=0),"",IF(K1939="",IF(J1939="","",J1939/H1939),L1939/H1939))</f>
        <v/>
      </c>
      <c r="P1939" s="444" t="n"/>
      <c r="Z1939" s="445" t="n"/>
    </row>
    <row r="1940" ht="13.35" customHeight="1" s="162">
      <c r="B1940" s="31" t="n"/>
      <c r="C1940" s="31" t="n"/>
      <c r="E1940" s="31" t="n"/>
      <c r="F1940" s="32" t="n"/>
      <c r="G1940" s="33">
        <f>IF(F1940="", "", H1940/F1940)</f>
        <v/>
      </c>
      <c r="H1940" s="33" t="n"/>
      <c r="I1940" s="33" t="n"/>
      <c r="J1940" s="33">
        <f>IF(I1940="", "", I1940*$F1940)</f>
        <v/>
      </c>
      <c r="K1940" s="33" t="n"/>
      <c r="L1940" s="33">
        <f>IF(K1940="", "", K1940*$F1940)</f>
        <v/>
      </c>
      <c r="M1940" s="30">
        <f>IF(OR(H1940="",H1940=0),"",IF(K1940="",IF(J1940="","",J1940/H1940),L1940/H1940))</f>
        <v/>
      </c>
      <c r="P1940" s="444" t="n"/>
      <c r="Z1940" s="445" t="n"/>
    </row>
    <row r="1941" ht="13.35" customHeight="1" s="162">
      <c r="B1941" s="31" t="n"/>
      <c r="C1941" s="31" t="n"/>
      <c r="E1941" s="31" t="n"/>
      <c r="F1941" s="32" t="n"/>
      <c r="G1941" s="33">
        <f>IF(F1941="", "", H1941/F1941)</f>
        <v/>
      </c>
      <c r="H1941" s="33" t="n"/>
      <c r="I1941" s="33" t="n"/>
      <c r="J1941" s="33">
        <f>IF(I1941="", "", I1941*$F1941)</f>
        <v/>
      </c>
      <c r="K1941" s="33" t="n"/>
      <c r="L1941" s="33">
        <f>IF(K1941="", "", K1941*$F1941)</f>
        <v/>
      </c>
      <c r="M1941" s="30">
        <f>IF(OR(H1941="",H1941=0),"",IF(K1941="",IF(J1941="","",J1941/H1941),L1941/H1941))</f>
        <v/>
      </c>
      <c r="P1941" s="444" t="n"/>
      <c r="Z1941" s="445" t="n"/>
    </row>
    <row r="1942" ht="13.35" customHeight="1" s="162">
      <c r="B1942" s="31" t="n"/>
      <c r="C1942" s="31" t="n"/>
      <c r="E1942" s="31" t="n"/>
      <c r="F1942" s="32" t="n"/>
      <c r="G1942" s="33">
        <f>IF(F1942="", "", H1942/F1942)</f>
        <v/>
      </c>
      <c r="H1942" s="33" t="n"/>
      <c r="I1942" s="33" t="n"/>
      <c r="J1942" s="33">
        <f>IF(I1942="", "", I1942*$F1942)</f>
        <v/>
      </c>
      <c r="K1942" s="33" t="n"/>
      <c r="L1942" s="33">
        <f>IF(K1942="", "", K1942*$F1942)</f>
        <v/>
      </c>
      <c r="M1942" s="30">
        <f>IF(OR(H1942="",H1942=0),"",IF(K1942="",IF(J1942="","",J1942/H1942),L1942/H1942))</f>
        <v/>
      </c>
      <c r="P1942" s="444" t="n"/>
      <c r="Z1942" s="445" t="n"/>
    </row>
    <row r="1943" ht="13.35" customHeight="1" s="162">
      <c r="B1943" s="31" t="n"/>
      <c r="C1943" s="31" t="n"/>
      <c r="E1943" s="31" t="n"/>
      <c r="F1943" s="32" t="n"/>
      <c r="G1943" s="33">
        <f>IF(F1943="", "", H1943/F1943)</f>
        <v/>
      </c>
      <c r="H1943" s="33" t="n"/>
      <c r="I1943" s="33" t="n"/>
      <c r="J1943" s="33">
        <f>IF(I1943="", "", I1943*$F1943)</f>
        <v/>
      </c>
      <c r="K1943" s="33" t="n"/>
      <c r="L1943" s="33">
        <f>IF(K1943="", "", K1943*$F1943)</f>
        <v/>
      </c>
      <c r="M1943" s="30">
        <f>IF(OR(H1943="",H1943=0),"",IF(K1943="",IF(J1943="","",J1943/H1943),L1943/H1943))</f>
        <v/>
      </c>
      <c r="P1943" s="444" t="n"/>
      <c r="Z1943" s="445" t="n"/>
    </row>
    <row r="1944" ht="13.35" customHeight="1" s="162">
      <c r="B1944" s="31" t="n"/>
      <c r="C1944" s="31" t="n"/>
      <c r="E1944" s="31" t="n"/>
      <c r="F1944" s="32" t="n"/>
      <c r="G1944" s="33">
        <f>IF(F1944="", "", H1944/F1944)</f>
        <v/>
      </c>
      <c r="H1944" s="33" t="n"/>
      <c r="I1944" s="33" t="n"/>
      <c r="J1944" s="33">
        <f>IF(I1944="", "", I1944*$F1944)</f>
        <v/>
      </c>
      <c r="K1944" s="33" t="n"/>
      <c r="L1944" s="33">
        <f>IF(K1944="", "", K1944*$F1944)</f>
        <v/>
      </c>
      <c r="M1944" s="30">
        <f>IF(OR(H1944="",H1944=0),"",IF(K1944="",IF(J1944="","",J1944/H1944),L1944/H1944))</f>
        <v/>
      </c>
      <c r="P1944" s="444" t="n"/>
      <c r="Z1944" s="445" t="n"/>
    </row>
    <row r="1945" ht="13.35" customHeight="1" s="162">
      <c r="B1945" s="31" t="n"/>
      <c r="C1945" s="31" t="n"/>
      <c r="E1945" s="31" t="n"/>
      <c r="F1945" s="32" t="n"/>
      <c r="G1945" s="33">
        <f>IF(F1945="", "", H1945/F1945)</f>
        <v/>
      </c>
      <c r="H1945" s="33" t="n"/>
      <c r="I1945" s="33" t="n"/>
      <c r="J1945" s="33">
        <f>IF(I1945="", "", I1945*$F1945)</f>
        <v/>
      </c>
      <c r="K1945" s="33" t="n"/>
      <c r="L1945" s="33">
        <f>IF(K1945="", "", K1945*$F1945)</f>
        <v/>
      </c>
      <c r="M1945" s="30">
        <f>IF(OR(H1945="",H1945=0),"",IF(K1945="",IF(J1945="","",J1945/H1945),L1945/H1945))</f>
        <v/>
      </c>
      <c r="P1945" s="444" t="n"/>
      <c r="Z1945" s="445" t="n"/>
    </row>
    <row r="1946" ht="13.35" customHeight="1" s="162">
      <c r="B1946" s="31" t="n"/>
      <c r="C1946" s="31" t="n"/>
      <c r="E1946" s="31" t="n"/>
      <c r="F1946" s="32" t="n"/>
      <c r="G1946" s="33">
        <f>IF(F1946="", "", H1946/F1946)</f>
        <v/>
      </c>
      <c r="H1946" s="33" t="n"/>
      <c r="I1946" s="33" t="n"/>
      <c r="J1946" s="33">
        <f>IF(I1946="", "", I1946*$F1946)</f>
        <v/>
      </c>
      <c r="K1946" s="33" t="n"/>
      <c r="L1946" s="33">
        <f>IF(K1946="", "", K1946*$F1946)</f>
        <v/>
      </c>
      <c r="M1946" s="30">
        <f>IF(OR(H1946="",H1946=0),"",IF(K1946="",IF(J1946="","",J1946/H1946),L1946/H1946))</f>
        <v/>
      </c>
      <c r="P1946" s="444" t="n"/>
      <c r="Z1946" s="445" t="n"/>
    </row>
    <row r="1947" ht="13.35" customHeight="1" s="162">
      <c r="B1947" s="31" t="n"/>
      <c r="C1947" s="31" t="n"/>
      <c r="E1947" s="31" t="n"/>
      <c r="F1947" s="32" t="n"/>
      <c r="G1947" s="33">
        <f>IF(F1947="", "", H1947/F1947)</f>
        <v/>
      </c>
      <c r="H1947" s="33" t="n"/>
      <c r="I1947" s="33" t="n"/>
      <c r="J1947" s="33">
        <f>IF(I1947="", "", I1947*$F1947)</f>
        <v/>
      </c>
      <c r="K1947" s="33" t="n"/>
      <c r="L1947" s="33">
        <f>IF(K1947="", "", K1947*$F1947)</f>
        <v/>
      </c>
      <c r="M1947" s="34">
        <f>IF(OR(H1947="",H1947=0),"",IF(K1947="",IF(J1947="","",J1947/H1947),L1947/H1947))</f>
        <v/>
      </c>
      <c r="P1947" s="444" t="n"/>
      <c r="Z1947" s="445" t="n"/>
    </row>
    <row r="1948" ht="13.35" customHeight="1" s="162">
      <c r="A1948" s="130" t="n"/>
      <c r="B1948" s="42" t="n"/>
      <c r="C1948" s="231" t="inlineStr">
        <is>
          <t>Total</t>
        </is>
      </c>
      <c r="D1948" s="159" t="n"/>
      <c r="E1948" s="42" t="n"/>
      <c r="F1948" s="42" t="n"/>
      <c r="G1948" s="43" t="n"/>
      <c r="H1948" s="43">
        <f>IF(SUM(H1920:H1947)=0,"",SUM(H1920:H1947))</f>
        <v/>
      </c>
      <c r="I1948" s="43" t="n"/>
      <c r="J1948" s="43">
        <f>IF(SUM(J1920:J1947)=0,"",SUM(J1920:J1947))</f>
        <v/>
      </c>
      <c r="K1948" s="43" t="n"/>
      <c r="L1948" s="43">
        <f>IF(SUM(L1920:L1947)=0,"",SUM(L1920:L1947))</f>
        <v/>
      </c>
      <c r="M1948" s="35">
        <f>IF(OR(H1948="",H1948=0),"",IF(L1948="",IF(J1948="","",J1948/H1948),L1948/H1948))</f>
        <v/>
      </c>
      <c r="P1948" s="444" t="n"/>
      <c r="Z1948" s="445" t="n"/>
    </row>
    <row r="1949" ht="13.35" customHeight="1" s="162">
      <c r="P1949" s="444" t="n"/>
      <c r="Z1949" s="445" t="n"/>
    </row>
    <row r="1950" ht="13.35" customHeight="1" s="162">
      <c r="B1950" s="188" t="inlineStr">
        <is>
          <t>Return Air Register / Inlet Airflow</t>
        </is>
      </c>
      <c r="C1950" s="174" t="n"/>
      <c r="D1950" s="174" t="n"/>
      <c r="E1950" s="174" t="n"/>
      <c r="F1950" s="173" t="n"/>
      <c r="G1950" s="233" t="inlineStr">
        <is>
          <t>Design VEL</t>
        </is>
      </c>
      <c r="H1950" s="194" t="inlineStr">
        <is>
          <t>Design CFM</t>
        </is>
      </c>
      <c r="I1950" s="188" t="inlineStr">
        <is>
          <t>Initial</t>
        </is>
      </c>
      <c r="J1950" s="173" t="n"/>
      <c r="K1950" s="188" t="inlineStr">
        <is>
          <t>Final</t>
        </is>
      </c>
      <c r="L1950" s="173" t="n"/>
      <c r="M1950" s="188" t="inlineStr">
        <is>
          <t>%</t>
        </is>
      </c>
      <c r="P1950" s="446" t="n"/>
      <c r="Q1950" s="447" t="n"/>
      <c r="R1950" s="447" t="n"/>
      <c r="S1950" s="447" t="n"/>
      <c r="T1950" s="447" t="n"/>
      <c r="U1950" s="447" t="n"/>
      <c r="V1950" s="447" t="n"/>
      <c r="W1950" s="447" t="n"/>
      <c r="X1950" s="447" t="n"/>
      <c r="Y1950" s="447" t="n"/>
      <c r="Z1950" s="448" t="n"/>
    </row>
    <row r="1951" ht="13.35" customHeight="1" s="162">
      <c r="B1951" s="153" t="inlineStr">
        <is>
          <t>No.</t>
        </is>
      </c>
      <c r="C1951" s="188" t="inlineStr">
        <is>
          <t>Area Served</t>
        </is>
      </c>
      <c r="D1951" s="188" t="inlineStr">
        <is>
          <t>Type</t>
        </is>
      </c>
      <c r="E1951" s="188" t="inlineStr">
        <is>
          <t>Size</t>
        </is>
      </c>
      <c r="F1951" s="188" t="inlineStr">
        <is>
          <t>Ak</t>
        </is>
      </c>
      <c r="G1951" s="442" t="n"/>
      <c r="H1951" s="442" t="n"/>
      <c r="I1951" s="188" t="inlineStr">
        <is>
          <t>VEL</t>
        </is>
      </c>
      <c r="J1951" s="188" t="inlineStr">
        <is>
          <t>CFM</t>
        </is>
      </c>
      <c r="K1951" s="188" t="inlineStr">
        <is>
          <t>VEL</t>
        </is>
      </c>
      <c r="L1951" s="188" t="inlineStr">
        <is>
          <t>CFM</t>
        </is>
      </c>
      <c r="M1951" s="442" t="n"/>
    </row>
    <row r="1952" ht="13.35" customHeight="1" s="162">
      <c r="B1952" s="31" t="n"/>
      <c r="C1952" s="31" t="n"/>
      <c r="E1952" s="31" t="n"/>
      <c r="F1952" s="32" t="n"/>
      <c r="G1952" s="33">
        <f>IF(F1952="", "", H1952/F1952)</f>
        <v/>
      </c>
      <c r="H1952" s="33">
        <f>IF(H1948="","",H1948-N(H1959))</f>
        <v/>
      </c>
      <c r="I1952" s="33" t="n"/>
      <c r="J1952" s="33">
        <f>IF(I1952="", "", I1952*$F1952)</f>
        <v/>
      </c>
      <c r="K1952" s="33" t="n"/>
      <c r="L1952" s="33">
        <f>IF(L1959="","",L1948-N(L1959))</f>
        <v/>
      </c>
      <c r="M1952" s="30">
        <f>IF(OR(H1952="",H1952=0),"",IF(K1952="",IF(J1952="","",J1952/H1952),L1952/H1952))</f>
        <v/>
      </c>
    </row>
    <row r="1953" ht="13.35" customHeight="1" s="162">
      <c r="B1953" s="31" t="n"/>
      <c r="C1953" s="31" t="n"/>
      <c r="E1953" s="31"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1" t="n"/>
      <c r="C1954" s="31" t="n"/>
      <c r="E1954" s="31" t="n"/>
      <c r="F1954" s="32" t="n"/>
      <c r="G1954" s="33">
        <f>IF(F1954="", "", H1954/F1954)</f>
        <v/>
      </c>
      <c r="H1954" s="33" t="n"/>
      <c r="I1954" s="33" t="n"/>
      <c r="J1954" s="33">
        <f>IF(I1954="", "", I1954*$F1954)</f>
        <v/>
      </c>
      <c r="K1954" s="33" t="n"/>
      <c r="L1954" s="33">
        <f>IF(K1954="", "", K1954*$F1954)</f>
        <v/>
      </c>
      <c r="M1954" s="34">
        <f>IF(OR(H1954="",H1954=0),"",IF(K1954="",IF(J1954="","",J1954/H1954),L1954/H1954))</f>
        <v/>
      </c>
    </row>
    <row r="1955" ht="13.35" customHeight="1" s="162">
      <c r="A1955" s="130" t="n"/>
      <c r="B1955" s="42" t="n"/>
      <c r="C1955" s="231" t="inlineStr">
        <is>
          <t>Total</t>
        </is>
      </c>
      <c r="D1955" s="159" t="n"/>
      <c r="E1955" s="42" t="n"/>
      <c r="F1955" s="42" t="n"/>
      <c r="G1955" s="43" t="n"/>
      <c r="H1955" s="43">
        <f>IF(SUM(H1952:H1954)=0, "", SUM(H1952:H1954))</f>
        <v/>
      </c>
      <c r="I1955" s="42" t="n"/>
      <c r="J1955" s="43">
        <f>IF(SUM(J1952:J1954)=0, "", SUM(J1952:J1954))</f>
        <v/>
      </c>
      <c r="K1955" s="42" t="n"/>
      <c r="L1955" s="43">
        <f>IF(SUM(L1952:L1954)=0, "", SUM(L1952:L1954))</f>
        <v/>
      </c>
      <c r="M1955" s="35">
        <f>IF(OR(H1955="",H1955=0),"",IF(L1955="",IF(J1955="","",J1955/H1955),L1955/H1955))</f>
        <v/>
      </c>
    </row>
    <row r="1956"/>
    <row r="1957" ht="13.35" customHeight="1" s="162">
      <c r="B1957" s="188" t="inlineStr">
        <is>
          <t>Outside Air Inlet / Duct Airflow</t>
        </is>
      </c>
      <c r="C1957" s="174" t="n"/>
      <c r="D1957" s="174" t="n"/>
      <c r="E1957" s="174" t="n"/>
      <c r="F1957" s="173" t="n"/>
      <c r="G1957" s="233" t="inlineStr">
        <is>
          <t>Design VEL</t>
        </is>
      </c>
      <c r="H1957" s="194" t="inlineStr">
        <is>
          <t>Design CFM</t>
        </is>
      </c>
      <c r="I1957" s="188" t="inlineStr">
        <is>
          <t>Initial</t>
        </is>
      </c>
      <c r="J1957" s="173" t="n"/>
      <c r="K1957" s="188" t="inlineStr">
        <is>
          <t>Final</t>
        </is>
      </c>
      <c r="L1957" s="173" t="n"/>
      <c r="M1957" s="188" t="inlineStr">
        <is>
          <t>%</t>
        </is>
      </c>
    </row>
    <row r="1958" ht="13.35" customHeight="1" s="162">
      <c r="B1958" s="153" t="inlineStr">
        <is>
          <t>No.</t>
        </is>
      </c>
      <c r="C1958" s="188" t="inlineStr">
        <is>
          <t>Area Served</t>
        </is>
      </c>
      <c r="D1958" s="188" t="inlineStr">
        <is>
          <t>Type</t>
        </is>
      </c>
      <c r="E1958" s="188" t="inlineStr">
        <is>
          <t>Size</t>
        </is>
      </c>
      <c r="F1958" s="188" t="inlineStr">
        <is>
          <t>Ak</t>
        </is>
      </c>
      <c r="G1958" s="442" t="n"/>
      <c r="H1958" s="442" t="n"/>
      <c r="I1958" s="188" t="inlineStr">
        <is>
          <t>VEL</t>
        </is>
      </c>
      <c r="J1958" s="188" t="inlineStr">
        <is>
          <t>CFM</t>
        </is>
      </c>
      <c r="K1958" s="188" t="inlineStr">
        <is>
          <t>VEL</t>
        </is>
      </c>
      <c r="L1958" s="188" t="inlineStr">
        <is>
          <t>CFM</t>
        </is>
      </c>
      <c r="M1958" s="442" t="n"/>
    </row>
    <row r="1959" ht="13.35" customHeight="1" s="162">
      <c r="B1959" s="31" t="n"/>
      <c r="C1959" s="31" t="n"/>
      <c r="E1959" s="31" t="n"/>
      <c r="F1959" s="32" t="n"/>
      <c r="G1959" s="33">
        <f>IF(F1959="", "", H1959/F1959)</f>
        <v/>
      </c>
      <c r="H1959" s="33" t="n"/>
      <c r="I1959" s="33" t="n"/>
      <c r="J1959" s="33">
        <f>IF(I1959="", "", I1959*$F1959)</f>
        <v/>
      </c>
      <c r="K1959" s="33" t="n"/>
      <c r="L1959" s="33">
        <f>IF(K1959="", "", K1959*$F1959)</f>
        <v/>
      </c>
      <c r="M1959" s="30">
        <f>IF(OR(H1959="",H1959=0),"",IF(K1959="",IF(J1959="","",J1959/H1959),L1959/H1959))</f>
        <v/>
      </c>
    </row>
    <row r="1960"/>
    <row r="1961" ht="13.35" customHeight="1" s="162">
      <c r="B1961" s="188" t="inlineStr">
        <is>
          <t>Remarks</t>
        </is>
      </c>
      <c r="C1961" s="173" t="n"/>
      <c r="D1961" s="154" t="n"/>
      <c r="E1961" s="174" t="n"/>
      <c r="F1961" s="174" t="n"/>
      <c r="G1961" s="174" t="n"/>
      <c r="H1961" s="174" t="n"/>
      <c r="I1961" s="174" t="n"/>
      <c r="J1961" s="174" t="n"/>
      <c r="K1961" s="174" t="n"/>
      <c r="L1961" s="174" t="n"/>
      <c r="M1961" s="173" t="n"/>
    </row>
  </sheetData>
  <mergeCells count="2326">
    <mergeCell ref="P1295:Z1295"/>
    <mergeCell ref="P570:Z570"/>
    <mergeCell ref="C191:D191"/>
    <mergeCell ref="D592:F593"/>
    <mergeCell ref="I536:J536"/>
    <mergeCell ref="M1222:M1223"/>
    <mergeCell ref="C184:D184"/>
    <mergeCell ref="P1656:Z1656"/>
    <mergeCell ref="P901:Z901"/>
    <mergeCell ref="P1199:Z1199"/>
    <mergeCell ref="P895:Z895"/>
    <mergeCell ref="G1026:G1027"/>
    <mergeCell ref="P1351:Z1351"/>
    <mergeCell ref="P894:Z894"/>
    <mergeCell ref="P1780:Z1780"/>
    <mergeCell ref="G1624:G1625"/>
    <mergeCell ref="P1651:Z1651"/>
    <mergeCell ref="P896:Z896"/>
    <mergeCell ref="D739:F740"/>
    <mergeCell ref="B578:F578"/>
    <mergeCell ref="B1131:C1132"/>
    <mergeCell ref="H105:H106"/>
    <mergeCell ref="I1425:M1426"/>
    <mergeCell ref="P1682:Z1682"/>
    <mergeCell ref="B1032:M1032"/>
    <mergeCell ref="P623:Z623"/>
    <mergeCell ref="M1362:M1363"/>
    <mergeCell ref="P921:Z921"/>
    <mergeCell ref="I1281:J1281"/>
    <mergeCell ref="P1796:Z1796"/>
    <mergeCell ref="P1350:Z1350"/>
    <mergeCell ref="P1648:Z1648"/>
    <mergeCell ref="D1672:F1672"/>
    <mergeCell ref="P614:Z614"/>
    <mergeCell ref="D300:F300"/>
    <mergeCell ref="B725:F725"/>
    <mergeCell ref="P1341:Z1341"/>
    <mergeCell ref="P624:Z624"/>
    <mergeCell ref="P309:Z309"/>
    <mergeCell ref="P1335:Z1335"/>
    <mergeCell ref="K928:L928"/>
    <mergeCell ref="G7:G8"/>
    <mergeCell ref="P609:Z609"/>
    <mergeCell ref="I251:M251"/>
    <mergeCell ref="B291:F291"/>
    <mergeCell ref="I592:M593"/>
    <mergeCell ref="P1336:Z1336"/>
    <mergeCell ref="G1068:G1069"/>
    <mergeCell ref="B1717:M1717"/>
    <mergeCell ref="P1063:Z1063"/>
    <mergeCell ref="P1361:Z1361"/>
    <mergeCell ref="D55:F55"/>
    <mergeCell ref="P179:Z179"/>
    <mergeCell ref="G154:G155"/>
    <mergeCell ref="I1525:M1525"/>
    <mergeCell ref="M235:M236"/>
    <mergeCell ref="K1068:L1068"/>
    <mergeCell ref="G340:G341"/>
    <mergeCell ref="B448:F448"/>
    <mergeCell ref="D1719:F1720"/>
    <mergeCell ref="H1362:H1363"/>
    <mergeCell ref="P662:Z662"/>
    <mergeCell ref="B982:M982"/>
    <mergeCell ref="D1324:M1324"/>
    <mergeCell ref="P962:Z962"/>
    <mergeCell ref="P207:Z207"/>
    <mergeCell ref="I300:M300"/>
    <mergeCell ref="G543:H544"/>
    <mergeCell ref="P564:Z564"/>
    <mergeCell ref="D1866:F1867"/>
    <mergeCell ref="B1705:F1705"/>
    <mergeCell ref="D932:M932"/>
    <mergeCell ref="P993:Z993"/>
    <mergeCell ref="P232:Z232"/>
    <mergeCell ref="C1458:D1458"/>
    <mergeCell ref="P566:Z566"/>
    <mergeCell ref="P864:Z864"/>
    <mergeCell ref="K781:L781"/>
    <mergeCell ref="P1293:Z1293"/>
    <mergeCell ref="P1591:Z1591"/>
    <mergeCell ref="P261:Z261"/>
    <mergeCell ref="P559:Z559"/>
    <mergeCell ref="P1749:Z1749"/>
    <mergeCell ref="C1066:D1066"/>
    <mergeCell ref="P866:Z866"/>
    <mergeCell ref="P1593:Z1593"/>
    <mergeCell ref="P561:Z561"/>
    <mergeCell ref="D837:F838"/>
    <mergeCell ref="P1751:Z1751"/>
    <mergeCell ref="B491:C491"/>
    <mergeCell ref="I55:M55"/>
    <mergeCell ref="B1523:C1524"/>
    <mergeCell ref="I1378:M1378"/>
    <mergeCell ref="B100:M100"/>
    <mergeCell ref="P706:Z706"/>
    <mergeCell ref="I1719:M1720"/>
    <mergeCell ref="H1558:H1559"/>
    <mergeCell ref="P279:Z279"/>
    <mergeCell ref="K1771:L1771"/>
    <mergeCell ref="D6:F6"/>
    <mergeCell ref="P1006:Z1006"/>
    <mergeCell ref="P1164:Z1164"/>
    <mergeCell ref="G105:G106"/>
    <mergeCell ref="P403:Z403"/>
    <mergeCell ref="B389:F389"/>
    <mergeCell ref="P701:Z701"/>
    <mergeCell ref="K1134:L1134"/>
    <mergeCell ref="P1008:Z1008"/>
    <mergeCell ref="P280:Z280"/>
    <mergeCell ref="P1166:Z1166"/>
    <mergeCell ref="P411:Z411"/>
    <mergeCell ref="P274:Z274"/>
    <mergeCell ref="P1787:Z1787"/>
    <mergeCell ref="P703:Z703"/>
    <mergeCell ref="B1569:C1569"/>
    <mergeCell ref="B687:C687"/>
    <mergeCell ref="I1761:J1761"/>
    <mergeCell ref="G1670:H1671"/>
    <mergeCell ref="B787:M787"/>
    <mergeCell ref="I837:M838"/>
    <mergeCell ref="K39:L39"/>
    <mergeCell ref="H431:H432"/>
    <mergeCell ref="D445:F446"/>
    <mergeCell ref="P1359:Z1359"/>
    <mergeCell ref="P631:Z631"/>
    <mergeCell ref="P1693:Z1693"/>
    <mergeCell ref="P1060:Z1060"/>
    <mergeCell ref="P422:Z422"/>
    <mergeCell ref="H1614:H1615"/>
    <mergeCell ref="C37:D37"/>
    <mergeCell ref="B742:F742"/>
    <mergeCell ref="I879:J879"/>
    <mergeCell ref="P1388:Z1388"/>
    <mergeCell ref="B1803:F1803"/>
    <mergeCell ref="L2:M2"/>
    <mergeCell ref="P1360:Z1360"/>
    <mergeCell ref="I693:J693"/>
    <mergeCell ref="I6:M6"/>
    <mergeCell ref="P1688:Z1688"/>
    <mergeCell ref="I102:M103"/>
    <mergeCell ref="P1389:Z1389"/>
    <mergeCell ref="L3:M3"/>
    <mergeCell ref="H144:H145"/>
    <mergeCell ref="B1865:M1865"/>
    <mergeCell ref="B1227:M1227"/>
    <mergeCell ref="P1833:Z1833"/>
    <mergeCell ref="I1019:J1019"/>
    <mergeCell ref="P773:Z773"/>
    <mergeCell ref="P651:Z651"/>
    <mergeCell ref="P1835:Z1835"/>
    <mergeCell ref="G1082:H1083"/>
    <mergeCell ref="K350:L350"/>
    <mergeCell ref="P1107:Z1107"/>
    <mergeCell ref="D1133:F1133"/>
    <mergeCell ref="P1536:Z1536"/>
    <mergeCell ref="G1232:G1233"/>
    <mergeCell ref="B1516:F1516"/>
    <mergeCell ref="P1828:Z1828"/>
    <mergeCell ref="H872:H873"/>
    <mergeCell ref="B186:F186"/>
    <mergeCell ref="B983:M983"/>
    <mergeCell ref="P1109:Z1109"/>
    <mergeCell ref="D1131:F1132"/>
    <mergeCell ref="B791:F791"/>
    <mergeCell ref="P1407:Z1407"/>
    <mergeCell ref="B785:C785"/>
    <mergeCell ref="P1538:Z1538"/>
    <mergeCell ref="P804:Z804"/>
    <mergeCell ref="P1830:Z1830"/>
    <mergeCell ref="M1761:M1762"/>
    <mergeCell ref="P1102:Z1102"/>
    <mergeCell ref="C723:D723"/>
    <mergeCell ref="D1280:F1280"/>
    <mergeCell ref="P74:Z74"/>
    <mergeCell ref="P372:Z372"/>
    <mergeCell ref="B1814:C1814"/>
    <mergeCell ref="P1406:Z1406"/>
    <mergeCell ref="P76:Z76"/>
    <mergeCell ref="P374:Z374"/>
    <mergeCell ref="B1914:M1914"/>
    <mergeCell ref="P672:Z672"/>
    <mergeCell ref="B56:F56"/>
    <mergeCell ref="D398:F398"/>
    <mergeCell ref="K1166:L1166"/>
    <mergeCell ref="M1026:M1027"/>
    <mergeCell ref="P1460:Z1460"/>
    <mergeCell ref="B1117:F1117"/>
    <mergeCell ref="P699:Z699"/>
    <mergeCell ref="P674:Z674"/>
    <mergeCell ref="P1889:Z1889"/>
    <mergeCell ref="B1869:F1869"/>
    <mergeCell ref="P999:Z999"/>
    <mergeCell ref="G1614:G1615"/>
    <mergeCell ref="D543:F544"/>
    <mergeCell ref="I1133:M1133"/>
    <mergeCell ref="G396:H397"/>
    <mergeCell ref="M1173:M1174"/>
    <mergeCell ref="B1179:M1179"/>
    <mergeCell ref="I1229:M1230"/>
    <mergeCell ref="I333:J333"/>
    <mergeCell ref="P1486:Z1486"/>
    <mergeCell ref="H95:H96"/>
    <mergeCell ref="I1131:M1132"/>
    <mergeCell ref="P87:Z87"/>
    <mergeCell ref="I1085:J1085"/>
    <mergeCell ref="G732:G733"/>
    <mergeCell ref="P1600:Z1600"/>
    <mergeCell ref="M1771:M1772"/>
    <mergeCell ref="H1575:H1576"/>
    <mergeCell ref="P1488:Z1488"/>
    <mergeCell ref="I1271:J1271"/>
    <mergeCell ref="P1786:Z1786"/>
    <mergeCell ref="G1761:G1762"/>
    <mergeCell ref="P418:Z418"/>
    <mergeCell ref="P412:Z412"/>
    <mergeCell ref="D104:F104"/>
    <mergeCell ref="P1900:Z1900"/>
    <mergeCell ref="P1778:Z1778"/>
    <mergeCell ref="P1788:Z1788"/>
    <mergeCell ref="P420:Z420"/>
    <mergeCell ref="P718:Z718"/>
    <mergeCell ref="P712:Z712"/>
    <mergeCell ref="G879:G880"/>
    <mergeCell ref="D50:M50"/>
    <mergeCell ref="H840:H841"/>
    <mergeCell ref="P17:Z17"/>
    <mergeCell ref="P1201:Z1201"/>
    <mergeCell ref="B1278:C1279"/>
    <mergeCell ref="P1499:Z1499"/>
    <mergeCell ref="P19:Z19"/>
    <mergeCell ref="B1908:F1908"/>
    <mergeCell ref="P317:Z317"/>
    <mergeCell ref="G144:G145"/>
    <mergeCell ref="P1501:Z1501"/>
    <mergeCell ref="C1122:D1122"/>
    <mergeCell ref="P1799:Z1799"/>
    <mergeCell ref="P1044:Z1044"/>
    <mergeCell ref="G1019:G1020"/>
    <mergeCell ref="D1525:F1525"/>
    <mergeCell ref="P12:Z12"/>
    <mergeCell ref="B840:F840"/>
    <mergeCell ref="P1832:Z1832"/>
    <mergeCell ref="P1826:Z1826"/>
    <mergeCell ref="P14:Z14"/>
    <mergeCell ref="I105:J105"/>
    <mergeCell ref="B1912:C1912"/>
    <mergeCell ref="D1128:M1128"/>
    <mergeCell ref="B249:C250"/>
    <mergeCell ref="B295:C295"/>
    <mergeCell ref="I104:M104"/>
    <mergeCell ref="P1100:Z1100"/>
    <mergeCell ref="D1670:F1671"/>
    <mergeCell ref="C1605:D1605"/>
    <mergeCell ref="P914:Z914"/>
    <mergeCell ref="P159:Z159"/>
    <mergeCell ref="P72:Z72"/>
    <mergeCell ref="P370:Z370"/>
    <mergeCell ref="H1222:H1223"/>
    <mergeCell ref="P916:Z916"/>
    <mergeCell ref="P161:Z161"/>
    <mergeCell ref="P1214:Z1214"/>
    <mergeCell ref="P459:Z459"/>
    <mergeCell ref="P65:Z65"/>
    <mergeCell ref="P1729:Z1729"/>
    <mergeCell ref="P670:Z670"/>
    <mergeCell ref="P1555:Z1555"/>
    <mergeCell ref="P1731:Z1731"/>
    <mergeCell ref="C233:D233"/>
    <mergeCell ref="P212:Z212"/>
    <mergeCell ref="P510:Z510"/>
    <mergeCell ref="P1115:Z1115"/>
    <mergeCell ref="I627:J627"/>
    <mergeCell ref="P83:Z83"/>
    <mergeCell ref="K1575:L1575"/>
    <mergeCell ref="P512:Z512"/>
    <mergeCell ref="P810:Z810"/>
    <mergeCell ref="K95:L95"/>
    <mergeCell ref="P1144:Z1144"/>
    <mergeCell ref="P85:Z85"/>
    <mergeCell ref="G840:G841"/>
    <mergeCell ref="K88:L88"/>
    <mergeCell ref="H480:H481"/>
    <mergeCell ref="P1110:Z1110"/>
    <mergeCell ref="P84:Z84"/>
    <mergeCell ref="P1784:Z1784"/>
    <mergeCell ref="P1146:Z1146"/>
    <mergeCell ref="P1444:Z1444"/>
    <mergeCell ref="I1670:M1671"/>
    <mergeCell ref="G1271:G1272"/>
    <mergeCell ref="B529:F529"/>
    <mergeCell ref="D442:M442"/>
    <mergeCell ref="P1139:Z1139"/>
    <mergeCell ref="P80:Z80"/>
    <mergeCell ref="K546:L546"/>
    <mergeCell ref="H938:H939"/>
    <mergeCell ref="P1141:Z1141"/>
    <mergeCell ref="I1232:J1232"/>
    <mergeCell ref="H627:H628"/>
    <mergeCell ref="B1376:C1377"/>
    <mergeCell ref="P225:Z225"/>
    <mergeCell ref="I1418:J1418"/>
    <mergeCell ref="B591:M591"/>
    <mergeCell ref="P1197:Z1197"/>
    <mergeCell ref="P1495:Z1495"/>
    <mergeCell ref="H235:H236"/>
    <mergeCell ref="P1924:Z1924"/>
    <mergeCell ref="M1526:M1527"/>
    <mergeCell ref="P1286:Z1286"/>
    <mergeCell ref="P525:Z525"/>
    <mergeCell ref="P227:Z227"/>
    <mergeCell ref="G1656:G1657"/>
    <mergeCell ref="P1497:Z1497"/>
    <mergeCell ref="P859:Z859"/>
    <mergeCell ref="P226:Z226"/>
    <mergeCell ref="P1795:Z1795"/>
    <mergeCell ref="P1586:Z1586"/>
    <mergeCell ref="B242:F242"/>
    <mergeCell ref="P1192:Z1192"/>
    <mergeCell ref="M39:M40"/>
    <mergeCell ref="I543:M544"/>
    <mergeCell ref="B1607:F1607"/>
    <mergeCell ref="P1797:Z1797"/>
    <mergeCell ref="I497:J497"/>
    <mergeCell ref="P10:Z10"/>
    <mergeCell ref="G774:G775"/>
    <mergeCell ref="P1498:Z1498"/>
    <mergeCell ref="B543:C544"/>
    <mergeCell ref="M781:M782"/>
    <mergeCell ref="G1957:G1958"/>
    <mergeCell ref="P130:Z130"/>
    <mergeCell ref="P1339:Z1339"/>
    <mergeCell ref="B1031:M1031"/>
    <mergeCell ref="P1637:Z1637"/>
    <mergeCell ref="I1754:J1754"/>
    <mergeCell ref="P912:Z912"/>
    <mergeCell ref="P157:Z157"/>
    <mergeCell ref="P1210:Z1210"/>
    <mergeCell ref="P455:Z455"/>
    <mergeCell ref="P1508:Z1508"/>
    <mergeCell ref="P1645:Z1645"/>
    <mergeCell ref="P1639:Z1639"/>
    <mergeCell ref="P1937:Z1937"/>
    <mergeCell ref="K1222:L1222"/>
    <mergeCell ref="C632:D632"/>
    <mergeCell ref="P1212:Z1212"/>
    <mergeCell ref="P457:Z457"/>
    <mergeCell ref="B1320:F1320"/>
    <mergeCell ref="P755:Z755"/>
    <mergeCell ref="P1053:Z1053"/>
    <mergeCell ref="K1215:L1215"/>
    <mergeCell ref="P1939:Z1939"/>
    <mergeCell ref="P913:Z913"/>
    <mergeCell ref="P1211:Z1211"/>
    <mergeCell ref="P907:Z907"/>
    <mergeCell ref="B595:F595"/>
    <mergeCell ref="P1640:Z1640"/>
    <mergeCell ref="B1656:F1656"/>
    <mergeCell ref="P1851:Z1851"/>
    <mergeCell ref="P452:Z452"/>
    <mergeCell ref="G788:H789"/>
    <mergeCell ref="P176:Z176"/>
    <mergeCell ref="K487:L487"/>
    <mergeCell ref="P1238:Z1238"/>
    <mergeCell ref="H1754:H1755"/>
    <mergeCell ref="C1017:D1017"/>
    <mergeCell ref="P178:Z178"/>
    <mergeCell ref="B1718:M1718"/>
    <mergeCell ref="M497:M498"/>
    <mergeCell ref="P214:Z214"/>
    <mergeCell ref="G627:G628"/>
    <mergeCell ref="P170:Z170"/>
    <mergeCell ref="P468:Z468"/>
    <mergeCell ref="D202:F202"/>
    <mergeCell ref="K970:L970"/>
    <mergeCell ref="B921:F921"/>
    <mergeCell ref="G935:H936"/>
    <mergeCell ref="G1565:G1566"/>
    <mergeCell ref="P812:Z812"/>
    <mergeCell ref="M1166:M1167"/>
    <mergeCell ref="I1624:J1624"/>
    <mergeCell ref="G970:G971"/>
    <mergeCell ref="G1901:G1902"/>
    <mergeCell ref="B1670:C1671"/>
    <mergeCell ref="M1908:M1909"/>
    <mergeCell ref="C730:D730"/>
    <mergeCell ref="I137:J137"/>
    <mergeCell ref="M252:M253"/>
    <mergeCell ref="B247:M247"/>
    <mergeCell ref="P1257:Z1257"/>
    <mergeCell ref="P1292:Z1292"/>
    <mergeCell ref="K1901:L1901"/>
    <mergeCell ref="B101:M101"/>
    <mergeCell ref="B634:F634"/>
    <mergeCell ref="P1582:Z1582"/>
    <mergeCell ref="P1163:Z1163"/>
    <mergeCell ref="B1817:C1818"/>
    <mergeCell ref="P1592:Z1592"/>
    <mergeCell ref="P522:Z522"/>
    <mergeCell ref="M879:M880"/>
    <mergeCell ref="C1759:D1759"/>
    <mergeCell ref="P1926:Z1926"/>
    <mergeCell ref="P1584:Z1584"/>
    <mergeCell ref="H46:H47"/>
    <mergeCell ref="P1882:Z1882"/>
    <mergeCell ref="P850:Z850"/>
    <mergeCell ref="G683:G684"/>
    <mergeCell ref="B1722:F1722"/>
    <mergeCell ref="B1716:C1716"/>
    <mergeCell ref="P120:Z120"/>
    <mergeCell ref="D396:F397"/>
    <mergeCell ref="P1310:Z1310"/>
    <mergeCell ref="P847:Z847"/>
    <mergeCell ref="P707:Z707"/>
    <mergeCell ref="P1005:Z1005"/>
    <mergeCell ref="B834:C834"/>
    <mergeCell ref="B1082:C1083"/>
    <mergeCell ref="P1303:Z1303"/>
    <mergeCell ref="G693:G694"/>
    <mergeCell ref="P578:Z578"/>
    <mergeCell ref="P121:Z121"/>
    <mergeCell ref="M774:M775"/>
    <mergeCell ref="P1305:Z1305"/>
    <mergeCell ref="M1624:M1625"/>
    <mergeCell ref="B987:F987"/>
    <mergeCell ref="C926:D926"/>
    <mergeCell ref="G1754:G1755"/>
    <mergeCell ref="D1329:F1329"/>
    <mergeCell ref="H1761:H1762"/>
    <mergeCell ref="P123:Z123"/>
    <mergeCell ref="P421:Z421"/>
    <mergeCell ref="P1605:Z1605"/>
    <mergeCell ref="B981:C981"/>
    <mergeCell ref="P1209:Z1209"/>
    <mergeCell ref="D1863:M1863"/>
    <mergeCell ref="B933:M933"/>
    <mergeCell ref="H1460:H1461"/>
    <mergeCell ref="P262:Z262"/>
    <mergeCell ref="K1754:L1754"/>
    <mergeCell ref="I249:M250"/>
    <mergeCell ref="H88:H89"/>
    <mergeCell ref="I203:J203"/>
    <mergeCell ref="K301:L301"/>
    <mergeCell ref="H693:H694"/>
    <mergeCell ref="P568:Z568"/>
    <mergeCell ref="C1857:D1857"/>
    <mergeCell ref="M1379:M1380"/>
    <mergeCell ref="I1264:J1264"/>
    <mergeCell ref="P1534:Z1534"/>
    <mergeCell ref="I1183:J1183"/>
    <mergeCell ref="P508:Z508"/>
    <mergeCell ref="P263:Z263"/>
    <mergeCell ref="K186:L186"/>
    <mergeCell ref="P1692:Z1692"/>
    <mergeCell ref="P1654:Z1654"/>
    <mergeCell ref="K732:L732"/>
    <mergeCell ref="B246:C246"/>
    <mergeCell ref="P474:Z474"/>
    <mergeCell ref="P134:Z134"/>
    <mergeCell ref="P808:Z808"/>
    <mergeCell ref="I396:M397"/>
    <mergeCell ref="P1237:Z1237"/>
    <mergeCell ref="P1535:Z1535"/>
    <mergeCell ref="I594:M594"/>
    <mergeCell ref="P1649:Z1649"/>
    <mergeCell ref="B396:C397"/>
    <mergeCell ref="P1108:Z1108"/>
    <mergeCell ref="M634:M635"/>
    <mergeCell ref="H1173:H1174"/>
    <mergeCell ref="G1810:G1811"/>
    <mergeCell ref="B639:M639"/>
    <mergeCell ref="D981:M981"/>
    <mergeCell ref="B1362:F1362"/>
    <mergeCell ref="D1427:F1427"/>
    <mergeCell ref="H1771:H1772"/>
    <mergeCell ref="G200:H201"/>
    <mergeCell ref="P1253:Z1253"/>
    <mergeCell ref="P949:Z949"/>
    <mergeCell ref="H291:H292"/>
    <mergeCell ref="M1607:M1608"/>
    <mergeCell ref="P650:Z650"/>
    <mergeCell ref="P948:Z948"/>
    <mergeCell ref="P1834:Z1834"/>
    <mergeCell ref="G1712:G1713"/>
    <mergeCell ref="B1820:F1820"/>
    <mergeCell ref="B1961:C1961"/>
    <mergeCell ref="P223:Z223"/>
    <mergeCell ref="P1705:Z1705"/>
    <mergeCell ref="P950:Z950"/>
    <mergeCell ref="M1901:M1902"/>
    <mergeCell ref="P1248:Z1248"/>
    <mergeCell ref="P523:Z523"/>
    <mergeCell ref="D246:M246"/>
    <mergeCell ref="G347:H348"/>
    <mergeCell ref="G977:G978"/>
    <mergeCell ref="P1250:Z1250"/>
    <mergeCell ref="P1548:Z1548"/>
    <mergeCell ref="I1379:J1379"/>
    <mergeCell ref="P218:Z218"/>
    <mergeCell ref="K382:L382"/>
    <mergeCell ref="H774:H775"/>
    <mergeCell ref="D788:F789"/>
    <mergeCell ref="I1036:J1036"/>
    <mergeCell ref="P205:Z205"/>
    <mergeCell ref="P1395:Z1395"/>
    <mergeCell ref="P1091:Z1091"/>
    <mergeCell ref="M1320:M1321"/>
    <mergeCell ref="P363:Z363"/>
    <mergeCell ref="I1376:M1377"/>
    <mergeCell ref="C1808:D1808"/>
    <mergeCell ref="M1330:M1331"/>
    <mergeCell ref="P1606:Z1606"/>
    <mergeCell ref="P1090:Z1090"/>
    <mergeCell ref="P574:Z574"/>
    <mergeCell ref="P872:Z872"/>
    <mergeCell ref="P1695:Z1695"/>
    <mergeCell ref="P1003:Z1003"/>
    <mergeCell ref="P1301:Z1301"/>
    <mergeCell ref="P663:Z663"/>
    <mergeCell ref="P961:Z961"/>
    <mergeCell ref="P365:Z365"/>
    <mergeCell ref="P1337:Z1337"/>
    <mergeCell ref="B774:F774"/>
    <mergeCell ref="P1390:Z1390"/>
    <mergeCell ref="K1313:L1313"/>
    <mergeCell ref="G1768:H1769"/>
    <mergeCell ref="B46:F46"/>
    <mergeCell ref="P665:Z665"/>
    <mergeCell ref="B1373:C1373"/>
    <mergeCell ref="P1601:Z1601"/>
    <mergeCell ref="P963:Z963"/>
    <mergeCell ref="I1427:M1427"/>
    <mergeCell ref="H487:H488"/>
    <mergeCell ref="D1667:M1667"/>
    <mergeCell ref="M585:M586"/>
    <mergeCell ref="H389:H390"/>
    <mergeCell ref="D295:M295"/>
    <mergeCell ref="P1019:Z1019"/>
    <mergeCell ref="K693:L693"/>
    <mergeCell ref="B1766:M1766"/>
    <mergeCell ref="M921:M922"/>
    <mergeCell ref="D1474:F1475"/>
    <mergeCell ref="P716:Z716"/>
    <mergeCell ref="P1014:Z1014"/>
    <mergeCell ref="G1327:H1328"/>
    <mergeCell ref="I692:M692"/>
    <mergeCell ref="K1026:L1026"/>
    <mergeCell ref="H1418:H1419"/>
    <mergeCell ref="P1777:Z1777"/>
    <mergeCell ref="I788:M789"/>
    <mergeCell ref="P1016:Z1016"/>
    <mergeCell ref="G291:G292"/>
    <mergeCell ref="B399:F399"/>
    <mergeCell ref="P132:Z132"/>
    <mergeCell ref="B1460:F1460"/>
    <mergeCell ref="I350:J350"/>
    <mergeCell ref="D1373:M1373"/>
    <mergeCell ref="B1768:C1769"/>
    <mergeCell ref="P1347:Z1347"/>
    <mergeCell ref="K1509:L1509"/>
    <mergeCell ref="H1901:H1902"/>
    <mergeCell ref="D643:F643"/>
    <mergeCell ref="P1042:Z1042"/>
    <mergeCell ref="P1340:Z1340"/>
    <mergeCell ref="P621:Z621"/>
    <mergeCell ref="P615:Z615"/>
    <mergeCell ref="M301:M302"/>
    <mergeCell ref="P1050:Z1050"/>
    <mergeCell ref="D937:F937"/>
    <mergeCell ref="P1342:Z1342"/>
    <mergeCell ref="P272:Z272"/>
    <mergeCell ref="P1701:Z1701"/>
    <mergeCell ref="P606:Z606"/>
    <mergeCell ref="P308:Z308"/>
    <mergeCell ref="P160:Z160"/>
    <mergeCell ref="G739:H740"/>
    <mergeCell ref="G644:G645"/>
    <mergeCell ref="I1474:M1475"/>
    <mergeCell ref="G1705:G1706"/>
    <mergeCell ref="B52:M52"/>
    <mergeCell ref="M1712:M1713"/>
    <mergeCell ref="C534:D534"/>
    <mergeCell ref="M987:M988"/>
    <mergeCell ref="H1526:H1527"/>
    <mergeCell ref="P757:Z757"/>
    <mergeCell ref="K340:L340"/>
    <mergeCell ref="P361:Z361"/>
    <mergeCell ref="P659:Z659"/>
    <mergeCell ref="I4:M5"/>
    <mergeCell ref="P1386:Z1386"/>
    <mergeCell ref="P669:Z669"/>
    <mergeCell ref="H39:H40"/>
    <mergeCell ref="K252:L252"/>
    <mergeCell ref="K333:L333"/>
    <mergeCell ref="I1819:M1819"/>
    <mergeCell ref="P661:Z661"/>
    <mergeCell ref="P959:Z959"/>
    <mergeCell ref="P1730:Z1730"/>
    <mergeCell ref="P1686:Z1686"/>
    <mergeCell ref="P356:Z356"/>
    <mergeCell ref="P1844:Z1844"/>
    <mergeCell ref="C1465:D1465"/>
    <mergeCell ref="B1526:F1526"/>
    <mergeCell ref="G1418:G1419"/>
    <mergeCell ref="P1259:Z1259"/>
    <mergeCell ref="I937:M937"/>
    <mergeCell ref="H186:H187"/>
    <mergeCell ref="K480:L480"/>
    <mergeCell ref="D200:F201"/>
    <mergeCell ref="P1290:Z1290"/>
    <mergeCell ref="P1448:Z1448"/>
    <mergeCell ref="P1746:Z1746"/>
    <mergeCell ref="B1428:F1428"/>
    <mergeCell ref="B1472:M1472"/>
    <mergeCell ref="M830:M831"/>
    <mergeCell ref="K1418:L1418"/>
    <mergeCell ref="D1770:F1770"/>
    <mergeCell ref="P224:Z224"/>
    <mergeCell ref="P1441:Z1441"/>
    <mergeCell ref="P260:Z260"/>
    <mergeCell ref="B781:F781"/>
    <mergeCell ref="C1948:D1948"/>
    <mergeCell ref="P558:Z558"/>
    <mergeCell ref="P1748:Z1748"/>
    <mergeCell ref="I1082:M1083"/>
    <mergeCell ref="M1428:M1429"/>
    <mergeCell ref="P259:Z259"/>
    <mergeCell ref="B1859:F1859"/>
    <mergeCell ref="G1558:G1559"/>
    <mergeCell ref="I46:J46"/>
    <mergeCell ref="P1443:Z1443"/>
    <mergeCell ref="D344:M344"/>
    <mergeCell ref="G1866:H1867"/>
    <mergeCell ref="B737:M737"/>
    <mergeCell ref="C478:D478"/>
    <mergeCell ref="B1079:C1079"/>
    <mergeCell ref="B88:F88"/>
    <mergeCell ref="I1075:J1075"/>
    <mergeCell ref="P698:Z698"/>
    <mergeCell ref="K105:L105"/>
    <mergeCell ref="P1888:Z1888"/>
    <mergeCell ref="H497:H498"/>
    <mergeCell ref="P1801:Z1801"/>
    <mergeCell ref="C1661:D1661"/>
    <mergeCell ref="P402:Z402"/>
    <mergeCell ref="P1338:Z1338"/>
    <mergeCell ref="B546:F546"/>
    <mergeCell ref="B935:C936"/>
    <mergeCell ref="P619:Z619"/>
    <mergeCell ref="P401:Z401"/>
    <mergeCell ref="B150:M150"/>
    <mergeCell ref="P612:Z612"/>
    <mergeCell ref="I200:M201"/>
    <mergeCell ref="H1166:H1167"/>
    <mergeCell ref="C779:D779"/>
    <mergeCell ref="K1379:L1379"/>
    <mergeCell ref="G431:G432"/>
    <mergeCell ref="I1460:J1460"/>
    <mergeCell ref="I494:M495"/>
    <mergeCell ref="P113:Z113"/>
    <mergeCell ref="H252:H253"/>
    <mergeCell ref="D785:M785"/>
    <mergeCell ref="P330:Z330"/>
    <mergeCell ref="P759:Z759"/>
    <mergeCell ref="H1313:H1314"/>
    <mergeCell ref="P1057:Z1057"/>
    <mergeCell ref="M46:M47"/>
    <mergeCell ref="P752:Z752"/>
    <mergeCell ref="C44:D44"/>
    <mergeCell ref="P630:Z630"/>
    <mergeCell ref="G1516:G1517"/>
    <mergeCell ref="G186:G187"/>
    <mergeCell ref="P1059:Z1059"/>
    <mergeCell ref="P1357:Z1357"/>
    <mergeCell ref="P27:Z27"/>
    <mergeCell ref="P325:Z325"/>
    <mergeCell ref="G791:G792"/>
    <mergeCell ref="P456:Z456"/>
    <mergeCell ref="B1075:F1075"/>
    <mergeCell ref="P1509:Z1509"/>
    <mergeCell ref="P754:Z754"/>
    <mergeCell ref="D349:F349"/>
    <mergeCell ref="B99:C99"/>
    <mergeCell ref="P327:Z327"/>
    <mergeCell ref="I1173:J1173"/>
    <mergeCell ref="I1771:J1771"/>
    <mergeCell ref="P472:Z472"/>
    <mergeCell ref="H1026:H1027"/>
    <mergeCell ref="B154:F154"/>
    <mergeCell ref="B1864:M1864"/>
    <mergeCell ref="I291:J291"/>
    <mergeCell ref="P1742:Z1742"/>
    <mergeCell ref="P167:Z167"/>
    <mergeCell ref="B1215:F1215"/>
    <mergeCell ref="P772:Z772"/>
    <mergeCell ref="M399:M400"/>
    <mergeCell ref="K1232:L1232"/>
    <mergeCell ref="H1624:H1625"/>
    <mergeCell ref="P169:Z169"/>
    <mergeCell ref="P1744:Z1744"/>
    <mergeCell ref="P467:Z467"/>
    <mergeCell ref="M1460:M1461"/>
    <mergeCell ref="P774:Z774"/>
    <mergeCell ref="B1673:F1673"/>
    <mergeCell ref="P469:Z469"/>
    <mergeCell ref="P257:Z257"/>
    <mergeCell ref="B1277:M1277"/>
    <mergeCell ref="P1739:Z1739"/>
    <mergeCell ref="P798:Z798"/>
    <mergeCell ref="G830:G831"/>
    <mergeCell ref="P1157:Z1157"/>
    <mergeCell ref="K497:L497"/>
    <mergeCell ref="D545:F545"/>
    <mergeCell ref="P371:Z371"/>
    <mergeCell ref="I39:J39"/>
    <mergeCell ref="D641:F642"/>
    <mergeCell ref="P1884:Z1884"/>
    <mergeCell ref="P800:Z800"/>
    <mergeCell ref="H1379:H1380"/>
    <mergeCell ref="B395:M395"/>
    <mergeCell ref="P1098:Z1098"/>
    <mergeCell ref="M725:M726"/>
    <mergeCell ref="P66:Z66"/>
    <mergeCell ref="P1457:Z1457"/>
    <mergeCell ref="P702:Z702"/>
    <mergeCell ref="C877:D877"/>
    <mergeCell ref="P1886:Z1886"/>
    <mergeCell ref="P1152:Z1152"/>
    <mergeCell ref="P1581:Z1581"/>
    <mergeCell ref="P1459:Z1459"/>
    <mergeCell ref="G1313:G1314"/>
    <mergeCell ref="P1154:Z1154"/>
    <mergeCell ref="P1452:Z1452"/>
    <mergeCell ref="G1918:G1919"/>
    <mergeCell ref="D1476:F1476"/>
    <mergeCell ref="P1881:Z1881"/>
    <mergeCell ref="B1226:C1226"/>
    <mergeCell ref="P1454:Z1454"/>
    <mergeCell ref="D1422:M1422"/>
    <mergeCell ref="M438:M439"/>
    <mergeCell ref="P1485:Z1485"/>
    <mergeCell ref="K1918:L1918"/>
    <mergeCell ref="P724:Z724"/>
    <mergeCell ref="H1607:H1608"/>
    <mergeCell ref="P111:Z111"/>
    <mergeCell ref="P1599:Z1599"/>
    <mergeCell ref="B1281:F1281"/>
    <mergeCell ref="C1556:D1556"/>
    <mergeCell ref="P419:Z419"/>
    <mergeCell ref="P1785:Z1785"/>
    <mergeCell ref="D741:F741"/>
    <mergeCell ref="K431:L431"/>
    <mergeCell ref="D1569:M1569"/>
    <mergeCell ref="P1899:Z1899"/>
    <mergeCell ref="P427:Z427"/>
    <mergeCell ref="B1124:F1124"/>
    <mergeCell ref="P112:Z112"/>
    <mergeCell ref="I545:M545"/>
    <mergeCell ref="B347:C348"/>
    <mergeCell ref="I641:M642"/>
    <mergeCell ref="D687:M687"/>
    <mergeCell ref="P1198:Z1198"/>
    <mergeCell ref="H1320:H1321"/>
    <mergeCell ref="P1925:Z1925"/>
    <mergeCell ref="P138:Z138"/>
    <mergeCell ref="M791:M792"/>
    <mergeCell ref="K1624:L1624"/>
    <mergeCell ref="H1330:H1331"/>
    <mergeCell ref="I1166:J1166"/>
    <mergeCell ref="K144:L144"/>
    <mergeCell ref="P1927:Z1927"/>
    <mergeCell ref="B1522:M1522"/>
    <mergeCell ref="P9:Z9"/>
    <mergeCell ref="M1852:M1853"/>
    <mergeCell ref="P1193:Z1193"/>
    <mergeCell ref="P463:Z463"/>
    <mergeCell ref="P797:Z797"/>
    <mergeCell ref="P1404:Z1404"/>
    <mergeCell ref="P11:Z11"/>
    <mergeCell ref="P465:Z465"/>
    <mergeCell ref="K1957:L1957"/>
    <mergeCell ref="P799:Z799"/>
    <mergeCell ref="P1097:Z1097"/>
    <mergeCell ref="B493:M493"/>
    <mergeCell ref="I742:J742"/>
    <mergeCell ref="P765:Z765"/>
    <mergeCell ref="B1177:C1177"/>
    <mergeCell ref="I741:M741"/>
    <mergeCell ref="K284:L284"/>
    <mergeCell ref="P1551:Z1551"/>
    <mergeCell ref="P796:Z796"/>
    <mergeCell ref="P1849:Z1849"/>
    <mergeCell ref="P823:Z823"/>
    <mergeCell ref="H595:H596"/>
    <mergeCell ref="D935:F936"/>
    <mergeCell ref="P62:Z62"/>
    <mergeCell ref="M1565:M1566"/>
    <mergeCell ref="P369:Z369"/>
    <mergeCell ref="B1232:F1232"/>
    <mergeCell ref="P667:Z667"/>
    <mergeCell ref="P1096:Z1096"/>
    <mergeCell ref="P64:Z64"/>
    <mergeCell ref="P1254:Z1254"/>
    <mergeCell ref="P362:Z362"/>
    <mergeCell ref="P1552:Z1552"/>
    <mergeCell ref="P1850:Z1850"/>
    <mergeCell ref="P1546:Z1546"/>
    <mergeCell ref="G1607:G1608"/>
    <mergeCell ref="D1868:F1868"/>
    <mergeCell ref="P364:Z364"/>
    <mergeCell ref="P1877:Z1877"/>
    <mergeCell ref="P1852:Z1852"/>
    <mergeCell ref="D148:M148"/>
    <mergeCell ref="B932:C932"/>
    <mergeCell ref="G1915:H1916"/>
    <mergeCell ref="C870:D870"/>
    <mergeCell ref="P509:Z509"/>
    <mergeCell ref="D1814:M1814"/>
    <mergeCell ref="P965:Z965"/>
    <mergeCell ref="P82:Z82"/>
    <mergeCell ref="H301:H302"/>
    <mergeCell ref="P809:Z809"/>
    <mergeCell ref="P967:Z967"/>
    <mergeCell ref="P75:Z75"/>
    <mergeCell ref="M1918:M1919"/>
    <mergeCell ref="B1473:M1473"/>
    <mergeCell ref="P206:Z206"/>
    <mergeCell ref="P504:Z504"/>
    <mergeCell ref="I1722:J1722"/>
    <mergeCell ref="G242:G243"/>
    <mergeCell ref="B739:C740"/>
    <mergeCell ref="K1271:L1271"/>
    <mergeCell ref="I839:M839"/>
    <mergeCell ref="P1590:Z1590"/>
    <mergeCell ref="P506:Z506"/>
    <mergeCell ref="I935:M936"/>
    <mergeCell ref="C583:D583"/>
    <mergeCell ref="P1776:Z1776"/>
    <mergeCell ref="K1183:L1183"/>
    <mergeCell ref="G1330:G1331"/>
    <mergeCell ref="B1620:M1620"/>
    <mergeCell ref="P1194:Z1194"/>
    <mergeCell ref="I1869:J1869"/>
    <mergeCell ref="I1868:M1868"/>
    <mergeCell ref="B590:M590"/>
    <mergeCell ref="D888:F888"/>
    <mergeCell ref="M578:M579"/>
    <mergeCell ref="P1494:Z1494"/>
    <mergeCell ref="P1792:Z1792"/>
    <mergeCell ref="M1516:M1517"/>
    <mergeCell ref="P217:Z217"/>
    <mergeCell ref="P1652:Z1652"/>
    <mergeCell ref="P1923:Z1923"/>
    <mergeCell ref="K1330:L1330"/>
    <mergeCell ref="H1722:H1723"/>
    <mergeCell ref="P136:Z136"/>
    <mergeCell ref="I382:J382"/>
    <mergeCell ref="P1189:Z1189"/>
    <mergeCell ref="P1496:Z1496"/>
    <mergeCell ref="G595:G596"/>
    <mergeCell ref="B879:F879"/>
    <mergeCell ref="P1191:Z1191"/>
    <mergeCell ref="P1489:Z1489"/>
    <mergeCell ref="P1647:Z1647"/>
    <mergeCell ref="I252:J252"/>
    <mergeCell ref="D197:M197"/>
    <mergeCell ref="D1275:M1275"/>
    <mergeCell ref="K585:L585"/>
    <mergeCell ref="I1575:J1575"/>
    <mergeCell ref="P1207:Z1207"/>
    <mergeCell ref="H830:H831"/>
    <mergeCell ref="I95:J95"/>
    <mergeCell ref="P1636:Z1636"/>
    <mergeCell ref="P1794:Z1794"/>
    <mergeCell ref="P902:Z902"/>
    <mergeCell ref="B1019:F1019"/>
    <mergeCell ref="C681:D681"/>
    <mergeCell ref="P1638:Z1638"/>
    <mergeCell ref="P910:Z910"/>
    <mergeCell ref="P1846:Z1846"/>
    <mergeCell ref="P904:Z904"/>
    <mergeCell ref="P1631:Z1631"/>
    <mergeCell ref="P605:Z605"/>
    <mergeCell ref="G1369:G1370"/>
    <mergeCell ref="P1550:Z1550"/>
    <mergeCell ref="B1866:C1867"/>
    <mergeCell ref="P1848:Z1848"/>
    <mergeCell ref="I1908:J1908"/>
    <mergeCell ref="I578:J578"/>
    <mergeCell ref="P607:Z607"/>
    <mergeCell ref="P905:Z905"/>
    <mergeCell ref="C1710:D1710"/>
    <mergeCell ref="K1369:L1369"/>
    <mergeCell ref="P175:Z175"/>
    <mergeCell ref="B199:M199"/>
    <mergeCell ref="M529:M530"/>
    <mergeCell ref="P1261:Z1261"/>
    <mergeCell ref="C1612:D1612"/>
    <mergeCell ref="M1134:M1135"/>
    <mergeCell ref="P177:Z177"/>
    <mergeCell ref="D347:F348"/>
    <mergeCell ref="P475:Z475"/>
    <mergeCell ref="G1264:G1265"/>
    <mergeCell ref="I1509:J1509"/>
    <mergeCell ref="K235:L235"/>
    <mergeCell ref="P1263:Z1263"/>
    <mergeCell ref="B3:C3"/>
    <mergeCell ref="P231:Z231"/>
    <mergeCell ref="P958:Z958"/>
    <mergeCell ref="G1722:G1723"/>
    <mergeCell ref="B688:M688"/>
    <mergeCell ref="B1030:C1030"/>
    <mergeCell ref="G235:G236"/>
    <mergeCell ref="P562:Z562"/>
    <mergeCell ref="M242:M243"/>
    <mergeCell ref="C1367:D1367"/>
    <mergeCell ref="P676:Z676"/>
    <mergeCell ref="D1182:F1182"/>
    <mergeCell ref="B333:F333"/>
    <mergeCell ref="P555:Z555"/>
    <mergeCell ref="P213:Z213"/>
    <mergeCell ref="D1278:F1279"/>
    <mergeCell ref="P862:Z862"/>
    <mergeCell ref="I1222:J1222"/>
    <mergeCell ref="P1737:Z1737"/>
    <mergeCell ref="P221:Z221"/>
    <mergeCell ref="P557:Z557"/>
    <mergeCell ref="P215:Z215"/>
    <mergeCell ref="P1162:Z1162"/>
    <mergeCell ref="G382:G383"/>
    <mergeCell ref="I349:M349"/>
    <mergeCell ref="G1278:H1279"/>
    <mergeCell ref="I445:M446"/>
    <mergeCell ref="I347:M348"/>
    <mergeCell ref="D491:M491"/>
    <mergeCell ref="I1705:J1705"/>
    <mergeCell ref="M1232:M1233"/>
    <mergeCell ref="P275:Z275"/>
    <mergeCell ref="P704:Z704"/>
    <mergeCell ref="I487:J487"/>
    <mergeCell ref="P1002:Z1002"/>
    <mergeCell ref="D1033:F1034"/>
    <mergeCell ref="P575:Z575"/>
    <mergeCell ref="P1004:Z1004"/>
    <mergeCell ref="C625:D625"/>
    <mergeCell ref="P1302:Z1302"/>
    <mergeCell ref="P276:Z276"/>
    <mergeCell ref="P270:Z270"/>
    <mergeCell ref="B1668:M1668"/>
    <mergeCell ref="B1326:M1326"/>
    <mergeCell ref="M1656:M1657"/>
    <mergeCell ref="P577:Z577"/>
    <mergeCell ref="H340:H341"/>
    <mergeCell ref="G95:G96"/>
    <mergeCell ref="P1633:Z1633"/>
    <mergeCell ref="P1304:Z1304"/>
    <mergeCell ref="P278:Z278"/>
    <mergeCell ref="P576:Z576"/>
    <mergeCell ref="D594:F594"/>
    <mergeCell ref="G151:H152"/>
    <mergeCell ref="P417:Z417"/>
    <mergeCell ref="B1815:M1815"/>
    <mergeCell ref="P903:Z903"/>
    <mergeCell ref="B1081:M1081"/>
    <mergeCell ref="P1687:Z1687"/>
    <mergeCell ref="I1607:J1607"/>
    <mergeCell ref="I1330:J1330"/>
    <mergeCell ref="H725:H726"/>
    <mergeCell ref="P717:Z717"/>
    <mergeCell ref="C338:D338"/>
    <mergeCell ref="K938:L938"/>
    <mergeCell ref="P1689:Z1689"/>
    <mergeCell ref="M1369:M1370"/>
    <mergeCell ref="P173:Z173"/>
    <mergeCell ref="I1901:J1901"/>
    <mergeCell ref="P1048:Z1048"/>
    <mergeCell ref="P719:Z719"/>
    <mergeCell ref="P1655:Z1655"/>
    <mergeCell ref="H1183:H1184"/>
    <mergeCell ref="M644:M645"/>
    <mergeCell ref="P473:Z473"/>
    <mergeCell ref="P1690:Z1690"/>
    <mergeCell ref="P1348:Z1348"/>
    <mergeCell ref="P1684:Z1684"/>
    <mergeCell ref="P1646:Z1646"/>
    <mergeCell ref="B1621:C1622"/>
    <mergeCell ref="G1509:G1510"/>
    <mergeCell ref="B1667:C1667"/>
    <mergeCell ref="P502:Z502"/>
    <mergeCell ref="I1476:M1476"/>
    <mergeCell ref="I1320:J1320"/>
    <mergeCell ref="H438:H439"/>
    <mergeCell ref="B1276:M1276"/>
    <mergeCell ref="D1618:M1618"/>
    <mergeCell ref="P1402:Z1402"/>
    <mergeCell ref="D4:F5"/>
    <mergeCell ref="B627:F627"/>
    <mergeCell ref="P1831:Z1831"/>
    <mergeCell ref="P184:Z184"/>
    <mergeCell ref="G837:H838"/>
    <mergeCell ref="P771:Z771"/>
    <mergeCell ref="P1702:Z1702"/>
    <mergeCell ref="P947:Z947"/>
    <mergeCell ref="P1245:Z1245"/>
    <mergeCell ref="M627:M628"/>
    <mergeCell ref="P1105:Z1105"/>
    <mergeCell ref="C1752:D1752"/>
    <mergeCell ref="G46:G47"/>
    <mergeCell ref="P1403:Z1403"/>
    <mergeCell ref="P1099:Z1099"/>
    <mergeCell ref="B1085:F1085"/>
    <mergeCell ref="P1397:Z1397"/>
    <mergeCell ref="K1075:L1075"/>
    <mergeCell ref="I643:M643"/>
    <mergeCell ref="D1721:F1721"/>
    <mergeCell ref="P1405:Z1405"/>
    <mergeCell ref="I739:M740"/>
    <mergeCell ref="P1703:Z1703"/>
    <mergeCell ref="G984:H985"/>
    <mergeCell ref="P700:Z700"/>
    <mergeCell ref="P1728:Z1728"/>
    <mergeCell ref="P998:Z998"/>
    <mergeCell ref="I301:J301"/>
    <mergeCell ref="P1842:Z1842"/>
    <mergeCell ref="B394:M394"/>
    <mergeCell ref="P1000:Z1000"/>
    <mergeCell ref="D692:F692"/>
    <mergeCell ref="P1298:Z1298"/>
    <mergeCell ref="K1460:L1460"/>
    <mergeCell ref="H1852:H1853"/>
    <mergeCell ref="P660:Z660"/>
    <mergeCell ref="I186:J186"/>
    <mergeCell ref="G487:G488"/>
    <mergeCell ref="P1387:Z1387"/>
    <mergeCell ref="P355:Z355"/>
    <mergeCell ref="M595:M596"/>
    <mergeCell ref="P1300:Z1300"/>
    <mergeCell ref="P1598:Z1598"/>
    <mergeCell ref="P572:Z572"/>
    <mergeCell ref="P268:Z268"/>
    <mergeCell ref="G399:G400"/>
    <mergeCell ref="B683:F683"/>
    <mergeCell ref="P1299:Z1299"/>
    <mergeCell ref="P995:Z995"/>
    <mergeCell ref="M284:M285"/>
    <mergeCell ref="G1033:H1034"/>
    <mergeCell ref="K578:L578"/>
    <mergeCell ref="B497:F497"/>
    <mergeCell ref="G1460:G1461"/>
    <mergeCell ref="I634:J634"/>
    <mergeCell ref="M742:M743"/>
    <mergeCell ref="P713:Z713"/>
    <mergeCell ref="P1011:Z1011"/>
    <mergeCell ref="H1565:H1566"/>
    <mergeCell ref="P1896:Z1896"/>
    <mergeCell ref="P715:Z715"/>
    <mergeCell ref="P1013:Z1013"/>
    <mergeCell ref="B1754:F1754"/>
    <mergeCell ref="P258:Z258"/>
    <mergeCell ref="B1614:F1614"/>
    <mergeCell ref="P556:Z556"/>
    <mergeCell ref="P714:Z714"/>
    <mergeCell ref="P410:Z410"/>
    <mergeCell ref="P708:Z708"/>
    <mergeCell ref="P1898:Z1898"/>
    <mergeCell ref="K291:L291"/>
    <mergeCell ref="P1680:Z1680"/>
    <mergeCell ref="P281:Z281"/>
    <mergeCell ref="G1173:G1174"/>
    <mergeCell ref="G448:G449"/>
    <mergeCell ref="I1770:M1770"/>
    <mergeCell ref="B738:M738"/>
    <mergeCell ref="I1866:M1867"/>
    <mergeCell ref="P312:Z312"/>
    <mergeCell ref="I987:J987"/>
    <mergeCell ref="P610:Z610"/>
    <mergeCell ref="P1800:Z1800"/>
    <mergeCell ref="P13:Z13"/>
    <mergeCell ref="M1271:M1272"/>
    <mergeCell ref="P1827:Z1827"/>
    <mergeCell ref="P15:Z15"/>
    <mergeCell ref="K448:L448"/>
    <mergeCell ref="P313:Z313"/>
    <mergeCell ref="M1264:M1265"/>
    <mergeCell ref="P307:Z307"/>
    <mergeCell ref="I1917:M1917"/>
    <mergeCell ref="C1416:D1416"/>
    <mergeCell ref="B1477:F1477"/>
    <mergeCell ref="C86:D86"/>
    <mergeCell ref="B1521:M1521"/>
    <mergeCell ref="D1819:F1819"/>
    <mergeCell ref="P315:Z315"/>
    <mergeCell ref="I1313:J1313"/>
    <mergeCell ref="P613:Z613"/>
    <mergeCell ref="P911:Z911"/>
    <mergeCell ref="P1401:Z1401"/>
    <mergeCell ref="P1699:Z1699"/>
    <mergeCell ref="G4:H5"/>
    <mergeCell ref="G1526:G1527"/>
    <mergeCell ref="B1810:F1810"/>
    <mergeCell ref="B1423:M1423"/>
    <mergeCell ref="K1705:L1705"/>
    <mergeCell ref="M1411:M1412"/>
    <mergeCell ref="P454:Z454"/>
    <mergeCell ref="B1624:F1624"/>
    <mergeCell ref="H578:H579"/>
    <mergeCell ref="M1869:M1870"/>
    <mergeCell ref="C1171:D1171"/>
    <mergeCell ref="D986:F986"/>
    <mergeCell ref="B137:F137"/>
    <mergeCell ref="I1673:J1673"/>
    <mergeCell ref="P1840:Z1840"/>
    <mergeCell ref="G781:G782"/>
    <mergeCell ref="D1082:F1083"/>
    <mergeCell ref="P28:Z28"/>
    <mergeCell ref="I1026:J1026"/>
    <mergeCell ref="P326:Z326"/>
    <mergeCell ref="G56:G57"/>
    <mergeCell ref="M382:M383"/>
    <mergeCell ref="I840:J840"/>
    <mergeCell ref="P1114:Z1114"/>
    <mergeCell ref="P1727:Z1727"/>
    <mergeCell ref="P1385:Z1385"/>
    <mergeCell ref="P30:Z30"/>
    <mergeCell ref="P1683:Z1683"/>
    <mergeCell ref="P353:Z353"/>
    <mergeCell ref="G1117:G1118"/>
    <mergeCell ref="P1841:Z1841"/>
    <mergeCell ref="H879:H880"/>
    <mergeCell ref="M1124:M1125"/>
    <mergeCell ref="C828:D828"/>
    <mergeCell ref="P653:Z653"/>
    <mergeCell ref="P1111:Z1111"/>
    <mergeCell ref="M1036:M1037"/>
    <mergeCell ref="P1439:Z1439"/>
    <mergeCell ref="P806:Z806"/>
    <mergeCell ref="K1117:L1117"/>
    <mergeCell ref="K389:L389"/>
    <mergeCell ref="H781:H782"/>
    <mergeCell ref="P1140:Z1140"/>
    <mergeCell ref="P1411:Z1411"/>
    <mergeCell ref="P81:Z81"/>
    <mergeCell ref="P379:Z379"/>
    <mergeCell ref="P677:Z677"/>
    <mergeCell ref="P1106:Z1106"/>
    <mergeCell ref="P1142:Z1142"/>
    <mergeCell ref="P1440:Z1440"/>
    <mergeCell ref="B823:F823"/>
    <mergeCell ref="P1442:Z1442"/>
    <mergeCell ref="P1740:Z1740"/>
    <mergeCell ref="G742:G743"/>
    <mergeCell ref="G497:G498"/>
    <mergeCell ref="I986:M986"/>
    <mergeCell ref="B50:C50"/>
    <mergeCell ref="H536:H537"/>
    <mergeCell ref="H529:H530"/>
    <mergeCell ref="P521:Z521"/>
    <mergeCell ref="P819:Z819"/>
    <mergeCell ref="K742:L742"/>
    <mergeCell ref="P1195:Z1195"/>
    <mergeCell ref="H1134:H1135"/>
    <mergeCell ref="P1493:Z1493"/>
    <mergeCell ref="P855:Z855"/>
    <mergeCell ref="P1791:Z1791"/>
    <mergeCell ref="P1153:Z1153"/>
    <mergeCell ref="I340:J340"/>
    <mergeCell ref="D886:F887"/>
    <mergeCell ref="B1264:F1264"/>
    <mergeCell ref="P821:Z821"/>
    <mergeCell ref="K1803:L1803"/>
    <mergeCell ref="P311:Z311"/>
    <mergeCell ref="B1183:F1183"/>
    <mergeCell ref="G1908:G1909"/>
    <mergeCell ref="P857:Z857"/>
    <mergeCell ref="B1572:C1573"/>
    <mergeCell ref="P1793:Z1793"/>
    <mergeCell ref="B1863:C1863"/>
    <mergeCell ref="P1155:Z1155"/>
    <mergeCell ref="P723:Z723"/>
    <mergeCell ref="P425:Z425"/>
    <mergeCell ref="M1509:M1510"/>
    <mergeCell ref="P1067:Z1067"/>
    <mergeCell ref="P725:Z725"/>
    <mergeCell ref="B1471:C1471"/>
    <mergeCell ref="I1280:M1280"/>
    <mergeCell ref="M350:M351"/>
    <mergeCell ref="P1938:Z1938"/>
    <mergeCell ref="I1621:M1622"/>
    <mergeCell ref="B1228:M1228"/>
    <mergeCell ref="D151:F152"/>
    <mergeCell ref="P750:Z750"/>
    <mergeCell ref="I399:J399"/>
    <mergeCell ref="P451:Z451"/>
    <mergeCell ref="P1504:Z1504"/>
    <mergeCell ref="I398:M398"/>
    <mergeCell ref="P1635:Z1635"/>
    <mergeCell ref="I1182:M1182"/>
    <mergeCell ref="P1933:Z1933"/>
    <mergeCell ref="P24:Z24"/>
    <mergeCell ref="K1516:L1516"/>
    <mergeCell ref="H1908:H1909"/>
    <mergeCell ref="I1278:M1279"/>
    <mergeCell ref="B1618:C1618"/>
    <mergeCell ref="P1208:Z1208"/>
    <mergeCell ref="P1506:Z1506"/>
    <mergeCell ref="P751:Z751"/>
    <mergeCell ref="P453:Z453"/>
    <mergeCell ref="M676:M677"/>
    <mergeCell ref="P1935:Z1935"/>
    <mergeCell ref="P26:Z26"/>
    <mergeCell ref="B889:F889"/>
    <mergeCell ref="P324:Z324"/>
    <mergeCell ref="P622:Z622"/>
    <mergeCell ref="D540:M540"/>
    <mergeCell ref="P753:Z753"/>
    <mergeCell ref="P1051:Z1051"/>
    <mergeCell ref="B1950:F1950"/>
    <mergeCell ref="B736:C736"/>
    <mergeCell ref="B2:C2"/>
    <mergeCell ref="B835:M835"/>
    <mergeCell ref="M823:M824"/>
    <mergeCell ref="B1036:F1036"/>
    <mergeCell ref="K56:L56"/>
    <mergeCell ref="C1311:D1311"/>
    <mergeCell ref="H1663:H1664"/>
    <mergeCell ref="P807:Z807"/>
    <mergeCell ref="P769:Z769"/>
    <mergeCell ref="P77:Z77"/>
    <mergeCell ref="D496:F496"/>
    <mergeCell ref="B1129:M1129"/>
    <mergeCell ref="P166:Z166"/>
    <mergeCell ref="M1117:M1118"/>
    <mergeCell ref="P464:Z464"/>
    <mergeCell ref="H1656:H1657"/>
    <mergeCell ref="M389:M390"/>
    <mergeCell ref="G536:G537"/>
    <mergeCell ref="C1269:D1269"/>
    <mergeCell ref="P1946:Z1946"/>
    <mergeCell ref="P1436:Z1436"/>
    <mergeCell ref="K1869:L1869"/>
    <mergeCell ref="P377:Z377"/>
    <mergeCell ref="P675:Z675"/>
    <mergeCell ref="M1467:M1468"/>
    <mergeCell ref="P168:Z168"/>
    <mergeCell ref="P466:Z466"/>
    <mergeCell ref="P764:Z764"/>
    <mergeCell ref="I151:M152"/>
    <mergeCell ref="P1438:Z1438"/>
    <mergeCell ref="G1134:G1135"/>
    <mergeCell ref="P1736:Z1736"/>
    <mergeCell ref="B151:C152"/>
    <mergeCell ref="B442:C442"/>
    <mergeCell ref="I438:J438"/>
    <mergeCell ref="B542:M542"/>
    <mergeCell ref="D736:M736"/>
    <mergeCell ref="P822:Z822"/>
    <mergeCell ref="M546:M547"/>
    <mergeCell ref="P63:Z63"/>
    <mergeCell ref="P517:Z517"/>
    <mergeCell ref="G1281:G1282"/>
    <mergeCell ref="P851:Z851"/>
    <mergeCell ref="I1526:J1526"/>
    <mergeCell ref="P1149:Z1149"/>
    <mergeCell ref="K529:L529"/>
    <mergeCell ref="H644:H645"/>
    <mergeCell ref="H921:H922"/>
    <mergeCell ref="P817:Z817"/>
    <mergeCell ref="B1558:F1558"/>
    <mergeCell ref="C142:D142"/>
    <mergeCell ref="P853:Z853"/>
    <mergeCell ref="P1151:Z1151"/>
    <mergeCell ref="P1449:Z1449"/>
    <mergeCell ref="P1580:Z1580"/>
    <mergeCell ref="I823:J823"/>
    <mergeCell ref="P1878:Z1878"/>
    <mergeCell ref="M1803:M1804"/>
    <mergeCell ref="P846:Z846"/>
    <mergeCell ref="G102:H103"/>
    <mergeCell ref="C1955:D1955"/>
    <mergeCell ref="P1451:Z1451"/>
    <mergeCell ref="G252:G253"/>
    <mergeCell ref="I496:M496"/>
    <mergeCell ref="P1880:Z1880"/>
    <mergeCell ref="B536:F536"/>
    <mergeCell ref="H676:H677"/>
    <mergeCell ref="P1306:Z1306"/>
    <mergeCell ref="J2:K2"/>
    <mergeCell ref="P1604:Z1604"/>
    <mergeCell ref="I1852:J1852"/>
    <mergeCell ref="M1075:M1076"/>
    <mergeCell ref="P118:Z118"/>
    <mergeCell ref="P416:Z416"/>
    <mergeCell ref="K1908:L1908"/>
    <mergeCell ref="M1950:M1951"/>
    <mergeCell ref="K242:L242"/>
    <mergeCell ref="H634:H635"/>
    <mergeCell ref="P1291:Z1291"/>
    <mergeCell ref="P117:Z117"/>
    <mergeCell ref="P1204:Z1204"/>
    <mergeCell ref="H546:H547"/>
    <mergeCell ref="K840:L840"/>
    <mergeCell ref="D1623:F1623"/>
    <mergeCell ref="P119:Z119"/>
    <mergeCell ref="G1663:G1664"/>
    <mergeCell ref="B676:F676"/>
    <mergeCell ref="D834:M834"/>
    <mergeCell ref="D589:M589"/>
    <mergeCell ref="G1320:G1321"/>
    <mergeCell ref="B984:C985"/>
    <mergeCell ref="P1505:Z1505"/>
    <mergeCell ref="I1565:J1565"/>
    <mergeCell ref="I235:J235"/>
    <mergeCell ref="D153:F153"/>
    <mergeCell ref="P1678:Z1678"/>
    <mergeCell ref="P1949:Z1949"/>
    <mergeCell ref="M1673:M1674"/>
    <mergeCell ref="P137:Z137"/>
    <mergeCell ref="M333:M334"/>
    <mergeCell ref="M56:M57"/>
    <mergeCell ref="M193:M194"/>
    <mergeCell ref="P1644:Z1644"/>
    <mergeCell ref="P1942:Z1942"/>
    <mergeCell ref="K1656:L1656"/>
    <mergeCell ref="P164:Z164"/>
    <mergeCell ref="M186:M187"/>
    <mergeCell ref="P1950:Z1950"/>
    <mergeCell ref="P1944:Z1944"/>
    <mergeCell ref="G921:G922"/>
    <mergeCell ref="P1104:Z1104"/>
    <mergeCell ref="I1950:J1950"/>
    <mergeCell ref="P920:Z920"/>
    <mergeCell ref="G1229:H1230"/>
    <mergeCell ref="P305:Z305"/>
    <mergeCell ref="M203:M204"/>
    <mergeCell ref="H742:H743"/>
    <mergeCell ref="G1379:G1380"/>
    <mergeCell ref="I1623:M1623"/>
    <mergeCell ref="B1663:F1663"/>
    <mergeCell ref="B1669:M1669"/>
    <mergeCell ref="P1249:Z1249"/>
    <mergeCell ref="H1803:H1804"/>
    <mergeCell ref="I1918:J1918"/>
    <mergeCell ref="D1817:F1818"/>
    <mergeCell ref="H585:H586"/>
    <mergeCell ref="P61:Z61"/>
    <mergeCell ref="P1251:Z1251"/>
    <mergeCell ref="P1549:Z1549"/>
    <mergeCell ref="P359:Z359"/>
    <mergeCell ref="P219:Z219"/>
    <mergeCell ref="C1024:D1024"/>
    <mergeCell ref="I431:J431"/>
    <mergeCell ref="P946:Z946"/>
    <mergeCell ref="B541:M541"/>
    <mergeCell ref="P1244:Z1244"/>
    <mergeCell ref="D839:F839"/>
    <mergeCell ref="G634:G635"/>
    <mergeCell ref="P519:Z519"/>
    <mergeCell ref="H1673:H1674"/>
    <mergeCell ref="B589:C589"/>
    <mergeCell ref="I153:M153"/>
    <mergeCell ref="P1246:Z1246"/>
    <mergeCell ref="B928:F928"/>
    <mergeCell ref="G546:G547"/>
    <mergeCell ref="B197:C197"/>
    <mergeCell ref="P1117:Z1117"/>
    <mergeCell ref="H1516:H1517"/>
    <mergeCell ref="P1391:Z1391"/>
    <mergeCell ref="C1164:D1164"/>
    <mergeCell ref="P1602:Z1602"/>
    <mergeCell ref="M889:M890"/>
    <mergeCell ref="P1691:Z1691"/>
    <mergeCell ref="I144:J144"/>
    <mergeCell ref="D690:F691"/>
    <mergeCell ref="P1264:Z1264"/>
    <mergeCell ref="B1068:F1068"/>
    <mergeCell ref="P870:Z870"/>
    <mergeCell ref="K1607:L1607"/>
    <mergeCell ref="C282:D282"/>
    <mergeCell ref="B4:C5"/>
    <mergeCell ref="G987:G988"/>
    <mergeCell ref="P1931:Z1931"/>
    <mergeCell ref="B1767:M1767"/>
    <mergeCell ref="M1313:M1314"/>
    <mergeCell ref="I1817:M1818"/>
    <mergeCell ref="P415:Z415"/>
    <mergeCell ref="D251:F251"/>
    <mergeCell ref="M154:M155"/>
    <mergeCell ref="P1017:Z1017"/>
    <mergeCell ref="I529:J529"/>
    <mergeCell ref="B885:M885"/>
    <mergeCell ref="H1869:H1870"/>
    <mergeCell ref="M1215:M1216"/>
    <mergeCell ref="P852:Z852"/>
    <mergeCell ref="P133:Z133"/>
    <mergeCell ref="P127:Z127"/>
    <mergeCell ref="K1320:L1320"/>
    <mergeCell ref="H1712:H1713"/>
    <mergeCell ref="H382:H383"/>
    <mergeCell ref="P1012:Z1012"/>
    <mergeCell ref="P135:Z135"/>
    <mergeCell ref="P1188:Z1188"/>
    <mergeCell ref="K595:L595"/>
    <mergeCell ref="H987:H988"/>
    <mergeCell ref="P1346:Z1346"/>
    <mergeCell ref="B1761:F1761"/>
    <mergeCell ref="P128:Z128"/>
    <mergeCell ref="P1041:Z1041"/>
    <mergeCell ref="P1312:Z1312"/>
    <mergeCell ref="B1425:C1426"/>
    <mergeCell ref="B640:M640"/>
    <mergeCell ref="I690:M691"/>
    <mergeCell ref="G1673:G1674"/>
    <mergeCell ref="C380:D380"/>
    <mergeCell ref="B1771:F1771"/>
    <mergeCell ref="P611:Z611"/>
    <mergeCell ref="I977:J977"/>
    <mergeCell ref="P1247:Z1247"/>
    <mergeCell ref="D1231:F1231"/>
    <mergeCell ref="K921:L921"/>
    <mergeCell ref="P304:Z304"/>
    <mergeCell ref="P1240:Z1240"/>
    <mergeCell ref="P181:Z181"/>
    <mergeCell ref="K1673:L1673"/>
    <mergeCell ref="B284:F284"/>
    <mergeCell ref="P1547:Z1547"/>
    <mergeCell ref="G1820:G1821"/>
    <mergeCell ref="P515:Z515"/>
    <mergeCell ref="P813:Z813"/>
    <mergeCell ref="P306:Z306"/>
    <mergeCell ref="P1242:Z1242"/>
    <mergeCell ref="P604:Z604"/>
    <mergeCell ref="C1409:D1409"/>
    <mergeCell ref="D1177:M1177"/>
    <mergeCell ref="P815:Z815"/>
    <mergeCell ref="P1056:Z1056"/>
    <mergeCell ref="D1378:F1378"/>
    <mergeCell ref="P1542:Z1542"/>
    <mergeCell ref="P629:Z629"/>
    <mergeCell ref="M1281:M1282"/>
    <mergeCell ref="P960:Z960"/>
    <mergeCell ref="I1656:J1656"/>
    <mergeCell ref="K634:L634"/>
    <mergeCell ref="B1369:F1369"/>
    <mergeCell ref="P655:Z655"/>
    <mergeCell ref="P1260:Z1260"/>
    <mergeCell ref="P1558:Z1558"/>
    <mergeCell ref="P228:Z228"/>
    <mergeCell ref="C674:D674"/>
    <mergeCell ref="B51:M51"/>
    <mergeCell ref="P657:Z657"/>
    <mergeCell ref="P955:Z955"/>
    <mergeCell ref="H1509:H1510"/>
    <mergeCell ref="P1262:Z1262"/>
    <mergeCell ref="P322:Z322"/>
    <mergeCell ref="K1722:L1722"/>
    <mergeCell ref="P528:Z528"/>
    <mergeCell ref="P957:Z957"/>
    <mergeCell ref="P1255:Z1255"/>
    <mergeCell ref="D1471:M1471"/>
    <mergeCell ref="I1231:M1231"/>
    <mergeCell ref="P254:Z254"/>
    <mergeCell ref="P368:Z368"/>
    <mergeCell ref="P1288:Z1288"/>
    <mergeCell ref="P256:Z256"/>
    <mergeCell ref="P554:Z554"/>
    <mergeCell ref="K987:L987"/>
    <mergeCell ref="G529:G530"/>
    <mergeCell ref="P1738:Z1738"/>
    <mergeCell ref="P1700:Z1700"/>
    <mergeCell ref="P668:Z668"/>
    <mergeCell ref="P222:Z222"/>
    <mergeCell ref="B350:F350"/>
    <mergeCell ref="M448:M449"/>
    <mergeCell ref="P854:Z854"/>
    <mergeCell ref="D1768:F1769"/>
    <mergeCell ref="P1308:Z1308"/>
    <mergeCell ref="B1411:F1411"/>
    <mergeCell ref="P968:Z968"/>
    <mergeCell ref="D3:I3"/>
    <mergeCell ref="P1642:Z1642"/>
    <mergeCell ref="C1360:D1360"/>
    <mergeCell ref="H823:H824"/>
    <mergeCell ref="I1369:J1369"/>
    <mergeCell ref="D1915:F1916"/>
    <mergeCell ref="P1001:Z1001"/>
    <mergeCell ref="I644:J644"/>
    <mergeCell ref="P994:Z994"/>
    <mergeCell ref="C1507:D1507"/>
    <mergeCell ref="M487:M488"/>
    <mergeCell ref="M928:M929"/>
    <mergeCell ref="H1467:H1468"/>
    <mergeCell ref="P269:Z269"/>
    <mergeCell ref="G1362:G1363"/>
    <mergeCell ref="P1782:Z1782"/>
    <mergeCell ref="C1073:D1073"/>
    <mergeCell ref="G725:G726"/>
    <mergeCell ref="B837:C838"/>
    <mergeCell ref="K1362:L1362"/>
    <mergeCell ref="P1356:Z1356"/>
    <mergeCell ref="P1054:Z1054"/>
    <mergeCell ref="P1352:Z1352"/>
    <mergeCell ref="G1183:G1184"/>
    <mergeCell ref="P1650:Z1650"/>
    <mergeCell ref="B1467:F1467"/>
    <mergeCell ref="B1080:M1080"/>
    <mergeCell ref="I1768:M1769"/>
    <mergeCell ref="M1068:M1069"/>
    <mergeCell ref="P409:Z409"/>
    <mergeCell ref="C1220:D1220"/>
    <mergeCell ref="I872:J872"/>
    <mergeCell ref="P1354:Z1354"/>
    <mergeCell ref="K1820:L1820"/>
    <mergeCell ref="P328:Z328"/>
    <mergeCell ref="P626:Z626"/>
    <mergeCell ref="P1055:Z1055"/>
    <mergeCell ref="P1353:Z1353"/>
    <mergeCell ref="P1049:Z1049"/>
    <mergeCell ref="P321:Z321"/>
    <mergeCell ref="P172:Z172"/>
    <mergeCell ref="P628:Z628"/>
    <mergeCell ref="P165:Z165"/>
    <mergeCell ref="P1355:Z1355"/>
    <mergeCell ref="B102:C103"/>
    <mergeCell ref="P1653:Z1653"/>
    <mergeCell ref="P323:Z323"/>
    <mergeCell ref="B393:C393"/>
    <mergeCell ref="G438:G439"/>
    <mergeCell ref="P1384:Z1384"/>
    <mergeCell ref="H137:H138"/>
    <mergeCell ref="H1075:H1076"/>
    <mergeCell ref="I585:J585"/>
    <mergeCell ref="H1950:H1951"/>
    <mergeCell ref="P470:Z470"/>
    <mergeCell ref="P768:Z768"/>
    <mergeCell ref="P944:Z944"/>
    <mergeCell ref="P34:Z34"/>
    <mergeCell ref="D883:M883"/>
    <mergeCell ref="D1084:F1084"/>
    <mergeCell ref="K774:L774"/>
    <mergeCell ref="K46:L46"/>
    <mergeCell ref="P1829:Z1829"/>
    <mergeCell ref="P770:Z770"/>
    <mergeCell ref="B148:C148"/>
    <mergeCell ref="P1068:Z1068"/>
    <mergeCell ref="P36:Z36"/>
    <mergeCell ref="G1131:H1132"/>
    <mergeCell ref="G1859:G1860"/>
    <mergeCell ref="D1030:M1030"/>
    <mergeCell ref="M1722:M1723"/>
    <mergeCell ref="G1852:G1853"/>
    <mergeCell ref="G249:H250"/>
    <mergeCell ref="P183:Z183"/>
    <mergeCell ref="B689:M689"/>
    <mergeCell ref="M1019:M1020"/>
    <mergeCell ref="I938:J938"/>
    <mergeCell ref="P1453:Z1453"/>
    <mergeCell ref="H333:H334"/>
    <mergeCell ref="H193:H194"/>
    <mergeCell ref="P1297:Z1297"/>
    <mergeCell ref="P271:Z271"/>
    <mergeCell ref="P265:Z265"/>
    <mergeCell ref="P1455:Z1455"/>
    <mergeCell ref="P563:Z563"/>
    <mergeCell ref="P1753:Z1753"/>
    <mergeCell ref="B382:F382"/>
    <mergeCell ref="P992:Z992"/>
    <mergeCell ref="K399:L399"/>
    <mergeCell ref="H791:H792"/>
    <mergeCell ref="P1150:Z1150"/>
    <mergeCell ref="P565:Z565"/>
    <mergeCell ref="P266:Z266"/>
    <mergeCell ref="B1229:C1230"/>
    <mergeCell ref="P1450:Z1450"/>
    <mergeCell ref="B1520:C1520"/>
    <mergeCell ref="I1084:M1084"/>
    <mergeCell ref="B444:M444"/>
    <mergeCell ref="P710:Z710"/>
    <mergeCell ref="K872:L872"/>
    <mergeCell ref="H1264:H1265"/>
    <mergeCell ref="P1437:Z1437"/>
    <mergeCell ref="P405:Z405"/>
    <mergeCell ref="P1595:Z1595"/>
    <mergeCell ref="B1575:F1575"/>
    <mergeCell ref="D1917:F1917"/>
    <mergeCell ref="I1712:J1712"/>
    <mergeCell ref="P413:Z413"/>
    <mergeCell ref="B95:F95"/>
    <mergeCell ref="P407:Z407"/>
    <mergeCell ref="P1597:Z1597"/>
    <mergeCell ref="P705:Z705"/>
    <mergeCell ref="P1895:Z1895"/>
    <mergeCell ref="M1820:M1821"/>
    <mergeCell ref="P863:Z863"/>
    <mergeCell ref="P1161:Z1161"/>
    <mergeCell ref="G872:G873"/>
    <mergeCell ref="D1621:F1622"/>
    <mergeCell ref="K1173:L1173"/>
    <mergeCell ref="P1897:Z1897"/>
    <mergeCell ref="B1275:C1275"/>
    <mergeCell ref="B693:F693"/>
    <mergeCell ref="P408:Z408"/>
    <mergeCell ref="C1213:D1213"/>
    <mergeCell ref="D1523:F1524"/>
    <mergeCell ref="I1467:J1467"/>
    <mergeCell ref="G1376:H1377"/>
    <mergeCell ref="B1915:C1916"/>
    <mergeCell ref="C1115:D1115"/>
    <mergeCell ref="K438:L438"/>
    <mergeCell ref="B1816:M1816"/>
    <mergeCell ref="P1092:Z1092"/>
    <mergeCell ref="G585:G586"/>
    <mergeCell ref="P1825:Z1825"/>
    <mergeCell ref="P766:Z766"/>
    <mergeCell ref="P1064:Z1064"/>
    <mergeCell ref="P1362:Z1362"/>
    <mergeCell ref="P1058:Z1058"/>
    <mergeCell ref="P32:Z32"/>
    <mergeCell ref="I1124:J1124"/>
    <mergeCell ref="P1398:Z1398"/>
    <mergeCell ref="P1392:Z1392"/>
    <mergeCell ref="G333:G334"/>
    <mergeCell ref="B786:M786"/>
    <mergeCell ref="G193:G194"/>
    <mergeCell ref="B1509:F1509"/>
    <mergeCell ref="P1066:Z1066"/>
    <mergeCell ref="P1093:Z1093"/>
    <mergeCell ref="K1526:L1526"/>
    <mergeCell ref="H1918:H1919"/>
    <mergeCell ref="P761:Z761"/>
    <mergeCell ref="G641:H642"/>
    <mergeCell ref="P1095:Z1095"/>
    <mergeCell ref="P1393:Z1393"/>
    <mergeCell ref="B1571:M1571"/>
    <mergeCell ref="P1837:Z1837"/>
    <mergeCell ref="G480:G481"/>
    <mergeCell ref="P25:Z25"/>
    <mergeCell ref="I725:J725"/>
    <mergeCell ref="P1847:Z1847"/>
    <mergeCell ref="P1532:Z1532"/>
    <mergeCell ref="C436:D436"/>
    <mergeCell ref="K1859:L1859"/>
    <mergeCell ref="P174:Z174"/>
    <mergeCell ref="G938:G939"/>
    <mergeCell ref="P1540:Z1540"/>
    <mergeCell ref="B1222:F1222"/>
    <mergeCell ref="P1838:Z1838"/>
    <mergeCell ref="I1523:M1524"/>
    <mergeCell ref="K1852:L1852"/>
    <mergeCell ref="P360:Z360"/>
    <mergeCell ref="P1533:Z1533"/>
    <mergeCell ref="P352:Z352"/>
    <mergeCell ref="P1446:Z1446"/>
    <mergeCell ref="B198:M198"/>
    <mergeCell ref="P505:Z505"/>
    <mergeCell ref="P78:Z78"/>
    <mergeCell ref="P376:Z376"/>
    <mergeCell ref="P507:Z507"/>
    <mergeCell ref="G203:G204"/>
    <mergeCell ref="P805:Z805"/>
    <mergeCell ref="B487:F487"/>
    <mergeCell ref="P1103:Z1103"/>
    <mergeCell ref="I448:J448"/>
    <mergeCell ref="P71:Z71"/>
    <mergeCell ref="D102:F103"/>
    <mergeCell ref="P378:Z378"/>
    <mergeCell ref="P1891:Z1891"/>
    <mergeCell ref="P79:Z79"/>
    <mergeCell ref="M732:M733"/>
    <mergeCell ref="P73:Z73"/>
    <mergeCell ref="K1565:L1565"/>
    <mergeCell ref="B1913:M1913"/>
    <mergeCell ref="P1893:Z1893"/>
    <mergeCell ref="P861:Z861"/>
    <mergeCell ref="P1159:Z1159"/>
    <mergeCell ref="G1474:H1475"/>
    <mergeCell ref="P1588:Z1588"/>
    <mergeCell ref="D249:F250"/>
    <mergeCell ref="P406:Z406"/>
    <mergeCell ref="P1190:Z1190"/>
    <mergeCell ref="P220:Z220"/>
    <mergeCell ref="K1712:L1712"/>
    <mergeCell ref="P518:Z518"/>
    <mergeCell ref="B884:M884"/>
    <mergeCell ref="P1490:Z1490"/>
    <mergeCell ref="M872:M873"/>
    <mergeCell ref="I676:J676"/>
    <mergeCell ref="M1477:M1478"/>
    <mergeCell ref="P520:Z520"/>
    <mergeCell ref="B836:M836"/>
    <mergeCell ref="P1492:Z1492"/>
    <mergeCell ref="K7:L7"/>
    <mergeCell ref="P1790:Z1790"/>
    <mergeCell ref="P1948:Z1948"/>
    <mergeCell ref="B1901:F1901"/>
    <mergeCell ref="C1563:D1563"/>
    <mergeCell ref="P1491:Z1491"/>
    <mergeCell ref="B1173:F1173"/>
    <mergeCell ref="B203:F203"/>
    <mergeCell ref="P303:Z303"/>
    <mergeCell ref="B297:M297"/>
    <mergeCell ref="G578:G579"/>
    <mergeCell ref="K154:L154"/>
    <mergeCell ref="P1203:Z1203"/>
    <mergeCell ref="P1632:Z1632"/>
    <mergeCell ref="I389:J389"/>
    <mergeCell ref="G886:H887"/>
    <mergeCell ref="H399:H400"/>
    <mergeCell ref="P21:Z21"/>
    <mergeCell ref="P1843:Z1843"/>
    <mergeCell ref="P1205:Z1205"/>
    <mergeCell ref="P450:Z450"/>
    <mergeCell ref="P1503:Z1503"/>
    <mergeCell ref="P748:Z748"/>
    <mergeCell ref="P1634:Z1634"/>
    <mergeCell ref="P1932:Z1932"/>
    <mergeCell ref="P900:Z900"/>
    <mergeCell ref="P906:Z906"/>
    <mergeCell ref="P23:Z23"/>
    <mergeCell ref="H242:H243"/>
    <mergeCell ref="D1229:F1230"/>
    <mergeCell ref="P908:Z908"/>
    <mergeCell ref="M1859:M1860"/>
    <mergeCell ref="P1206:Z1206"/>
    <mergeCell ref="P1200:Z1200"/>
    <mergeCell ref="P16:Z16"/>
    <mergeCell ref="C821:D821"/>
    <mergeCell ref="P18:Z18"/>
    <mergeCell ref="B492:M492"/>
    <mergeCell ref="I1477:J1477"/>
    <mergeCell ref="P1531:Z1531"/>
    <mergeCell ref="M1575:M1576"/>
    <mergeCell ref="G53:H54"/>
    <mergeCell ref="P1345:Z1345"/>
    <mergeCell ref="D1376:F1377"/>
    <mergeCell ref="P918:Z918"/>
    <mergeCell ref="P801:Z801"/>
    <mergeCell ref="P163:Z163"/>
    <mergeCell ref="M88:M89"/>
    <mergeCell ref="C968:D968"/>
    <mergeCell ref="B301:F301"/>
    <mergeCell ref="P1433:Z1433"/>
    <mergeCell ref="K536:L536"/>
    <mergeCell ref="H928:H929"/>
    <mergeCell ref="P1101:Z1101"/>
    <mergeCell ref="I1803:J1803"/>
    <mergeCell ref="P1399:Z1399"/>
    <mergeCell ref="P69:Z69"/>
    <mergeCell ref="P1435:Z1435"/>
    <mergeCell ref="P1557:Z1557"/>
    <mergeCell ref="P1733:Z1733"/>
    <mergeCell ref="P919:Z919"/>
    <mergeCell ref="P158:Z158"/>
    <mergeCell ref="B732:F732"/>
    <mergeCell ref="I1033:M1034"/>
    <mergeCell ref="P527:Z527"/>
    <mergeCell ref="B1033:C1034"/>
    <mergeCell ref="B1324:C1324"/>
    <mergeCell ref="B1424:M1424"/>
    <mergeCell ref="P216:Z216"/>
    <mergeCell ref="P514:Z514"/>
    <mergeCell ref="H1068:H1069"/>
    <mergeCell ref="P848:Z848"/>
    <mergeCell ref="I193:J193"/>
    <mergeCell ref="K1281:L1281"/>
    <mergeCell ref="P516:Z516"/>
    <mergeCell ref="P814:Z814"/>
    <mergeCell ref="I1516:J1516"/>
    <mergeCell ref="P1148:Z1148"/>
    <mergeCell ref="P211:Z211"/>
    <mergeCell ref="I791:J791"/>
    <mergeCell ref="P1875:Z1875"/>
    <mergeCell ref="P1735:Z1735"/>
    <mergeCell ref="P88:Z88"/>
    <mergeCell ref="G676:G677"/>
    <mergeCell ref="P511:Z511"/>
    <mergeCell ref="K977:L977"/>
    <mergeCell ref="H1369:H1370"/>
    <mergeCell ref="K830:L830"/>
    <mergeCell ref="P845:Z845"/>
    <mergeCell ref="P1143:Z1143"/>
    <mergeCell ref="B1619:M1619"/>
    <mergeCell ref="D1961:M1961"/>
    <mergeCell ref="P115:Z115"/>
    <mergeCell ref="D1327:F1328"/>
    <mergeCell ref="P1603:Z1603"/>
    <mergeCell ref="P273:Z273"/>
    <mergeCell ref="I56:J56"/>
    <mergeCell ref="P571:Z571"/>
    <mergeCell ref="P229:Z229"/>
    <mergeCell ref="G1180:H1181"/>
    <mergeCell ref="P869:Z869"/>
    <mergeCell ref="M1957:M1958"/>
    <mergeCell ref="C919:D919"/>
    <mergeCell ref="P1934:Z1934"/>
    <mergeCell ref="P1630:Z1630"/>
    <mergeCell ref="I1117:J1117"/>
    <mergeCell ref="P1928:Z1928"/>
    <mergeCell ref="P573:Z573"/>
    <mergeCell ref="P871:Z871"/>
    <mergeCell ref="P116:Z116"/>
    <mergeCell ref="M340:M341"/>
    <mergeCell ref="G389:G390"/>
    <mergeCell ref="P230:Z230"/>
    <mergeCell ref="P1930:Z1930"/>
    <mergeCell ref="P1202:Z1202"/>
    <mergeCell ref="P1196:Z1196"/>
    <mergeCell ref="D1716:M1716"/>
    <mergeCell ref="B1313:F1313"/>
    <mergeCell ref="P1929:Z1929"/>
    <mergeCell ref="P477:Z477"/>
    <mergeCell ref="P255:Z255"/>
    <mergeCell ref="G445:H446"/>
    <mergeCell ref="H56:H57"/>
    <mergeCell ref="M480:M481"/>
    <mergeCell ref="D1035:F1035"/>
    <mergeCell ref="P1685:Z1685"/>
    <mergeCell ref="P1343:Z1343"/>
    <mergeCell ref="P1641:Z1641"/>
    <mergeCell ref="P503:Z503"/>
    <mergeCell ref="M938:M939"/>
    <mergeCell ref="P1643:Z1643"/>
    <mergeCell ref="P617:Z617"/>
    <mergeCell ref="K1663:L1663"/>
    <mergeCell ref="P915:Z915"/>
    <mergeCell ref="P909:Z909"/>
    <mergeCell ref="P1344:Z1344"/>
    <mergeCell ref="B1026:F1026"/>
    <mergeCell ref="P803:Z803"/>
    <mergeCell ref="I1327:M1328"/>
    <mergeCell ref="P917:Z917"/>
    <mergeCell ref="C1906:D1906"/>
    <mergeCell ref="C331:D331"/>
    <mergeCell ref="P1215:Z1215"/>
    <mergeCell ref="G1803:G1804"/>
    <mergeCell ref="I889:J889"/>
    <mergeCell ref="G494:H495"/>
    <mergeCell ref="D1912:M1912"/>
    <mergeCell ref="H284:H285"/>
    <mergeCell ref="P180:Z180"/>
    <mergeCell ref="I888:M888"/>
    <mergeCell ref="P1704:Z1704"/>
    <mergeCell ref="P1400:Z1400"/>
    <mergeCell ref="P1698:Z1698"/>
    <mergeCell ref="P943:Z943"/>
    <mergeCell ref="H1820:H1821"/>
    <mergeCell ref="P182:Z182"/>
    <mergeCell ref="M536:M537"/>
    <mergeCell ref="P970:Z970"/>
    <mergeCell ref="P945:Z945"/>
    <mergeCell ref="P1243:Z1243"/>
    <mergeCell ref="P1541:Z1541"/>
    <mergeCell ref="K644:L644"/>
    <mergeCell ref="I1035:M1035"/>
    <mergeCell ref="G1572:H1573"/>
    <mergeCell ref="K1761:L1761"/>
    <mergeCell ref="P567:Z567"/>
    <mergeCell ref="P865:Z865"/>
    <mergeCell ref="P1113:Z1113"/>
    <mergeCell ref="P996:Z996"/>
    <mergeCell ref="P358:Z358"/>
    <mergeCell ref="P1294:Z1294"/>
    <mergeCell ref="P656:Z656"/>
    <mergeCell ref="K791:L791"/>
    <mergeCell ref="P569:Z569"/>
    <mergeCell ref="C429:D429"/>
    <mergeCell ref="H1085:H1086"/>
    <mergeCell ref="P867:Z867"/>
    <mergeCell ref="P1165:Z1165"/>
    <mergeCell ref="P1296:Z1296"/>
    <mergeCell ref="P658:Z658"/>
    <mergeCell ref="P1594:Z1594"/>
    <mergeCell ref="P956:Z956"/>
    <mergeCell ref="P264:Z264"/>
    <mergeCell ref="B340:F340"/>
    <mergeCell ref="P1901:Z1901"/>
    <mergeCell ref="P1596:Z1596"/>
    <mergeCell ref="B252:F252"/>
    <mergeCell ref="G1869:G1870"/>
    <mergeCell ref="P868:Z868"/>
    <mergeCell ref="P526:Z526"/>
    <mergeCell ref="B641:C642"/>
    <mergeCell ref="I1558:J1558"/>
    <mergeCell ref="B1422:C1422"/>
    <mergeCell ref="D1226:M1226"/>
    <mergeCell ref="H350:H351"/>
    <mergeCell ref="P709:Z709"/>
    <mergeCell ref="P1007:Z1007"/>
    <mergeCell ref="G1771:G1772"/>
    <mergeCell ref="B480:F480"/>
    <mergeCell ref="G690:H691"/>
    <mergeCell ref="K1019:L1019"/>
    <mergeCell ref="H1411:H1412"/>
    <mergeCell ref="P580:Z580"/>
    <mergeCell ref="P1015:Z1015"/>
    <mergeCell ref="P1009:Z1009"/>
    <mergeCell ref="P711:Z711"/>
    <mergeCell ref="P1307:Z1307"/>
    <mergeCell ref="B788:C789"/>
    <mergeCell ref="B1375:M1375"/>
    <mergeCell ref="G284:G285"/>
    <mergeCell ref="P125:Z125"/>
    <mergeCell ref="G1036:G1037"/>
    <mergeCell ref="P1309:Z1309"/>
    <mergeCell ref="P581:Z581"/>
    <mergeCell ref="P277:Z277"/>
    <mergeCell ref="I683:J683"/>
    <mergeCell ref="G592:H593"/>
    <mergeCell ref="M1663:M1664"/>
    <mergeCell ref="P1010:Z1010"/>
    <mergeCell ref="P310:Z310"/>
    <mergeCell ref="P608:Z608"/>
    <mergeCell ref="H1124:H1125"/>
    <mergeCell ref="P1483:Z1483"/>
    <mergeCell ref="P424:Z424"/>
    <mergeCell ref="C387:D387"/>
    <mergeCell ref="P722:Z722"/>
    <mergeCell ref="D790:F790"/>
    <mergeCell ref="G39:G40"/>
    <mergeCell ref="P1396:Z1396"/>
    <mergeCell ref="P1694:Z1694"/>
    <mergeCell ref="I1614:J1614"/>
    <mergeCell ref="B105:F105"/>
    <mergeCell ref="H1036:H1037"/>
    <mergeCell ref="P1783:Z1783"/>
    <mergeCell ref="I242:J242"/>
    <mergeCell ref="H732:H733"/>
    <mergeCell ref="M970:M971"/>
    <mergeCell ref="P267:Z267"/>
    <mergeCell ref="P1239:Z1239"/>
    <mergeCell ref="P1537:Z1537"/>
    <mergeCell ref="I1672:M1672"/>
    <mergeCell ref="B1474:C1475"/>
    <mergeCell ref="G1085:G1086"/>
    <mergeCell ref="P1697:Z1697"/>
    <mergeCell ref="B1379:F1379"/>
    <mergeCell ref="B438:F438"/>
    <mergeCell ref="B345:M345"/>
    <mergeCell ref="D53:F54"/>
    <mergeCell ref="P354:Z354"/>
    <mergeCell ref="P652:Z652"/>
    <mergeCell ref="P627:Z627"/>
    <mergeCell ref="K1085:L1085"/>
    <mergeCell ref="H1477:H1478"/>
    <mergeCell ref="I1663:J1663"/>
    <mergeCell ref="P1836:Z1836"/>
    <mergeCell ref="M683:M684"/>
    <mergeCell ref="P1409:Z1409"/>
    <mergeCell ref="P654:Z654"/>
    <mergeCell ref="P952:Z952"/>
    <mergeCell ref="B346:M346"/>
    <mergeCell ref="G350:G351"/>
    <mergeCell ref="C1801:D1801"/>
    <mergeCell ref="I595:J595"/>
    <mergeCell ref="P1679:Z1679"/>
    <mergeCell ref="G1411:G1412"/>
    <mergeCell ref="P954:Z954"/>
    <mergeCell ref="P1252:Z1252"/>
    <mergeCell ref="P1112:Z1112"/>
    <mergeCell ref="P1410:Z1410"/>
    <mergeCell ref="P1681:Z1681"/>
    <mergeCell ref="B39:F39"/>
    <mergeCell ref="I1810:J1810"/>
    <mergeCell ref="P1839:Z1839"/>
    <mergeCell ref="G1719:H1720"/>
    <mergeCell ref="H448:H449"/>
    <mergeCell ref="H1232:H1233"/>
    <mergeCell ref="M693:M694"/>
    <mergeCell ref="D494:F495"/>
    <mergeCell ref="P67:Z67"/>
    <mergeCell ref="B886:C887"/>
    <mergeCell ref="K1411:L1411"/>
    <mergeCell ref="P375:Z375"/>
    <mergeCell ref="I928:J928"/>
    <mergeCell ref="P1741:Z1741"/>
    <mergeCell ref="P367:Z367"/>
    <mergeCell ref="B1852:F1852"/>
    <mergeCell ref="C1514:D1514"/>
    <mergeCell ref="P1094:Z1094"/>
    <mergeCell ref="G1166:G1167"/>
    <mergeCell ref="G1124:G1125"/>
    <mergeCell ref="K1467:L1467"/>
    <mergeCell ref="H1859:H1860"/>
    <mergeCell ref="P1394:Z1394"/>
    <mergeCell ref="B1418:F1418"/>
    <mergeCell ref="I53:M54"/>
    <mergeCell ref="P579:Z579"/>
    <mergeCell ref="D2:I2"/>
    <mergeCell ref="B53:C54"/>
    <mergeCell ref="I1068:J1068"/>
    <mergeCell ref="M291:M292"/>
    <mergeCell ref="B1178:M1178"/>
    <mergeCell ref="K1124:L1124"/>
    <mergeCell ref="G1467:G1468"/>
    <mergeCell ref="C1654:D1654"/>
    <mergeCell ref="D638:M638"/>
    <mergeCell ref="B1565:F1565"/>
    <mergeCell ref="B235:F235"/>
    <mergeCell ref="D1180:F1181"/>
    <mergeCell ref="P1779:Z1779"/>
    <mergeCell ref="P1754:Z1754"/>
    <mergeCell ref="P1062:Z1062"/>
    <mergeCell ref="P1018:Z1018"/>
    <mergeCell ref="P720:Z720"/>
    <mergeCell ref="M1810:M1811"/>
    <mergeCell ref="B200:C201"/>
    <mergeCell ref="P1789:Z1789"/>
    <mergeCell ref="C772:D772"/>
    <mergeCell ref="P1781:Z1781"/>
    <mergeCell ref="G1477:G1478"/>
    <mergeCell ref="B443:M443"/>
    <mergeCell ref="K725:L725"/>
    <mergeCell ref="H1117:H1118"/>
    <mergeCell ref="P721:Z721"/>
    <mergeCell ref="B494:C495"/>
    <mergeCell ref="I781:J781"/>
    <mergeCell ref="I1915:M1916"/>
    <mergeCell ref="P1349:Z1349"/>
    <mergeCell ref="B1166:F1166"/>
    <mergeCell ref="D1079:M1079"/>
    <mergeCell ref="P1507:Z1507"/>
    <mergeCell ref="G298:H299"/>
    <mergeCell ref="K627:L627"/>
    <mergeCell ref="B7:F7"/>
    <mergeCell ref="P319:Z319"/>
    <mergeCell ref="M1705:M1706"/>
    <mergeCell ref="P1052:Z1052"/>
    <mergeCell ref="P1046:Z1046"/>
    <mergeCell ref="P20:Z20"/>
    <mergeCell ref="M977:M978"/>
    <mergeCell ref="P318:Z318"/>
    <mergeCell ref="C527:D527"/>
    <mergeCell ref="B1918:F1918"/>
    <mergeCell ref="P1502:Z1502"/>
    <mergeCell ref="P747:Z747"/>
    <mergeCell ref="P625:Z625"/>
    <mergeCell ref="M7:M8"/>
    <mergeCell ref="C485:D485"/>
    <mergeCell ref="G137:G138"/>
    <mergeCell ref="P22:Z22"/>
    <mergeCell ref="P320:Z320"/>
    <mergeCell ref="P618:Z618"/>
    <mergeCell ref="P314:Z314"/>
    <mergeCell ref="P749:Z749"/>
    <mergeCell ref="P1802:Z1802"/>
    <mergeCell ref="P1047:Z1047"/>
    <mergeCell ref="C93:D93"/>
    <mergeCell ref="B431:F431"/>
    <mergeCell ref="P620:Z620"/>
    <mergeCell ref="B1130:M1130"/>
    <mergeCell ref="I1180:M1181"/>
    <mergeCell ref="H1019:H1020"/>
    <mergeCell ref="P1408:Z1408"/>
    <mergeCell ref="I284:J284"/>
    <mergeCell ref="B1180:C1181"/>
    <mergeCell ref="M1418:M1419"/>
    <mergeCell ref="P461:Z461"/>
    <mergeCell ref="H1957:H1958"/>
    <mergeCell ref="C240:D240"/>
    <mergeCell ref="P162:Z162"/>
    <mergeCell ref="P460:Z460"/>
    <mergeCell ref="D1765:M1765"/>
    <mergeCell ref="P767:Z767"/>
    <mergeCell ref="P1065:Z1065"/>
    <mergeCell ref="P373:Z373"/>
    <mergeCell ref="P671:Z671"/>
    <mergeCell ref="P33:Z33"/>
    <mergeCell ref="H889:H890"/>
    <mergeCell ref="P462:Z462"/>
    <mergeCell ref="B144:F144"/>
    <mergeCell ref="P760:Z760"/>
    <mergeCell ref="K683:L683"/>
    <mergeCell ref="P1434:Z1434"/>
    <mergeCell ref="P1732:Z1732"/>
    <mergeCell ref="P673:Z673"/>
    <mergeCell ref="P35:Z35"/>
    <mergeCell ref="B1327:C1328"/>
    <mergeCell ref="C1899:D1899"/>
    <mergeCell ref="P762:Z762"/>
    <mergeCell ref="G823:G824"/>
    <mergeCell ref="P1734:Z1734"/>
    <mergeCell ref="B1570:M1570"/>
    <mergeCell ref="I1362:J1362"/>
    <mergeCell ref="I7:J7"/>
    <mergeCell ref="M105:M106"/>
    <mergeCell ref="P1879:Z1879"/>
    <mergeCell ref="G1575:G1576"/>
    <mergeCell ref="D1572:F1573"/>
    <mergeCell ref="I1820:J1820"/>
    <mergeCell ref="P86:Z86"/>
    <mergeCell ref="G1425:H1426"/>
    <mergeCell ref="H1215:H1216"/>
    <mergeCell ref="K823:L823"/>
    <mergeCell ref="B1134:F1134"/>
    <mergeCell ref="P1750:Z1750"/>
    <mergeCell ref="B1128:C1128"/>
    <mergeCell ref="P849:Z849"/>
    <mergeCell ref="P1147:Z1147"/>
    <mergeCell ref="G88:G89"/>
    <mergeCell ref="P1445:Z1445"/>
    <mergeCell ref="J3:K3"/>
    <mergeCell ref="P1874:Z1874"/>
    <mergeCell ref="P1752:Z1752"/>
    <mergeCell ref="P1358:Z1358"/>
    <mergeCell ref="P1447:Z1447"/>
    <mergeCell ref="P1745:Z1745"/>
    <mergeCell ref="P1876:Z1876"/>
    <mergeCell ref="I1721:M1721"/>
    <mergeCell ref="B830:F830"/>
    <mergeCell ref="P1747:Z1747"/>
    <mergeCell ref="K879:L879"/>
    <mergeCell ref="H1271:H1272"/>
    <mergeCell ref="P560:Z560"/>
    <mergeCell ref="P114:Z114"/>
    <mergeCell ref="I1411:J1411"/>
    <mergeCell ref="P1803:Z1803"/>
    <mergeCell ref="P404:Z404"/>
    <mergeCell ref="H203:H204"/>
    <mergeCell ref="K1477:L1477"/>
    <mergeCell ref="P1892:Z1892"/>
    <mergeCell ref="P860:Z860"/>
    <mergeCell ref="I774:J774"/>
    <mergeCell ref="P1289:Z1289"/>
    <mergeCell ref="B977:F977"/>
    <mergeCell ref="P1587:Z1587"/>
    <mergeCell ref="P316:Z316"/>
    <mergeCell ref="P1894:Z1894"/>
    <mergeCell ref="P1500:Z1500"/>
    <mergeCell ref="P1798:Z1798"/>
    <mergeCell ref="P1160:Z1160"/>
    <mergeCell ref="P1043:Z1043"/>
    <mergeCell ref="P1458:Z1458"/>
    <mergeCell ref="P1589:Z1589"/>
    <mergeCell ref="B1271:F1271"/>
    <mergeCell ref="P1887:Z1887"/>
    <mergeCell ref="C1850:D1850"/>
    <mergeCell ref="K1810:L1810"/>
    <mergeCell ref="P616:Z616"/>
    <mergeCell ref="I1572:M1573"/>
    <mergeCell ref="G889:G890"/>
    <mergeCell ref="P1045:Z1045"/>
    <mergeCell ref="B540:C540"/>
    <mergeCell ref="G1075:G1076"/>
    <mergeCell ref="G1950:G1951"/>
    <mergeCell ref="B149:M149"/>
    <mergeCell ref="D447:F447"/>
    <mergeCell ref="I1134:J1134"/>
    <mergeCell ref="P1945:Z1945"/>
    <mergeCell ref="K137:L137"/>
    <mergeCell ref="P763:Z763"/>
    <mergeCell ref="P1061:Z1061"/>
    <mergeCell ref="P29:Z29"/>
    <mergeCell ref="P1213:Z1213"/>
    <mergeCell ref="P458:Z458"/>
    <mergeCell ref="K1950:L1950"/>
    <mergeCell ref="P756:Z756"/>
    <mergeCell ref="G1222:G1223"/>
    <mergeCell ref="P1940:Z1940"/>
    <mergeCell ref="D393:M393"/>
    <mergeCell ref="M1085:M1086"/>
    <mergeCell ref="P31:Z31"/>
    <mergeCell ref="P329:Z329"/>
    <mergeCell ref="G1215:G1216"/>
    <mergeCell ref="P758:Z758"/>
    <mergeCell ref="G1523:H1524"/>
    <mergeCell ref="P1544:Z1544"/>
    <mergeCell ref="B1957:F1957"/>
    <mergeCell ref="M1558:M1559"/>
    <mergeCell ref="B690:C691"/>
    <mergeCell ref="P818:Z818"/>
    <mergeCell ref="P476:Z476"/>
    <mergeCell ref="C135:D135"/>
    <mergeCell ref="I790:M790"/>
    <mergeCell ref="I732:J732"/>
    <mergeCell ref="P1545:Z1545"/>
    <mergeCell ref="P1241:Z1241"/>
    <mergeCell ref="P1539:Z1539"/>
    <mergeCell ref="P171:Z171"/>
    <mergeCell ref="H154:H155"/>
    <mergeCell ref="C1318:D1318"/>
    <mergeCell ref="P820:Z820"/>
    <mergeCell ref="I886:M887"/>
    <mergeCell ref="P357:Z357"/>
    <mergeCell ref="P1845:Z1845"/>
    <mergeCell ref="B592:C593"/>
    <mergeCell ref="P471:Z471"/>
    <mergeCell ref="K193:L193"/>
    <mergeCell ref="P1145:Z1145"/>
    <mergeCell ref="I447:M447"/>
    <mergeCell ref="B1325:M1325"/>
    <mergeCell ref="P1743:Z1743"/>
    <mergeCell ref="P802:Z802"/>
    <mergeCell ref="K203:L203"/>
    <mergeCell ref="D1574:F1574"/>
    <mergeCell ref="P856:Z856"/>
    <mergeCell ref="M431:M432"/>
    <mergeCell ref="H970:H971"/>
    <mergeCell ref="K1264:L1264"/>
    <mergeCell ref="P70:Z70"/>
    <mergeCell ref="D984:F985"/>
    <mergeCell ref="B644:F644"/>
    <mergeCell ref="P1583:Z1583"/>
    <mergeCell ref="B638:C638"/>
    <mergeCell ref="M1754:M1755"/>
    <mergeCell ref="P1890:Z1890"/>
    <mergeCell ref="M1614:M1615"/>
    <mergeCell ref="P858:Z858"/>
    <mergeCell ref="C576:D576"/>
    <mergeCell ref="P1156:Z1156"/>
    <mergeCell ref="P1287:Z1287"/>
    <mergeCell ref="P1585:Z1585"/>
    <mergeCell ref="P1883:Z1883"/>
    <mergeCell ref="D1520:M1520"/>
    <mergeCell ref="P1158:Z1158"/>
    <mergeCell ref="P1456:Z1456"/>
    <mergeCell ref="P426:Z426"/>
    <mergeCell ref="I830:J830"/>
    <mergeCell ref="P1885:Z1885"/>
    <mergeCell ref="B970:F970"/>
    <mergeCell ref="P1311:Z1311"/>
    <mergeCell ref="P1487:Z1487"/>
    <mergeCell ref="P428:Z428"/>
    <mergeCell ref="I1428:J1428"/>
    <mergeCell ref="P129:Z129"/>
    <mergeCell ref="M144:M145"/>
    <mergeCell ref="H683:H684"/>
    <mergeCell ref="I921:J921"/>
    <mergeCell ref="P1313:Z1313"/>
    <mergeCell ref="M137:M138"/>
    <mergeCell ref="C1262:D1262"/>
    <mergeCell ref="P131:Z131"/>
    <mergeCell ref="I1859:J1859"/>
    <mergeCell ref="B872:F872"/>
    <mergeCell ref="P1482:Z1482"/>
    <mergeCell ref="P423:Z423"/>
    <mergeCell ref="K889:L889"/>
    <mergeCell ref="H1281:H1282"/>
    <mergeCell ref="P124:Z124"/>
    <mergeCell ref="P1947:Z1947"/>
    <mergeCell ref="P1484:Z1484"/>
    <mergeCell ref="P414:Z414"/>
    <mergeCell ref="B1330:F1330"/>
    <mergeCell ref="B1719:C1720"/>
    <mergeCell ref="P126:Z126"/>
    <mergeCell ref="I1574:M1574"/>
    <mergeCell ref="G1817:H1818"/>
    <mergeCell ref="B296:M296"/>
    <mergeCell ref="B934:M934"/>
    <mergeCell ref="I984:M985"/>
    <mergeCell ref="I88:J88"/>
    <mergeCell ref="P1629:Z1629"/>
    <mergeCell ref="K1036:L1036"/>
    <mergeCell ref="H1428:H1429"/>
    <mergeCell ref="G301:G302"/>
    <mergeCell ref="D298:F299"/>
    <mergeCell ref="C975:D975"/>
    <mergeCell ref="P897:Z897"/>
    <mergeCell ref="I546:J546"/>
    <mergeCell ref="B585:F585"/>
    <mergeCell ref="P816:Z816"/>
    <mergeCell ref="P1543:Z1543"/>
    <mergeCell ref="P899:Z899"/>
    <mergeCell ref="B193:F193"/>
    <mergeCell ref="B1765:C1765"/>
    <mergeCell ref="P1116:Z1116"/>
    <mergeCell ref="P898:Z898"/>
    <mergeCell ref="I1329:M1329"/>
    <mergeCell ref="C1703:D1703"/>
    <mergeCell ref="P811:Z811"/>
    <mergeCell ref="B1374:M1374"/>
    <mergeCell ref="G928:G929"/>
    <mergeCell ref="B883:C883"/>
    <mergeCell ref="D99:M99"/>
    <mergeCell ref="I1957:J1957"/>
    <mergeCell ref="P1553:Z1553"/>
    <mergeCell ref="M95:M96"/>
    <mergeCell ref="P529:Z529"/>
    <mergeCell ref="K1558:L1558"/>
    <mergeCell ref="P1256:Z1256"/>
    <mergeCell ref="H1810:H1811"/>
    <mergeCell ref="P1554:Z1554"/>
    <mergeCell ref="B938:F938"/>
    <mergeCell ref="P951:Z951"/>
    <mergeCell ref="P68:Z68"/>
    <mergeCell ref="P1258:Z1258"/>
    <mergeCell ref="P1556:Z1556"/>
    <mergeCell ref="M1183:M1184"/>
    <mergeCell ref="P524:Z524"/>
    <mergeCell ref="I202:M202"/>
    <mergeCell ref="P953:Z953"/>
    <mergeCell ref="B248:M248"/>
    <mergeCell ref="I298:M299"/>
    <mergeCell ref="G1621:H1622"/>
    <mergeCell ref="I154:J154"/>
    <mergeCell ref="B298:C299"/>
    <mergeCell ref="M840:M841"/>
    <mergeCell ref="P513:Z513"/>
    <mergeCell ref="H1705:H1706"/>
    <mergeCell ref="I1215:J1215"/>
    <mergeCell ref="H977:H978"/>
    <mergeCell ref="P1607:Z1607"/>
    <mergeCell ref="P969:Z969"/>
    <mergeCell ref="P208:Z208"/>
    <mergeCell ref="H7:H8"/>
    <mergeCell ref="P1941:Z1941"/>
    <mergeCell ref="P1696:Z1696"/>
    <mergeCell ref="P366:Z366"/>
    <mergeCell ref="P664:Z664"/>
    <mergeCell ref="G1428:G1429"/>
    <mergeCell ref="D1425:F1426"/>
    <mergeCell ref="B1712:F1712"/>
    <mergeCell ref="P210:Z210"/>
    <mergeCell ref="K676:L676"/>
    <mergeCell ref="P1943:Z1943"/>
    <mergeCell ref="B445:C446"/>
    <mergeCell ref="P666:Z666"/>
    <mergeCell ref="P964:Z964"/>
    <mergeCell ref="P209:Z209"/>
    <mergeCell ref="P1936:Z1936"/>
    <mergeCell ref="P122:Z122"/>
    <mergeCell ref="K1614:L1614"/>
    <mergeCell ref="C289:D289"/>
    <mergeCell ref="P966:Z966"/>
    <mergeCell ref="B344:C344"/>
    <mergeCell ref="I480:J480"/>
    <mergeCell ref="K1428:L1428"/>
    <mergeCell ref="I970:J970"/>
    <mergeCell ref="P997:Z997"/>
  </mergeCells>
  <conditionalFormatting sqref="M9">
    <cfRule type="expression" priority="560" dxfId="49">
      <formula>IF(I9="", 1, 0)</formula>
    </cfRule>
  </conditionalFormatting>
  <conditionalFormatting sqref="M10:M36">
    <cfRule type="expression" priority="559" dxfId="49">
      <formula>IF(I9="", 1, 0)</formula>
    </cfRule>
  </conditionalFormatting>
  <conditionalFormatting sqref="M41:M43">
    <cfRule type="expression" priority="557" dxfId="49">
      <formula>IF(I41="", 1, 0)</formula>
    </cfRule>
  </conditionalFormatting>
  <conditionalFormatting sqref="M48">
    <cfRule type="expression" priority="556" dxfId="49">
      <formula>IF(I48="", 1, 0)</formula>
    </cfRule>
  </conditionalFormatting>
  <conditionalFormatting sqref="M58:M85">
    <cfRule type="expression" priority="211" dxfId="49">
      <formula>IF(I58="", 1, 0)</formula>
    </cfRule>
  </conditionalFormatting>
  <conditionalFormatting sqref="M90:M92">
    <cfRule type="expression" priority="209" dxfId="49">
      <formula>IF(I90="", 1, 0)</formula>
    </cfRule>
  </conditionalFormatting>
  <conditionalFormatting sqref="M97">
    <cfRule type="expression" priority="208" dxfId="49">
      <formula>IF(I97="", 1, 0)</formula>
    </cfRule>
  </conditionalFormatting>
  <conditionalFormatting sqref="M107:M134">
    <cfRule type="expression" priority="205" dxfId="49">
      <formula>IF(I107="", 1, 0)</formula>
    </cfRule>
  </conditionalFormatting>
  <conditionalFormatting sqref="M139:M141">
    <cfRule type="expression" priority="203" dxfId="49">
      <formula>IF(I139="", 1, 0)</formula>
    </cfRule>
  </conditionalFormatting>
  <conditionalFormatting sqref="M146">
    <cfRule type="expression" priority="202" dxfId="49">
      <formula>IF(I146="", 1, 0)</formula>
    </cfRule>
  </conditionalFormatting>
  <conditionalFormatting sqref="M156:M183">
    <cfRule type="expression" priority="199" dxfId="49">
      <formula>IF(I156="", 1, 0)</formula>
    </cfRule>
  </conditionalFormatting>
  <conditionalFormatting sqref="M188:M190">
    <cfRule type="expression" priority="197" dxfId="49">
      <formula>IF(I188="", 1, 0)</formula>
    </cfRule>
  </conditionalFormatting>
  <conditionalFormatting sqref="M195">
    <cfRule type="expression" priority="196" dxfId="49">
      <formula>IF(I195="", 1, 0)</formula>
    </cfRule>
  </conditionalFormatting>
  <conditionalFormatting sqref="M205:M232">
    <cfRule type="expression" priority="193" dxfId="49">
      <formula>IF(I205="", 1, 0)</formula>
    </cfRule>
  </conditionalFormatting>
  <conditionalFormatting sqref="M237:M239">
    <cfRule type="expression" priority="191" dxfId="49">
      <formula>IF(I237="", 1, 0)</formula>
    </cfRule>
  </conditionalFormatting>
  <conditionalFormatting sqref="M244">
    <cfRule type="expression" priority="190" dxfId="49">
      <formula>IF(I244="", 1, 0)</formula>
    </cfRule>
  </conditionalFormatting>
  <conditionalFormatting sqref="M254:M281">
    <cfRule type="expression" priority="187" dxfId="49">
      <formula>IF(I254="", 1, 0)</formula>
    </cfRule>
  </conditionalFormatting>
  <conditionalFormatting sqref="M286:M288">
    <cfRule type="expression" priority="185" dxfId="49">
      <formula>IF(I286="", 1, 0)</formula>
    </cfRule>
  </conditionalFormatting>
  <conditionalFormatting sqref="M293">
    <cfRule type="expression" priority="184" dxfId="49">
      <formula>IF(I293="", 1, 0)</formula>
    </cfRule>
  </conditionalFormatting>
  <conditionalFormatting sqref="M303:M330">
    <cfRule type="expression" priority="181" dxfId="49">
      <formula>IF(I303="", 1, 0)</formula>
    </cfRule>
  </conditionalFormatting>
  <conditionalFormatting sqref="M335:M337">
    <cfRule type="expression" priority="179" dxfId="49">
      <formula>IF(I335="", 1, 0)</formula>
    </cfRule>
  </conditionalFormatting>
  <conditionalFormatting sqref="M342">
    <cfRule type="expression" priority="178" dxfId="49">
      <formula>IF(I342="", 1, 0)</formula>
    </cfRule>
  </conditionalFormatting>
  <conditionalFormatting sqref="M352:M379">
    <cfRule type="expression" priority="175" dxfId="49">
      <formula>IF(I352="", 1, 0)</formula>
    </cfRule>
  </conditionalFormatting>
  <conditionalFormatting sqref="M384:M386">
    <cfRule type="expression" priority="173" dxfId="49">
      <formula>IF(I384="", 1, 0)</formula>
    </cfRule>
  </conditionalFormatting>
  <conditionalFormatting sqref="M391">
    <cfRule type="expression" priority="172" dxfId="49">
      <formula>IF(I391="", 1, 0)</formula>
    </cfRule>
  </conditionalFormatting>
  <conditionalFormatting sqref="M401:M428">
    <cfRule type="expression" priority="169" dxfId="49">
      <formula>IF(I401="", 1, 0)</formula>
    </cfRule>
  </conditionalFormatting>
  <conditionalFormatting sqref="M433:M435">
    <cfRule type="expression" priority="167" dxfId="49">
      <formula>IF(I433="", 1, 0)</formula>
    </cfRule>
  </conditionalFormatting>
  <conditionalFormatting sqref="M440">
    <cfRule type="expression" priority="166" dxfId="49">
      <formula>IF(I440="", 1, 0)</formula>
    </cfRule>
  </conditionalFormatting>
  <conditionalFormatting sqref="M450:M477">
    <cfRule type="expression" priority="163" dxfId="49">
      <formula>IF(I450="", 1, 0)</formula>
    </cfRule>
  </conditionalFormatting>
  <conditionalFormatting sqref="M482:M484">
    <cfRule type="expression" priority="161" dxfId="49">
      <formula>IF(I482="", 1, 0)</formula>
    </cfRule>
  </conditionalFormatting>
  <conditionalFormatting sqref="M489">
    <cfRule type="expression" priority="160" dxfId="49">
      <formula>IF(I489="", 1, 0)</formula>
    </cfRule>
  </conditionalFormatting>
  <conditionalFormatting sqref="M499:M526">
    <cfRule type="expression" priority="157" dxfId="49">
      <formula>IF(I499="", 1, 0)</formula>
    </cfRule>
  </conditionalFormatting>
  <conditionalFormatting sqref="M531:M533">
    <cfRule type="expression" priority="155" dxfId="49">
      <formula>IF(I531="", 1, 0)</formula>
    </cfRule>
  </conditionalFormatting>
  <conditionalFormatting sqref="M538">
    <cfRule type="expression" priority="154" dxfId="49">
      <formula>IF(I538="", 1, 0)</formula>
    </cfRule>
  </conditionalFormatting>
  <conditionalFormatting sqref="M548:M575">
    <cfRule type="expression" priority="151" dxfId="49">
      <formula>IF(I548="", 1, 0)</formula>
    </cfRule>
  </conditionalFormatting>
  <conditionalFormatting sqref="M580:M582">
    <cfRule type="expression" priority="149" dxfId="49">
      <formula>IF(I580="", 1, 0)</formula>
    </cfRule>
  </conditionalFormatting>
  <conditionalFormatting sqref="M587">
    <cfRule type="expression" priority="148" dxfId="49">
      <formula>IF(I587="", 1, 0)</formula>
    </cfRule>
  </conditionalFormatting>
  <conditionalFormatting sqref="M597:M624">
    <cfRule type="expression" priority="145" dxfId="49">
      <formula>IF(I597="", 1, 0)</formula>
    </cfRule>
  </conditionalFormatting>
  <conditionalFormatting sqref="M629:M631">
    <cfRule type="expression" priority="143" dxfId="49">
      <formula>IF(I629="", 1, 0)</formula>
    </cfRule>
  </conditionalFormatting>
  <conditionalFormatting sqref="M636">
    <cfRule type="expression" priority="142" dxfId="49">
      <formula>IF(I636="", 1, 0)</formula>
    </cfRule>
  </conditionalFormatting>
  <conditionalFormatting sqref="M646:M673">
    <cfRule type="expression" priority="139" dxfId="49">
      <formula>IF(I646="", 1, 0)</formula>
    </cfRule>
  </conditionalFormatting>
  <conditionalFormatting sqref="M678:M680">
    <cfRule type="expression" priority="137" dxfId="49">
      <formula>IF(I678="", 1, 0)</formula>
    </cfRule>
  </conditionalFormatting>
  <conditionalFormatting sqref="M685">
    <cfRule type="expression" priority="136" dxfId="49">
      <formula>IF(I685="", 1, 0)</formula>
    </cfRule>
  </conditionalFormatting>
  <conditionalFormatting sqref="M695:M722">
    <cfRule type="expression" priority="133" dxfId="49">
      <formula>IF(I695="", 1, 0)</formula>
    </cfRule>
  </conditionalFormatting>
  <conditionalFormatting sqref="M727:M729">
    <cfRule type="expression" priority="131" dxfId="49">
      <formula>IF(I727="", 1, 0)</formula>
    </cfRule>
  </conditionalFormatting>
  <conditionalFormatting sqref="M734">
    <cfRule type="expression" priority="130" dxfId="49">
      <formula>IF(I734="", 1, 0)</formula>
    </cfRule>
  </conditionalFormatting>
  <conditionalFormatting sqref="M744:M771">
    <cfRule type="expression" priority="127" dxfId="49">
      <formula>IF(I744="", 1, 0)</formula>
    </cfRule>
  </conditionalFormatting>
  <conditionalFormatting sqref="M776:M778">
    <cfRule type="expression" priority="125" dxfId="49">
      <formula>IF(I776="", 1, 0)</formula>
    </cfRule>
  </conditionalFormatting>
  <conditionalFormatting sqref="M783">
    <cfRule type="expression" priority="124" dxfId="49">
      <formula>IF(I783="", 1, 0)</formula>
    </cfRule>
  </conditionalFormatting>
  <conditionalFormatting sqref="M793:M820">
    <cfRule type="expression" priority="121" dxfId="49">
      <formula>IF(I793="", 1, 0)</formula>
    </cfRule>
  </conditionalFormatting>
  <conditionalFormatting sqref="M825:M827">
    <cfRule type="expression" priority="119" dxfId="49">
      <formula>IF(I825="", 1, 0)</formula>
    </cfRule>
  </conditionalFormatting>
  <conditionalFormatting sqref="M832">
    <cfRule type="expression" priority="118" dxfId="49">
      <formula>IF(I832="", 1, 0)</formula>
    </cfRule>
  </conditionalFormatting>
  <conditionalFormatting sqref="M842:M869">
    <cfRule type="expression" priority="115" dxfId="49">
      <formula>IF(I842="", 1, 0)</formula>
    </cfRule>
  </conditionalFormatting>
  <conditionalFormatting sqref="M874:M876">
    <cfRule type="expression" priority="113" dxfId="49">
      <formula>IF(I874="", 1, 0)</formula>
    </cfRule>
  </conditionalFormatting>
  <conditionalFormatting sqref="M881">
    <cfRule type="expression" priority="112" dxfId="49">
      <formula>IF(I881="", 1, 0)</formula>
    </cfRule>
  </conditionalFormatting>
  <conditionalFormatting sqref="M891:M918">
    <cfRule type="expression" priority="109" dxfId="49">
      <formula>IF(I891="", 1, 0)</formula>
    </cfRule>
  </conditionalFormatting>
  <conditionalFormatting sqref="M923:M925">
    <cfRule type="expression" priority="107" dxfId="49">
      <formula>IF(I923="", 1, 0)</formula>
    </cfRule>
  </conditionalFormatting>
  <conditionalFormatting sqref="M930">
    <cfRule type="expression" priority="106" dxfId="49">
      <formula>IF(I930="", 1, 0)</formula>
    </cfRule>
  </conditionalFormatting>
  <conditionalFormatting sqref="M940:M967">
    <cfRule type="expression" priority="103" dxfId="49">
      <formula>IF(I940="", 1, 0)</formula>
    </cfRule>
  </conditionalFormatting>
  <conditionalFormatting sqref="M972:M974">
    <cfRule type="expression" priority="101" dxfId="49">
      <formula>IF(I972="", 1, 0)</formula>
    </cfRule>
  </conditionalFormatting>
  <conditionalFormatting sqref="M979">
    <cfRule type="expression" priority="100" dxfId="49">
      <formula>IF(I979="", 1, 0)</formula>
    </cfRule>
  </conditionalFormatting>
  <conditionalFormatting sqref="M989:M1016">
    <cfRule type="expression" priority="60" dxfId="49">
      <formula>IF(I989="", 1, 0)</formula>
    </cfRule>
  </conditionalFormatting>
  <conditionalFormatting sqref="M1021:M1023">
    <cfRule type="expression" priority="59" dxfId="49">
      <formula>IF(I1021="", 1, 0)</formula>
    </cfRule>
  </conditionalFormatting>
  <conditionalFormatting sqref="M1028">
    <cfRule type="expression" priority="58" dxfId="49">
      <formula>IF(I1028="", 1, 0)</formula>
    </cfRule>
  </conditionalFormatting>
  <conditionalFormatting sqref="M1038:M1065">
    <cfRule type="expression" priority="57" dxfId="49">
      <formula>IF(I1038="", 1, 0)</formula>
    </cfRule>
  </conditionalFormatting>
  <conditionalFormatting sqref="M1070:M1072">
    <cfRule type="expression" priority="56" dxfId="49">
      <formula>IF(I1070="", 1, 0)</formula>
    </cfRule>
  </conditionalFormatting>
  <conditionalFormatting sqref="M1077">
    <cfRule type="expression" priority="55" dxfId="49">
      <formula>IF(I1077="", 1, 0)</formula>
    </cfRule>
  </conditionalFormatting>
  <conditionalFormatting sqref="M1087:M1114">
    <cfRule type="expression" priority="54" dxfId="49">
      <formula>IF(I1087="", 1, 0)</formula>
    </cfRule>
  </conditionalFormatting>
  <conditionalFormatting sqref="M1119:M1121">
    <cfRule type="expression" priority="53" dxfId="49">
      <formula>IF(I1119="", 1, 0)</formula>
    </cfRule>
  </conditionalFormatting>
  <conditionalFormatting sqref="M1126">
    <cfRule type="expression" priority="52" dxfId="49">
      <formula>IF(I1126="", 1, 0)</formula>
    </cfRule>
  </conditionalFormatting>
  <conditionalFormatting sqref="M1136:M1163">
    <cfRule type="expression" priority="51" dxfId="49">
      <formula>IF(I1136="", 1, 0)</formula>
    </cfRule>
  </conditionalFormatting>
  <conditionalFormatting sqref="M1168:M1170">
    <cfRule type="expression" priority="50" dxfId="49">
      <formula>IF(I1168="", 1, 0)</formula>
    </cfRule>
  </conditionalFormatting>
  <conditionalFormatting sqref="M1175">
    <cfRule type="expression" priority="49" dxfId="49">
      <formula>IF(I1175="", 1, 0)</formula>
    </cfRule>
  </conditionalFormatting>
  <conditionalFormatting sqref="M1185:M1212">
    <cfRule type="expression" priority="48" dxfId="49">
      <formula>IF(I1185="", 1, 0)</formula>
    </cfRule>
  </conditionalFormatting>
  <conditionalFormatting sqref="M1217:M1219">
    <cfRule type="expression" priority="47" dxfId="49">
      <formula>IF(I1217="", 1, 0)</formula>
    </cfRule>
  </conditionalFormatting>
  <conditionalFormatting sqref="M1224">
    <cfRule type="expression" priority="46" dxfId="49">
      <formula>IF(I1224="", 1, 0)</formula>
    </cfRule>
  </conditionalFormatting>
  <conditionalFormatting sqref="M1234:M1261">
    <cfRule type="expression" priority="45" dxfId="49">
      <formula>IF(I1234="", 1, 0)</formula>
    </cfRule>
  </conditionalFormatting>
  <conditionalFormatting sqref="M1266:M1268">
    <cfRule type="expression" priority="44" dxfId="49">
      <formula>IF(I1266="", 1, 0)</formula>
    </cfRule>
  </conditionalFormatting>
  <conditionalFormatting sqref="M1273">
    <cfRule type="expression" priority="43" dxfId="49">
      <formula>IF(I1273="", 1, 0)</formula>
    </cfRule>
  </conditionalFormatting>
  <conditionalFormatting sqref="M1283:M1310">
    <cfRule type="expression" priority="42" dxfId="49">
      <formula>IF(I1283="", 1, 0)</formula>
    </cfRule>
  </conditionalFormatting>
  <conditionalFormatting sqref="M1315:M1317">
    <cfRule type="expression" priority="41" dxfId="49">
      <formula>IF(I1315="", 1, 0)</formula>
    </cfRule>
  </conditionalFormatting>
  <conditionalFormatting sqref="M1322">
    <cfRule type="expression" priority="40" dxfId="49">
      <formula>IF(I1322="", 1, 0)</formula>
    </cfRule>
  </conditionalFormatting>
  <conditionalFormatting sqref="M1332:M1359">
    <cfRule type="expression" priority="39" dxfId="49">
      <formula>IF(I1332="", 1, 0)</formula>
    </cfRule>
  </conditionalFormatting>
  <conditionalFormatting sqref="M1364:M1366">
    <cfRule type="expression" priority="38" dxfId="49">
      <formula>IF(I1364="", 1, 0)</formula>
    </cfRule>
  </conditionalFormatting>
  <conditionalFormatting sqref="M1371">
    <cfRule type="expression" priority="37" dxfId="49">
      <formula>IF(I1371="", 1, 0)</formula>
    </cfRule>
  </conditionalFormatting>
  <conditionalFormatting sqref="M1381:M1408">
    <cfRule type="expression" priority="36" dxfId="49">
      <formula>IF(I1381="", 1, 0)</formula>
    </cfRule>
  </conditionalFormatting>
  <conditionalFormatting sqref="M1413:M1415">
    <cfRule type="expression" priority="35" dxfId="49">
      <formula>IF(I1413="", 1, 0)</formula>
    </cfRule>
  </conditionalFormatting>
  <conditionalFormatting sqref="M1420">
    <cfRule type="expression" priority="34" dxfId="49">
      <formula>IF(I1420="", 1, 0)</formula>
    </cfRule>
  </conditionalFormatting>
  <conditionalFormatting sqref="M1430:M1457">
    <cfRule type="expression" priority="33" dxfId="49">
      <formula>IF(I1430="", 1, 0)</formula>
    </cfRule>
  </conditionalFormatting>
  <conditionalFormatting sqref="M1462:M1464">
    <cfRule type="expression" priority="32" dxfId="49">
      <formula>IF(I1462="", 1, 0)</formula>
    </cfRule>
  </conditionalFormatting>
  <conditionalFormatting sqref="M1469">
    <cfRule type="expression" priority="31" dxfId="49">
      <formula>IF(I1469="", 1, 0)</formula>
    </cfRule>
  </conditionalFormatting>
  <conditionalFormatting sqref="M1479:M1506">
    <cfRule type="expression" priority="30" dxfId="49">
      <formula>IF(I1479="", 1, 0)</formula>
    </cfRule>
  </conditionalFormatting>
  <conditionalFormatting sqref="M1511:M1513">
    <cfRule type="expression" priority="29" dxfId="49">
      <formula>IF(I1511="", 1, 0)</formula>
    </cfRule>
  </conditionalFormatting>
  <conditionalFormatting sqref="M1518">
    <cfRule type="expression" priority="28" dxfId="49">
      <formula>IF(I1518="", 1, 0)</formula>
    </cfRule>
  </conditionalFormatting>
  <conditionalFormatting sqref="M1528:M1555">
    <cfRule type="expression" priority="27" dxfId="49">
      <formula>IF(I1528="", 1, 0)</formula>
    </cfRule>
  </conditionalFormatting>
  <conditionalFormatting sqref="M1560:M1562">
    <cfRule type="expression" priority="26" dxfId="49">
      <formula>IF(I1560="", 1, 0)</formula>
    </cfRule>
  </conditionalFormatting>
  <conditionalFormatting sqref="M1567">
    <cfRule type="expression" priority="25" dxfId="49">
      <formula>IF(I1567="", 1, 0)</formula>
    </cfRule>
  </conditionalFormatting>
  <conditionalFormatting sqref="M1577:M1604">
    <cfRule type="expression" priority="24" dxfId="49">
      <formula>IF(I1577="", 1, 0)</formula>
    </cfRule>
  </conditionalFormatting>
  <conditionalFormatting sqref="M1609:M1611">
    <cfRule type="expression" priority="23" dxfId="49">
      <formula>IF(I1609="", 1, 0)</formula>
    </cfRule>
  </conditionalFormatting>
  <conditionalFormatting sqref="M1616">
    <cfRule type="expression" priority="22" dxfId="49">
      <formula>IF(I1616="", 1, 0)</formula>
    </cfRule>
  </conditionalFormatting>
  <conditionalFormatting sqref="M1626:M1653">
    <cfRule type="expression" priority="21" dxfId="49">
      <formula>IF(I1626="", 1, 0)</formula>
    </cfRule>
  </conditionalFormatting>
  <conditionalFormatting sqref="M1658:M1660">
    <cfRule type="expression" priority="20" dxfId="49">
      <formula>IF(I1658="", 1, 0)</formula>
    </cfRule>
  </conditionalFormatting>
  <conditionalFormatting sqref="M1665">
    <cfRule type="expression" priority="19" dxfId="49">
      <formula>IF(I1665="", 1, 0)</formula>
    </cfRule>
  </conditionalFormatting>
  <conditionalFormatting sqref="M1675:M1702">
    <cfRule type="expression" priority="18" dxfId="49">
      <formula>IF(I1675="", 1, 0)</formula>
    </cfRule>
  </conditionalFormatting>
  <conditionalFormatting sqref="M1707:M1709">
    <cfRule type="expression" priority="17" dxfId="49">
      <formula>IF(I1707="", 1, 0)</formula>
    </cfRule>
  </conditionalFormatting>
  <conditionalFormatting sqref="M1714">
    <cfRule type="expression" priority="16" dxfId="49">
      <formula>IF(I1714="", 1, 0)</formula>
    </cfRule>
  </conditionalFormatting>
  <conditionalFormatting sqref="M1724:M1751">
    <cfRule type="expression" priority="15" dxfId="49">
      <formula>IF(I1724="", 1, 0)</formula>
    </cfRule>
  </conditionalFormatting>
  <conditionalFormatting sqref="M1756:M1758">
    <cfRule type="expression" priority="14" dxfId="49">
      <formula>IF(I1756="", 1, 0)</formula>
    </cfRule>
  </conditionalFormatting>
  <conditionalFormatting sqref="M1763">
    <cfRule type="expression" priority="13" dxfId="49">
      <formula>IF(I1763="", 1, 0)</formula>
    </cfRule>
  </conditionalFormatting>
  <conditionalFormatting sqref="M1773:M1800">
    <cfRule type="expression" priority="12" dxfId="49">
      <formula>IF(I1773="", 1, 0)</formula>
    </cfRule>
  </conditionalFormatting>
  <conditionalFormatting sqref="M1805:M1807">
    <cfRule type="expression" priority="11" dxfId="49">
      <formula>IF(I1805="", 1, 0)</formula>
    </cfRule>
  </conditionalFormatting>
  <conditionalFormatting sqref="M1812">
    <cfRule type="expression" priority="10" dxfId="49">
      <formula>IF(I1812="", 1, 0)</formula>
    </cfRule>
  </conditionalFormatting>
  <conditionalFormatting sqref="M1822:M1849">
    <cfRule type="expression" priority="9" dxfId="49">
      <formula>IF(I1822="", 1, 0)</formula>
    </cfRule>
  </conditionalFormatting>
  <conditionalFormatting sqref="M1854:M1856">
    <cfRule type="expression" priority="8" dxfId="49">
      <formula>IF(I1854="", 1, 0)</formula>
    </cfRule>
  </conditionalFormatting>
  <conditionalFormatting sqref="M1861">
    <cfRule type="expression" priority="7" dxfId="49">
      <formula>IF(I1861="", 1, 0)</formula>
    </cfRule>
  </conditionalFormatting>
  <conditionalFormatting sqref="M1871:M1898">
    <cfRule type="expression" priority="6" dxfId="49">
      <formula>IF(I1871="", 1, 0)</formula>
    </cfRule>
  </conditionalFormatting>
  <conditionalFormatting sqref="M1903:M1905">
    <cfRule type="expression" priority="5" dxfId="49">
      <formula>IF(I1903="", 1, 0)</formula>
    </cfRule>
  </conditionalFormatting>
  <conditionalFormatting sqref="M1910">
    <cfRule type="expression" priority="4" dxfId="49">
      <formula>IF(I1910="", 1, 0)</formula>
    </cfRule>
  </conditionalFormatting>
  <conditionalFormatting sqref="M1920:M1947">
    <cfRule type="expression" priority="3" dxfId="49">
      <formula>IF(I1920="", 1, 0)</formula>
    </cfRule>
  </conditionalFormatting>
  <conditionalFormatting sqref="M1952:M1954">
    <cfRule type="expression" priority="2" dxfId="49">
      <formula>IF(I1952="", 1, 0)</formula>
    </cfRule>
  </conditionalFormatting>
  <conditionalFormatting sqref="M1959">
    <cfRule type="expression" priority="1" dxfId="49">
      <formula>IF(I1959="", 1, 0)</formula>
    </cfRule>
  </conditionalFormatting>
  <dataValidations count="1">
    <dataValidation sqref="D6 D55 D104 D153 D202 D251 D300 D349 D398 D447 D496 D545 D594 D643 D692 D741 D790 D839 D888 D937 D986 D1035 D1084 D1133 D1182 D1231 D1280 D1329 D1378 D1427 D1476 D1525 D1574 D1623 D1672 D1721 D1770 D1819 D1868 D1917" showDropDown="0" showInputMessage="0" showErrorMessage="0" allowBlank="1" type="list">
      <formula1>Airflow.Instrument</formula1>
    </dataValidation>
  </dataValidations>
  <pageMargins left="0.7" right="0.7" top="0.75" bottom="0.75" header="0.3" footer="0.3"/>
  <pageSetup orientation="portrait" scale="99"/>
  <headerFooter>
    <oddHeader>&amp;L&amp;G&amp;C&amp;"+,Bold"&amp;14Rooftop Unit Airflow Measurement Report</oddHeader>
    <oddFooter>&amp;C&amp;8Page &amp;P</oddFooter>
  </headerFooter>
  <rowBreaks count="12" manualBreakCount="12">
    <brk id="52" min="0" max="12" man="1"/>
    <brk id="101" min="0" max="12" man="1"/>
    <brk id="150" min="0" max="12" man="1"/>
    <brk id="199" min="0" max="12" man="1"/>
    <brk id="248" min="0" max="12" man="1"/>
    <brk id="297" min="0" max="12" man="1"/>
    <brk id="346" min="0" max="12" man="1"/>
    <brk id="395" min="0" max="12" man="1"/>
    <brk id="444" min="0" max="12" man="1"/>
    <brk id="493" min="0" max="12" man="1"/>
    <brk id="542" min="0" max="12" man="1"/>
    <brk id="591" min="0" max="12"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6">
    <tabColor rgb="FF00B0F0"/>
    <outlinePr summaryBelow="1" summaryRight="1"/>
    <pageSetUpPr/>
  </sheetPr>
  <dimension ref="A1:X248"/>
  <sheetViews>
    <sheetView tabSelected="0" view="pageBreakPreview" zoomScale="90" zoomScaleNormal="100" zoomScaleSheetLayoutView="90" workbookViewId="0">
      <selection activeCell="B41" sqref="B41:C41"/>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20" t="n"/>
      <c r="F4" s="403" t="n"/>
      <c r="G4" s="200" t="inlineStr">
        <is>
          <t>Service</t>
        </is>
      </c>
      <c r="H4" s="403" t="n"/>
      <c r="I4" s="210">
        <f>IF('{Equipment Data Entry}'!C52="","", '{Equipment Data Entry}'!C52)</f>
        <v/>
      </c>
      <c r="J4" s="420" t="n"/>
      <c r="K4" s="420" t="n"/>
      <c r="L4" s="420" t="n"/>
      <c r="M4" s="403" t="n"/>
      <c r="O4" s="13" t="n"/>
      <c r="P4" s="217" t="n"/>
      <c r="Q4" s="217" t="n"/>
      <c r="R4" s="216" t="inlineStr">
        <is>
          <t>Misc. Unit Info</t>
        </is>
      </c>
      <c r="U4" s="217" t="n"/>
      <c r="W4" s="217" t="n"/>
      <c r="X4" s="217" t="n"/>
    </row>
    <row r="5" ht="13.35" customHeight="1" s="162">
      <c r="B5" s="424" t="n"/>
      <c r="C5" s="425" t="n"/>
      <c r="D5" s="424" t="n"/>
      <c r="E5" s="426" t="n"/>
      <c r="F5" s="425" t="n"/>
      <c r="G5" s="424" t="n"/>
      <c r="H5" s="425" t="n"/>
      <c r="I5" s="424" t="n"/>
      <c r="J5" s="426" t="n"/>
      <c r="K5" s="426" t="n"/>
      <c r="L5" s="426" t="n"/>
      <c r="M5" s="425" t="n"/>
      <c r="O5" s="13" t="n"/>
      <c r="P5" s="217" t="n"/>
      <c r="Q5" s="217" t="n"/>
      <c r="R5" s="211" t="inlineStr">
        <is>
          <t>Design Fan Rotation</t>
        </is>
      </c>
      <c r="S5" s="421" t="n"/>
      <c r="T5" s="422" t="n"/>
      <c r="U5" s="212" t="n"/>
      <c r="V5" s="423" t="n"/>
      <c r="W5" s="217" t="n"/>
      <c r="X5" s="217" t="n"/>
    </row>
    <row r="6" ht="13.35" customHeight="1" s="162">
      <c r="B6" s="439" t="inlineStr">
        <is>
          <t>Drive Type:</t>
        </is>
      </c>
      <c r="C6" s="13" t="n"/>
      <c r="D6" s="440" t="n"/>
      <c r="E6" s="439" t="inlineStr">
        <is>
          <t>Fan Rotation – Design:</t>
        </is>
      </c>
      <c r="F6" s="13" t="n"/>
      <c r="G6" s="440" t="n"/>
      <c r="H6" s="13" t="n"/>
      <c r="I6" s="439" t="inlineStr">
        <is>
          <t>Actual:</t>
        </is>
      </c>
      <c r="J6" s="440" t="n"/>
      <c r="K6" s="439" t="inlineStr">
        <is>
          <t>Sheave Bore (M/F):</t>
        </is>
      </c>
      <c r="L6" s="13" t="n"/>
      <c r="M6" s="440" t="n"/>
      <c r="O6" s="13" t="n"/>
      <c r="P6" s="217" t="n"/>
      <c r="Q6" s="217" t="n"/>
      <c r="R6" s="211" t="inlineStr">
        <is>
          <t>Actual Fan Rotation</t>
        </is>
      </c>
      <c r="S6" s="421" t="n"/>
      <c r="T6" s="422" t="n"/>
      <c r="U6" s="212" t="n"/>
      <c r="V6" s="423" t="n"/>
      <c r="W6" s="217" t="n"/>
      <c r="X6" s="217"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c r="O7" s="13" t="n"/>
      <c r="P7" s="217" t="n"/>
      <c r="Q7" s="217" t="n"/>
      <c r="R7" s="211" t="inlineStr">
        <is>
          <t>Design Filter Type</t>
        </is>
      </c>
      <c r="S7" s="421" t="n"/>
      <c r="T7" s="422" t="n"/>
      <c r="U7" s="212" t="n"/>
      <c r="V7" s="423" t="n"/>
      <c r="W7" s="217" t="n"/>
      <c r="X7" s="217"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c r="O8" s="13" t="n"/>
      <c r="P8" s="216" t="n"/>
      <c r="Q8" s="216" t="n"/>
      <c r="R8" s="211" t="inlineStr">
        <is>
          <t>Installed Filter Type</t>
        </is>
      </c>
      <c r="S8" s="421" t="n"/>
      <c r="T8" s="422" t="n"/>
      <c r="U8" s="212" t="n"/>
      <c r="V8" s="423" t="n"/>
      <c r="W8" s="217" t="n"/>
      <c r="X8" s="217"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IF('MAU Supply Methods'!K23="",'MAU Airflow'!H23,'MAU Supply Methods'!K23)</f>
        <v/>
      </c>
      <c r="L9" s="24">
        <f>IF(OR('MAU Supply Methods'!E23="",'MAU Supply Methods'!E23="Outlets"),'MAU Airflow'!L23,'MAU Supply Methods'!E24)</f>
        <v/>
      </c>
      <c r="M9" s="22">
        <f>IF(OR(L9="",K9="",K9=0),"",L9/K9)</f>
        <v/>
      </c>
      <c r="O9" s="13" t="n"/>
      <c r="P9" s="217" t="n"/>
      <c r="Q9" s="217" t="n"/>
      <c r="R9" s="211" t="inlineStr">
        <is>
          <t>Size</t>
        </is>
      </c>
      <c r="S9" s="212" t="n"/>
      <c r="T9" s="423" t="n"/>
      <c r="U9" s="211" t="inlineStr">
        <is>
          <t>Qty.</t>
        </is>
      </c>
      <c r="V9" s="212" t="n"/>
      <c r="W9" s="217" t="n"/>
      <c r="X9" s="217" t="n"/>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F25</f>
        <v/>
      </c>
      <c r="M10" s="22" t="n"/>
      <c r="O10" s="13" t="n"/>
      <c r="P10" s="217" t="n"/>
      <c r="S10" s="217" t="n"/>
      <c r="V10" s="217" t="n"/>
      <c r="W10" s="217" t="n"/>
      <c r="X10" s="217"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c r="O11" s="13" t="n"/>
      <c r="P11" s="217" t="n"/>
      <c r="Q11" s="217" t="n"/>
      <c r="R11" s="216" t="inlineStr">
        <is>
          <t>Direct Drive Motors</t>
        </is>
      </c>
      <c r="U11" s="216" t="inlineStr">
        <is>
          <t>Drive Change Data</t>
        </is>
      </c>
      <c r="W11" s="61" t="inlineStr">
        <is>
          <t>Original</t>
        </is>
      </c>
      <c r="X11" s="61" t="inlineStr">
        <is>
          <t>New</t>
        </is>
      </c>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c r="O12" s="13" t="n"/>
      <c r="P12" s="217" t="n"/>
      <c r="Q12" s="211" t="n"/>
      <c r="R12" s="211" t="inlineStr">
        <is>
          <t>Initial</t>
        </is>
      </c>
      <c r="S12" s="211" t="inlineStr">
        <is>
          <t>Final</t>
        </is>
      </c>
      <c r="T12" s="217" t="n"/>
      <c r="U12" s="211" t="inlineStr">
        <is>
          <t>Motor Sheave</t>
        </is>
      </c>
      <c r="V12" s="422" t="n"/>
      <c r="W12" s="212" t="n"/>
      <c r="X12" s="212" t="n"/>
    </row>
    <row r="13" ht="13.35" customHeight="1" s="162">
      <c r="B13" s="13" t="n"/>
      <c r="C13" s="13" t="n"/>
      <c r="D13" s="13" t="n"/>
      <c r="E13" s="13" t="n"/>
      <c r="F13" s="13" t="n"/>
      <c r="G13" s="13" t="n"/>
      <c r="H13" s="13" t="n"/>
      <c r="I13" s="283" t="n"/>
      <c r="J13" s="283" t="n"/>
      <c r="K13" s="37" t="n"/>
      <c r="L13" s="37" t="n"/>
      <c r="M13" s="13" t="n"/>
      <c r="O13" s="13" t="n"/>
      <c r="P13" s="217" t="n"/>
      <c r="Q13" s="211" t="inlineStr">
        <is>
          <t>RPM</t>
        </is>
      </c>
      <c r="R13" s="212" t="n"/>
      <c r="S13" s="211" t="n"/>
      <c r="T13" s="217" t="n"/>
      <c r="U13" s="211" t="inlineStr">
        <is>
          <t>Fan Sheave</t>
        </is>
      </c>
      <c r="V13" s="422" t="n"/>
      <c r="W13" s="212" t="n"/>
      <c r="X13" s="212" t="n"/>
    </row>
    <row r="14" ht="13.35" customHeight="1" s="162">
      <c r="B14" s="200" t="inlineStr">
        <is>
          <t>Motor Data</t>
        </is>
      </c>
      <c r="C14" s="400" t="n"/>
      <c r="D14" s="400" t="n"/>
      <c r="E14" s="400" t="n"/>
      <c r="F14" s="400" t="n"/>
      <c r="G14" s="401" t="n"/>
      <c r="H14" s="13" t="n"/>
      <c r="I14" s="283" t="inlineStr">
        <is>
          <t>Filters: Type / Size / Qty</t>
        </is>
      </c>
      <c r="J14" s="404" t="n"/>
      <c r="K14" s="37" t="n"/>
      <c r="L14" s="404" t="n"/>
      <c r="M14" s="404" t="n"/>
      <c r="O14" s="13" t="n"/>
      <c r="P14" s="217" t="n"/>
      <c r="Q14" s="211" t="inlineStr">
        <is>
          <t>VFD</t>
        </is>
      </c>
      <c r="R14" s="212" t="n"/>
      <c r="S14" s="211" t="n"/>
      <c r="T14" s="217" t="n"/>
      <c r="U14" s="211" t="inlineStr">
        <is>
          <t>Belt</t>
        </is>
      </c>
      <c r="V14" s="422" t="n"/>
      <c r="W14" s="212" t="n"/>
      <c r="X14" s="212"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c r="O15" s="13" t="n"/>
      <c r="P15" s="217" t="n"/>
      <c r="Q15" s="211" t="inlineStr">
        <is>
          <t>DCV</t>
        </is>
      </c>
      <c r="R15" s="212" t="n"/>
      <c r="S15" s="211" t="n"/>
      <c r="T15" s="217" t="n"/>
      <c r="U15" s="211" t="inlineStr">
        <is>
          <t>C to C</t>
        </is>
      </c>
      <c r="V15" s="422" t="n"/>
      <c r="W15" s="212" t="n"/>
      <c r="X15" s="212"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1" t="n"/>
      <c r="K16" s="208">
        <f>IF('{Equipment Data Entry}'!J52="","",'{Equipment Data Entry}'!J52)</f>
        <v/>
      </c>
      <c r="L16" s="401" t="n"/>
      <c r="M16" s="13" t="n"/>
      <c r="O16" s="13" t="n"/>
      <c r="P16" s="217" t="n"/>
      <c r="Q16" s="217" t="n"/>
      <c r="R16" s="217" t="n"/>
      <c r="S16" s="217" t="n"/>
      <c r="T16" s="217" t="n"/>
      <c r="U16" s="217" t="n"/>
      <c r="V16" s="217" t="n"/>
      <c r="W16" s="217" t="n"/>
      <c r="X16" s="217" t="n"/>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Shv OD/Bore</t>
        </is>
      </c>
      <c r="J17" s="401" t="n"/>
      <c r="K17" s="208">
        <f>IF('{Equipment Data Entry}'!K52="","",'{Equipment Data Entry}'!K52)</f>
        <v/>
      </c>
      <c r="L17" s="401" t="n"/>
      <c r="M17" s="13" t="n"/>
      <c r="O17" s="13" t="n"/>
      <c r="P17" s="217" t="n"/>
      <c r="Q17" s="217" t="n"/>
      <c r="R17" s="216" t="inlineStr">
        <is>
          <t>Technician Notes</t>
        </is>
      </c>
      <c r="S17" s="217" t="n"/>
      <c r="T17" s="217" t="n"/>
      <c r="U17" s="217" t="n"/>
      <c r="V17" s="217" t="n"/>
      <c r="W17" s="217" t="n"/>
      <c r="X17" s="217" t="n"/>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c r="O18" s="13" t="n"/>
      <c r="P18" s="217" t="n"/>
      <c r="Q18" s="217" t="n"/>
      <c r="R18" s="429" t="n"/>
      <c r="S18" s="430" t="n"/>
      <c r="T18" s="430" t="n"/>
      <c r="U18" s="430" t="n"/>
      <c r="V18" s="430" t="n"/>
      <c r="W18" s="430" t="n"/>
      <c r="X18" s="431" t="n"/>
    </row>
    <row r="19" ht="13.35" customHeight="1" s="162">
      <c r="B19" s="199" t="inlineStr">
        <is>
          <t>Measured Voltage</t>
        </is>
      </c>
      <c r="C19" s="400" t="n"/>
      <c r="D19" s="401" t="n"/>
      <c r="E19" s="24" t="n"/>
      <c r="F19" s="24" t="n"/>
      <c r="G19" s="24" t="n"/>
      <c r="H19" s="13" t="n"/>
      <c r="I19" s="283" t="inlineStr">
        <is>
          <t>Final Settings / Setpoints</t>
        </is>
      </c>
      <c r="J19" s="404" t="n"/>
      <c r="K19" s="37" t="n"/>
      <c r="L19" s="404" t="n"/>
      <c r="M19" s="404" t="n"/>
      <c r="O19" s="13" t="n"/>
      <c r="P19" s="217" t="n"/>
      <c r="Q19" s="217" t="n"/>
      <c r="R19" s="432" t="n"/>
      <c r="S19" s="404" t="n"/>
      <c r="T19" s="404" t="n"/>
      <c r="U19" s="404" t="n"/>
      <c r="V19" s="404" t="n"/>
      <c r="W19" s="404" t="n"/>
      <c r="X19" s="433"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c r="O20" s="13" t="n"/>
      <c r="P20" s="217" t="n"/>
      <c r="Q20" s="217" t="n"/>
      <c r="R20" s="432" t="n"/>
      <c r="S20" s="404" t="n"/>
      <c r="T20" s="404" t="n"/>
      <c r="U20" s="404" t="n"/>
      <c r="V20" s="404" t="n"/>
      <c r="W20" s="404" t="n"/>
      <c r="X20" s="433" t="n"/>
    </row>
    <row r="21" ht="13.35" customHeight="1" s="162">
      <c r="B21" s="13" t="n"/>
      <c r="C21" s="13" t="n"/>
      <c r="D21" s="13" t="n"/>
      <c r="E21" s="13" t="n"/>
      <c r="F21" s="13" t="n"/>
      <c r="G21" s="13" t="n"/>
      <c r="H21" s="13" t="n"/>
      <c r="I21" s="199" t="inlineStr">
        <is>
          <t>Motor RPM</t>
        </is>
      </c>
      <c r="J21" s="401" t="n"/>
      <c r="K21" s="24" t="n"/>
      <c r="L21" s="24" t="n"/>
      <c r="M21" s="13" t="n"/>
      <c r="O21" s="13" t="n"/>
      <c r="P21" s="217" t="n"/>
      <c r="Q21" s="217" t="n"/>
      <c r="R21" s="432" t="n"/>
      <c r="S21" s="404" t="n"/>
      <c r="T21" s="404" t="n"/>
      <c r="U21" s="404" t="n"/>
      <c r="V21" s="404" t="n"/>
      <c r="W21" s="404" t="n"/>
      <c r="X21" s="43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c r="O22" s="13" t="n"/>
      <c r="P22" s="217" t="n"/>
      <c r="Q22" s="217" t="n"/>
      <c r="R22" s="432" t="n"/>
      <c r="S22" s="404" t="n"/>
      <c r="T22" s="404" t="n"/>
      <c r="U22" s="404" t="n"/>
      <c r="V22" s="404" t="n"/>
      <c r="W22" s="404" t="n"/>
      <c r="X22" s="433" t="n"/>
    </row>
    <row r="23" ht="13.35" customHeight="1" s="162">
      <c r="B23" s="434" t="n"/>
      <c r="C23" s="401" t="n"/>
      <c r="D23" s="205" t="inlineStr">
        <is>
          <t>Flt/Coil</t>
        </is>
      </c>
      <c r="E23" s="205" t="inlineStr">
        <is>
          <t>Fan</t>
        </is>
      </c>
      <c r="F23" s="434" t="n"/>
      <c r="G23" s="401" t="n"/>
      <c r="H23" s="13" t="n"/>
      <c r="I23" s="246" t="inlineStr">
        <is>
          <t>VSD Frequency</t>
        </is>
      </c>
      <c r="J23" s="403" t="n"/>
      <c r="K23" s="65" t="n"/>
      <c r="L23" s="65" t="n"/>
      <c r="M23" s="13" t="n"/>
      <c r="O23" s="13" t="n"/>
      <c r="P23" s="217" t="n"/>
      <c r="Q23" s="217" t="n"/>
      <c r="R23" s="432" t="n"/>
      <c r="S23" s="404" t="n"/>
      <c r="T23" s="404" t="n"/>
      <c r="U23" s="404" t="n"/>
      <c r="V23" s="404" t="n"/>
      <c r="W23" s="404" t="n"/>
      <c r="X23" s="43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c r="O24" s="13" t="n"/>
      <c r="P24" s="217" t="n"/>
      <c r="Q24" s="217" t="n"/>
      <c r="R24" s="432" t="n"/>
      <c r="S24" s="404" t="n"/>
      <c r="T24" s="404" t="n"/>
      <c r="U24" s="404" t="n"/>
      <c r="V24" s="404" t="n"/>
      <c r="W24" s="404" t="n"/>
      <c r="X24" s="43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c r="O25" s="13" t="n"/>
      <c r="P25" s="217" t="n"/>
      <c r="Q25" s="217" t="n"/>
      <c r="R25" s="435" t="n"/>
      <c r="S25" s="404" t="n"/>
      <c r="T25" s="404" t="n"/>
      <c r="U25" s="404" t="n"/>
      <c r="V25" s="404" t="n"/>
      <c r="W25" s="404" t="n"/>
      <c r="X25" s="433" t="n"/>
    </row>
    <row r="26" ht="13.35" customHeight="1" s="162">
      <c r="O26" s="13" t="n"/>
      <c r="P26" s="217" t="n"/>
      <c r="Q26" s="217" t="n"/>
      <c r="R26" s="432" t="n"/>
      <c r="S26" s="404" t="n"/>
      <c r="T26" s="404" t="n"/>
      <c r="U26" s="404" t="n"/>
      <c r="V26" s="404" t="n"/>
      <c r="W26" s="404" t="n"/>
      <c r="X26" s="433" t="n"/>
    </row>
    <row r="27" ht="13.35" customHeight="1" s="162">
      <c r="B27" s="200" t="inlineStr">
        <is>
          <t>System</t>
        </is>
      </c>
      <c r="C27" s="403" t="n"/>
      <c r="D27" s="209">
        <f>IF('{Equipment Data Entry}'!B53="","",'{Equipment Data Entry}'!B53)</f>
        <v/>
      </c>
      <c r="E27" s="420" t="n"/>
      <c r="F27" s="403" t="n"/>
      <c r="G27" s="200" t="inlineStr">
        <is>
          <t>Service</t>
        </is>
      </c>
      <c r="H27" s="403" t="n"/>
      <c r="I27" s="210">
        <f>IF('{Equipment Data Entry}'!C53="","", '{Equipment Data Entry}'!C53)</f>
        <v/>
      </c>
      <c r="J27" s="420" t="n"/>
      <c r="K27" s="420" t="n"/>
      <c r="L27" s="420" t="n"/>
      <c r="M27" s="403" t="n"/>
      <c r="O27" s="13" t="n"/>
      <c r="P27" s="217" t="n"/>
      <c r="Q27" s="217" t="n"/>
      <c r="R27" s="449" t="inlineStr">
        <is>
          <t>Misc. Unit Info</t>
        </is>
      </c>
      <c r="S27" s="437" t="n"/>
      <c r="T27" s="437" t="n"/>
      <c r="U27" s="437" t="n"/>
      <c r="V27" s="437" t="n"/>
      <c r="W27" s="437" t="n"/>
      <c r="X27" s="438" t="n"/>
    </row>
    <row r="28" ht="13.35" customHeight="1" s="162">
      <c r="B28" s="424" t="n"/>
      <c r="C28" s="425" t="n"/>
      <c r="D28" s="424" t="n"/>
      <c r="E28" s="426" t="n"/>
      <c r="F28" s="425" t="n"/>
      <c r="G28" s="424" t="n"/>
      <c r="H28" s="425" t="n"/>
      <c r="I28" s="424" t="n"/>
      <c r="J28" s="426" t="n"/>
      <c r="K28" s="426" t="n"/>
      <c r="L28" s="426" t="n"/>
      <c r="M28" s="425" t="n"/>
      <c r="O28" s="13" t="n"/>
      <c r="P28" s="217" t="n"/>
      <c r="Q28" s="217" t="n"/>
      <c r="R28" s="216" t="inlineStr">
        <is>
          <t>Misc. Unit Info</t>
        </is>
      </c>
      <c r="U28" s="217" t="n"/>
      <c r="W28" s="217" t="n"/>
      <c r="X28" s="217" t="n"/>
    </row>
    <row r="29" ht="13.35" customHeight="1" s="162">
      <c r="B29" s="439" t="inlineStr">
        <is>
          <t>Drive Type:</t>
        </is>
      </c>
      <c r="C29" s="13" t="n"/>
      <c r="D29" s="440" t="n"/>
      <c r="E29" s="439" t="inlineStr">
        <is>
          <t>Fan Rotation – Design:</t>
        </is>
      </c>
      <c r="F29" s="13" t="n"/>
      <c r="G29" s="440" t="n"/>
      <c r="H29" s="13" t="n"/>
      <c r="I29" s="439" t="inlineStr">
        <is>
          <t>Actual:</t>
        </is>
      </c>
      <c r="J29" s="440" t="n"/>
      <c r="K29" s="439" t="inlineStr">
        <is>
          <t>Sheave Bore (M/F):</t>
        </is>
      </c>
      <c r="L29" s="13" t="n"/>
      <c r="M29" s="440" t="n"/>
      <c r="O29" s="13" t="n"/>
      <c r="P29" s="217" t="n"/>
      <c r="Q29" s="217" t="n"/>
      <c r="R29" s="211" t="inlineStr">
        <is>
          <t>Design Fan Rotation</t>
        </is>
      </c>
      <c r="S29" s="421" t="n"/>
      <c r="T29" s="422" t="n"/>
      <c r="U29" s="212" t="n"/>
      <c r="V29" s="423" t="n"/>
      <c r="W29" s="217" t="n"/>
      <c r="X29" s="217"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c r="O30" s="13" t="n"/>
      <c r="P30" s="217" t="n"/>
      <c r="Q30" s="217" t="n"/>
      <c r="R30" s="211" t="inlineStr">
        <is>
          <t>Actual Fan Rotation</t>
        </is>
      </c>
      <c r="S30" s="421" t="n"/>
      <c r="T30" s="422" t="n"/>
      <c r="U30" s="212" t="n"/>
      <c r="V30" s="423" t="n"/>
      <c r="W30" s="217" t="n"/>
      <c r="X30" s="217" t="n"/>
    </row>
    <row r="31" ht="13.35" customHeight="1" s="162">
      <c r="B31" s="199" t="inlineStr">
        <is>
          <t>Manufacturer</t>
        </is>
      </c>
      <c r="C31" s="401" t="n"/>
      <c r="D31" s="204">
        <f>IF('{Equipment Data Entry}'!E53="","",'{Equipment Data Entry}'!E53)</f>
        <v/>
      </c>
      <c r="E31" s="400" t="n"/>
      <c r="F31" s="400" t="n"/>
      <c r="G31" s="401" t="n"/>
      <c r="H31" s="13" t="n"/>
      <c r="I31" s="199" t="inlineStr">
        <is>
          <t>Design Criteria</t>
        </is>
      </c>
      <c r="J31" s="401" t="n"/>
      <c r="K31" s="199" t="inlineStr">
        <is>
          <t>Design</t>
        </is>
      </c>
      <c r="L31" s="199" t="inlineStr">
        <is>
          <t>Actual</t>
        </is>
      </c>
      <c r="M31" s="13" t="n"/>
      <c r="O31" s="13" t="n"/>
      <c r="P31" s="217" t="n"/>
      <c r="Q31" s="217" t="n"/>
      <c r="R31" s="211" t="inlineStr">
        <is>
          <t>Design Filter Type</t>
        </is>
      </c>
      <c r="S31" s="421" t="n"/>
      <c r="T31" s="422" t="n"/>
      <c r="U31" s="212" t="n"/>
      <c r="V31" s="423" t="n"/>
      <c r="W31" s="217" t="n"/>
      <c r="X31" s="217" t="n"/>
    </row>
    <row r="32" ht="13.35" customHeight="1" s="162">
      <c r="B32" s="199" t="inlineStr">
        <is>
          <t>Model Number</t>
        </is>
      </c>
      <c r="C32" s="401" t="n"/>
      <c r="D32" s="204">
        <f>IF('{Equipment Data Entry}'!F53="","",'{Equipment Data Entry}'!F53)</f>
        <v/>
      </c>
      <c r="E32" s="400" t="n"/>
      <c r="F32" s="400" t="n"/>
      <c r="G32" s="401" t="n"/>
      <c r="H32" s="13" t="n"/>
      <c r="I32" s="199" t="inlineStr">
        <is>
          <t>Total Airflow</t>
        </is>
      </c>
      <c r="J32" s="401" t="n"/>
      <c r="K32" s="24">
        <f>IF('MAU Supply Methods'!K47="",'MAU Airflow'!H44,'MAU Supply Methods'!K47)</f>
        <v/>
      </c>
      <c r="L32" s="24">
        <f>IF(OR('MAU Supply Methods'!E47="",'MAU Supply Methods'!E47="Outlets"),'MAU Airflow'!L44,'MAU Supply Methods'!E48)</f>
        <v/>
      </c>
      <c r="M32" s="22">
        <f>IF(OR(L32="",K32="",K32=0),"",L32/K32)</f>
        <v/>
      </c>
      <c r="O32" s="13" t="n"/>
      <c r="P32" s="216" t="n"/>
      <c r="Q32" s="216" t="n"/>
      <c r="R32" s="211" t="inlineStr">
        <is>
          <t>Installed Filter Type</t>
        </is>
      </c>
      <c r="S32" s="421" t="n"/>
      <c r="T32" s="422" t="n"/>
      <c r="U32" s="211" t="inlineStr">
        <is>
          <t>Qty.</t>
        </is>
      </c>
      <c r="V32" s="423" t="n"/>
      <c r="W32" s="217" t="n"/>
      <c r="X32" s="217" t="n"/>
    </row>
    <row r="33" ht="13.35" customHeight="1" s="162">
      <c r="B33" s="199" t="inlineStr">
        <is>
          <t>Serial Number</t>
        </is>
      </c>
      <c r="C33" s="401" t="n"/>
      <c r="D33" s="204" t="n"/>
      <c r="E33" s="400" t="n"/>
      <c r="F33" s="400" t="n"/>
      <c r="G33" s="401" t="n"/>
      <c r="H33" s="13" t="n"/>
      <c r="I33" s="199" t="inlineStr">
        <is>
          <t>Unit ESP</t>
        </is>
      </c>
      <c r="J33" s="401" t="n"/>
      <c r="K33" s="71">
        <f>IF('{Equipment Data Entry}'!H53="","",'{Equipment Data Entry}'!H53)</f>
        <v/>
      </c>
      <c r="L33" s="64">
        <f>F48</f>
        <v/>
      </c>
      <c r="M33" s="22" t="n"/>
      <c r="O33" s="13" t="n"/>
      <c r="P33" s="217" t="n"/>
      <c r="Q33" s="217" t="n"/>
      <c r="R33" s="211" t="inlineStr">
        <is>
          <t>Size</t>
        </is>
      </c>
      <c r="S33" s="212" t="n"/>
      <c r="T33" s="423" t="n"/>
      <c r="U33" s="211" t="inlineStr">
        <is>
          <t>Qty.</t>
        </is>
      </c>
      <c r="V33" s="212" t="n"/>
      <c r="W33" s="217" t="n"/>
      <c r="X33" s="217" t="n"/>
    </row>
    <row r="34" ht="13.35" customHeight="1" s="162">
      <c r="B34" s="199" t="inlineStr">
        <is>
          <t>Area Served</t>
        </is>
      </c>
      <c r="C34" s="401" t="n"/>
      <c r="D34" s="204">
        <f>I27</f>
        <v/>
      </c>
      <c r="E34" s="400" t="n"/>
      <c r="F34" s="400" t="n"/>
      <c r="G34" s="401" t="n"/>
      <c r="H34" s="13" t="n"/>
      <c r="I34" s="199" t="inlineStr">
        <is>
          <t>Fan RPMs</t>
        </is>
      </c>
      <c r="J34" s="401" t="n"/>
      <c r="K34" s="24">
        <f>IF('{Equipment Data Entry}'!I53="","",'{Equipment Data Entry}'!I53)</f>
        <v/>
      </c>
      <c r="L34" s="24">
        <f>IF(L45="","",L45)</f>
        <v/>
      </c>
      <c r="M34" s="13" t="n"/>
      <c r="O34" s="13" t="n"/>
      <c r="P34" s="217" t="n"/>
      <c r="S34" s="217" t="n"/>
      <c r="V34" s="217" t="n"/>
      <c r="W34" s="61" t="inlineStr">
        <is>
          <t>Original</t>
        </is>
      </c>
      <c r="X34" s="61" t="inlineStr">
        <is>
          <t>New</t>
        </is>
      </c>
    </row>
    <row r="35" ht="13.35" customHeight="1" s="162">
      <c r="B35" s="199" t="inlineStr">
        <is>
          <t>Location</t>
        </is>
      </c>
      <c r="C35" s="401" t="n"/>
      <c r="D35" s="204">
        <f>IF('{Equipment Data Entry}'!D53="","",'{Equipment Data Entry}'!D53)</f>
        <v/>
      </c>
      <c r="E35" s="400" t="n"/>
      <c r="F35" s="400" t="n"/>
      <c r="G35" s="401" t="n"/>
      <c r="H35" s="13" t="n"/>
      <c r="I35" s="283" t="n"/>
      <c r="J35" s="283" t="n"/>
      <c r="K35" s="36" t="n"/>
      <c r="L35" s="36" t="n"/>
      <c r="M35" s="13" t="n"/>
      <c r="O35" s="13" t="n"/>
      <c r="P35" s="217" t="n"/>
      <c r="Q35" s="217" t="n"/>
      <c r="R35" s="216" t="inlineStr">
        <is>
          <t>Direct Drive Motors</t>
        </is>
      </c>
      <c r="U35" s="216" t="inlineStr">
        <is>
          <t>Drive Change Data</t>
        </is>
      </c>
      <c r="W35" s="61" t="inlineStr">
        <is>
          <t>Original</t>
        </is>
      </c>
      <c r="X35" s="61" t="inlineStr">
        <is>
          <t>New</t>
        </is>
      </c>
    </row>
    <row r="36" ht="13.35" customHeight="1" s="162">
      <c r="B36" s="13" t="n"/>
      <c r="C36" s="13" t="n"/>
      <c r="D36" s="13" t="n"/>
      <c r="E36" s="13" t="n"/>
      <c r="F36" s="13" t="n"/>
      <c r="G36" s="13" t="n"/>
      <c r="H36" s="13" t="n"/>
      <c r="I36" s="283" t="n"/>
      <c r="J36" s="283" t="n"/>
      <c r="K36" s="37" t="n"/>
      <c r="L36" s="37" t="n"/>
      <c r="M36" s="13" t="n"/>
      <c r="O36" s="13" t="n"/>
      <c r="P36" s="217" t="n"/>
      <c r="Q36" s="211" t="inlineStr">
        <is>
          <t>RPM</t>
        </is>
      </c>
      <c r="R36" s="211" t="inlineStr">
        <is>
          <t>Initial</t>
        </is>
      </c>
      <c r="S36" s="211" t="inlineStr">
        <is>
          <t>Final</t>
        </is>
      </c>
      <c r="T36" s="217" t="n"/>
      <c r="U36" s="211" t="inlineStr">
        <is>
          <t>Motor Sheave</t>
        </is>
      </c>
      <c r="V36" s="422" t="n"/>
      <c r="W36" s="212" t="n"/>
      <c r="X36" s="212" t="n"/>
    </row>
    <row r="37" ht="13.35" customHeight="1" s="162">
      <c r="B37" s="200" t="inlineStr">
        <is>
          <t>Motor Data</t>
        </is>
      </c>
      <c r="C37" s="400" t="n"/>
      <c r="D37" s="400" t="n"/>
      <c r="E37" s="400" t="n"/>
      <c r="F37" s="400" t="n"/>
      <c r="G37" s="401" t="n"/>
      <c r="H37" s="13" t="n"/>
      <c r="I37" s="283" t="inlineStr">
        <is>
          <t>Filters: Type / Size / Qty</t>
        </is>
      </c>
      <c r="J37" s="404" t="n"/>
      <c r="K37" s="37" t="n"/>
      <c r="L37" s="404" t="n"/>
      <c r="M37" s="404" t="n"/>
      <c r="O37" s="13" t="n"/>
      <c r="P37" s="217" t="n"/>
      <c r="Q37" s="211" t="inlineStr">
        <is>
          <t>RPM</t>
        </is>
      </c>
      <c r="R37" s="212" t="n"/>
      <c r="S37" s="211" t="n"/>
      <c r="T37" s="217" t="n"/>
      <c r="U37" s="211" t="inlineStr">
        <is>
          <t>Fan Sheave</t>
        </is>
      </c>
      <c r="V37" s="422" t="n"/>
      <c r="W37" s="212" t="n"/>
      <c r="X37" s="212" t="n"/>
    </row>
    <row r="38" ht="13.35" customHeight="1" s="162">
      <c r="B38" s="199" t="inlineStr">
        <is>
          <t>Manufacturer</t>
        </is>
      </c>
      <c r="C38" s="401" t="n"/>
      <c r="D38" s="203" t="n"/>
      <c r="E38" s="400" t="n"/>
      <c r="F38" s="400" t="n"/>
      <c r="G38" s="401" t="n"/>
      <c r="H38" s="13" t="n"/>
      <c r="I38" s="200" t="inlineStr">
        <is>
          <t>Drive Data</t>
        </is>
      </c>
      <c r="J38" s="400" t="n"/>
      <c r="K38" s="400" t="n"/>
      <c r="L38" s="401" t="n"/>
      <c r="M38" s="13" t="n"/>
      <c r="O38" s="13" t="n"/>
      <c r="P38" s="217" t="n"/>
      <c r="Q38" s="211" t="inlineStr">
        <is>
          <t>VFD</t>
        </is>
      </c>
      <c r="R38" s="212" t="n"/>
      <c r="S38" s="211" t="n"/>
      <c r="T38" s="217" t="n"/>
      <c r="U38" s="211" t="inlineStr">
        <is>
          <t>Belt</t>
        </is>
      </c>
      <c r="V38" s="422" t="n"/>
      <c r="W38" s="212" t="n"/>
      <c r="X38" s="212" t="n"/>
    </row>
    <row r="39" ht="13.35" customHeight="1" s="162">
      <c r="B39" s="199" t="inlineStr">
        <is>
          <t>Horsepower</t>
        </is>
      </c>
      <c r="C39" s="401" t="n"/>
      <c r="D39" s="28">
        <f>IF('{Equipment Data Entry}'!G53="","",'{Equipment Data Entry}'!G53)</f>
        <v/>
      </c>
      <c r="E39" s="21" t="inlineStr">
        <is>
          <t>RPM</t>
        </is>
      </c>
      <c r="F39" s="24" t="n"/>
      <c r="G39" s="199" t="inlineStr">
        <is>
          <t>SF</t>
        </is>
      </c>
      <c r="H39" s="13" t="n"/>
      <c r="I39" s="199" t="inlineStr">
        <is>
          <t>Motor Shv OD/Bore/PD</t>
        </is>
      </c>
      <c r="J39" s="401" t="n"/>
      <c r="K39" s="208">
        <f>IF('{Equipment Data Entry}'!J53="","",'{Equipment Data Entry}'!J53)</f>
        <v/>
      </c>
      <c r="L39" s="401" t="n"/>
      <c r="M39" s="13" t="n"/>
      <c r="O39" s="13" t="n"/>
      <c r="P39" s="217" t="n"/>
      <c r="Q39" s="211" t="inlineStr">
        <is>
          <t>DCV</t>
        </is>
      </c>
      <c r="R39" s="212" t="n"/>
      <c r="S39" s="211" t="n"/>
      <c r="T39" s="217" t="n"/>
      <c r="U39" s="211" t="inlineStr">
        <is>
          <t>C to C</t>
        </is>
      </c>
      <c r="V39" s="422" t="n"/>
      <c r="W39" s="212" t="n"/>
      <c r="X39" s="212" t="n"/>
    </row>
    <row r="40" ht="13.35" customHeight="1" s="162">
      <c r="B40" s="198">
        <f>IF('{Equipment Data Entry}'!N53="","",'{Equipment Data Entry}'!N53)</f>
        <v/>
      </c>
      <c r="C40" s="198">
        <f>IF('{Equipment Data Entry}'!O53="","",'{Equipment Data Entry}'!O53)</f>
        <v/>
      </c>
      <c r="D40" s="21" t="inlineStr">
        <is>
          <t>FLA</t>
        </is>
      </c>
      <c r="E40" s="25" t="n"/>
      <c r="F40" s="21" t="inlineStr">
        <is>
          <t>Frame</t>
        </is>
      </c>
      <c r="G40" s="208" t="n"/>
      <c r="H40" s="13" t="n"/>
      <c r="I40" s="199" t="inlineStr">
        <is>
          <t>Fan Shv OD/Bore</t>
        </is>
      </c>
      <c r="J40" s="401" t="n"/>
      <c r="K40" s="208">
        <f>IF('{Equipment Data Entry}'!K53="","",'{Equipment Data Entry}'!K53)</f>
        <v/>
      </c>
      <c r="L40" s="401" t="n"/>
      <c r="M40" s="13" t="n"/>
      <c r="O40" s="13" t="n"/>
      <c r="P40" s="217" t="n"/>
      <c r="Q40" s="217" t="n"/>
      <c r="R40" s="216" t="inlineStr">
        <is>
          <t>Technician Notes</t>
        </is>
      </c>
      <c r="S40" s="217" t="n"/>
      <c r="T40" s="217" t="n"/>
      <c r="U40" s="217" t="n"/>
      <c r="V40" s="217" t="n"/>
      <c r="W40" s="217" t="n"/>
      <c r="X40" s="217" t="n"/>
    </row>
    <row r="41" ht="13.35" customHeight="1" s="162">
      <c r="B41" s="199" t="inlineStr">
        <is>
          <t>Corrected FLA</t>
        </is>
      </c>
      <c r="C41" s="401" t="n"/>
      <c r="D41" s="27">
        <f>IF(OR(E42="",E40="",B40=""),"",B40/AVERAGE(E42:G42)*E40)</f>
        <v/>
      </c>
      <c r="E41" s="199" t="inlineStr">
        <is>
          <t>Estimated BHP</t>
        </is>
      </c>
      <c r="F41" s="401" t="n"/>
      <c r="G41" s="27">
        <f>IF(OR(COUNT(E42:G42)=0,COUNT(E43:G43)=0),"",IF(C40="1-phase", ((0.8*0.9*E42*E43)/746), AVERAGE(E42:G42)*AVERAGE(E43:G43)*0.8*0.9*1.732/746))</f>
        <v/>
      </c>
      <c r="H41" s="13" t="n"/>
      <c r="I41" s="199" t="inlineStr">
        <is>
          <t>Belt(s)</t>
        </is>
      </c>
      <c r="J41" s="208">
        <f>IF('{Equipment Data Entry}'!L53="","",'{Equipment Data Entry}'!L53)</f>
        <v/>
      </c>
      <c r="K41" s="199" t="inlineStr">
        <is>
          <t>C to C</t>
        </is>
      </c>
      <c r="L41" s="64">
        <f>IF('{Equipment Data Entry}'!M53="","",'{Equipment Data Entry}'!M53)</f>
        <v/>
      </c>
      <c r="M41" s="13" t="n"/>
      <c r="O41" s="13" t="n"/>
      <c r="P41" s="217" t="n"/>
      <c r="Q41" s="217" t="n"/>
      <c r="R41" s="216" t="inlineStr">
        <is>
          <t>Technician Notes</t>
        </is>
      </c>
      <c r="S41" s="217" t="n"/>
      <c r="T41" s="217" t="n"/>
      <c r="U41" s="217" t="n"/>
      <c r="V41" s="217" t="n"/>
      <c r="W41" s="217" t="n"/>
      <c r="X41" s="217" t="n"/>
    </row>
    <row r="42" ht="13.35" customHeight="1" s="162">
      <c r="B42" s="199" t="inlineStr">
        <is>
          <t>Measured Voltage</t>
        </is>
      </c>
      <c r="C42" s="400" t="n"/>
      <c r="D42" s="401" t="n"/>
      <c r="E42" s="24" t="n"/>
      <c r="F42" s="24" t="n"/>
      <c r="G42" s="24" t="n"/>
      <c r="H42" s="13" t="n"/>
      <c r="I42" s="283" t="inlineStr">
        <is>
          <t>Final Settings / Setpoints</t>
        </is>
      </c>
      <c r="J42" s="404" t="n"/>
      <c r="K42" s="37" t="n"/>
      <c r="L42" s="404" t="n"/>
      <c r="M42" s="404" t="n"/>
      <c r="O42" s="13" t="n"/>
      <c r="P42" s="217" t="n"/>
      <c r="Q42" s="217" t="n"/>
      <c r="R42" s="429" t="n"/>
      <c r="S42" s="430" t="n"/>
      <c r="T42" s="430" t="n"/>
      <c r="U42" s="430" t="n"/>
      <c r="V42" s="430" t="n"/>
      <c r="W42" s="430" t="n"/>
      <c r="X42" s="431" t="n"/>
    </row>
    <row r="43" ht="13.35" customHeight="1" s="162">
      <c r="B43" s="199" t="inlineStr">
        <is>
          <t>Measured Amperage</t>
        </is>
      </c>
      <c r="C43" s="400" t="n"/>
      <c r="D43" s="401" t="n"/>
      <c r="E43" s="25" t="n"/>
      <c r="F43" s="25" t="n"/>
      <c r="G43" s="25" t="n"/>
      <c r="H43" s="13" t="n"/>
      <c r="I43" s="205" t="inlineStr">
        <is>
          <t>RPM Data</t>
        </is>
      </c>
      <c r="J43" s="401" t="n"/>
      <c r="K43" s="205" t="inlineStr">
        <is>
          <t>Initial</t>
        </is>
      </c>
      <c r="L43" s="205" t="inlineStr">
        <is>
          <t>Final</t>
        </is>
      </c>
      <c r="M43" s="13" t="n"/>
      <c r="O43" s="13" t="n"/>
      <c r="P43" s="217" t="n"/>
      <c r="Q43" s="217" t="n"/>
      <c r="R43" s="432" t="n"/>
      <c r="S43" s="404" t="n"/>
      <c r="T43" s="404" t="n"/>
      <c r="U43" s="404" t="n"/>
      <c r="V43" s="404" t="n"/>
      <c r="W43" s="404" t="n"/>
      <c r="X43" s="433" t="n"/>
    </row>
    <row r="44" ht="13.35" customHeight="1" s="162">
      <c r="B44" s="13" t="n"/>
      <c r="C44" s="13" t="n"/>
      <c r="D44" s="13" t="n"/>
      <c r="E44" s="13" t="n"/>
      <c r="F44" s="13" t="n"/>
      <c r="G44" s="13" t="n"/>
      <c r="H44" s="13" t="n"/>
      <c r="I44" s="199" t="inlineStr">
        <is>
          <t>Motor RPM</t>
        </is>
      </c>
      <c r="J44" s="401" t="n"/>
      <c r="K44" s="24" t="n"/>
      <c r="L44" s="24" t="n"/>
      <c r="M44" s="13" t="n"/>
      <c r="O44" s="13" t="n"/>
      <c r="P44" s="217" t="n"/>
      <c r="Q44" s="217" t="n"/>
      <c r="R44" s="432" t="n"/>
      <c r="S44" s="404" t="n"/>
      <c r="T44" s="404" t="n"/>
      <c r="U44" s="404" t="n"/>
      <c r="V44" s="404" t="n"/>
      <c r="W44" s="404" t="n"/>
      <c r="X44" s="433" t="n"/>
    </row>
    <row r="45" ht="13.35" customHeight="1" s="162">
      <c r="B45" s="200" t="inlineStr">
        <is>
          <t xml:space="preserve">Static Pressures Profile </t>
        </is>
      </c>
      <c r="C45" s="400" t="n"/>
      <c r="D45" s="400" t="n"/>
      <c r="E45" s="400" t="n"/>
      <c r="F45" s="400" t="n"/>
      <c r="G45" s="401" t="n"/>
      <c r="H45" s="13" t="n"/>
      <c r="I45" s="199" t="inlineStr">
        <is>
          <t>Fan RPM</t>
        </is>
      </c>
      <c r="J45" s="401" t="n"/>
      <c r="K45" s="24" t="n"/>
      <c r="L45" s="24" t="n"/>
      <c r="M45" s="13" t="n"/>
      <c r="O45" s="13" t="n"/>
      <c r="P45" s="217" t="n"/>
      <c r="Q45" s="217" t="n"/>
      <c r="R45" s="432" t="n"/>
      <c r="S45" s="404" t="n"/>
      <c r="T45" s="404" t="n"/>
      <c r="U45" s="404" t="n"/>
      <c r="V45" s="404" t="n"/>
      <c r="W45" s="404" t="n"/>
      <c r="X45" s="433" t="n"/>
    </row>
    <row r="46" ht="13.35" customHeight="1" s="162">
      <c r="B46" s="434" t="n"/>
      <c r="C46" s="401" t="n"/>
      <c r="D46" s="205" t="inlineStr">
        <is>
          <t>Flt/Coil</t>
        </is>
      </c>
      <c r="E46" s="205" t="inlineStr">
        <is>
          <t>Fan</t>
        </is>
      </c>
      <c r="F46" s="434" t="n"/>
      <c r="G46" s="401" t="n"/>
      <c r="H46" s="13" t="n"/>
      <c r="I46" s="246" t="inlineStr">
        <is>
          <t>VSD Frequency</t>
        </is>
      </c>
      <c r="J46" s="403" t="n"/>
      <c r="K46" s="65" t="n"/>
      <c r="L46" s="65" t="n"/>
      <c r="M46" s="13" t="n"/>
      <c r="O46" s="13" t="n"/>
      <c r="P46" s="217" t="n"/>
      <c r="Q46" s="217" t="n"/>
      <c r="R46" s="432" t="n"/>
      <c r="S46" s="404" t="n"/>
      <c r="T46" s="404" t="n"/>
      <c r="U46" s="404" t="n"/>
      <c r="V46" s="404" t="n"/>
      <c r="W46" s="404" t="n"/>
      <c r="X46" s="433" t="n"/>
    </row>
    <row r="47" ht="13.35" customHeight="1" s="162">
      <c r="B47" s="198" t="inlineStr">
        <is>
          <t>Entering</t>
        </is>
      </c>
      <c r="C47" s="401" t="n"/>
      <c r="D47" s="19" t="n"/>
      <c r="E47" s="19" t="n"/>
      <c r="F47" s="19">
        <f>IF(E47="", "", E48-E47)</f>
        <v/>
      </c>
      <c r="G47" s="186" t="inlineStr">
        <is>
          <t>TSP</t>
        </is>
      </c>
      <c r="H47" s="23" t="n"/>
      <c r="I47" s="14" t="n"/>
      <c r="J47" s="14" t="n"/>
      <c r="K47" s="14" t="n"/>
      <c r="L47" s="38" t="n"/>
      <c r="M47" s="13" t="n"/>
      <c r="O47" s="13" t="n"/>
      <c r="P47" s="217" t="n"/>
      <c r="Q47" s="217" t="n"/>
      <c r="R47" s="432" t="n"/>
      <c r="S47" s="404" t="n"/>
      <c r="T47" s="404" t="n"/>
      <c r="U47" s="404" t="n"/>
      <c r="V47" s="404" t="n"/>
      <c r="W47" s="404" t="n"/>
      <c r="X47" s="433" t="n"/>
    </row>
    <row r="48" ht="13.35" customHeight="1" s="162">
      <c r="B48" s="198" t="inlineStr">
        <is>
          <t>Exiting</t>
        </is>
      </c>
      <c r="C48" s="401" t="n"/>
      <c r="D48" s="55">
        <f>IF(E47="", "", E47)</f>
        <v/>
      </c>
      <c r="E48" s="19" t="n"/>
      <c r="F48" s="19">
        <f>IF(E48="", "", E48-D47)</f>
        <v/>
      </c>
      <c r="G48" s="186" t="inlineStr">
        <is>
          <t>ESP</t>
        </is>
      </c>
      <c r="H48" s="23" t="n"/>
      <c r="I48" s="13" t="n"/>
      <c r="J48" s="13" t="n"/>
      <c r="K48" s="13" t="n"/>
      <c r="L48" s="13" t="n"/>
      <c r="M48" s="13" t="n"/>
      <c r="O48" s="13" t="n"/>
      <c r="P48" s="217" t="n"/>
      <c r="Q48" s="217" t="n"/>
      <c r="R48" s="432" t="n"/>
      <c r="S48" s="404" t="n"/>
      <c r="T48" s="404" t="n"/>
      <c r="U48" s="404" t="n"/>
      <c r="V48" s="404" t="n"/>
      <c r="W48" s="404" t="n"/>
      <c r="X48" s="433" t="n"/>
    </row>
    <row r="49" ht="13.35" customHeight="1" s="162">
      <c r="O49" s="13" t="n"/>
      <c r="P49" s="217" t="n"/>
      <c r="Q49" s="217" t="n"/>
      <c r="R49" s="435" t="n"/>
      <c r="S49" s="404" t="n"/>
      <c r="T49" s="404" t="n"/>
      <c r="U49" s="404" t="n"/>
      <c r="V49" s="404" t="n"/>
      <c r="W49" s="404" t="n"/>
      <c r="X49" s="433" t="n"/>
    </row>
    <row r="50" ht="13.35" customHeight="1" s="162">
      <c r="B50" s="205" t="inlineStr">
        <is>
          <t>Notes</t>
        </is>
      </c>
      <c r="C50" s="186" t="n"/>
      <c r="D50" s="400" t="n"/>
      <c r="E50" s="400" t="n"/>
      <c r="F50" s="400" t="n"/>
      <c r="G50" s="400" t="n"/>
      <c r="H50" s="400" t="n"/>
      <c r="I50" s="400" t="n"/>
      <c r="J50" s="400" t="n"/>
      <c r="K50" s="400" t="n"/>
      <c r="L50" s="400" t="n"/>
      <c r="M50" s="401" t="n"/>
      <c r="O50" s="13" t="n"/>
      <c r="P50" s="217" t="n"/>
      <c r="Q50" s="217" t="n"/>
      <c r="R50" s="432" t="n"/>
      <c r="S50" s="404" t="n"/>
      <c r="T50" s="404" t="n"/>
      <c r="U50" s="404" t="n"/>
      <c r="V50" s="404" t="n"/>
      <c r="W50" s="404" t="n"/>
      <c r="X50" s="433" t="n"/>
    </row>
    <row r="51" ht="13.35" customHeight="1" s="162">
      <c r="B51" s="186" t="n"/>
      <c r="C51" s="400" t="n"/>
      <c r="D51" s="400" t="n"/>
      <c r="E51" s="400" t="n"/>
      <c r="F51" s="400" t="n"/>
      <c r="G51" s="400" t="n"/>
      <c r="H51" s="400" t="n"/>
      <c r="I51" s="400" t="n"/>
      <c r="J51" s="400" t="n"/>
      <c r="K51" s="400" t="n"/>
      <c r="L51" s="400" t="n"/>
      <c r="M51" s="401" t="n"/>
      <c r="O51" s="13" t="n"/>
      <c r="P51" s="217" t="n"/>
      <c r="Q51" s="217" t="n"/>
      <c r="R51" s="436" t="n"/>
      <c r="S51" s="437" t="n"/>
      <c r="T51" s="437" t="n"/>
      <c r="U51" s="437" t="n"/>
      <c r="V51" s="437" t="n"/>
      <c r="W51" s="437" t="n"/>
      <c r="X51" s="438" t="n"/>
    </row>
    <row r="52" ht="13.35" customHeight="1" s="162">
      <c r="B52" s="186" t="n"/>
      <c r="C52" s="400" t="n"/>
      <c r="D52" s="400" t="n"/>
      <c r="E52" s="400" t="n"/>
      <c r="F52" s="400" t="n"/>
      <c r="G52" s="400" t="n"/>
      <c r="H52" s="400" t="n"/>
      <c r="I52" s="400" t="n"/>
      <c r="J52" s="400" t="n"/>
      <c r="K52" s="400" t="n"/>
      <c r="L52" s="400" t="n"/>
      <c r="M52" s="401" t="n"/>
    </row>
    <row r="53" ht="13.35" customHeight="1" s="162">
      <c r="B53" s="200" t="inlineStr">
        <is>
          <t>System</t>
        </is>
      </c>
      <c r="C53" s="403" t="n"/>
      <c r="D53" s="209">
        <f>IF('{Equipment Data Entry}'!B54="","",'{Equipment Data Entry}'!B54)</f>
        <v/>
      </c>
      <c r="E53" s="420" t="n"/>
      <c r="F53" s="403" t="n"/>
      <c r="G53" s="200" t="inlineStr">
        <is>
          <t>Service</t>
        </is>
      </c>
      <c r="H53" s="403" t="n"/>
      <c r="I53" s="210">
        <f>IF('{Equipment Data Entry}'!C54="","", '{Equipment Data Entry}'!C54)</f>
        <v/>
      </c>
      <c r="J53" s="420" t="n"/>
      <c r="K53" s="420" t="n"/>
      <c r="L53" s="420" t="n"/>
      <c r="M53" s="403" t="n"/>
      <c r="O53" s="13" t="n"/>
      <c r="P53" s="217" t="n"/>
      <c r="Q53" s="217" t="n"/>
      <c r="R53" s="216" t="inlineStr">
        <is>
          <t>Misc. Unit Info</t>
        </is>
      </c>
      <c r="U53" s="217" t="n"/>
      <c r="W53" s="217" t="n"/>
      <c r="X53" s="217" t="n"/>
    </row>
    <row r="54" ht="13.35" customHeight="1" s="162">
      <c r="B54" s="424" t="n"/>
      <c r="C54" s="425" t="n"/>
      <c r="D54" s="424" t="n"/>
      <c r="E54" s="426" t="n"/>
      <c r="F54" s="425" t="n"/>
      <c r="G54" s="424" t="n"/>
      <c r="H54" s="425" t="n"/>
      <c r="I54" s="424" t="n"/>
      <c r="J54" s="426" t="n"/>
      <c r="K54" s="426" t="n"/>
      <c r="L54" s="426" t="n"/>
      <c r="M54" s="425" t="n"/>
      <c r="O54" s="13" t="n"/>
      <c r="P54" s="217" t="n"/>
      <c r="Q54" s="217" t="n"/>
      <c r="R54" s="211" t="inlineStr">
        <is>
          <t>Design Fan Rotation</t>
        </is>
      </c>
      <c r="S54" s="421" t="n"/>
      <c r="T54" s="422" t="n"/>
      <c r="U54" s="212" t="n"/>
      <c r="V54" s="423" t="n"/>
      <c r="W54" s="217" t="n"/>
      <c r="X54" s="217" t="n"/>
    </row>
    <row r="55" ht="13.35" customHeight="1" s="162">
      <c r="B55" s="439" t="inlineStr">
        <is>
          <t>Drive Type:</t>
        </is>
      </c>
      <c r="C55" s="13" t="n"/>
      <c r="D55" s="440" t="n"/>
      <c r="E55" s="439" t="inlineStr">
        <is>
          <t>Fan Rotation – Design:</t>
        </is>
      </c>
      <c r="F55" s="13" t="n"/>
      <c r="G55" s="440" t="n"/>
      <c r="H55" s="13" t="n"/>
      <c r="I55" s="439" t="inlineStr">
        <is>
          <t>Actual:</t>
        </is>
      </c>
      <c r="J55" s="440" t="n"/>
      <c r="K55" s="439" t="inlineStr">
        <is>
          <t>Sheave Bore (M/F):</t>
        </is>
      </c>
      <c r="L55" s="13" t="n"/>
      <c r="M55" s="440" t="n"/>
      <c r="O55" s="13" t="n"/>
      <c r="P55" s="217" t="n"/>
      <c r="Q55" s="217" t="n"/>
      <c r="R55" s="211" t="inlineStr">
        <is>
          <t>Actual Fan Rotation</t>
        </is>
      </c>
      <c r="S55" s="421" t="n"/>
      <c r="T55" s="422" t="n"/>
      <c r="U55" s="212" t="n"/>
      <c r="V55" s="423" t="n"/>
      <c r="W55" s="217" t="n"/>
      <c r="X55" s="217" t="n"/>
    </row>
    <row r="56" ht="13.35" customHeight="1" s="162">
      <c r="B56" s="200" t="inlineStr">
        <is>
          <t>Unit Data</t>
        </is>
      </c>
      <c r="C56" s="400" t="n"/>
      <c r="D56" s="400" t="n"/>
      <c r="E56" s="400" t="n"/>
      <c r="F56" s="400" t="n"/>
      <c r="G56" s="401" t="n"/>
      <c r="H56" s="13" t="n"/>
      <c r="I56" s="200" t="inlineStr">
        <is>
          <t>Design and Performance Data</t>
        </is>
      </c>
      <c r="J56" s="400" t="n"/>
      <c r="K56" s="400" t="n"/>
      <c r="L56" s="401" t="n"/>
      <c r="M56" s="283" t="n"/>
      <c r="O56" s="13" t="n"/>
      <c r="P56" s="217" t="n"/>
      <c r="Q56" s="217" t="n"/>
      <c r="R56" s="211" t="inlineStr">
        <is>
          <t>Design Filter Type</t>
        </is>
      </c>
      <c r="S56" s="421" t="n"/>
      <c r="T56" s="422" t="n"/>
      <c r="U56" s="212" t="n"/>
      <c r="V56" s="423" t="n"/>
      <c r="W56" s="217" t="n"/>
      <c r="X56" s="217" t="n"/>
    </row>
    <row r="57" ht="13.35" customHeight="1" s="162">
      <c r="B57" s="199" t="inlineStr">
        <is>
          <t>Manufacturer</t>
        </is>
      </c>
      <c r="C57" s="401" t="n"/>
      <c r="D57" s="204">
        <f>IF('{Equipment Data Entry}'!E54="","",'{Equipment Data Entry}'!E54)</f>
        <v/>
      </c>
      <c r="E57" s="400" t="n"/>
      <c r="F57" s="400" t="n"/>
      <c r="G57" s="401" t="n"/>
      <c r="H57" s="13" t="n"/>
      <c r="I57" s="199" t="inlineStr">
        <is>
          <t>Design Criteria</t>
        </is>
      </c>
      <c r="J57" s="401" t="n"/>
      <c r="K57" s="199" t="inlineStr">
        <is>
          <t>Design</t>
        </is>
      </c>
      <c r="L57" s="199" t="inlineStr">
        <is>
          <t>Actual</t>
        </is>
      </c>
      <c r="M57" s="13" t="n"/>
      <c r="O57" s="13" t="n"/>
      <c r="P57" s="216" t="n"/>
      <c r="Q57" s="216" t="n"/>
      <c r="R57" s="211" t="inlineStr">
        <is>
          <t>Installed Filter Type</t>
        </is>
      </c>
      <c r="S57" s="421" t="n"/>
      <c r="T57" s="422" t="n"/>
      <c r="U57" s="212" t="n"/>
      <c r="V57" s="423" t="n"/>
      <c r="W57" s="217" t="n"/>
      <c r="X57" s="217" t="n"/>
    </row>
    <row r="58" ht="13.35" customHeight="1" s="162">
      <c r="B58" s="199" t="inlineStr">
        <is>
          <t>Model Number</t>
        </is>
      </c>
      <c r="C58" s="401" t="n"/>
      <c r="D58" s="204">
        <f>IF('{Equipment Data Entry}'!F54="","",'{Equipment Data Entry}'!F54)</f>
        <v/>
      </c>
      <c r="E58" s="400" t="n"/>
      <c r="F58" s="400" t="n"/>
      <c r="G58" s="401" t="n"/>
      <c r="H58" s="13" t="n"/>
      <c r="I58" s="199" t="inlineStr">
        <is>
          <t>Total Airflow</t>
        </is>
      </c>
      <c r="J58" s="401" t="n"/>
      <c r="K58" s="24">
        <f>IF('MAU Supply Methods'!K71="",'MAU Airflow'!H72,'MAU Supply Methods'!K71)</f>
        <v/>
      </c>
      <c r="L58" s="24">
        <f>IF(OR('MAU Supply Methods'!E71="",'MAU Supply Methods'!E71="Outlets"),'MAU Airflow'!L72,'MAU Supply Methods'!E72)</f>
        <v/>
      </c>
      <c r="M58" s="22">
        <f>IF(OR(L58="",K58="",K58=0),"",L58/K58)</f>
        <v/>
      </c>
      <c r="O58" s="13" t="n"/>
      <c r="P58" s="217" t="n"/>
      <c r="Q58" s="217" t="n"/>
      <c r="R58" s="211" t="inlineStr">
        <is>
          <t>Size</t>
        </is>
      </c>
      <c r="S58" s="212" t="n"/>
      <c r="T58" s="423" t="n"/>
      <c r="U58" s="211" t="inlineStr">
        <is>
          <t>Qty.</t>
        </is>
      </c>
      <c r="V58" s="212" t="n"/>
      <c r="W58" s="217" t="n"/>
      <c r="X58" s="217" t="n"/>
    </row>
    <row r="59" ht="13.35" customHeight="1" s="162">
      <c r="B59" s="199" t="inlineStr">
        <is>
          <t>Serial Number</t>
        </is>
      </c>
      <c r="C59" s="401" t="n"/>
      <c r="D59" s="204" t="n"/>
      <c r="E59" s="400" t="n"/>
      <c r="F59" s="400" t="n"/>
      <c r="G59" s="401" t="n"/>
      <c r="H59" s="13" t="n"/>
      <c r="I59" s="199" t="inlineStr">
        <is>
          <t>Unit ESP</t>
        </is>
      </c>
      <c r="J59" s="401" t="n"/>
      <c r="K59" s="71">
        <f>IF('{Equipment Data Entry}'!H54="","",'{Equipment Data Entry}'!H54)</f>
        <v/>
      </c>
      <c r="L59" s="64">
        <f>F74</f>
        <v/>
      </c>
      <c r="M59" s="22" t="n"/>
      <c r="O59" s="13" t="n"/>
      <c r="P59" s="217" t="n"/>
      <c r="S59" s="217" t="n"/>
      <c r="V59" s="217" t="n"/>
      <c r="W59" s="217" t="n"/>
      <c r="X59" s="217" t="n"/>
    </row>
    <row r="60" ht="13.35" customHeight="1" s="162">
      <c r="B60" s="199" t="inlineStr">
        <is>
          <t>Area Served</t>
        </is>
      </c>
      <c r="C60" s="401" t="n"/>
      <c r="D60" s="204">
        <f>I53</f>
        <v/>
      </c>
      <c r="E60" s="400" t="n"/>
      <c r="F60" s="400" t="n"/>
      <c r="G60" s="401" t="n"/>
      <c r="H60" s="13" t="n"/>
      <c r="I60" s="199" t="inlineStr">
        <is>
          <t>Fan RPMs</t>
        </is>
      </c>
      <c r="J60" s="401" t="n"/>
      <c r="K60" s="24">
        <f>IF('{Equipment Data Entry}'!I54="","",'{Equipment Data Entry}'!I54)</f>
        <v/>
      </c>
      <c r="L60" s="24">
        <f>IF(L71="","",L71)</f>
        <v/>
      </c>
      <c r="M60" s="13" t="n"/>
      <c r="O60" s="13" t="n"/>
      <c r="P60" s="217" t="n"/>
      <c r="Q60" s="217" t="n"/>
      <c r="R60" s="216" t="inlineStr">
        <is>
          <t>Direct Drive Motors</t>
        </is>
      </c>
      <c r="U60" s="216" t="inlineStr">
        <is>
          <t>Drive Change Data</t>
        </is>
      </c>
      <c r="W60" s="61" t="inlineStr">
        <is>
          <t>Original</t>
        </is>
      </c>
      <c r="X60" s="61" t="inlineStr">
        <is>
          <t>New</t>
        </is>
      </c>
    </row>
    <row r="61" ht="13.35" customHeight="1" s="162">
      <c r="B61" s="199" t="inlineStr">
        <is>
          <t>Location</t>
        </is>
      </c>
      <c r="C61" s="401" t="n"/>
      <c r="D61" s="204">
        <f>IF('{Equipment Data Entry}'!D54="","",'{Equipment Data Entry}'!D54)</f>
        <v/>
      </c>
      <c r="E61" s="400" t="n"/>
      <c r="F61" s="400" t="n"/>
      <c r="G61" s="401" t="n"/>
      <c r="H61" s="13" t="n"/>
      <c r="I61" s="283" t="n"/>
      <c r="J61" s="283" t="n"/>
      <c r="K61" s="36" t="n"/>
      <c r="L61" s="36" t="n"/>
      <c r="M61" s="13" t="n"/>
      <c r="O61" s="13" t="n"/>
      <c r="P61" s="217" t="n"/>
      <c r="Q61" s="211" t="n"/>
      <c r="R61" s="211" t="inlineStr">
        <is>
          <t>Initial</t>
        </is>
      </c>
      <c r="S61" s="211" t="inlineStr">
        <is>
          <t>Final</t>
        </is>
      </c>
      <c r="T61" s="217" t="n"/>
      <c r="U61" s="211" t="inlineStr">
        <is>
          <t>Motor Sheave</t>
        </is>
      </c>
      <c r="V61" s="422" t="n"/>
      <c r="W61" s="212" t="n"/>
      <c r="X61" s="212" t="n"/>
    </row>
    <row r="62" ht="13.35" customHeight="1" s="162">
      <c r="B62" s="13" t="n"/>
      <c r="C62" s="13" t="n"/>
      <c r="D62" s="13" t="n"/>
      <c r="E62" s="13" t="n"/>
      <c r="F62" s="13" t="n"/>
      <c r="G62" s="13" t="n"/>
      <c r="H62" s="13" t="n"/>
      <c r="I62" s="283" t="n"/>
      <c r="J62" s="283" t="n"/>
      <c r="K62" s="37" t="n"/>
      <c r="L62" s="37" t="n"/>
      <c r="M62" s="13" t="n"/>
      <c r="O62" s="13" t="n"/>
      <c r="P62" s="217" t="n"/>
      <c r="Q62" s="211" t="inlineStr">
        <is>
          <t>RPM</t>
        </is>
      </c>
      <c r="R62" s="212" t="n"/>
      <c r="S62" s="211" t="n"/>
      <c r="T62" s="217" t="n"/>
      <c r="U62" s="211" t="inlineStr">
        <is>
          <t>Fan Sheave</t>
        </is>
      </c>
      <c r="V62" s="422" t="n"/>
      <c r="W62" s="212" t="n"/>
      <c r="X62" s="212" t="n"/>
    </row>
    <row r="63" ht="13.35" customHeight="1" s="162">
      <c r="B63" s="200" t="inlineStr">
        <is>
          <t>Motor Data</t>
        </is>
      </c>
      <c r="C63" s="400" t="n"/>
      <c r="D63" s="400" t="n"/>
      <c r="E63" s="400" t="n"/>
      <c r="F63" s="400" t="n"/>
      <c r="G63" s="401" t="n"/>
      <c r="H63" s="13" t="n"/>
      <c r="I63" s="283" t="inlineStr">
        <is>
          <t>Filters: Type / Size / Qty</t>
        </is>
      </c>
      <c r="J63" s="404" t="n"/>
      <c r="K63" s="37" t="n"/>
      <c r="L63" s="404" t="n"/>
      <c r="M63" s="404" t="n"/>
      <c r="O63" s="13" t="n"/>
      <c r="P63" s="217" t="n"/>
      <c r="Q63" s="211" t="inlineStr">
        <is>
          <t>VFD</t>
        </is>
      </c>
      <c r="R63" s="212" t="n"/>
      <c r="S63" s="211" t="n"/>
      <c r="T63" s="217" t="n"/>
      <c r="U63" s="211" t="inlineStr">
        <is>
          <t>Belt</t>
        </is>
      </c>
      <c r="V63" s="422" t="n"/>
      <c r="W63" s="212" t="n"/>
      <c r="X63" s="212" t="n"/>
    </row>
    <row r="64" ht="13.35" customHeight="1" s="162">
      <c r="B64" s="199" t="inlineStr">
        <is>
          <t>Manufacturer</t>
        </is>
      </c>
      <c r="C64" s="401" t="n"/>
      <c r="D64" s="203" t="n"/>
      <c r="E64" s="400" t="n"/>
      <c r="F64" s="400" t="n"/>
      <c r="G64" s="401" t="n"/>
      <c r="H64" s="13" t="n"/>
      <c r="I64" s="200" t="inlineStr">
        <is>
          <t>Drive Data</t>
        </is>
      </c>
      <c r="J64" s="400" t="n"/>
      <c r="K64" s="400" t="n"/>
      <c r="L64" s="401" t="n"/>
      <c r="M64" s="13" t="n"/>
      <c r="O64" s="13" t="n"/>
      <c r="P64" s="217" t="n"/>
      <c r="Q64" s="211" t="inlineStr">
        <is>
          <t>DCV</t>
        </is>
      </c>
      <c r="R64" s="212" t="n"/>
      <c r="S64" s="211" t="n"/>
      <c r="T64" s="217" t="n"/>
      <c r="U64" s="211" t="inlineStr">
        <is>
          <t>C to C</t>
        </is>
      </c>
      <c r="V64" s="422" t="n"/>
      <c r="W64" s="212" t="n"/>
      <c r="X64" s="212" t="n"/>
    </row>
    <row r="65" ht="13.35" customHeight="1" s="162">
      <c r="B65" s="199" t="inlineStr">
        <is>
          <t>Horsepower</t>
        </is>
      </c>
      <c r="C65" s="401" t="n"/>
      <c r="D65" s="28">
        <f>IF('{Equipment Data Entry}'!G54="","",'{Equipment Data Entry}'!G54)</f>
        <v/>
      </c>
      <c r="E65" s="21" t="inlineStr">
        <is>
          <t>RPM</t>
        </is>
      </c>
      <c r="F65" s="24" t="n"/>
      <c r="G65" s="199" t="inlineStr">
        <is>
          <t>SF</t>
        </is>
      </c>
      <c r="H65" s="13" t="n"/>
      <c r="I65" s="199" t="inlineStr">
        <is>
          <t>Motor Shv OD/Bore/PD</t>
        </is>
      </c>
      <c r="J65" s="401" t="n"/>
      <c r="K65" s="208">
        <f>IF('{Equipment Data Entry}'!J54="","",'{Equipment Data Entry}'!J54)</f>
        <v/>
      </c>
      <c r="L65" s="401" t="n"/>
      <c r="M65" s="13" t="n"/>
      <c r="O65" s="13" t="n"/>
      <c r="P65" s="217" t="n"/>
      <c r="Q65" s="217" t="n"/>
      <c r="R65" s="217" t="n"/>
      <c r="S65" s="217" t="n"/>
      <c r="T65" s="217" t="n"/>
      <c r="U65" s="217" t="n"/>
      <c r="V65" s="217" t="n"/>
      <c r="W65" s="217" t="n"/>
      <c r="X65" s="217" t="n"/>
    </row>
    <row r="66" ht="13.35" customHeight="1" s="162">
      <c r="B66" s="198">
        <f>IF('{Equipment Data Entry}'!N54="","",'{Equipment Data Entry}'!N54)</f>
        <v/>
      </c>
      <c r="C66" s="198">
        <f>IF('{Equipment Data Entry}'!O54="","",'{Equipment Data Entry}'!O54)</f>
        <v/>
      </c>
      <c r="D66" s="21" t="inlineStr">
        <is>
          <t>FLA</t>
        </is>
      </c>
      <c r="E66" s="25" t="n"/>
      <c r="F66" s="21" t="inlineStr">
        <is>
          <t>Frame</t>
        </is>
      </c>
      <c r="G66" s="208" t="n"/>
      <c r="H66" s="13" t="n"/>
      <c r="I66" s="199" t="inlineStr">
        <is>
          <t>Fan Shv OD/Bore</t>
        </is>
      </c>
      <c r="J66" s="401" t="n"/>
      <c r="K66" s="208">
        <f>IF('{Equipment Data Entry}'!K54="","",'{Equipment Data Entry}'!K54)</f>
        <v/>
      </c>
      <c r="L66" s="401" t="n"/>
      <c r="M66" s="13" t="n"/>
      <c r="O66" s="13" t="n"/>
      <c r="P66" s="217" t="n"/>
      <c r="Q66" s="217" t="n"/>
      <c r="R66" s="216" t="inlineStr">
        <is>
          <t>Technician Notes</t>
        </is>
      </c>
      <c r="S66" s="217" t="n"/>
      <c r="T66" s="217" t="n"/>
      <c r="U66" s="217" t="n"/>
      <c r="V66" s="217" t="n"/>
      <c r="W66" s="217" t="n"/>
      <c r="X66" s="217" t="n"/>
    </row>
    <row r="67" ht="13.35" customHeight="1" s="162">
      <c r="B67" s="199" t="inlineStr">
        <is>
          <t>Corrected FLA</t>
        </is>
      </c>
      <c r="C67" s="401" t="n"/>
      <c r="D67" s="27">
        <f>IF(OR(E68="",E66="",B66=""),"",B66/AVERAGE(E68:G68)*E66)</f>
        <v/>
      </c>
      <c r="E67" s="199" t="inlineStr">
        <is>
          <t>Estimated BHP</t>
        </is>
      </c>
      <c r="F67" s="401" t="n"/>
      <c r="G67" s="27">
        <f>IF(OR(COUNT(E68:G68)=0,COUNT(E69:G69)=0),"",IF(C66="1-phase", ((0.8*0.9*E68*E69)/746), AVERAGE(E68:G68)*AVERAGE(E69:G69)*0.8*0.9*1.732/746))</f>
        <v/>
      </c>
      <c r="H67" s="13" t="n"/>
      <c r="I67" s="199" t="inlineStr">
        <is>
          <t>Belt(s)</t>
        </is>
      </c>
      <c r="J67" s="208">
        <f>IF('{Equipment Data Entry}'!L54="","",'{Equipment Data Entry}'!L54)</f>
        <v/>
      </c>
      <c r="K67" s="199" t="inlineStr">
        <is>
          <t>C to C</t>
        </is>
      </c>
      <c r="L67" s="64">
        <f>IF('{Equipment Data Entry}'!M54="","",'{Equipment Data Entry}'!M54)</f>
        <v/>
      </c>
      <c r="M67" s="13" t="n"/>
      <c r="O67" s="13" t="n"/>
      <c r="P67" s="217" t="n"/>
      <c r="Q67" s="217" t="n"/>
      <c r="R67" s="429" t="n"/>
      <c r="S67" s="430" t="n"/>
      <c r="T67" s="430" t="n"/>
      <c r="U67" s="430" t="n"/>
      <c r="V67" s="430" t="n"/>
      <c r="W67" s="430" t="n"/>
      <c r="X67" s="431" t="n"/>
    </row>
    <row r="68" ht="13.35" customHeight="1" s="162">
      <c r="B68" s="199" t="inlineStr">
        <is>
          <t>Measured Voltage</t>
        </is>
      </c>
      <c r="C68" s="400" t="n"/>
      <c r="D68" s="401" t="n"/>
      <c r="E68" s="24" t="n"/>
      <c r="F68" s="24" t="n"/>
      <c r="G68" s="24" t="n"/>
      <c r="H68" s="13" t="n"/>
      <c r="I68" s="283" t="inlineStr">
        <is>
          <t>Final Settings / Setpoints</t>
        </is>
      </c>
      <c r="J68" s="404" t="n"/>
      <c r="K68" s="37" t="n"/>
      <c r="L68" s="404" t="n"/>
      <c r="M68" s="404" t="n"/>
      <c r="O68" s="13" t="n"/>
      <c r="P68" s="217" t="n"/>
      <c r="Q68" s="217" t="n"/>
      <c r="R68" s="432" t="n"/>
      <c r="S68" s="404" t="n"/>
      <c r="T68" s="404" t="n"/>
      <c r="U68" s="404" t="n"/>
      <c r="V68" s="404" t="n"/>
      <c r="W68" s="404" t="n"/>
      <c r="X68" s="433" t="n"/>
    </row>
    <row r="69" ht="13.35" customHeight="1" s="162">
      <c r="B69" s="199" t="inlineStr">
        <is>
          <t>Measured Amperage</t>
        </is>
      </c>
      <c r="C69" s="400" t="n"/>
      <c r="D69" s="401" t="n"/>
      <c r="E69" s="25" t="n"/>
      <c r="F69" s="25" t="n"/>
      <c r="G69" s="25" t="n"/>
      <c r="H69" s="13" t="n"/>
      <c r="I69" s="205" t="inlineStr">
        <is>
          <t>RPM Data</t>
        </is>
      </c>
      <c r="J69" s="401" t="n"/>
      <c r="K69" s="205" t="inlineStr">
        <is>
          <t>Initial</t>
        </is>
      </c>
      <c r="L69" s="205" t="inlineStr">
        <is>
          <t>Final</t>
        </is>
      </c>
      <c r="M69" s="13" t="n"/>
      <c r="O69" s="13" t="n"/>
      <c r="P69" s="217" t="n"/>
      <c r="Q69" s="217" t="n"/>
      <c r="R69" s="432" t="n"/>
      <c r="S69" s="404" t="n"/>
      <c r="T69" s="404" t="n"/>
      <c r="U69" s="404" t="n"/>
      <c r="V69" s="404" t="n"/>
      <c r="W69" s="404" t="n"/>
      <c r="X69" s="433" t="n"/>
    </row>
    <row r="70" ht="13.35" customHeight="1" s="162">
      <c r="B70" s="13" t="n"/>
      <c r="C70" s="13" t="n"/>
      <c r="D70" s="13" t="n"/>
      <c r="E70" s="13" t="n"/>
      <c r="F70" s="13" t="n"/>
      <c r="G70" s="13" t="n"/>
      <c r="H70" s="13" t="n"/>
      <c r="I70" s="199" t="inlineStr">
        <is>
          <t>Motor RPM</t>
        </is>
      </c>
      <c r="J70" s="401" t="n"/>
      <c r="K70" s="24" t="n"/>
      <c r="L70" s="24" t="n"/>
      <c r="M70" s="13" t="n"/>
      <c r="O70" s="13" t="n"/>
      <c r="P70" s="217" t="n"/>
      <c r="Q70" s="217" t="n"/>
      <c r="R70" s="432" t="n"/>
      <c r="S70" s="404" t="n"/>
      <c r="T70" s="404" t="n"/>
      <c r="U70" s="404" t="n"/>
      <c r="V70" s="404" t="n"/>
      <c r="W70" s="404" t="n"/>
      <c r="X70" s="433" t="n"/>
    </row>
    <row r="71" ht="13.35" customHeight="1" s="162">
      <c r="B71" s="200" t="inlineStr">
        <is>
          <t xml:space="preserve">Static Pressures Profile </t>
        </is>
      </c>
      <c r="C71" s="400" t="n"/>
      <c r="D71" s="400" t="n"/>
      <c r="E71" s="400" t="n"/>
      <c r="F71" s="400" t="n"/>
      <c r="G71" s="401" t="n"/>
      <c r="H71" s="13" t="n"/>
      <c r="I71" s="199" t="inlineStr">
        <is>
          <t>Fan RPM</t>
        </is>
      </c>
      <c r="J71" s="401" t="n"/>
      <c r="K71" s="24" t="n"/>
      <c r="L71" s="24" t="n"/>
      <c r="M71" s="13" t="n"/>
      <c r="O71" s="13" t="n"/>
      <c r="P71" s="217" t="n"/>
      <c r="Q71" s="217" t="n"/>
      <c r="R71" s="432" t="n"/>
      <c r="S71" s="404" t="n"/>
      <c r="T71" s="404" t="n"/>
      <c r="U71" s="404" t="n"/>
      <c r="V71" s="404" t="n"/>
      <c r="W71" s="404" t="n"/>
      <c r="X71" s="433" t="n"/>
    </row>
    <row r="72" ht="13.35" customHeight="1" s="162">
      <c r="B72" s="434" t="n"/>
      <c r="C72" s="401" t="n"/>
      <c r="D72" s="205" t="inlineStr">
        <is>
          <t>Flt/Coil</t>
        </is>
      </c>
      <c r="E72" s="205" t="inlineStr">
        <is>
          <t>Fan</t>
        </is>
      </c>
      <c r="F72" s="434" t="n"/>
      <c r="G72" s="401" t="n"/>
      <c r="H72" s="13" t="n"/>
      <c r="I72" s="246" t="inlineStr">
        <is>
          <t>VSD Frequency</t>
        </is>
      </c>
      <c r="J72" s="403" t="n"/>
      <c r="K72" s="65" t="n"/>
      <c r="L72" s="65" t="n"/>
      <c r="M72" s="13" t="n"/>
      <c r="O72" s="13" t="n"/>
      <c r="P72" s="217" t="n"/>
      <c r="Q72" s="217" t="n"/>
      <c r="R72" s="432" t="n"/>
      <c r="S72" s="404" t="n"/>
      <c r="T72" s="404" t="n"/>
      <c r="U72" s="404" t="n"/>
      <c r="V72" s="404" t="n"/>
      <c r="W72" s="404" t="n"/>
      <c r="X72" s="433" t="n"/>
    </row>
    <row r="73" ht="13.35" customHeight="1" s="162">
      <c r="B73" s="198" t="inlineStr">
        <is>
          <t>Entering</t>
        </is>
      </c>
      <c r="C73" s="401" t="n"/>
      <c r="D73" s="19" t="n"/>
      <c r="E73" s="19" t="n"/>
      <c r="F73" s="19">
        <f>IF(E73="", "", E74-E73)</f>
        <v/>
      </c>
      <c r="G73" s="186" t="inlineStr">
        <is>
          <t>TSP</t>
        </is>
      </c>
      <c r="H73" s="23" t="n"/>
      <c r="I73" s="14" t="n"/>
      <c r="J73" s="14" t="n"/>
      <c r="K73" s="14" t="n"/>
      <c r="L73" s="38" t="n"/>
      <c r="M73" s="13" t="n"/>
      <c r="O73" s="13" t="n"/>
      <c r="P73" s="217" t="n"/>
      <c r="Q73" s="217" t="n"/>
      <c r="R73" s="432" t="n"/>
      <c r="S73" s="404" t="n"/>
      <c r="T73" s="404" t="n"/>
      <c r="U73" s="404" t="n"/>
      <c r="V73" s="404" t="n"/>
      <c r="W73" s="404" t="n"/>
      <c r="X73" s="433" t="n"/>
    </row>
    <row r="74" ht="13.35" customHeight="1" s="162">
      <c r="B74" s="198" t="inlineStr">
        <is>
          <t>Exiting</t>
        </is>
      </c>
      <c r="C74" s="401" t="n"/>
      <c r="D74" s="55">
        <f>IF(E73="", "", E73)</f>
        <v/>
      </c>
      <c r="E74" s="19" t="n"/>
      <c r="F74" s="19">
        <f>IF(E74="", "", E74-D73)</f>
        <v/>
      </c>
      <c r="G74" s="186" t="inlineStr">
        <is>
          <t>ESP</t>
        </is>
      </c>
      <c r="H74" s="23" t="n"/>
      <c r="I74" s="13" t="n"/>
      <c r="J74" s="13" t="n"/>
      <c r="K74" s="13" t="n"/>
      <c r="L74" s="13" t="n"/>
      <c r="M74" s="13" t="n"/>
      <c r="O74" s="13" t="n"/>
      <c r="P74" s="217" t="n"/>
      <c r="Q74" s="217" t="n"/>
      <c r="R74" s="435" t="n"/>
      <c r="S74" s="404" t="n"/>
      <c r="T74" s="404" t="n"/>
      <c r="U74" s="404" t="n"/>
      <c r="V74" s="404" t="n"/>
      <c r="W74" s="404" t="n"/>
      <c r="X74" s="433" t="n"/>
    </row>
    <row r="75" ht="13.35" customHeight="1" s="162">
      <c r="O75" s="13" t="n"/>
      <c r="P75" s="217" t="n"/>
      <c r="Q75" s="217" t="n"/>
      <c r="R75" s="432" t="n"/>
      <c r="S75" s="404" t="n"/>
      <c r="T75" s="404" t="n"/>
      <c r="U75" s="404" t="n"/>
      <c r="V75" s="404" t="n"/>
      <c r="W75" s="404" t="n"/>
      <c r="X75" s="433" t="n"/>
    </row>
    <row r="76" ht="13.35" customHeight="1" s="162">
      <c r="B76" s="200" t="inlineStr">
        <is>
          <t>System</t>
        </is>
      </c>
      <c r="C76" s="403" t="n"/>
      <c r="D76" s="209">
        <f>IF('{Equipment Data Entry}'!B55="","",'{Equipment Data Entry}'!B55)</f>
        <v/>
      </c>
      <c r="E76" s="420" t="n"/>
      <c r="F76" s="403" t="n"/>
      <c r="G76" s="200" t="inlineStr">
        <is>
          <t>Service</t>
        </is>
      </c>
      <c r="H76" s="403" t="n"/>
      <c r="I76" s="210">
        <f>IF('{Equipment Data Entry}'!C55="","", '{Equipment Data Entry}'!C55)</f>
        <v/>
      </c>
      <c r="J76" s="420" t="n"/>
      <c r="K76" s="420" t="n"/>
      <c r="L76" s="420" t="n"/>
      <c r="M76" s="403" t="n"/>
      <c r="O76" s="13" t="n"/>
      <c r="P76" s="217" t="n"/>
      <c r="Q76" s="217" t="n"/>
      <c r="R76" s="449" t="inlineStr">
        <is>
          <t>Misc. Unit Info</t>
        </is>
      </c>
      <c r="S76" s="437" t="n"/>
      <c r="T76" s="437" t="n"/>
      <c r="U76" s="437" t="n"/>
      <c r="V76" s="437" t="n"/>
      <c r="W76" s="437" t="n"/>
      <c r="X76" s="438" t="n"/>
    </row>
    <row r="77" ht="13.35" customHeight="1" s="162">
      <c r="B77" s="424" t="n"/>
      <c r="C77" s="425" t="n"/>
      <c r="D77" s="424" t="n"/>
      <c r="E77" s="426" t="n"/>
      <c r="F77" s="425" t="n"/>
      <c r="G77" s="424" t="n"/>
      <c r="H77" s="425" t="n"/>
      <c r="I77" s="424" t="n"/>
      <c r="J77" s="426" t="n"/>
      <c r="K77" s="426" t="n"/>
      <c r="L77" s="426" t="n"/>
      <c r="M77" s="425" t="n"/>
      <c r="O77" s="13" t="n"/>
      <c r="P77" s="217" t="n"/>
      <c r="Q77" s="217" t="n"/>
      <c r="R77" s="216" t="inlineStr">
        <is>
          <t>Misc. Unit Info</t>
        </is>
      </c>
      <c r="U77" s="217" t="n"/>
      <c r="W77" s="217" t="n"/>
      <c r="X77" s="217" t="n"/>
    </row>
    <row r="78" ht="13.35" customHeight="1" s="162">
      <c r="B78" s="439" t="inlineStr">
        <is>
          <t>Drive Type:</t>
        </is>
      </c>
      <c r="C78" s="13" t="n"/>
      <c r="D78" s="440" t="n"/>
      <c r="E78" s="439" t="inlineStr">
        <is>
          <t>Fan Rotation – Design:</t>
        </is>
      </c>
      <c r="F78" s="13" t="n"/>
      <c r="G78" s="440" t="n"/>
      <c r="H78" s="13" t="n"/>
      <c r="I78" s="439" t="inlineStr">
        <is>
          <t>Actual:</t>
        </is>
      </c>
      <c r="J78" s="440" t="n"/>
      <c r="K78" s="439" t="inlineStr">
        <is>
          <t>Sheave Bore (M/F):</t>
        </is>
      </c>
      <c r="L78" s="13" t="n"/>
      <c r="M78" s="440" t="n"/>
      <c r="O78" s="13" t="n"/>
      <c r="P78" s="217" t="n"/>
      <c r="Q78" s="217" t="n"/>
      <c r="R78" s="211" t="inlineStr">
        <is>
          <t>Design Fan Rotation</t>
        </is>
      </c>
      <c r="S78" s="421" t="n"/>
      <c r="T78" s="422" t="n"/>
      <c r="U78" s="212" t="n"/>
      <c r="V78" s="423" t="n"/>
      <c r="W78" s="217" t="n"/>
      <c r="X78" s="217" t="n"/>
    </row>
    <row r="79" ht="13.35" customHeight="1" s="162">
      <c r="B79" s="200" t="inlineStr">
        <is>
          <t>Unit Data</t>
        </is>
      </c>
      <c r="C79" s="400" t="n"/>
      <c r="D79" s="400" t="n"/>
      <c r="E79" s="400" t="n"/>
      <c r="F79" s="400" t="n"/>
      <c r="G79" s="401" t="n"/>
      <c r="H79" s="13" t="n"/>
      <c r="I79" s="200" t="inlineStr">
        <is>
          <t>Design and Performance Data</t>
        </is>
      </c>
      <c r="J79" s="400" t="n"/>
      <c r="K79" s="400" t="n"/>
      <c r="L79" s="401" t="n"/>
      <c r="M79" s="283" t="n"/>
      <c r="O79" s="13" t="n"/>
      <c r="P79" s="217" t="n"/>
      <c r="Q79" s="217" t="n"/>
      <c r="R79" s="211" t="inlineStr">
        <is>
          <t>Actual Fan Rotation</t>
        </is>
      </c>
      <c r="S79" s="421" t="n"/>
      <c r="T79" s="422" t="n"/>
      <c r="U79" s="212" t="n"/>
      <c r="V79" s="423" t="n"/>
      <c r="W79" s="217" t="n"/>
      <c r="X79" s="217" t="n"/>
    </row>
    <row r="80" ht="13.35" customHeight="1" s="162">
      <c r="B80" s="199" t="inlineStr">
        <is>
          <t>Manufacturer</t>
        </is>
      </c>
      <c r="C80" s="401" t="n"/>
      <c r="D80" s="204">
        <f>IF('{Equipment Data Entry}'!E55="","",'{Equipment Data Entry}'!E55)</f>
        <v/>
      </c>
      <c r="E80" s="400" t="n"/>
      <c r="F80" s="400" t="n"/>
      <c r="G80" s="401" t="n"/>
      <c r="H80" s="13" t="n"/>
      <c r="I80" s="199" t="inlineStr">
        <is>
          <t>Design Criteria</t>
        </is>
      </c>
      <c r="J80" s="401" t="n"/>
      <c r="K80" s="199" t="inlineStr">
        <is>
          <t>Design</t>
        </is>
      </c>
      <c r="L80" s="199" t="inlineStr">
        <is>
          <t>Actual</t>
        </is>
      </c>
      <c r="M80" s="13" t="n"/>
      <c r="O80" s="13" t="n"/>
      <c r="P80" s="217" t="n"/>
      <c r="Q80" s="217" t="n"/>
      <c r="R80" s="211" t="inlineStr">
        <is>
          <t>Design Filter Type</t>
        </is>
      </c>
      <c r="S80" s="421" t="n"/>
      <c r="T80" s="422" t="n"/>
      <c r="U80" s="212" t="n"/>
      <c r="V80" s="423" t="n"/>
      <c r="W80" s="217" t="n"/>
      <c r="X80" s="217" t="n"/>
    </row>
    <row r="81" ht="13.35" customHeight="1" s="162">
      <c r="B81" s="199" t="inlineStr">
        <is>
          <t>Model Number</t>
        </is>
      </c>
      <c r="C81" s="401" t="n"/>
      <c r="D81" s="204">
        <f>IF('{Equipment Data Entry}'!F55="","",'{Equipment Data Entry}'!F55)</f>
        <v/>
      </c>
      <c r="E81" s="400" t="n"/>
      <c r="F81" s="400" t="n"/>
      <c r="G81" s="401" t="n"/>
      <c r="H81" s="13" t="n"/>
      <c r="I81" s="199" t="inlineStr">
        <is>
          <t>Total Airflow</t>
        </is>
      </c>
      <c r="J81" s="401" t="n"/>
      <c r="K81" s="24">
        <f>IF('MAU Supply Methods'!K95="",'MAU Airflow'!H93,'MAU Supply Methods'!K95)</f>
        <v/>
      </c>
      <c r="L81" s="24">
        <f>IF(OR('MAU Supply Methods'!E95="",'MAU Supply Methods'!E95="Outlets"),'MAU Airflow'!L93,'MAU Supply Methods'!E96)</f>
        <v/>
      </c>
      <c r="M81" s="22">
        <f>IF(OR(L81="",K81="",K81=0),"",L81/K81)</f>
        <v/>
      </c>
      <c r="O81" s="13" t="n"/>
      <c r="P81" s="216" t="n"/>
      <c r="Q81" s="216" t="n"/>
      <c r="R81" s="211" t="inlineStr">
        <is>
          <t>Installed Filter Type</t>
        </is>
      </c>
      <c r="S81" s="421" t="n"/>
      <c r="T81" s="422" t="n"/>
      <c r="U81" s="211" t="inlineStr">
        <is>
          <t>Qty.</t>
        </is>
      </c>
      <c r="V81" s="423" t="n"/>
      <c r="W81" s="217" t="n"/>
      <c r="X81" s="217" t="n"/>
    </row>
    <row r="82" ht="13.35" customHeight="1" s="162">
      <c r="B82" s="199" t="inlineStr">
        <is>
          <t>Serial Number</t>
        </is>
      </c>
      <c r="C82" s="401" t="n"/>
      <c r="D82" s="204" t="n"/>
      <c r="E82" s="400" t="n"/>
      <c r="F82" s="400" t="n"/>
      <c r="G82" s="401" t="n"/>
      <c r="H82" s="13" t="n"/>
      <c r="I82" s="199" t="inlineStr">
        <is>
          <t>Unit ESP</t>
        </is>
      </c>
      <c r="J82" s="401" t="n"/>
      <c r="K82" s="71">
        <f>IF('{Equipment Data Entry}'!H55="","",'{Equipment Data Entry}'!H55)</f>
        <v/>
      </c>
      <c r="L82" s="64">
        <f>F97</f>
        <v/>
      </c>
      <c r="M82" s="22" t="n"/>
      <c r="O82" s="13" t="n"/>
      <c r="P82" s="217" t="n"/>
      <c r="Q82" s="217" t="n"/>
      <c r="R82" s="211" t="inlineStr">
        <is>
          <t>Size</t>
        </is>
      </c>
      <c r="S82" s="212" t="n"/>
      <c r="T82" s="423" t="n"/>
      <c r="U82" s="211" t="inlineStr">
        <is>
          <t>Qty.</t>
        </is>
      </c>
      <c r="V82" s="212" t="n"/>
      <c r="W82" s="217" t="n"/>
      <c r="X82" s="217" t="n"/>
    </row>
    <row r="83" ht="13.35" customHeight="1" s="162">
      <c r="B83" s="199" t="inlineStr">
        <is>
          <t>Area Served</t>
        </is>
      </c>
      <c r="C83" s="401" t="n"/>
      <c r="D83" s="204">
        <f>I76</f>
        <v/>
      </c>
      <c r="E83" s="400" t="n"/>
      <c r="F83" s="400" t="n"/>
      <c r="G83" s="401" t="n"/>
      <c r="H83" s="13" t="n"/>
      <c r="I83" s="199" t="inlineStr">
        <is>
          <t>Fan RPMs</t>
        </is>
      </c>
      <c r="J83" s="401" t="n"/>
      <c r="K83" s="24">
        <f>IF('{Equipment Data Entry}'!I55="","",'{Equipment Data Entry}'!I55)</f>
        <v/>
      </c>
      <c r="L83" s="24">
        <f>IF(L94="","",L94)</f>
        <v/>
      </c>
      <c r="M83" s="13" t="n"/>
      <c r="O83" s="13" t="n"/>
      <c r="P83" s="217" t="n"/>
      <c r="S83" s="217" t="n"/>
      <c r="V83" s="217" t="n"/>
      <c r="W83" s="61" t="inlineStr">
        <is>
          <t>Original</t>
        </is>
      </c>
      <c r="X83" s="61" t="inlineStr">
        <is>
          <t>New</t>
        </is>
      </c>
    </row>
    <row r="84" ht="13.35" customHeight="1" s="162">
      <c r="B84" s="199" t="inlineStr">
        <is>
          <t>Location</t>
        </is>
      </c>
      <c r="C84" s="401" t="n"/>
      <c r="D84" s="204">
        <f>IF('{Equipment Data Entry}'!D55="","",'{Equipment Data Entry}'!D55)</f>
        <v/>
      </c>
      <c r="E84" s="400" t="n"/>
      <c r="F84" s="400" t="n"/>
      <c r="G84" s="401" t="n"/>
      <c r="H84" s="13" t="n"/>
      <c r="I84" s="283" t="n"/>
      <c r="J84" s="283" t="n"/>
      <c r="K84" s="36" t="n"/>
      <c r="L84" s="36" t="n"/>
      <c r="M84" s="13" t="n"/>
      <c r="O84" s="13" t="n"/>
      <c r="P84" s="217" t="n"/>
      <c r="Q84" s="217" t="n"/>
      <c r="R84" s="216" t="inlineStr">
        <is>
          <t>Direct Drive Motors</t>
        </is>
      </c>
      <c r="U84" s="216" t="inlineStr">
        <is>
          <t>Drive Change Data</t>
        </is>
      </c>
      <c r="W84" s="61" t="inlineStr">
        <is>
          <t>Original</t>
        </is>
      </c>
      <c r="X84" s="61" t="inlineStr">
        <is>
          <t>New</t>
        </is>
      </c>
    </row>
    <row r="85" ht="13.35" customHeight="1" s="162">
      <c r="B85" s="13" t="n"/>
      <c r="C85" s="13" t="n"/>
      <c r="D85" s="13" t="n"/>
      <c r="E85" s="13" t="n"/>
      <c r="F85" s="13" t="n"/>
      <c r="G85" s="13" t="n"/>
      <c r="H85" s="13" t="n"/>
      <c r="I85" s="283" t="n"/>
      <c r="J85" s="283" t="n"/>
      <c r="K85" s="37" t="n"/>
      <c r="L85" s="37" t="n"/>
      <c r="M85" s="13" t="n"/>
      <c r="O85" s="13" t="n"/>
      <c r="P85" s="217" t="n"/>
      <c r="Q85" s="211" t="inlineStr">
        <is>
          <t>RPM</t>
        </is>
      </c>
      <c r="R85" s="211" t="inlineStr">
        <is>
          <t>Initial</t>
        </is>
      </c>
      <c r="S85" s="211" t="inlineStr">
        <is>
          <t>Final</t>
        </is>
      </c>
      <c r="T85" s="217" t="n"/>
      <c r="U85" s="211" t="inlineStr">
        <is>
          <t>Motor Sheave</t>
        </is>
      </c>
      <c r="V85" s="422" t="n"/>
      <c r="W85" s="212" t="n"/>
      <c r="X85" s="212" t="n"/>
    </row>
    <row r="86" ht="13.35" customHeight="1" s="162">
      <c r="B86" s="200" t="inlineStr">
        <is>
          <t>Motor Data</t>
        </is>
      </c>
      <c r="C86" s="400" t="n"/>
      <c r="D86" s="400" t="n"/>
      <c r="E86" s="400" t="n"/>
      <c r="F86" s="400" t="n"/>
      <c r="G86" s="401" t="n"/>
      <c r="H86" s="13" t="n"/>
      <c r="I86" s="283" t="inlineStr">
        <is>
          <t>Filters: Type / Size / Qty</t>
        </is>
      </c>
      <c r="J86" s="404" t="n"/>
      <c r="K86" s="37" t="n"/>
      <c r="L86" s="404" t="n"/>
      <c r="M86" s="404" t="n"/>
      <c r="O86" s="13" t="n"/>
      <c r="P86" s="217" t="n"/>
      <c r="Q86" s="211" t="inlineStr">
        <is>
          <t>RPM</t>
        </is>
      </c>
      <c r="R86" s="212" t="n"/>
      <c r="S86" s="211" t="n"/>
      <c r="T86" s="217" t="n"/>
      <c r="U86" s="211" t="inlineStr">
        <is>
          <t>Fan Sheave</t>
        </is>
      </c>
      <c r="V86" s="422" t="n"/>
      <c r="W86" s="212" t="n"/>
      <c r="X86" s="212" t="n"/>
    </row>
    <row r="87" ht="13.35" customHeight="1" s="162">
      <c r="B87" s="199" t="inlineStr">
        <is>
          <t>Manufacturer</t>
        </is>
      </c>
      <c r="C87" s="401" t="n"/>
      <c r="D87" s="203" t="n"/>
      <c r="E87" s="400" t="n"/>
      <c r="F87" s="400" t="n"/>
      <c r="G87" s="401" t="n"/>
      <c r="H87" s="13" t="n"/>
      <c r="I87" s="200" t="inlineStr">
        <is>
          <t>Drive Data</t>
        </is>
      </c>
      <c r="J87" s="400" t="n"/>
      <c r="K87" s="400" t="n"/>
      <c r="L87" s="401" t="n"/>
      <c r="M87" s="13" t="n"/>
      <c r="O87" s="13" t="n"/>
      <c r="P87" s="217" t="n"/>
      <c r="Q87" s="211" t="inlineStr">
        <is>
          <t>VFD</t>
        </is>
      </c>
      <c r="R87" s="212" t="n"/>
      <c r="S87" s="211" t="n"/>
      <c r="T87" s="217" t="n"/>
      <c r="U87" s="211" t="inlineStr">
        <is>
          <t>Belt</t>
        </is>
      </c>
      <c r="V87" s="422" t="n"/>
      <c r="W87" s="212" t="n"/>
      <c r="X87" s="212" t="n"/>
    </row>
    <row r="88" ht="13.35" customHeight="1" s="162">
      <c r="B88" s="199" t="inlineStr">
        <is>
          <t>Horsepower</t>
        </is>
      </c>
      <c r="C88" s="401" t="n"/>
      <c r="D88" s="28">
        <f>IF('{Equipment Data Entry}'!G55="","",'{Equipment Data Entry}'!G55)</f>
        <v/>
      </c>
      <c r="E88" s="21" t="inlineStr">
        <is>
          <t>RPM</t>
        </is>
      </c>
      <c r="F88" s="24" t="n"/>
      <c r="G88" s="199" t="inlineStr">
        <is>
          <t>SF</t>
        </is>
      </c>
      <c r="H88" s="13" t="n"/>
      <c r="I88" s="199" t="inlineStr">
        <is>
          <t>Motor Shv OD/Bore/PD</t>
        </is>
      </c>
      <c r="J88" s="401" t="n"/>
      <c r="K88" s="208">
        <f>IF('{Equipment Data Entry}'!J55="","",'{Equipment Data Entry}'!J55)</f>
        <v/>
      </c>
      <c r="L88" s="401" t="n"/>
      <c r="M88" s="13" t="n"/>
      <c r="O88" s="13" t="n"/>
      <c r="P88" s="217" t="n"/>
      <c r="Q88" s="211" t="inlineStr">
        <is>
          <t>DCV</t>
        </is>
      </c>
      <c r="R88" s="212" t="n"/>
      <c r="S88" s="211" t="n"/>
      <c r="T88" s="217" t="n"/>
      <c r="U88" s="211" t="inlineStr">
        <is>
          <t>C to C</t>
        </is>
      </c>
      <c r="V88" s="422" t="n"/>
      <c r="W88" s="212" t="n"/>
      <c r="X88" s="212" t="n"/>
    </row>
    <row r="89" ht="13.35" customHeight="1" s="162">
      <c r="B89" s="198">
        <f>IF('{Equipment Data Entry}'!N55="","",'{Equipment Data Entry}'!N55)</f>
        <v/>
      </c>
      <c r="C89" s="198">
        <f>IF('{Equipment Data Entry}'!O55="","",'{Equipment Data Entry}'!O55)</f>
        <v/>
      </c>
      <c r="D89" s="21" t="inlineStr">
        <is>
          <t>FLA</t>
        </is>
      </c>
      <c r="E89" s="25" t="n"/>
      <c r="F89" s="21" t="inlineStr">
        <is>
          <t>Frame</t>
        </is>
      </c>
      <c r="G89" s="208" t="n"/>
      <c r="H89" s="13" t="n"/>
      <c r="I89" s="199" t="inlineStr">
        <is>
          <t>Fan Shv OD/Bore</t>
        </is>
      </c>
      <c r="J89" s="401" t="n"/>
      <c r="K89" s="208">
        <f>IF('{Equipment Data Entry}'!K55="","",'{Equipment Data Entry}'!K55)</f>
        <v/>
      </c>
      <c r="L89" s="401" t="n"/>
      <c r="M89" s="13" t="n"/>
      <c r="O89" s="13" t="n"/>
      <c r="P89" s="217" t="n"/>
      <c r="Q89" s="217" t="n"/>
      <c r="R89" s="216" t="inlineStr">
        <is>
          <t>Technician Notes</t>
        </is>
      </c>
      <c r="S89" s="217" t="n"/>
      <c r="T89" s="217" t="n"/>
      <c r="U89" s="217" t="n"/>
      <c r="V89" s="217" t="n"/>
      <c r="W89" s="217" t="n"/>
      <c r="X89" s="217" t="n"/>
    </row>
    <row r="90" ht="13.35" customHeight="1" s="162">
      <c r="B90" s="199" t="inlineStr">
        <is>
          <t>Corrected FLA</t>
        </is>
      </c>
      <c r="C90" s="401" t="n"/>
      <c r="D90" s="27">
        <f>IF(OR(E91="",E89="",B89=""),"",B89/AVERAGE(E91:G91)*E89)</f>
        <v/>
      </c>
      <c r="E90" s="199" t="inlineStr">
        <is>
          <t>Estimated BHP</t>
        </is>
      </c>
      <c r="F90" s="401" t="n"/>
      <c r="G90" s="27">
        <f>IF(OR(COUNT(E91:G91)=0,COUNT(E92:G92)=0),"",IF(C89="1-phase", ((0.8*0.9*E91*E92)/746), AVERAGE(E91:G91)*AVERAGE(E92:G92)*0.8*0.9*1.732/746))</f>
        <v/>
      </c>
      <c r="H90" s="13" t="n"/>
      <c r="I90" s="199" t="inlineStr">
        <is>
          <t>Belt(s)</t>
        </is>
      </c>
      <c r="J90" s="208">
        <f>IF('{Equipment Data Entry}'!L55="","",'{Equipment Data Entry}'!L55)</f>
        <v/>
      </c>
      <c r="K90" s="199" t="inlineStr">
        <is>
          <t>C to C</t>
        </is>
      </c>
      <c r="L90" s="64">
        <f>IF('{Equipment Data Entry}'!M55="","",'{Equipment Data Entry}'!M55)</f>
        <v/>
      </c>
      <c r="M90" s="13" t="n"/>
      <c r="O90" s="13" t="n"/>
      <c r="P90" s="217" t="n"/>
      <c r="Q90" s="217" t="n"/>
      <c r="R90" s="216" t="inlineStr">
        <is>
          <t>Technician Notes</t>
        </is>
      </c>
      <c r="S90" s="217" t="n"/>
      <c r="T90" s="217" t="n"/>
      <c r="U90" s="217" t="n"/>
      <c r="V90" s="217" t="n"/>
      <c r="W90" s="217" t="n"/>
      <c r="X90" s="217" t="n"/>
    </row>
    <row r="91" ht="13.35" customHeight="1" s="162">
      <c r="B91" s="199" t="inlineStr">
        <is>
          <t>Measured Voltage</t>
        </is>
      </c>
      <c r="C91" s="400" t="n"/>
      <c r="D91" s="401" t="n"/>
      <c r="E91" s="24" t="n"/>
      <c r="F91" s="24" t="n"/>
      <c r="G91" s="24" t="n"/>
      <c r="H91" s="13" t="n"/>
      <c r="I91" s="283" t="inlineStr">
        <is>
          <t>Final Settings / Setpoints</t>
        </is>
      </c>
      <c r="J91" s="404" t="n"/>
      <c r="K91" s="37" t="n"/>
      <c r="L91" s="404" t="n"/>
      <c r="M91" s="404" t="n"/>
      <c r="O91" s="13" t="n"/>
      <c r="P91" s="217" t="n"/>
      <c r="Q91" s="217" t="n"/>
      <c r="R91" s="429" t="n"/>
      <c r="S91" s="430" t="n"/>
      <c r="T91" s="430" t="n"/>
      <c r="U91" s="430" t="n"/>
      <c r="V91" s="430" t="n"/>
      <c r="W91" s="430" t="n"/>
      <c r="X91" s="431" t="n"/>
    </row>
    <row r="92" ht="13.35" customHeight="1" s="162">
      <c r="B92" s="199" t="inlineStr">
        <is>
          <t>Measured Amperage</t>
        </is>
      </c>
      <c r="C92" s="400" t="n"/>
      <c r="D92" s="401" t="n"/>
      <c r="E92" s="25" t="n"/>
      <c r="F92" s="25" t="n"/>
      <c r="G92" s="25" t="n"/>
      <c r="H92" s="13" t="n"/>
      <c r="I92" s="205" t="inlineStr">
        <is>
          <t>RPM Data</t>
        </is>
      </c>
      <c r="J92" s="401" t="n"/>
      <c r="K92" s="205" t="inlineStr">
        <is>
          <t>Initial</t>
        </is>
      </c>
      <c r="L92" s="205" t="inlineStr">
        <is>
          <t>Final</t>
        </is>
      </c>
      <c r="M92" s="13" t="n"/>
      <c r="O92" s="13" t="n"/>
      <c r="P92" s="217" t="n"/>
      <c r="Q92" s="217" t="n"/>
      <c r="R92" s="432" t="n"/>
      <c r="S92" s="404" t="n"/>
      <c r="T92" s="404" t="n"/>
      <c r="U92" s="404" t="n"/>
      <c r="V92" s="404" t="n"/>
      <c r="W92" s="404" t="n"/>
      <c r="X92" s="433" t="n"/>
    </row>
    <row r="93" ht="13.35" customHeight="1" s="162">
      <c r="B93" s="13" t="n"/>
      <c r="C93" s="13" t="n"/>
      <c r="D93" s="13" t="n"/>
      <c r="E93" s="13" t="n"/>
      <c r="F93" s="13" t="n"/>
      <c r="G93" s="13" t="n"/>
      <c r="H93" s="13" t="n"/>
      <c r="I93" s="199" t="inlineStr">
        <is>
          <t>Motor RPM</t>
        </is>
      </c>
      <c r="J93" s="401" t="n"/>
      <c r="K93" s="24" t="n"/>
      <c r="L93" s="24" t="n"/>
      <c r="M93" s="13" t="n"/>
      <c r="O93" s="13" t="n"/>
      <c r="P93" s="217" t="n"/>
      <c r="Q93" s="217" t="n"/>
      <c r="R93" s="432" t="n"/>
      <c r="S93" s="404" t="n"/>
      <c r="T93" s="404" t="n"/>
      <c r="U93" s="404" t="n"/>
      <c r="V93" s="404" t="n"/>
      <c r="W93" s="404" t="n"/>
      <c r="X93" s="433" t="n"/>
    </row>
    <row r="94" ht="13.35" customHeight="1" s="162">
      <c r="B94" s="200" t="inlineStr">
        <is>
          <t xml:space="preserve">Static Pressures Profile </t>
        </is>
      </c>
      <c r="C94" s="400" t="n"/>
      <c r="D94" s="400" t="n"/>
      <c r="E94" s="400" t="n"/>
      <c r="F94" s="400" t="n"/>
      <c r="G94" s="401" t="n"/>
      <c r="H94" s="13" t="n"/>
      <c r="I94" s="199" t="inlineStr">
        <is>
          <t>Fan RPM</t>
        </is>
      </c>
      <c r="J94" s="401" t="n"/>
      <c r="K94" s="24" t="n"/>
      <c r="L94" s="24" t="n"/>
      <c r="M94" s="13" t="n"/>
      <c r="O94" s="13" t="n"/>
      <c r="P94" s="217" t="n"/>
      <c r="Q94" s="217" t="n"/>
      <c r="R94" s="432" t="n"/>
      <c r="S94" s="404" t="n"/>
      <c r="T94" s="404" t="n"/>
      <c r="U94" s="404" t="n"/>
      <c r="V94" s="404" t="n"/>
      <c r="W94" s="404" t="n"/>
      <c r="X94" s="433" t="n"/>
    </row>
    <row r="95" ht="13.35" customHeight="1" s="162">
      <c r="B95" s="434" t="n"/>
      <c r="C95" s="401" t="n"/>
      <c r="D95" s="205" t="inlineStr">
        <is>
          <t>Flt/Coil</t>
        </is>
      </c>
      <c r="E95" s="205" t="inlineStr">
        <is>
          <t>Fan</t>
        </is>
      </c>
      <c r="F95" s="434" t="n"/>
      <c r="G95" s="401" t="n"/>
      <c r="H95" s="13" t="n"/>
      <c r="I95" s="246" t="inlineStr">
        <is>
          <t>VSD Frequency</t>
        </is>
      </c>
      <c r="J95" s="403" t="n"/>
      <c r="K95" s="65" t="n"/>
      <c r="L95" s="65" t="n"/>
      <c r="M95" s="13" t="n"/>
      <c r="O95" s="13" t="n"/>
      <c r="P95" s="217" t="n"/>
      <c r="Q95" s="217" t="n"/>
      <c r="R95" s="432" t="n"/>
      <c r="S95" s="404" t="n"/>
      <c r="T95" s="404" t="n"/>
      <c r="U95" s="404" t="n"/>
      <c r="V95" s="404" t="n"/>
      <c r="W95" s="404" t="n"/>
      <c r="X95" s="433" t="n"/>
    </row>
    <row r="96" ht="13.35" customHeight="1" s="162">
      <c r="B96" s="198" t="inlineStr">
        <is>
          <t>Entering</t>
        </is>
      </c>
      <c r="C96" s="401" t="n"/>
      <c r="D96" s="19" t="n"/>
      <c r="E96" s="19" t="n"/>
      <c r="F96" s="19">
        <f>IF(E96="", "", E97-E96)</f>
        <v/>
      </c>
      <c r="G96" s="186" t="inlineStr">
        <is>
          <t>TSP</t>
        </is>
      </c>
      <c r="H96" s="23" t="n"/>
      <c r="I96" s="14" t="n"/>
      <c r="J96" s="14" t="n"/>
      <c r="K96" s="14" t="n"/>
      <c r="L96" s="38" t="n"/>
      <c r="M96" s="13" t="n"/>
      <c r="O96" s="13" t="n"/>
      <c r="P96" s="217" t="n"/>
      <c r="Q96" s="217" t="n"/>
      <c r="R96" s="432" t="n"/>
      <c r="S96" s="404" t="n"/>
      <c r="T96" s="404" t="n"/>
      <c r="U96" s="404" t="n"/>
      <c r="V96" s="404" t="n"/>
      <c r="W96" s="404" t="n"/>
      <c r="X96" s="433" t="n"/>
    </row>
    <row r="97" ht="13.35" customHeight="1" s="162">
      <c r="B97" s="198" t="inlineStr">
        <is>
          <t>Exiting</t>
        </is>
      </c>
      <c r="C97" s="401" t="n"/>
      <c r="D97" s="55">
        <f>IF(E96="", "", E96)</f>
        <v/>
      </c>
      <c r="E97" s="19" t="n"/>
      <c r="F97" s="19">
        <f>IF(E97="", "", E97-D96)</f>
        <v/>
      </c>
      <c r="G97" s="186" t="inlineStr">
        <is>
          <t>ESP</t>
        </is>
      </c>
      <c r="H97" s="23" t="n"/>
      <c r="I97" s="13" t="n"/>
      <c r="J97" s="13" t="n"/>
      <c r="K97" s="13" t="n"/>
      <c r="L97" s="13" t="n"/>
      <c r="M97" s="13" t="n"/>
      <c r="O97" s="13" t="n"/>
      <c r="P97" s="217" t="n"/>
      <c r="Q97" s="217" t="n"/>
      <c r="R97" s="432" t="n"/>
      <c r="S97" s="404" t="n"/>
      <c r="T97" s="404" t="n"/>
      <c r="U97" s="404" t="n"/>
      <c r="V97" s="404" t="n"/>
      <c r="W97" s="404" t="n"/>
      <c r="X97" s="433" t="n"/>
    </row>
    <row r="98" ht="13.35" customHeight="1" s="162">
      <c r="O98" s="13" t="n"/>
      <c r="P98" s="217" t="n"/>
      <c r="Q98" s="217" t="n"/>
      <c r="R98" s="435" t="n"/>
      <c r="S98" s="404" t="n"/>
      <c r="T98" s="404" t="n"/>
      <c r="U98" s="404" t="n"/>
      <c r="V98" s="404" t="n"/>
      <c r="W98" s="404" t="n"/>
      <c r="X98" s="433" t="n"/>
    </row>
    <row r="99" ht="13.35" customHeight="1" s="162">
      <c r="B99" s="205" t="inlineStr">
        <is>
          <t>Notes</t>
        </is>
      </c>
      <c r="C99" s="186" t="n"/>
      <c r="D99" s="400" t="n"/>
      <c r="E99" s="400" t="n"/>
      <c r="F99" s="400" t="n"/>
      <c r="G99" s="400" t="n"/>
      <c r="H99" s="400" t="n"/>
      <c r="I99" s="400" t="n"/>
      <c r="J99" s="400" t="n"/>
      <c r="K99" s="400" t="n"/>
      <c r="L99" s="400" t="n"/>
      <c r="M99" s="401" t="n"/>
      <c r="O99" s="13" t="n"/>
      <c r="P99" s="217" t="n"/>
      <c r="Q99" s="217" t="n"/>
      <c r="R99" s="432" t="n"/>
      <c r="S99" s="404" t="n"/>
      <c r="T99" s="404" t="n"/>
      <c r="U99" s="404" t="n"/>
      <c r="V99" s="404" t="n"/>
      <c r="W99" s="404" t="n"/>
      <c r="X99" s="433" t="n"/>
    </row>
    <row r="100" ht="13.35" customHeight="1" s="162">
      <c r="B100" s="186" t="n"/>
      <c r="C100" s="400" t="n"/>
      <c r="D100" s="400" t="n"/>
      <c r="E100" s="400" t="n"/>
      <c r="F100" s="400" t="n"/>
      <c r="G100" s="400" t="n"/>
      <c r="H100" s="400" t="n"/>
      <c r="I100" s="400" t="n"/>
      <c r="J100" s="400" t="n"/>
      <c r="K100" s="400" t="n"/>
      <c r="L100" s="400" t="n"/>
      <c r="M100" s="401" t="n"/>
      <c r="O100" s="13" t="n"/>
      <c r="P100" s="217" t="n"/>
      <c r="Q100" s="217" t="n"/>
      <c r="R100" s="436" t="n"/>
      <c r="S100" s="437" t="n"/>
      <c r="T100" s="437" t="n"/>
      <c r="U100" s="437" t="n"/>
      <c r="V100" s="437" t="n"/>
      <c r="W100" s="437" t="n"/>
      <c r="X100" s="438" t="n"/>
    </row>
    <row r="101" ht="13.35" customHeight="1" s="162">
      <c r="B101" s="186" t="n"/>
      <c r="C101" s="400" t="n"/>
      <c r="D101" s="400" t="n"/>
      <c r="E101" s="400" t="n"/>
      <c r="F101" s="400" t="n"/>
      <c r="G101" s="400" t="n"/>
      <c r="H101" s="400" t="n"/>
      <c r="I101" s="400" t="n"/>
      <c r="J101" s="400" t="n"/>
      <c r="K101" s="400" t="n"/>
      <c r="L101" s="400" t="n"/>
      <c r="M101" s="401" t="n"/>
    </row>
    <row r="102" ht="13.35" customHeight="1" s="162">
      <c r="B102" s="200" t="inlineStr">
        <is>
          <t>System</t>
        </is>
      </c>
      <c r="C102" s="403" t="n"/>
      <c r="D102" s="209">
        <f>IF('{Equipment Data Entry}'!B56="","",'{Equipment Data Entry}'!B56)</f>
        <v/>
      </c>
      <c r="E102" s="420" t="n"/>
      <c r="F102" s="403" t="n"/>
      <c r="G102" s="200" t="inlineStr">
        <is>
          <t>Service</t>
        </is>
      </c>
      <c r="H102" s="403" t="n"/>
      <c r="I102" s="210">
        <f>IF('{Equipment Data Entry}'!C56="","", '{Equipment Data Entry}'!C56)</f>
        <v/>
      </c>
      <c r="J102" s="420" t="n"/>
      <c r="K102" s="420" t="n"/>
      <c r="L102" s="420" t="n"/>
      <c r="M102" s="403" t="n"/>
      <c r="O102" s="13" t="n"/>
      <c r="P102" s="217" t="n"/>
      <c r="Q102" s="217" t="n"/>
      <c r="R102" s="216" t="inlineStr">
        <is>
          <t>Misc. Unit Info</t>
        </is>
      </c>
      <c r="U102" s="217" t="n"/>
      <c r="W102" s="217" t="n"/>
      <c r="X102" s="217" t="n"/>
    </row>
    <row r="103" ht="13.35" customHeight="1" s="162">
      <c r="B103" s="424" t="n"/>
      <c r="C103" s="425" t="n"/>
      <c r="D103" s="424" t="n"/>
      <c r="E103" s="426" t="n"/>
      <c r="F103" s="425" t="n"/>
      <c r="G103" s="424" t="n"/>
      <c r="H103" s="425" t="n"/>
      <c r="I103" s="424" t="n"/>
      <c r="J103" s="426" t="n"/>
      <c r="K103" s="426" t="n"/>
      <c r="L103" s="426" t="n"/>
      <c r="M103" s="425" t="n"/>
      <c r="O103" s="13" t="n"/>
      <c r="P103" s="217" t="n"/>
      <c r="Q103" s="217" t="n"/>
      <c r="R103" s="211" t="inlineStr">
        <is>
          <t>Design Fan Rotation</t>
        </is>
      </c>
      <c r="S103" s="421" t="n"/>
      <c r="T103" s="422" t="n"/>
      <c r="U103" s="212" t="n"/>
      <c r="V103" s="423" t="n"/>
      <c r="W103" s="217" t="n"/>
      <c r="X103" s="217" t="n"/>
    </row>
    <row r="104" ht="13.35" customHeight="1" s="162">
      <c r="B104" s="439" t="inlineStr">
        <is>
          <t>Drive Type:</t>
        </is>
      </c>
      <c r="C104" s="13" t="n"/>
      <c r="D104" s="440" t="n"/>
      <c r="E104" s="439" t="inlineStr">
        <is>
          <t>Fan Rotation – Design:</t>
        </is>
      </c>
      <c r="F104" s="13" t="n"/>
      <c r="G104" s="440" t="n"/>
      <c r="H104" s="13" t="n"/>
      <c r="I104" s="439" t="inlineStr">
        <is>
          <t>Actual:</t>
        </is>
      </c>
      <c r="J104" s="440" t="n"/>
      <c r="K104" s="439" t="inlineStr">
        <is>
          <t>Sheave Bore (M/F):</t>
        </is>
      </c>
      <c r="L104" s="13" t="n"/>
      <c r="M104" s="440" t="n"/>
      <c r="O104" s="13" t="n"/>
      <c r="P104" s="217" t="n"/>
      <c r="Q104" s="217" t="n"/>
      <c r="R104" s="211" t="inlineStr">
        <is>
          <t>Actual Fan Rotation</t>
        </is>
      </c>
      <c r="S104" s="421" t="n"/>
      <c r="T104" s="422" t="n"/>
      <c r="U104" s="212" t="n"/>
      <c r="V104" s="423" t="n"/>
      <c r="W104" s="217" t="n"/>
      <c r="X104" s="217" t="n"/>
    </row>
    <row r="105" ht="13.35" customHeight="1" s="162">
      <c r="B105" s="200" t="inlineStr">
        <is>
          <t>Unit Data</t>
        </is>
      </c>
      <c r="C105" s="400" t="n"/>
      <c r="D105" s="400" t="n"/>
      <c r="E105" s="400" t="n"/>
      <c r="F105" s="400" t="n"/>
      <c r="G105" s="401" t="n"/>
      <c r="H105" s="13" t="n"/>
      <c r="I105" s="200" t="inlineStr">
        <is>
          <t>Design and Performance Data</t>
        </is>
      </c>
      <c r="J105" s="400" t="n"/>
      <c r="K105" s="400" t="n"/>
      <c r="L105" s="401" t="n"/>
      <c r="M105" s="283" t="n"/>
      <c r="O105" s="13" t="n"/>
      <c r="P105" s="217" t="n"/>
      <c r="Q105" s="217" t="n"/>
      <c r="R105" s="211" t="inlineStr">
        <is>
          <t>Design Filter Type</t>
        </is>
      </c>
      <c r="S105" s="421" t="n"/>
      <c r="T105" s="422" t="n"/>
      <c r="U105" s="212" t="n"/>
      <c r="V105" s="423" t="n"/>
      <c r="W105" s="217" t="n"/>
      <c r="X105" s="217" t="n"/>
    </row>
    <row r="106" ht="13.35" customHeight="1" s="162">
      <c r="B106" s="199" t="inlineStr">
        <is>
          <t>Manufacturer</t>
        </is>
      </c>
      <c r="C106" s="401" t="n"/>
      <c r="D106" s="204">
        <f>IF('{Equipment Data Entry}'!E56="","",'{Equipment Data Entry}'!E56)</f>
        <v/>
      </c>
      <c r="E106" s="400" t="n"/>
      <c r="F106" s="400" t="n"/>
      <c r="G106" s="401" t="n"/>
      <c r="H106" s="13" t="n"/>
      <c r="I106" s="199" t="inlineStr">
        <is>
          <t>Design Criteria</t>
        </is>
      </c>
      <c r="J106" s="401" t="n"/>
      <c r="K106" s="199" t="inlineStr">
        <is>
          <t>Design</t>
        </is>
      </c>
      <c r="L106" s="199" t="inlineStr">
        <is>
          <t>Actual</t>
        </is>
      </c>
      <c r="M106" s="13" t="n"/>
      <c r="O106" s="13" t="n"/>
      <c r="P106" s="216" t="n"/>
      <c r="Q106" s="216" t="n"/>
      <c r="R106" s="211" t="inlineStr">
        <is>
          <t>Installed Filter Type</t>
        </is>
      </c>
      <c r="S106" s="421" t="n"/>
      <c r="T106" s="422" t="n"/>
      <c r="U106" s="212" t="n"/>
      <c r="V106" s="423" t="n"/>
      <c r="W106" s="217" t="n"/>
      <c r="X106" s="217" t="n"/>
    </row>
    <row r="107" ht="13.35" customHeight="1" s="162">
      <c r="B107" s="199" t="inlineStr">
        <is>
          <t>Model Number</t>
        </is>
      </c>
      <c r="C107" s="401" t="n"/>
      <c r="D107" s="204">
        <f>IF('{Equipment Data Entry}'!F56="","",'{Equipment Data Entry}'!F56)</f>
        <v/>
      </c>
      <c r="E107" s="400" t="n"/>
      <c r="F107" s="400" t="n"/>
      <c r="G107" s="401" t="n"/>
      <c r="H107" s="13" t="n"/>
      <c r="I107" s="199" t="inlineStr">
        <is>
          <t>Total Airflow</t>
        </is>
      </c>
      <c r="J107" s="401" t="n"/>
      <c r="K107" s="24">
        <f>IF('MAU Supply Methods'!K119="",'MAU Airflow'!H121,'MAU Supply Methods'!K119)</f>
        <v/>
      </c>
      <c r="L107" s="24">
        <f>IF(OR('MAU Supply Methods'!E119="",'MAU Supply Methods'!E119="Outlets"),'MAU Airflow'!L121,'MAU Supply Methods'!E120)</f>
        <v/>
      </c>
      <c r="M107" s="22">
        <f>IF(OR(L107="",K107="",K107=0),"",L107/K107)</f>
        <v/>
      </c>
      <c r="O107" s="13" t="n"/>
      <c r="P107" s="217" t="n"/>
      <c r="Q107" s="217" t="n"/>
      <c r="R107" s="211" t="inlineStr">
        <is>
          <t>Size</t>
        </is>
      </c>
      <c r="S107" s="212" t="n"/>
      <c r="T107" s="423" t="n"/>
      <c r="U107" s="211" t="inlineStr">
        <is>
          <t>Qty.</t>
        </is>
      </c>
      <c r="V107" s="212" t="n"/>
      <c r="W107" s="217" t="n"/>
      <c r="X107" s="217" t="n"/>
    </row>
    <row r="108" ht="13.35" customHeight="1" s="162">
      <c r="B108" s="199" t="inlineStr">
        <is>
          <t>Serial Number</t>
        </is>
      </c>
      <c r="C108" s="401" t="n"/>
      <c r="D108" s="204" t="n"/>
      <c r="E108" s="400" t="n"/>
      <c r="F108" s="400" t="n"/>
      <c r="G108" s="401" t="n"/>
      <c r="H108" s="13" t="n"/>
      <c r="I108" s="199" t="inlineStr">
        <is>
          <t>Unit ESP</t>
        </is>
      </c>
      <c r="J108" s="401" t="n"/>
      <c r="K108" s="71">
        <f>IF('{Equipment Data Entry}'!H56="","",'{Equipment Data Entry}'!H56)</f>
        <v/>
      </c>
      <c r="L108" s="64">
        <f>F123</f>
        <v/>
      </c>
      <c r="M108" s="22" t="n"/>
      <c r="O108" s="13" t="n"/>
      <c r="P108" s="217" t="n"/>
      <c r="S108" s="217" t="n"/>
      <c r="V108" s="217" t="n"/>
      <c r="W108" s="217" t="n"/>
      <c r="X108" s="217" t="n"/>
    </row>
    <row r="109" ht="13.35" customHeight="1" s="162">
      <c r="B109" s="199" t="inlineStr">
        <is>
          <t>Area Served</t>
        </is>
      </c>
      <c r="C109" s="401" t="n"/>
      <c r="D109" s="204">
        <f>I102</f>
        <v/>
      </c>
      <c r="E109" s="400" t="n"/>
      <c r="F109" s="400" t="n"/>
      <c r="G109" s="401" t="n"/>
      <c r="H109" s="13" t="n"/>
      <c r="I109" s="199" t="inlineStr">
        <is>
          <t>Fan RPMs</t>
        </is>
      </c>
      <c r="J109" s="401" t="n"/>
      <c r="K109" s="24">
        <f>IF('{Equipment Data Entry}'!I56="","",'{Equipment Data Entry}'!I56)</f>
        <v/>
      </c>
      <c r="L109" s="24">
        <f>IF(L120="","",L120)</f>
        <v/>
      </c>
      <c r="M109" s="13" t="n"/>
      <c r="O109" s="13" t="n"/>
      <c r="P109" s="217" t="n"/>
      <c r="Q109" s="217" t="n"/>
      <c r="R109" s="216" t="inlineStr">
        <is>
          <t>Direct Drive Motors</t>
        </is>
      </c>
      <c r="U109" s="216" t="inlineStr">
        <is>
          <t>Drive Change Data</t>
        </is>
      </c>
      <c r="W109" s="61" t="inlineStr">
        <is>
          <t>Original</t>
        </is>
      </c>
      <c r="X109" s="61" t="inlineStr">
        <is>
          <t>New</t>
        </is>
      </c>
    </row>
    <row r="110" ht="13.35" customHeight="1" s="162">
      <c r="B110" s="199" t="inlineStr">
        <is>
          <t>Location</t>
        </is>
      </c>
      <c r="C110" s="401" t="n"/>
      <c r="D110" s="204">
        <f>IF('{Equipment Data Entry}'!D56="","",'{Equipment Data Entry}'!D56)</f>
        <v/>
      </c>
      <c r="E110" s="400" t="n"/>
      <c r="F110" s="400" t="n"/>
      <c r="G110" s="401" t="n"/>
      <c r="H110" s="13" t="n"/>
      <c r="I110" s="283" t="n"/>
      <c r="J110" s="283" t="n"/>
      <c r="K110" s="36" t="n"/>
      <c r="L110" s="36" t="n"/>
      <c r="M110" s="13" t="n"/>
      <c r="O110" s="13" t="n"/>
      <c r="P110" s="217" t="n"/>
      <c r="Q110" s="211" t="n"/>
      <c r="R110" s="211" t="inlineStr">
        <is>
          <t>Initial</t>
        </is>
      </c>
      <c r="S110" s="211" t="inlineStr">
        <is>
          <t>Final</t>
        </is>
      </c>
      <c r="T110" s="217" t="n"/>
      <c r="U110" s="211" t="inlineStr">
        <is>
          <t>Motor Sheave</t>
        </is>
      </c>
      <c r="V110" s="422" t="n"/>
      <c r="W110" s="212" t="n"/>
      <c r="X110" s="212" t="n"/>
    </row>
    <row r="111" ht="13.35" customHeight="1" s="162">
      <c r="B111" s="13" t="n"/>
      <c r="C111" s="13" t="n"/>
      <c r="D111" s="13" t="n"/>
      <c r="E111" s="13" t="n"/>
      <c r="F111" s="13" t="n"/>
      <c r="G111" s="13" t="n"/>
      <c r="H111" s="13" t="n"/>
      <c r="I111" s="283" t="n"/>
      <c r="J111" s="283" t="n"/>
      <c r="K111" s="37" t="n"/>
      <c r="L111" s="37" t="n"/>
      <c r="M111" s="13" t="n"/>
      <c r="O111" s="13" t="n"/>
      <c r="P111" s="217" t="n"/>
      <c r="Q111" s="211" t="inlineStr">
        <is>
          <t>RPM</t>
        </is>
      </c>
      <c r="R111" s="212" t="n"/>
      <c r="S111" s="211" t="n"/>
      <c r="T111" s="217" t="n"/>
      <c r="U111" s="211" t="inlineStr">
        <is>
          <t>Fan Sheave</t>
        </is>
      </c>
      <c r="V111" s="422" t="n"/>
      <c r="W111" s="212" t="n"/>
      <c r="X111" s="212" t="n"/>
    </row>
    <row r="112" ht="13.35" customHeight="1" s="162">
      <c r="B112" s="200" t="inlineStr">
        <is>
          <t>Motor Data</t>
        </is>
      </c>
      <c r="C112" s="400" t="n"/>
      <c r="D112" s="400" t="n"/>
      <c r="E112" s="400" t="n"/>
      <c r="F112" s="400" t="n"/>
      <c r="G112" s="401" t="n"/>
      <c r="H112" s="13" t="n"/>
      <c r="I112" s="283" t="inlineStr">
        <is>
          <t>Filters: Type / Size / Qty</t>
        </is>
      </c>
      <c r="J112" s="404" t="n"/>
      <c r="K112" s="37" t="n"/>
      <c r="L112" s="404" t="n"/>
      <c r="M112" s="404" t="n"/>
      <c r="O112" s="13" t="n"/>
      <c r="P112" s="217" t="n"/>
      <c r="Q112" s="211" t="inlineStr">
        <is>
          <t>VFD</t>
        </is>
      </c>
      <c r="R112" s="212" t="n"/>
      <c r="S112" s="211" t="n"/>
      <c r="T112" s="217" t="n"/>
      <c r="U112" s="211" t="inlineStr">
        <is>
          <t>Belt</t>
        </is>
      </c>
      <c r="V112" s="422" t="n"/>
      <c r="W112" s="212" t="n"/>
      <c r="X112" s="212" t="n"/>
    </row>
    <row r="113" ht="13.35" customHeight="1" s="162">
      <c r="B113" s="199" t="inlineStr">
        <is>
          <t>Manufacturer</t>
        </is>
      </c>
      <c r="C113" s="401" t="n"/>
      <c r="D113" s="203" t="n"/>
      <c r="E113" s="400" t="n"/>
      <c r="F113" s="400" t="n"/>
      <c r="G113" s="401" t="n"/>
      <c r="H113" s="13" t="n"/>
      <c r="I113" s="200" t="inlineStr">
        <is>
          <t>Drive Data</t>
        </is>
      </c>
      <c r="J113" s="400" t="n"/>
      <c r="K113" s="400" t="n"/>
      <c r="L113" s="401" t="n"/>
      <c r="M113" s="13" t="n"/>
      <c r="O113" s="13" t="n"/>
      <c r="P113" s="217" t="n"/>
      <c r="Q113" s="211" t="inlineStr">
        <is>
          <t>DCV</t>
        </is>
      </c>
      <c r="R113" s="212" t="n"/>
      <c r="S113" s="211" t="n"/>
      <c r="T113" s="217" t="n"/>
      <c r="U113" s="211" t="inlineStr">
        <is>
          <t>C to C</t>
        </is>
      </c>
      <c r="V113" s="422" t="n"/>
      <c r="W113" s="212" t="n"/>
      <c r="X113" s="212" t="n"/>
    </row>
    <row r="114" ht="13.35" customHeight="1" s="162">
      <c r="B114" s="199" t="inlineStr">
        <is>
          <t>Horsepower</t>
        </is>
      </c>
      <c r="C114" s="401" t="n"/>
      <c r="D114" s="28">
        <f>IF('{Equipment Data Entry}'!G56="","",'{Equipment Data Entry}'!G56)</f>
        <v/>
      </c>
      <c r="E114" s="21" t="inlineStr">
        <is>
          <t>RPM</t>
        </is>
      </c>
      <c r="F114" s="24" t="n"/>
      <c r="G114" s="199" t="inlineStr">
        <is>
          <t>SF</t>
        </is>
      </c>
      <c r="H114" s="13" t="n"/>
      <c r="I114" s="199" t="inlineStr">
        <is>
          <t>Motor Shv OD/Bore/PD</t>
        </is>
      </c>
      <c r="J114" s="401" t="n"/>
      <c r="K114" s="208">
        <f>IF('{Equipment Data Entry}'!J56="","",'{Equipment Data Entry}'!J56)</f>
        <v/>
      </c>
      <c r="L114" s="401" t="n"/>
      <c r="M114" s="13" t="n"/>
      <c r="O114" s="13" t="n"/>
      <c r="P114" s="217" t="n"/>
      <c r="Q114" s="217" t="n"/>
      <c r="R114" s="217" t="n"/>
      <c r="S114" s="217" t="n"/>
      <c r="T114" s="217" t="n"/>
      <c r="U114" s="217" t="n"/>
      <c r="V114" s="217" t="n"/>
      <c r="W114" s="217" t="n"/>
      <c r="X114" s="217" t="n"/>
    </row>
    <row r="115" ht="13.35" customHeight="1" s="162">
      <c r="B115" s="198">
        <f>IF('{Equipment Data Entry}'!N56="","",'{Equipment Data Entry}'!N56)</f>
        <v/>
      </c>
      <c r="C115" s="198">
        <f>IF('{Equipment Data Entry}'!O56="","",'{Equipment Data Entry}'!O56)</f>
        <v/>
      </c>
      <c r="D115" s="21" t="inlineStr">
        <is>
          <t>FLA</t>
        </is>
      </c>
      <c r="E115" s="25" t="n"/>
      <c r="F115" s="21" t="inlineStr">
        <is>
          <t>Frame</t>
        </is>
      </c>
      <c r="G115" s="208" t="n"/>
      <c r="H115" s="13" t="n"/>
      <c r="I115" s="199" t="inlineStr">
        <is>
          <t>Fan Shv OD/Bore</t>
        </is>
      </c>
      <c r="J115" s="401" t="n"/>
      <c r="K115" s="208">
        <f>IF('{Equipment Data Entry}'!K56="","",'{Equipment Data Entry}'!K56)</f>
        <v/>
      </c>
      <c r="L115" s="401" t="n"/>
      <c r="M115" s="13" t="n"/>
      <c r="O115" s="13" t="n"/>
      <c r="P115" s="217" t="n"/>
      <c r="Q115" s="217" t="n"/>
      <c r="R115" s="216" t="inlineStr">
        <is>
          <t>Technician Notes</t>
        </is>
      </c>
      <c r="S115" s="217" t="n"/>
      <c r="T115" s="217" t="n"/>
      <c r="U115" s="217" t="n"/>
      <c r="V115" s="217" t="n"/>
      <c r="W115" s="217" t="n"/>
      <c r="X115" s="217" t="n"/>
    </row>
    <row r="116" ht="13.35" customHeight="1" s="162">
      <c r="B116" s="199" t="inlineStr">
        <is>
          <t>Corrected FLA</t>
        </is>
      </c>
      <c r="C116" s="401" t="n"/>
      <c r="D116" s="27">
        <f>IF(OR(E117="",E115="",B115=""),"",B115/AVERAGE(E117:G117)*E115)</f>
        <v/>
      </c>
      <c r="E116" s="199" t="inlineStr">
        <is>
          <t>Estimated BHP</t>
        </is>
      </c>
      <c r="F116" s="401" t="n"/>
      <c r="G116" s="27">
        <f>IF(OR(COUNT(E117:G117)=0,COUNT(E118:G118)=0),"",IF(C115="1-phase", ((0.8*0.9*E117*E118)/746), AVERAGE(E117:G117)*AVERAGE(E118:G118)*0.8*0.9*1.732/746))</f>
        <v/>
      </c>
      <c r="H116" s="13" t="n"/>
      <c r="I116" s="199" t="inlineStr">
        <is>
          <t>Belt(s)</t>
        </is>
      </c>
      <c r="J116" s="208">
        <f>IF('{Equipment Data Entry}'!L56="","",'{Equipment Data Entry}'!L56)</f>
        <v/>
      </c>
      <c r="K116" s="199" t="inlineStr">
        <is>
          <t>C to C</t>
        </is>
      </c>
      <c r="L116" s="64">
        <f>IF('{Equipment Data Entry}'!M56="","",'{Equipment Data Entry}'!M56)</f>
        <v/>
      </c>
      <c r="M116" s="13" t="n"/>
      <c r="O116" s="13" t="n"/>
      <c r="P116" s="217" t="n"/>
      <c r="Q116" s="217" t="n"/>
      <c r="R116" s="429" t="n"/>
      <c r="S116" s="430" t="n"/>
      <c r="T116" s="430" t="n"/>
      <c r="U116" s="430" t="n"/>
      <c r="V116" s="430" t="n"/>
      <c r="W116" s="430" t="n"/>
      <c r="X116" s="431" t="n"/>
    </row>
    <row r="117" ht="13.35" customHeight="1" s="162">
      <c r="B117" s="199" t="inlineStr">
        <is>
          <t>Measured Voltage</t>
        </is>
      </c>
      <c r="C117" s="400" t="n"/>
      <c r="D117" s="401" t="n"/>
      <c r="E117" s="24" t="n"/>
      <c r="F117" s="24" t="n"/>
      <c r="G117" s="24" t="n"/>
      <c r="H117" s="13" t="n"/>
      <c r="I117" s="283" t="inlineStr">
        <is>
          <t>Final Settings / Setpoints</t>
        </is>
      </c>
      <c r="J117" s="404" t="n"/>
      <c r="K117" s="37" t="n"/>
      <c r="L117" s="404" t="n"/>
      <c r="M117" s="404" t="n"/>
      <c r="O117" s="13" t="n"/>
      <c r="P117" s="217" t="n"/>
      <c r="Q117" s="217" t="n"/>
      <c r="R117" s="432" t="n"/>
      <c r="S117" s="404" t="n"/>
      <c r="T117" s="404" t="n"/>
      <c r="U117" s="404" t="n"/>
      <c r="V117" s="404" t="n"/>
      <c r="W117" s="404" t="n"/>
      <c r="X117" s="433" t="n"/>
    </row>
    <row r="118" ht="13.35" customHeight="1" s="162">
      <c r="B118" s="199" t="inlineStr">
        <is>
          <t>Measured Amperage</t>
        </is>
      </c>
      <c r="C118" s="400" t="n"/>
      <c r="D118" s="401" t="n"/>
      <c r="E118" s="25" t="n"/>
      <c r="F118" s="25" t="n"/>
      <c r="G118" s="25" t="n"/>
      <c r="H118" s="13" t="n"/>
      <c r="I118" s="205" t="inlineStr">
        <is>
          <t>RPM Data</t>
        </is>
      </c>
      <c r="J118" s="401" t="n"/>
      <c r="K118" s="205" t="inlineStr">
        <is>
          <t>Initial</t>
        </is>
      </c>
      <c r="L118" s="205" t="inlineStr">
        <is>
          <t>Final</t>
        </is>
      </c>
      <c r="M118" s="13" t="n"/>
      <c r="O118" s="13" t="n"/>
      <c r="P118" s="217" t="n"/>
      <c r="Q118" s="217" t="n"/>
      <c r="R118" s="432" t="n"/>
      <c r="S118" s="404" t="n"/>
      <c r="T118" s="404" t="n"/>
      <c r="U118" s="404" t="n"/>
      <c r="V118" s="404" t="n"/>
      <c r="W118" s="404" t="n"/>
      <c r="X118" s="433" t="n"/>
    </row>
    <row r="119" ht="13.35" customHeight="1" s="162">
      <c r="B119" s="13" t="n"/>
      <c r="C119" s="13" t="n"/>
      <c r="D119" s="13" t="n"/>
      <c r="E119" s="13" t="n"/>
      <c r="F119" s="13" t="n"/>
      <c r="G119" s="13" t="n"/>
      <c r="H119" s="13" t="n"/>
      <c r="I119" s="199" t="inlineStr">
        <is>
          <t>Motor RPM</t>
        </is>
      </c>
      <c r="J119" s="401" t="n"/>
      <c r="K119" s="24" t="n"/>
      <c r="L119" s="24" t="n"/>
      <c r="M119" s="13" t="n"/>
      <c r="O119" s="13" t="n"/>
      <c r="P119" s="217" t="n"/>
      <c r="Q119" s="217" t="n"/>
      <c r="R119" s="432" t="n"/>
      <c r="S119" s="404" t="n"/>
      <c r="T119" s="404" t="n"/>
      <c r="U119" s="404" t="n"/>
      <c r="V119" s="404" t="n"/>
      <c r="W119" s="404" t="n"/>
      <c r="X119" s="433" t="n"/>
    </row>
    <row r="120" ht="13.35" customHeight="1" s="162">
      <c r="B120" s="200" t="inlineStr">
        <is>
          <t xml:space="preserve">Static Pressures Profile </t>
        </is>
      </c>
      <c r="C120" s="400" t="n"/>
      <c r="D120" s="400" t="n"/>
      <c r="E120" s="400" t="n"/>
      <c r="F120" s="400" t="n"/>
      <c r="G120" s="401" t="n"/>
      <c r="H120" s="13" t="n"/>
      <c r="I120" s="199" t="inlineStr">
        <is>
          <t>Fan RPM</t>
        </is>
      </c>
      <c r="J120" s="401" t="n"/>
      <c r="K120" s="24" t="n"/>
      <c r="L120" s="24" t="n"/>
      <c r="M120" s="13" t="n"/>
      <c r="O120" s="13" t="n"/>
      <c r="P120" s="217" t="n"/>
      <c r="Q120" s="217" t="n"/>
      <c r="R120" s="432" t="n"/>
      <c r="S120" s="404" t="n"/>
      <c r="T120" s="404" t="n"/>
      <c r="U120" s="404" t="n"/>
      <c r="V120" s="404" t="n"/>
      <c r="W120" s="404" t="n"/>
      <c r="X120" s="433" t="n"/>
    </row>
    <row r="121" ht="13.35" customHeight="1" s="162">
      <c r="B121" s="434" t="n"/>
      <c r="C121" s="401" t="n"/>
      <c r="D121" s="205" t="inlineStr">
        <is>
          <t>Flt/Coil</t>
        </is>
      </c>
      <c r="E121" s="205" t="inlineStr">
        <is>
          <t>Fan</t>
        </is>
      </c>
      <c r="F121" s="434" t="n"/>
      <c r="G121" s="401" t="n"/>
      <c r="H121" s="13" t="n"/>
      <c r="I121" s="246" t="inlineStr">
        <is>
          <t>VSD Frequency</t>
        </is>
      </c>
      <c r="J121" s="403" t="n"/>
      <c r="K121" s="65" t="n"/>
      <c r="L121" s="65" t="n"/>
      <c r="M121" s="13" t="n"/>
      <c r="O121" s="13" t="n"/>
      <c r="P121" s="217" t="n"/>
      <c r="Q121" s="217" t="n"/>
      <c r="R121" s="432" t="n"/>
      <c r="S121" s="404" t="n"/>
      <c r="T121" s="404" t="n"/>
      <c r="U121" s="404" t="n"/>
      <c r="V121" s="404" t="n"/>
      <c r="W121" s="404" t="n"/>
      <c r="X121" s="433" t="n"/>
    </row>
    <row r="122" ht="13.35" customHeight="1" s="162">
      <c r="B122" s="198" t="inlineStr">
        <is>
          <t>Entering</t>
        </is>
      </c>
      <c r="C122" s="401" t="n"/>
      <c r="D122" s="19" t="n"/>
      <c r="E122" s="19" t="n"/>
      <c r="F122" s="19">
        <f>IF(E122="", "", E123-E122)</f>
        <v/>
      </c>
      <c r="G122" s="186" t="inlineStr">
        <is>
          <t>TSP</t>
        </is>
      </c>
      <c r="H122" s="23" t="n"/>
      <c r="I122" s="14" t="n"/>
      <c r="J122" s="14" t="n"/>
      <c r="K122" s="14" t="n"/>
      <c r="L122" s="38" t="n"/>
      <c r="M122" s="13" t="n"/>
      <c r="O122" s="13" t="n"/>
      <c r="P122" s="217" t="n"/>
      <c r="Q122" s="217" t="n"/>
      <c r="R122" s="432" t="n"/>
      <c r="S122" s="404" t="n"/>
      <c r="T122" s="404" t="n"/>
      <c r="U122" s="404" t="n"/>
      <c r="V122" s="404" t="n"/>
      <c r="W122" s="404" t="n"/>
      <c r="X122" s="433" t="n"/>
    </row>
    <row r="123" ht="13.35" customHeight="1" s="162">
      <c r="B123" s="198" t="inlineStr">
        <is>
          <t>Exiting</t>
        </is>
      </c>
      <c r="C123" s="401" t="n"/>
      <c r="D123" s="55">
        <f>IF(E122="", "", E122)</f>
        <v/>
      </c>
      <c r="E123" s="19" t="n"/>
      <c r="F123" s="19">
        <f>IF(E123="", "", E123-D122)</f>
        <v/>
      </c>
      <c r="G123" s="186" t="inlineStr">
        <is>
          <t>ESP</t>
        </is>
      </c>
      <c r="H123" s="23" t="n"/>
      <c r="I123" s="13" t="n"/>
      <c r="J123" s="13" t="n"/>
      <c r="K123" s="13" t="n"/>
      <c r="L123" s="13" t="n"/>
      <c r="M123" s="13" t="n"/>
      <c r="O123" s="13" t="n"/>
      <c r="P123" s="217" t="n"/>
      <c r="Q123" s="217" t="n"/>
      <c r="R123" s="435" t="n"/>
      <c r="S123" s="404" t="n"/>
      <c r="T123" s="404" t="n"/>
      <c r="U123" s="404" t="n"/>
      <c r="V123" s="404" t="n"/>
      <c r="W123" s="404" t="n"/>
      <c r="X123" s="433" t="n"/>
    </row>
    <row r="124" ht="13.35" customHeight="1" s="162">
      <c r="O124" s="13" t="n"/>
      <c r="P124" s="217" t="n"/>
      <c r="Q124" s="217" t="n"/>
      <c r="R124" s="432" t="n"/>
      <c r="S124" s="404" t="n"/>
      <c r="T124" s="404" t="n"/>
      <c r="U124" s="404" t="n"/>
      <c r="V124" s="404" t="n"/>
      <c r="W124" s="404" t="n"/>
      <c r="X124" s="433" t="n"/>
    </row>
    <row r="125" ht="13.35" customHeight="1" s="162">
      <c r="B125" s="200" t="inlineStr">
        <is>
          <t>System</t>
        </is>
      </c>
      <c r="C125" s="403" t="n"/>
      <c r="D125" s="209">
        <f>IF('{Equipment Data Entry}'!B57="","",'{Equipment Data Entry}'!B57)</f>
        <v/>
      </c>
      <c r="E125" s="420" t="n"/>
      <c r="F125" s="403" t="n"/>
      <c r="G125" s="200" t="inlineStr">
        <is>
          <t>Service</t>
        </is>
      </c>
      <c r="H125" s="403" t="n"/>
      <c r="I125" s="210">
        <f>IF('{Equipment Data Entry}'!C57="","", '{Equipment Data Entry}'!C57)</f>
        <v/>
      </c>
      <c r="J125" s="420" t="n"/>
      <c r="K125" s="420" t="n"/>
      <c r="L125" s="420" t="n"/>
      <c r="M125" s="403" t="n"/>
      <c r="O125" s="13" t="n"/>
      <c r="P125" s="217" t="n"/>
      <c r="Q125" s="217" t="n"/>
      <c r="R125" s="449" t="inlineStr">
        <is>
          <t>Misc. Unit Info</t>
        </is>
      </c>
      <c r="S125" s="437" t="n"/>
      <c r="T125" s="437" t="n"/>
      <c r="U125" s="437" t="n"/>
      <c r="V125" s="437" t="n"/>
      <c r="W125" s="437" t="n"/>
      <c r="X125" s="438" t="n"/>
    </row>
    <row r="126" ht="13.35" customHeight="1" s="162">
      <c r="B126" s="424" t="n"/>
      <c r="C126" s="425" t="n"/>
      <c r="D126" s="424" t="n"/>
      <c r="E126" s="426" t="n"/>
      <c r="F126" s="425" t="n"/>
      <c r="G126" s="424" t="n"/>
      <c r="H126" s="425" t="n"/>
      <c r="I126" s="424" t="n"/>
      <c r="J126" s="426" t="n"/>
      <c r="K126" s="426" t="n"/>
      <c r="L126" s="426" t="n"/>
      <c r="M126" s="425" t="n"/>
      <c r="O126" s="13" t="n"/>
      <c r="P126" s="217" t="n"/>
      <c r="Q126" s="217" t="n"/>
      <c r="R126" s="216" t="inlineStr">
        <is>
          <t>Misc. Unit Info</t>
        </is>
      </c>
      <c r="U126" s="217" t="n"/>
      <c r="W126" s="217" t="n"/>
      <c r="X126" s="217" t="n"/>
    </row>
    <row r="127" ht="13.35" customHeight="1" s="162">
      <c r="B127" s="439" t="inlineStr">
        <is>
          <t>Drive Type:</t>
        </is>
      </c>
      <c r="C127" s="13" t="n"/>
      <c r="D127" s="440" t="n"/>
      <c r="E127" s="439" t="inlineStr">
        <is>
          <t>Fan Rotation – Design:</t>
        </is>
      </c>
      <c r="F127" s="13" t="n"/>
      <c r="G127" s="440" t="n"/>
      <c r="H127" s="13" t="n"/>
      <c r="I127" s="439" t="inlineStr">
        <is>
          <t>Actual:</t>
        </is>
      </c>
      <c r="J127" s="440" t="n"/>
      <c r="K127" s="439" t="inlineStr">
        <is>
          <t>Sheave Bore (M/F):</t>
        </is>
      </c>
      <c r="L127" s="13" t="n"/>
      <c r="M127" s="440" t="n"/>
      <c r="O127" s="13" t="n"/>
      <c r="P127" s="217" t="n"/>
      <c r="Q127" s="217" t="n"/>
      <c r="R127" s="211" t="inlineStr">
        <is>
          <t>Design Fan Rotation</t>
        </is>
      </c>
      <c r="S127" s="421" t="n"/>
      <c r="T127" s="422" t="n"/>
      <c r="U127" s="212" t="n"/>
      <c r="V127" s="423" t="n"/>
      <c r="W127" s="217" t="n"/>
      <c r="X127" s="217" t="n"/>
    </row>
    <row r="128" ht="13.35" customHeight="1" s="162">
      <c r="B128" s="200" t="inlineStr">
        <is>
          <t>Unit Data</t>
        </is>
      </c>
      <c r="C128" s="400" t="n"/>
      <c r="D128" s="400" t="n"/>
      <c r="E128" s="400" t="n"/>
      <c r="F128" s="400" t="n"/>
      <c r="G128" s="401" t="n"/>
      <c r="H128" s="13" t="n"/>
      <c r="I128" s="200" t="inlineStr">
        <is>
          <t>Design and Performance Data</t>
        </is>
      </c>
      <c r="J128" s="400" t="n"/>
      <c r="K128" s="400" t="n"/>
      <c r="L128" s="401" t="n"/>
      <c r="M128" s="283" t="n"/>
      <c r="O128" s="13" t="n"/>
      <c r="P128" s="217" t="n"/>
      <c r="Q128" s="217" t="n"/>
      <c r="R128" s="211" t="inlineStr">
        <is>
          <t>Actual Fan Rotation</t>
        </is>
      </c>
      <c r="S128" s="421" t="n"/>
      <c r="T128" s="422" t="n"/>
      <c r="U128" s="212" t="n"/>
      <c r="V128" s="423" t="n"/>
      <c r="W128" s="217" t="n"/>
      <c r="X128" s="217" t="n"/>
    </row>
    <row r="129" ht="13.35" customHeight="1" s="162">
      <c r="B129" s="199" t="inlineStr">
        <is>
          <t>Manufacturer</t>
        </is>
      </c>
      <c r="C129" s="401" t="n"/>
      <c r="D129" s="204">
        <f>IF('{Equipment Data Entry}'!E57="","",'{Equipment Data Entry}'!E57)</f>
        <v/>
      </c>
      <c r="E129" s="400" t="n"/>
      <c r="F129" s="400" t="n"/>
      <c r="G129" s="401" t="n"/>
      <c r="H129" s="13" t="n"/>
      <c r="I129" s="199" t="inlineStr">
        <is>
          <t>Design Criteria</t>
        </is>
      </c>
      <c r="J129" s="401" t="n"/>
      <c r="K129" s="199" t="inlineStr">
        <is>
          <t>Design</t>
        </is>
      </c>
      <c r="L129" s="199" t="inlineStr">
        <is>
          <t>Actual</t>
        </is>
      </c>
      <c r="M129" s="13" t="n"/>
      <c r="O129" s="13" t="n"/>
      <c r="P129" s="217" t="n"/>
      <c r="Q129" s="217" t="n"/>
      <c r="R129" s="211" t="inlineStr">
        <is>
          <t>Design Filter Type</t>
        </is>
      </c>
      <c r="S129" s="421" t="n"/>
      <c r="T129" s="422" t="n"/>
      <c r="U129" s="212" t="n"/>
      <c r="V129" s="423" t="n"/>
      <c r="W129" s="217" t="n"/>
      <c r="X129" s="217" t="n"/>
    </row>
    <row r="130" ht="13.35" customHeight="1" s="162">
      <c r="B130" s="199" t="inlineStr">
        <is>
          <t>Model Number</t>
        </is>
      </c>
      <c r="C130" s="401" t="n"/>
      <c r="D130" s="204">
        <f>IF('{Equipment Data Entry}'!F57="","",'{Equipment Data Entry}'!F57)</f>
        <v/>
      </c>
      <c r="E130" s="400" t="n"/>
      <c r="F130" s="400" t="n"/>
      <c r="G130" s="401" t="n"/>
      <c r="H130" s="13" t="n"/>
      <c r="I130" s="199" t="inlineStr">
        <is>
          <t>Total Airflow</t>
        </is>
      </c>
      <c r="J130" s="401" t="n"/>
      <c r="K130" s="24">
        <f>IF('MAU Supply Methods'!K143="",'MAU Airflow'!H142,'MAU Supply Methods'!K143)</f>
        <v/>
      </c>
      <c r="L130" s="24">
        <f>IF(OR('MAU Supply Methods'!E143="",'MAU Supply Methods'!E143="Outlets"),'MAU Airflow'!L142,'MAU Supply Methods'!E144)</f>
        <v/>
      </c>
      <c r="M130" s="22">
        <f>IF(OR(L130="",K130="",K130=0),"",L130/K130)</f>
        <v/>
      </c>
      <c r="O130" s="13" t="n"/>
      <c r="P130" s="216" t="n"/>
      <c r="Q130" s="216" t="n"/>
      <c r="R130" s="211" t="inlineStr">
        <is>
          <t>Installed Filter Type</t>
        </is>
      </c>
      <c r="S130" s="421" t="n"/>
      <c r="T130" s="422" t="n"/>
      <c r="U130" s="211" t="inlineStr">
        <is>
          <t>Qty.</t>
        </is>
      </c>
      <c r="V130" s="423" t="n"/>
      <c r="W130" s="217" t="n"/>
      <c r="X130" s="217" t="n"/>
    </row>
    <row r="131" ht="13.35" customHeight="1" s="162">
      <c r="B131" s="199" t="inlineStr">
        <is>
          <t>Serial Number</t>
        </is>
      </c>
      <c r="C131" s="401" t="n"/>
      <c r="D131" s="204" t="n"/>
      <c r="E131" s="400" t="n"/>
      <c r="F131" s="400" t="n"/>
      <c r="G131" s="401" t="n"/>
      <c r="H131" s="13" t="n"/>
      <c r="I131" s="199" t="inlineStr">
        <is>
          <t>Unit ESP</t>
        </is>
      </c>
      <c r="J131" s="401" t="n"/>
      <c r="K131" s="71">
        <f>IF('{Equipment Data Entry}'!H57="","",'{Equipment Data Entry}'!H57)</f>
        <v/>
      </c>
      <c r="L131" s="64">
        <f>F146</f>
        <v/>
      </c>
      <c r="M131" s="22" t="n"/>
      <c r="O131" s="13" t="n"/>
      <c r="P131" s="217" t="n"/>
      <c r="Q131" s="217" t="n"/>
      <c r="R131" s="211" t="inlineStr">
        <is>
          <t>Size</t>
        </is>
      </c>
      <c r="S131" s="212" t="n"/>
      <c r="T131" s="423" t="n"/>
      <c r="U131" s="211" t="inlineStr">
        <is>
          <t>Qty.</t>
        </is>
      </c>
      <c r="V131" s="212" t="n"/>
      <c r="W131" s="217" t="n"/>
      <c r="X131" s="217" t="n"/>
    </row>
    <row r="132" ht="13.35" customHeight="1" s="162">
      <c r="B132" s="199" t="inlineStr">
        <is>
          <t>Area Served</t>
        </is>
      </c>
      <c r="C132" s="401" t="n"/>
      <c r="D132" s="204">
        <f>I125</f>
        <v/>
      </c>
      <c r="E132" s="400" t="n"/>
      <c r="F132" s="400" t="n"/>
      <c r="G132" s="401" t="n"/>
      <c r="H132" s="13" t="n"/>
      <c r="I132" s="199" t="inlineStr">
        <is>
          <t>Fan RPMs</t>
        </is>
      </c>
      <c r="J132" s="401" t="n"/>
      <c r="K132" s="24">
        <f>IF('{Equipment Data Entry}'!I57="","",'{Equipment Data Entry}'!I57)</f>
        <v/>
      </c>
      <c r="L132" s="24">
        <f>IF(L143="","",L143)</f>
        <v/>
      </c>
      <c r="M132" s="13" t="n"/>
      <c r="O132" s="13" t="n"/>
      <c r="P132" s="217" t="n"/>
      <c r="S132" s="217" t="n"/>
      <c r="V132" s="217" t="n"/>
      <c r="W132" s="61" t="inlineStr">
        <is>
          <t>Original</t>
        </is>
      </c>
      <c r="X132" s="61" t="inlineStr">
        <is>
          <t>New</t>
        </is>
      </c>
    </row>
    <row r="133" ht="13.35" customHeight="1" s="162">
      <c r="B133" s="199" t="inlineStr">
        <is>
          <t>Location</t>
        </is>
      </c>
      <c r="C133" s="401" t="n"/>
      <c r="D133" s="204">
        <f>IF('{Equipment Data Entry}'!D57="","",'{Equipment Data Entry}'!D57)</f>
        <v/>
      </c>
      <c r="E133" s="400" t="n"/>
      <c r="F133" s="400" t="n"/>
      <c r="G133" s="401" t="n"/>
      <c r="H133" s="13" t="n"/>
      <c r="I133" s="283" t="n"/>
      <c r="J133" s="283" t="n"/>
      <c r="K133" s="36" t="n"/>
      <c r="L133" s="36" t="n"/>
      <c r="M133" s="13" t="n"/>
      <c r="O133" s="13" t="n"/>
      <c r="P133" s="217" t="n"/>
      <c r="Q133" s="217" t="n"/>
      <c r="R133" s="216" t="inlineStr">
        <is>
          <t>Direct Drive Motors</t>
        </is>
      </c>
      <c r="U133" s="216" t="inlineStr">
        <is>
          <t>Drive Change Data</t>
        </is>
      </c>
      <c r="W133" s="61" t="inlineStr">
        <is>
          <t>Original</t>
        </is>
      </c>
      <c r="X133" s="61" t="inlineStr">
        <is>
          <t>New</t>
        </is>
      </c>
    </row>
    <row r="134" ht="13.35" customHeight="1" s="162">
      <c r="B134" s="13" t="n"/>
      <c r="C134" s="13" t="n"/>
      <c r="D134" s="13" t="n"/>
      <c r="E134" s="13" t="n"/>
      <c r="F134" s="13" t="n"/>
      <c r="G134" s="13" t="n"/>
      <c r="H134" s="13" t="n"/>
      <c r="I134" s="283" t="n"/>
      <c r="J134" s="283" t="n"/>
      <c r="K134" s="37" t="n"/>
      <c r="L134" s="37" t="n"/>
      <c r="M134" s="13" t="n"/>
      <c r="O134" s="13" t="n"/>
      <c r="P134" s="217" t="n"/>
      <c r="Q134" s="211" t="inlineStr">
        <is>
          <t>RPM</t>
        </is>
      </c>
      <c r="R134" s="211" t="inlineStr">
        <is>
          <t>Initial</t>
        </is>
      </c>
      <c r="S134" s="211" t="inlineStr">
        <is>
          <t>Final</t>
        </is>
      </c>
      <c r="T134" s="217" t="n"/>
      <c r="U134" s="211" t="inlineStr">
        <is>
          <t>Motor Sheave</t>
        </is>
      </c>
      <c r="V134" s="422" t="n"/>
      <c r="W134" s="212" t="n"/>
      <c r="X134" s="212" t="n"/>
    </row>
    <row r="135" ht="13.35" customHeight="1" s="162">
      <c r="B135" s="200" t="inlineStr">
        <is>
          <t>Motor Data</t>
        </is>
      </c>
      <c r="C135" s="400" t="n"/>
      <c r="D135" s="400" t="n"/>
      <c r="E135" s="400" t="n"/>
      <c r="F135" s="400" t="n"/>
      <c r="G135" s="401" t="n"/>
      <c r="H135" s="13" t="n"/>
      <c r="I135" s="283" t="inlineStr">
        <is>
          <t>Filters: Type / Size / Qty</t>
        </is>
      </c>
      <c r="J135" s="404" t="n"/>
      <c r="K135" s="37" t="n"/>
      <c r="L135" s="404" t="n"/>
      <c r="M135" s="404" t="n"/>
      <c r="O135" s="13" t="n"/>
      <c r="P135" s="217" t="n"/>
      <c r="Q135" s="211" t="inlineStr">
        <is>
          <t>RPM</t>
        </is>
      </c>
      <c r="R135" s="212" t="n"/>
      <c r="S135" s="211" t="n"/>
      <c r="T135" s="217" t="n"/>
      <c r="U135" s="211" t="inlineStr">
        <is>
          <t>Fan Sheave</t>
        </is>
      </c>
      <c r="V135" s="422" t="n"/>
      <c r="W135" s="212" t="n"/>
      <c r="X135" s="212" t="n"/>
    </row>
    <row r="136" ht="13.35" customHeight="1" s="162">
      <c r="B136" s="199" t="inlineStr">
        <is>
          <t>Manufacturer</t>
        </is>
      </c>
      <c r="C136" s="401" t="n"/>
      <c r="D136" s="203" t="n"/>
      <c r="E136" s="400" t="n"/>
      <c r="F136" s="400" t="n"/>
      <c r="G136" s="401" t="n"/>
      <c r="H136" s="13" t="n"/>
      <c r="I136" s="200" t="inlineStr">
        <is>
          <t>Drive Data</t>
        </is>
      </c>
      <c r="J136" s="400" t="n"/>
      <c r="K136" s="400" t="n"/>
      <c r="L136" s="401" t="n"/>
      <c r="M136" s="13" t="n"/>
      <c r="O136" s="13" t="n"/>
      <c r="P136" s="217" t="n"/>
      <c r="Q136" s="211" t="inlineStr">
        <is>
          <t>VFD</t>
        </is>
      </c>
      <c r="R136" s="212" t="n"/>
      <c r="S136" s="211" t="n"/>
      <c r="T136" s="217" t="n"/>
      <c r="U136" s="211" t="inlineStr">
        <is>
          <t>Belt</t>
        </is>
      </c>
      <c r="V136" s="422" t="n"/>
      <c r="W136" s="212" t="n"/>
      <c r="X136" s="212" t="n"/>
    </row>
    <row r="137" ht="13.35" customHeight="1" s="162">
      <c r="B137" s="199" t="inlineStr">
        <is>
          <t>Horsepower</t>
        </is>
      </c>
      <c r="C137" s="401" t="n"/>
      <c r="D137" s="28">
        <f>IF('{Equipment Data Entry}'!G57="","",'{Equipment Data Entry}'!G57)</f>
        <v/>
      </c>
      <c r="E137" s="21" t="inlineStr">
        <is>
          <t>RPM</t>
        </is>
      </c>
      <c r="F137" s="24" t="n"/>
      <c r="G137" s="199" t="inlineStr">
        <is>
          <t>SF</t>
        </is>
      </c>
      <c r="H137" s="13" t="n"/>
      <c r="I137" s="199" t="inlineStr">
        <is>
          <t>Motor Shv OD/Bore/PD</t>
        </is>
      </c>
      <c r="J137" s="401" t="n"/>
      <c r="K137" s="208">
        <f>IF('{Equipment Data Entry}'!J57="","",'{Equipment Data Entry}'!J57)</f>
        <v/>
      </c>
      <c r="L137" s="401" t="n"/>
      <c r="M137" s="13" t="n"/>
      <c r="O137" s="13" t="n"/>
      <c r="P137" s="217" t="n"/>
      <c r="Q137" s="211" t="inlineStr">
        <is>
          <t>DCV</t>
        </is>
      </c>
      <c r="R137" s="212" t="n"/>
      <c r="S137" s="211" t="n"/>
      <c r="T137" s="217" t="n"/>
      <c r="U137" s="211" t="inlineStr">
        <is>
          <t>C to C</t>
        </is>
      </c>
      <c r="V137" s="422" t="n"/>
      <c r="W137" s="212" t="n"/>
      <c r="X137" s="212" t="n"/>
    </row>
    <row r="138" ht="13.35" customHeight="1" s="162">
      <c r="B138" s="198">
        <f>IF('{Equipment Data Entry}'!N57="","",'{Equipment Data Entry}'!N57)</f>
        <v/>
      </c>
      <c r="C138" s="198">
        <f>IF('{Equipment Data Entry}'!O57="","",'{Equipment Data Entry}'!O57)</f>
        <v/>
      </c>
      <c r="D138" s="21" t="inlineStr">
        <is>
          <t>FLA</t>
        </is>
      </c>
      <c r="E138" s="25" t="n"/>
      <c r="F138" s="21" t="inlineStr">
        <is>
          <t>Frame</t>
        </is>
      </c>
      <c r="G138" s="208" t="n"/>
      <c r="H138" s="13" t="n"/>
      <c r="I138" s="199" t="inlineStr">
        <is>
          <t>Fan Shv OD/Bore</t>
        </is>
      </c>
      <c r="J138" s="401" t="n"/>
      <c r="K138" s="208">
        <f>IF('{Equipment Data Entry}'!K57="","",'{Equipment Data Entry}'!K57)</f>
        <v/>
      </c>
      <c r="L138" s="401" t="n"/>
      <c r="M138" s="13" t="n"/>
      <c r="O138" s="13" t="n"/>
      <c r="P138" s="217" t="n"/>
      <c r="Q138" s="217" t="n"/>
      <c r="R138" s="216" t="inlineStr">
        <is>
          <t>Technician Notes</t>
        </is>
      </c>
      <c r="S138" s="217" t="n"/>
      <c r="T138" s="217" t="n"/>
      <c r="U138" s="217" t="n"/>
      <c r="V138" s="217" t="n"/>
      <c r="W138" s="217" t="n"/>
      <c r="X138" s="217" t="n"/>
    </row>
    <row r="139" ht="13.35" customHeight="1" s="162">
      <c r="B139" s="199" t="inlineStr">
        <is>
          <t>Corrected FLA</t>
        </is>
      </c>
      <c r="C139" s="401" t="n"/>
      <c r="D139" s="27">
        <f>IF(OR(E140="",E138="",B138=""),"",B138/AVERAGE(E140:G140)*E138)</f>
        <v/>
      </c>
      <c r="E139" s="199" t="inlineStr">
        <is>
          <t>Estimated BHP</t>
        </is>
      </c>
      <c r="F139" s="401" t="n"/>
      <c r="G139" s="27">
        <f>IF(OR(COUNT(E140:G140)=0,COUNT(E141:G141)=0),"",IF(C138="1-phase", ((0.8*0.9*E140*E141)/746), AVERAGE(E140:G140)*AVERAGE(E141:G141)*0.8*0.9*1.732/746))</f>
        <v/>
      </c>
      <c r="H139" s="13" t="n"/>
      <c r="I139" s="199" t="inlineStr">
        <is>
          <t>Belt(s)</t>
        </is>
      </c>
      <c r="J139" s="208">
        <f>IF('{Equipment Data Entry}'!L57="","",'{Equipment Data Entry}'!L57)</f>
        <v/>
      </c>
      <c r="K139" s="199" t="inlineStr">
        <is>
          <t>C to C</t>
        </is>
      </c>
      <c r="L139" s="64">
        <f>IF('{Equipment Data Entry}'!M57="","",'{Equipment Data Entry}'!M57)</f>
        <v/>
      </c>
      <c r="M139" s="13" t="n"/>
      <c r="O139" s="13" t="n"/>
      <c r="P139" s="217" t="n"/>
      <c r="Q139" s="217" t="n"/>
      <c r="R139" s="216" t="inlineStr">
        <is>
          <t>Technician Notes</t>
        </is>
      </c>
      <c r="S139" s="217" t="n"/>
      <c r="T139" s="217" t="n"/>
      <c r="U139" s="217" t="n"/>
      <c r="V139" s="217" t="n"/>
      <c r="W139" s="217" t="n"/>
      <c r="X139" s="217" t="n"/>
    </row>
    <row r="140" ht="13.35" customHeight="1" s="162">
      <c r="B140" s="199" t="inlineStr">
        <is>
          <t>Measured Voltage</t>
        </is>
      </c>
      <c r="C140" s="400" t="n"/>
      <c r="D140" s="401" t="n"/>
      <c r="E140" s="24" t="n"/>
      <c r="F140" s="24" t="n"/>
      <c r="G140" s="24" t="n"/>
      <c r="H140" s="13" t="n"/>
      <c r="I140" s="283" t="inlineStr">
        <is>
          <t>Final Settings / Setpoints</t>
        </is>
      </c>
      <c r="J140" s="404" t="n"/>
      <c r="K140" s="37" t="n"/>
      <c r="L140" s="404" t="n"/>
      <c r="M140" s="404" t="n"/>
      <c r="O140" s="13" t="n"/>
      <c r="P140" s="217" t="n"/>
      <c r="Q140" s="217" t="n"/>
      <c r="R140" s="429" t="n"/>
      <c r="S140" s="430" t="n"/>
      <c r="T140" s="430" t="n"/>
      <c r="U140" s="430" t="n"/>
      <c r="V140" s="430" t="n"/>
      <c r="W140" s="430" t="n"/>
      <c r="X140" s="431" t="n"/>
    </row>
    <row r="141" ht="13.35" customHeight="1" s="162">
      <c r="B141" s="199" t="inlineStr">
        <is>
          <t>Measured Amperage</t>
        </is>
      </c>
      <c r="C141" s="400" t="n"/>
      <c r="D141" s="401" t="n"/>
      <c r="E141" s="25" t="n"/>
      <c r="F141" s="25" t="n"/>
      <c r="G141" s="25" t="n"/>
      <c r="H141" s="13" t="n"/>
      <c r="I141" s="205" t="inlineStr">
        <is>
          <t>RPM Data</t>
        </is>
      </c>
      <c r="J141" s="401" t="n"/>
      <c r="K141" s="205" t="inlineStr">
        <is>
          <t>Initial</t>
        </is>
      </c>
      <c r="L141" s="205" t="inlineStr">
        <is>
          <t>Final</t>
        </is>
      </c>
      <c r="M141" s="13" t="n"/>
      <c r="O141" s="13" t="n"/>
      <c r="P141" s="217" t="n"/>
      <c r="Q141" s="217" t="n"/>
      <c r="R141" s="432" t="n"/>
      <c r="S141" s="404" t="n"/>
      <c r="T141" s="404" t="n"/>
      <c r="U141" s="404" t="n"/>
      <c r="V141" s="404" t="n"/>
      <c r="W141" s="404" t="n"/>
      <c r="X141" s="433" t="n"/>
    </row>
    <row r="142" ht="13.35" customHeight="1" s="162">
      <c r="B142" s="13" t="n"/>
      <c r="C142" s="13" t="n"/>
      <c r="D142" s="13" t="n"/>
      <c r="E142" s="13" t="n"/>
      <c r="F142" s="13" t="n"/>
      <c r="G142" s="13" t="n"/>
      <c r="H142" s="13" t="n"/>
      <c r="I142" s="199" t="inlineStr">
        <is>
          <t>Motor RPM</t>
        </is>
      </c>
      <c r="J142" s="401" t="n"/>
      <c r="K142" s="24" t="n"/>
      <c r="L142" s="24" t="n"/>
      <c r="M142" s="13" t="n"/>
      <c r="O142" s="13" t="n"/>
      <c r="P142" s="217" t="n"/>
      <c r="Q142" s="217" t="n"/>
      <c r="R142" s="432" t="n"/>
      <c r="S142" s="404" t="n"/>
      <c r="T142" s="404" t="n"/>
      <c r="U142" s="404" t="n"/>
      <c r="V142" s="404" t="n"/>
      <c r="W142" s="404" t="n"/>
      <c r="X142" s="433" t="n"/>
    </row>
    <row r="143" ht="13.35" customHeight="1" s="162">
      <c r="B143" s="200" t="inlineStr">
        <is>
          <t xml:space="preserve">Static Pressures Profile </t>
        </is>
      </c>
      <c r="C143" s="400" t="n"/>
      <c r="D143" s="400" t="n"/>
      <c r="E143" s="400" t="n"/>
      <c r="F143" s="400" t="n"/>
      <c r="G143" s="401" t="n"/>
      <c r="H143" s="13" t="n"/>
      <c r="I143" s="199" t="inlineStr">
        <is>
          <t>Fan RPM</t>
        </is>
      </c>
      <c r="J143" s="401" t="n"/>
      <c r="K143" s="24" t="n"/>
      <c r="L143" s="24" t="n"/>
      <c r="M143" s="13" t="n"/>
      <c r="O143" s="13" t="n"/>
      <c r="P143" s="217" t="n"/>
      <c r="Q143" s="217" t="n"/>
      <c r="R143" s="432" t="n"/>
      <c r="S143" s="404" t="n"/>
      <c r="T143" s="404" t="n"/>
      <c r="U143" s="404" t="n"/>
      <c r="V143" s="404" t="n"/>
      <c r="W143" s="404" t="n"/>
      <c r="X143" s="433" t="n"/>
    </row>
    <row r="144" ht="13.35" customHeight="1" s="162">
      <c r="B144" s="434" t="n"/>
      <c r="C144" s="401" t="n"/>
      <c r="D144" s="205" t="inlineStr">
        <is>
          <t>Flt/Coil</t>
        </is>
      </c>
      <c r="E144" s="205" t="inlineStr">
        <is>
          <t>Fan</t>
        </is>
      </c>
      <c r="F144" s="434" t="n"/>
      <c r="G144" s="401" t="n"/>
      <c r="H144" s="13" t="n"/>
      <c r="I144" s="246" t="inlineStr">
        <is>
          <t>VSD Frequency</t>
        </is>
      </c>
      <c r="J144" s="403" t="n"/>
      <c r="K144" s="65" t="n"/>
      <c r="L144" s="65" t="n"/>
      <c r="M144" s="13" t="n"/>
      <c r="O144" s="13" t="n"/>
      <c r="P144" s="217" t="n"/>
      <c r="Q144" s="217" t="n"/>
      <c r="R144" s="432" t="n"/>
      <c r="S144" s="404" t="n"/>
      <c r="T144" s="404" t="n"/>
      <c r="U144" s="404" t="n"/>
      <c r="V144" s="404" t="n"/>
      <c r="W144" s="404" t="n"/>
      <c r="X144" s="433" t="n"/>
    </row>
    <row r="145" ht="13.35" customHeight="1" s="162">
      <c r="B145" s="198" t="inlineStr">
        <is>
          <t>Entering</t>
        </is>
      </c>
      <c r="C145" s="401" t="n"/>
      <c r="D145" s="19" t="n"/>
      <c r="E145" s="19" t="n"/>
      <c r="F145" s="19">
        <f>IF(E145="", "", E146-E145)</f>
        <v/>
      </c>
      <c r="G145" s="186" t="inlineStr">
        <is>
          <t>TSP</t>
        </is>
      </c>
      <c r="H145" s="23" t="n"/>
      <c r="I145" s="14" t="n"/>
      <c r="J145" s="14" t="n"/>
      <c r="K145" s="14" t="n"/>
      <c r="L145" s="38" t="n"/>
      <c r="M145" s="13" t="n"/>
      <c r="O145" s="13" t="n"/>
      <c r="P145" s="217" t="n"/>
      <c r="Q145" s="217" t="n"/>
      <c r="R145" s="432" t="n"/>
      <c r="S145" s="404" t="n"/>
      <c r="T145" s="404" t="n"/>
      <c r="U145" s="404" t="n"/>
      <c r="V145" s="404" t="n"/>
      <c r="W145" s="404" t="n"/>
      <c r="X145" s="433" t="n"/>
    </row>
    <row r="146" ht="13.35" customHeight="1" s="162">
      <c r="B146" s="198" t="inlineStr">
        <is>
          <t>Exiting</t>
        </is>
      </c>
      <c r="C146" s="401" t="n"/>
      <c r="D146" s="55">
        <f>IF(E145="", "", E145)</f>
        <v/>
      </c>
      <c r="E146" s="19" t="n"/>
      <c r="F146" s="19">
        <f>IF(E146="", "", E146-D145)</f>
        <v/>
      </c>
      <c r="G146" s="186" t="inlineStr">
        <is>
          <t>ESP</t>
        </is>
      </c>
      <c r="H146" s="23" t="n"/>
      <c r="I146" s="13" t="n"/>
      <c r="J146" s="13" t="n"/>
      <c r="K146" s="13" t="n"/>
      <c r="L146" s="13" t="n"/>
      <c r="M146" s="13" t="n"/>
      <c r="O146" s="13" t="n"/>
      <c r="P146" s="217" t="n"/>
      <c r="Q146" s="217" t="n"/>
      <c r="R146" s="432" t="n"/>
      <c r="S146" s="404" t="n"/>
      <c r="T146" s="404" t="n"/>
      <c r="U146" s="404" t="n"/>
      <c r="V146" s="404" t="n"/>
      <c r="W146" s="404" t="n"/>
      <c r="X146" s="433" t="n"/>
    </row>
    <row r="147" ht="13.35" customHeight="1" s="162">
      <c r="O147" s="13" t="n"/>
      <c r="P147" s="217" t="n"/>
      <c r="Q147" s="217" t="n"/>
      <c r="R147" s="435" t="n"/>
      <c r="S147" s="404" t="n"/>
      <c r="T147" s="404" t="n"/>
      <c r="U147" s="404" t="n"/>
      <c r="V147" s="404" t="n"/>
      <c r="W147" s="404" t="n"/>
      <c r="X147" s="433" t="n"/>
    </row>
    <row r="148" ht="13.35" customHeight="1" s="162">
      <c r="B148" s="205" t="inlineStr">
        <is>
          <t>Notes</t>
        </is>
      </c>
      <c r="C148" s="186" t="n"/>
      <c r="D148" s="400" t="n"/>
      <c r="E148" s="400" t="n"/>
      <c r="F148" s="400" t="n"/>
      <c r="G148" s="400" t="n"/>
      <c r="H148" s="400" t="n"/>
      <c r="I148" s="400" t="n"/>
      <c r="J148" s="400" t="n"/>
      <c r="K148" s="400" t="n"/>
      <c r="L148" s="400" t="n"/>
      <c r="M148" s="401" t="n"/>
      <c r="O148" s="13" t="n"/>
      <c r="P148" s="217" t="n"/>
      <c r="Q148" s="217" t="n"/>
      <c r="R148" s="432" t="n"/>
      <c r="S148" s="404" t="n"/>
      <c r="T148" s="404" t="n"/>
      <c r="U148" s="404" t="n"/>
      <c r="V148" s="404" t="n"/>
      <c r="W148" s="404" t="n"/>
      <c r="X148" s="433" t="n"/>
    </row>
    <row r="149" ht="13.35" customHeight="1" s="162">
      <c r="B149" s="186" t="n"/>
      <c r="C149" s="400" t="n"/>
      <c r="D149" s="400" t="n"/>
      <c r="E149" s="400" t="n"/>
      <c r="F149" s="400" t="n"/>
      <c r="G149" s="400" t="n"/>
      <c r="H149" s="400" t="n"/>
      <c r="I149" s="400" t="n"/>
      <c r="J149" s="400" t="n"/>
      <c r="K149" s="400" t="n"/>
      <c r="L149" s="400" t="n"/>
      <c r="M149" s="401" t="n"/>
      <c r="O149" s="13" t="n"/>
      <c r="P149" s="217" t="n"/>
      <c r="Q149" s="217" t="n"/>
      <c r="R149" s="436" t="n"/>
      <c r="S149" s="437" t="n"/>
      <c r="T149" s="437" t="n"/>
      <c r="U149" s="437" t="n"/>
      <c r="V149" s="437" t="n"/>
      <c r="W149" s="437" t="n"/>
      <c r="X149" s="438" t="n"/>
    </row>
    <row r="150" ht="13.35" customHeight="1" s="162">
      <c r="B150" s="186" t="n"/>
      <c r="C150" s="400" t="n"/>
      <c r="D150" s="400" t="n"/>
      <c r="E150" s="400" t="n"/>
      <c r="F150" s="400" t="n"/>
      <c r="G150" s="400" t="n"/>
      <c r="H150" s="400" t="n"/>
      <c r="I150" s="400" t="n"/>
      <c r="J150" s="400" t="n"/>
      <c r="K150" s="400" t="n"/>
      <c r="L150" s="400" t="n"/>
      <c r="M150" s="401" t="n"/>
    </row>
    <row r="151" ht="13.35" customHeight="1" s="162">
      <c r="B151" s="200" t="inlineStr">
        <is>
          <t>System</t>
        </is>
      </c>
      <c r="C151" s="403" t="n"/>
      <c r="D151" s="209">
        <f>IF('{Equipment Data Entry}'!B58="","",'{Equipment Data Entry}'!B58)</f>
        <v/>
      </c>
      <c r="E151" s="420" t="n"/>
      <c r="F151" s="403" t="n"/>
      <c r="G151" s="200" t="inlineStr">
        <is>
          <t>Service</t>
        </is>
      </c>
      <c r="H151" s="403" t="n"/>
      <c r="I151" s="210">
        <f>IF('{Equipment Data Entry}'!C58="","", '{Equipment Data Entry}'!C58)</f>
        <v/>
      </c>
      <c r="J151" s="420" t="n"/>
      <c r="K151" s="420" t="n"/>
      <c r="L151" s="420" t="n"/>
      <c r="M151" s="403" t="n"/>
      <c r="O151" s="13" t="n"/>
      <c r="P151" s="217" t="n"/>
      <c r="Q151" s="217" t="n"/>
      <c r="R151" s="216" t="inlineStr">
        <is>
          <t>Misc. Unit Info</t>
        </is>
      </c>
      <c r="U151" s="217" t="n"/>
      <c r="W151" s="217" t="n"/>
      <c r="X151" s="217" t="n"/>
    </row>
    <row r="152" ht="13.35" customHeight="1" s="162">
      <c r="B152" s="424" t="n"/>
      <c r="C152" s="425" t="n"/>
      <c r="D152" s="424" t="n"/>
      <c r="E152" s="426" t="n"/>
      <c r="F152" s="425" t="n"/>
      <c r="G152" s="424" t="n"/>
      <c r="H152" s="425" t="n"/>
      <c r="I152" s="424" t="n"/>
      <c r="J152" s="426" t="n"/>
      <c r="K152" s="426" t="n"/>
      <c r="L152" s="426" t="n"/>
      <c r="M152" s="425" t="n"/>
      <c r="O152" s="13" t="n"/>
      <c r="P152" s="217" t="n"/>
      <c r="Q152" s="217" t="n"/>
      <c r="R152" s="211" t="inlineStr">
        <is>
          <t>Design Fan Rotation</t>
        </is>
      </c>
      <c r="S152" s="421" t="n"/>
      <c r="T152" s="422" t="n"/>
      <c r="U152" s="212" t="n"/>
      <c r="V152" s="423" t="n"/>
      <c r="W152" s="217" t="n"/>
      <c r="X152" s="217" t="n"/>
    </row>
    <row r="153" ht="13.35" customHeight="1" s="162">
      <c r="B153" s="439" t="inlineStr">
        <is>
          <t>Drive Type:</t>
        </is>
      </c>
      <c r="C153" s="13" t="n"/>
      <c r="D153" s="440" t="n"/>
      <c r="E153" s="439" t="inlineStr">
        <is>
          <t>Fan Rotation – Design:</t>
        </is>
      </c>
      <c r="F153" s="13" t="n"/>
      <c r="G153" s="440" t="n"/>
      <c r="H153" s="13" t="n"/>
      <c r="I153" s="439" t="inlineStr">
        <is>
          <t>Actual:</t>
        </is>
      </c>
      <c r="J153" s="440" t="n"/>
      <c r="K153" s="439" t="inlineStr">
        <is>
          <t>Sheave Bore (M/F):</t>
        </is>
      </c>
      <c r="L153" s="13" t="n"/>
      <c r="M153" s="440" t="n"/>
      <c r="O153" s="13" t="n"/>
      <c r="P153" s="217" t="n"/>
      <c r="Q153" s="217" t="n"/>
      <c r="R153" s="211" t="inlineStr">
        <is>
          <t>Actual Fan Rotation</t>
        </is>
      </c>
      <c r="S153" s="421" t="n"/>
      <c r="T153" s="422" t="n"/>
      <c r="U153" s="212" t="n"/>
      <c r="V153" s="423" t="n"/>
      <c r="W153" s="217" t="n"/>
      <c r="X153" s="217" t="n"/>
    </row>
    <row r="154" ht="13.35" customHeight="1" s="162">
      <c r="B154" s="200" t="inlineStr">
        <is>
          <t>Unit Data</t>
        </is>
      </c>
      <c r="C154" s="400" t="n"/>
      <c r="D154" s="400" t="n"/>
      <c r="E154" s="400" t="n"/>
      <c r="F154" s="400" t="n"/>
      <c r="G154" s="401" t="n"/>
      <c r="H154" s="13" t="n"/>
      <c r="I154" s="200" t="inlineStr">
        <is>
          <t>Design and Performance Data</t>
        </is>
      </c>
      <c r="J154" s="400" t="n"/>
      <c r="K154" s="400" t="n"/>
      <c r="L154" s="401" t="n"/>
      <c r="M154" s="283" t="n"/>
      <c r="O154" s="13" t="n"/>
      <c r="P154" s="217" t="n"/>
      <c r="Q154" s="217" t="n"/>
      <c r="R154" s="211" t="inlineStr">
        <is>
          <t>Design Filter Type</t>
        </is>
      </c>
      <c r="S154" s="421" t="n"/>
      <c r="T154" s="422" t="n"/>
      <c r="U154" s="212" t="n"/>
      <c r="V154" s="423" t="n"/>
      <c r="W154" s="217" t="n"/>
      <c r="X154" s="217" t="n"/>
    </row>
    <row r="155" ht="13.35" customHeight="1" s="162">
      <c r="B155" s="199" t="inlineStr">
        <is>
          <t>Manufacturer</t>
        </is>
      </c>
      <c r="C155" s="401" t="n"/>
      <c r="D155" s="204">
        <f>IF('{Equipment Data Entry}'!E58="","",'{Equipment Data Entry}'!E58)</f>
        <v/>
      </c>
      <c r="E155" s="400" t="n"/>
      <c r="F155" s="400" t="n"/>
      <c r="G155" s="401" t="n"/>
      <c r="H155" s="13" t="n"/>
      <c r="I155" s="199" t="inlineStr">
        <is>
          <t>Design Criteria</t>
        </is>
      </c>
      <c r="J155" s="401" t="n"/>
      <c r="K155" s="199" t="inlineStr">
        <is>
          <t>Design</t>
        </is>
      </c>
      <c r="L155" s="199" t="inlineStr">
        <is>
          <t>Actual</t>
        </is>
      </c>
      <c r="M155" s="13" t="n"/>
      <c r="O155" s="13" t="n"/>
      <c r="P155" s="216" t="n"/>
      <c r="Q155" s="216" t="n"/>
      <c r="R155" s="211" t="inlineStr">
        <is>
          <t>Installed Filter Type</t>
        </is>
      </c>
      <c r="S155" s="421" t="n"/>
      <c r="T155" s="422" t="n"/>
      <c r="U155" s="212" t="n"/>
      <c r="V155" s="423" t="n"/>
      <c r="W155" s="217" t="n"/>
      <c r="X155" s="217" t="n"/>
    </row>
    <row r="156" ht="13.35" customHeight="1" s="162">
      <c r="B156" s="199" t="inlineStr">
        <is>
          <t>Model Number</t>
        </is>
      </c>
      <c r="C156" s="401" t="n"/>
      <c r="D156" s="204">
        <f>IF('{Equipment Data Entry}'!F58="","",'{Equipment Data Entry}'!F58)</f>
        <v/>
      </c>
      <c r="E156" s="400" t="n"/>
      <c r="F156" s="400" t="n"/>
      <c r="G156" s="401" t="n"/>
      <c r="H156" s="13" t="n"/>
      <c r="I156" s="199" t="inlineStr">
        <is>
          <t>Total Airflow</t>
        </is>
      </c>
      <c r="J156" s="401" t="n"/>
      <c r="K156" s="24">
        <f>IF('MAU Supply Methods'!K167="",'MAU Airflow'!H170,'MAU Supply Methods'!K167)</f>
        <v/>
      </c>
      <c r="L156" s="24">
        <f>IF(OR('MAU Supply Methods'!E167="",'MAU Supply Methods'!E167="Outlets"),'MAU Airflow'!L170,'MAU Supply Methods'!E168)</f>
        <v/>
      </c>
      <c r="M156" s="22">
        <f>IF(OR(L156="",K156="",K156=0),"",L156/K156)</f>
        <v/>
      </c>
      <c r="O156" s="13" t="n"/>
      <c r="P156" s="217" t="n"/>
      <c r="Q156" s="217" t="n"/>
      <c r="R156" s="211" t="inlineStr">
        <is>
          <t>Size</t>
        </is>
      </c>
      <c r="S156" s="212" t="n"/>
      <c r="T156" s="423" t="n"/>
      <c r="U156" s="211" t="inlineStr">
        <is>
          <t>Qty.</t>
        </is>
      </c>
      <c r="V156" s="212" t="n"/>
      <c r="W156" s="217" t="n"/>
      <c r="X156" s="217" t="n"/>
    </row>
    <row r="157" ht="13.35" customHeight="1" s="162">
      <c r="B157" s="199" t="inlineStr">
        <is>
          <t>Serial Number</t>
        </is>
      </c>
      <c r="C157" s="401" t="n"/>
      <c r="D157" s="204" t="n"/>
      <c r="E157" s="400" t="n"/>
      <c r="F157" s="400" t="n"/>
      <c r="G157" s="401" t="n"/>
      <c r="H157" s="13" t="n"/>
      <c r="I157" s="199" t="inlineStr">
        <is>
          <t>Unit ESP</t>
        </is>
      </c>
      <c r="J157" s="401" t="n"/>
      <c r="K157" s="71">
        <f>IF('{Equipment Data Entry}'!H58="","",'{Equipment Data Entry}'!H58)</f>
        <v/>
      </c>
      <c r="L157" s="64">
        <f>F172</f>
        <v/>
      </c>
      <c r="M157" s="22" t="n"/>
      <c r="O157" s="13" t="n"/>
      <c r="P157" s="217" t="n"/>
      <c r="S157" s="217" t="n"/>
      <c r="V157" s="217" t="n"/>
      <c r="W157" s="217" t="n"/>
      <c r="X157" s="217" t="n"/>
    </row>
    <row r="158" ht="13.35" customHeight="1" s="162">
      <c r="B158" s="199" t="inlineStr">
        <is>
          <t>Area Served</t>
        </is>
      </c>
      <c r="C158" s="401" t="n"/>
      <c r="D158" s="204">
        <f>I151</f>
        <v/>
      </c>
      <c r="E158" s="400" t="n"/>
      <c r="F158" s="400" t="n"/>
      <c r="G158" s="401" t="n"/>
      <c r="H158" s="13" t="n"/>
      <c r="I158" s="199" t="inlineStr">
        <is>
          <t>Fan RPMs</t>
        </is>
      </c>
      <c r="J158" s="401" t="n"/>
      <c r="K158" s="24">
        <f>IF('{Equipment Data Entry}'!I58="","",'{Equipment Data Entry}'!I58)</f>
        <v/>
      </c>
      <c r="L158" s="24">
        <f>IF(L169="","",L169)</f>
        <v/>
      </c>
      <c r="M158" s="13" t="n"/>
      <c r="O158" s="13" t="n"/>
      <c r="P158" s="217" t="n"/>
      <c r="Q158" s="217" t="n"/>
      <c r="R158" s="216" t="inlineStr">
        <is>
          <t>Direct Drive Motors</t>
        </is>
      </c>
      <c r="U158" s="216" t="inlineStr">
        <is>
          <t>Drive Change Data</t>
        </is>
      </c>
      <c r="W158" s="61" t="inlineStr">
        <is>
          <t>Original</t>
        </is>
      </c>
      <c r="X158" s="61" t="inlineStr">
        <is>
          <t>New</t>
        </is>
      </c>
    </row>
    <row r="159" ht="13.35" customHeight="1" s="162">
      <c r="B159" s="199" t="inlineStr">
        <is>
          <t>Location</t>
        </is>
      </c>
      <c r="C159" s="401" t="n"/>
      <c r="D159" s="204">
        <f>IF('{Equipment Data Entry}'!D58="","",'{Equipment Data Entry}'!D58)</f>
        <v/>
      </c>
      <c r="E159" s="400" t="n"/>
      <c r="F159" s="400" t="n"/>
      <c r="G159" s="401" t="n"/>
      <c r="H159" s="13" t="n"/>
      <c r="I159" s="283" t="n"/>
      <c r="J159" s="283" t="n"/>
      <c r="K159" s="36" t="n"/>
      <c r="L159" s="36" t="n"/>
      <c r="M159" s="13" t="n"/>
      <c r="O159" s="13" t="n"/>
      <c r="P159" s="217" t="n"/>
      <c r="Q159" s="211" t="n"/>
      <c r="R159" s="211" t="inlineStr">
        <is>
          <t>Initial</t>
        </is>
      </c>
      <c r="S159" s="211" t="inlineStr">
        <is>
          <t>Final</t>
        </is>
      </c>
      <c r="T159" s="217" t="n"/>
      <c r="U159" s="211" t="inlineStr">
        <is>
          <t>Motor Sheave</t>
        </is>
      </c>
      <c r="V159" s="422" t="n"/>
      <c r="W159" s="212" t="n"/>
      <c r="X159" s="212" t="n"/>
    </row>
    <row r="160" ht="13.35" customHeight="1" s="162">
      <c r="B160" s="13" t="n"/>
      <c r="C160" s="13" t="n"/>
      <c r="D160" s="13" t="n"/>
      <c r="E160" s="13" t="n"/>
      <c r="F160" s="13" t="n"/>
      <c r="G160" s="13" t="n"/>
      <c r="H160" s="13" t="n"/>
      <c r="I160" s="283" t="n"/>
      <c r="J160" s="283" t="n"/>
      <c r="K160" s="37" t="n"/>
      <c r="L160" s="37" t="n"/>
      <c r="M160" s="13" t="n"/>
      <c r="O160" s="13" t="n"/>
      <c r="P160" s="217" t="n"/>
      <c r="Q160" s="211" t="inlineStr">
        <is>
          <t>RPM</t>
        </is>
      </c>
      <c r="R160" s="212" t="n"/>
      <c r="S160" s="211" t="n"/>
      <c r="T160" s="217" t="n"/>
      <c r="U160" s="211" t="inlineStr">
        <is>
          <t>Fan Sheave</t>
        </is>
      </c>
      <c r="V160" s="422" t="n"/>
      <c r="W160" s="212" t="n"/>
      <c r="X160" s="212" t="n"/>
    </row>
    <row r="161" ht="13.35" customHeight="1" s="162">
      <c r="B161" s="200" t="inlineStr">
        <is>
          <t>Motor Data</t>
        </is>
      </c>
      <c r="C161" s="400" t="n"/>
      <c r="D161" s="400" t="n"/>
      <c r="E161" s="400" t="n"/>
      <c r="F161" s="400" t="n"/>
      <c r="G161" s="401" t="n"/>
      <c r="H161" s="13" t="n"/>
      <c r="I161" s="283" t="inlineStr">
        <is>
          <t>Filters: Type / Size / Qty</t>
        </is>
      </c>
      <c r="J161" s="404" t="n"/>
      <c r="K161" s="37" t="n"/>
      <c r="L161" s="404" t="n"/>
      <c r="M161" s="404" t="n"/>
      <c r="O161" s="13" t="n"/>
      <c r="P161" s="217" t="n"/>
      <c r="Q161" s="211" t="inlineStr">
        <is>
          <t>VFD</t>
        </is>
      </c>
      <c r="R161" s="212" t="n"/>
      <c r="S161" s="211" t="n"/>
      <c r="T161" s="217" t="n"/>
      <c r="U161" s="211" t="inlineStr">
        <is>
          <t>Belt</t>
        </is>
      </c>
      <c r="V161" s="422" t="n"/>
      <c r="W161" s="212" t="n"/>
      <c r="X161" s="212" t="n"/>
    </row>
    <row r="162" ht="13.35" customHeight="1" s="162">
      <c r="B162" s="199" t="inlineStr">
        <is>
          <t>Manufacturer</t>
        </is>
      </c>
      <c r="C162" s="401" t="n"/>
      <c r="D162" s="203" t="n"/>
      <c r="E162" s="400" t="n"/>
      <c r="F162" s="400" t="n"/>
      <c r="G162" s="401" t="n"/>
      <c r="H162" s="13" t="n"/>
      <c r="I162" s="200" t="inlineStr">
        <is>
          <t>Drive Data</t>
        </is>
      </c>
      <c r="J162" s="400" t="n"/>
      <c r="K162" s="400" t="n"/>
      <c r="L162" s="401" t="n"/>
      <c r="M162" s="13" t="n"/>
      <c r="O162" s="13" t="n"/>
      <c r="P162" s="217" t="n"/>
      <c r="Q162" s="211" t="inlineStr">
        <is>
          <t>DCV</t>
        </is>
      </c>
      <c r="R162" s="212" t="n"/>
      <c r="S162" s="211" t="n"/>
      <c r="T162" s="217" t="n"/>
      <c r="U162" s="211" t="inlineStr">
        <is>
          <t>C to C</t>
        </is>
      </c>
      <c r="V162" s="422" t="n"/>
      <c r="W162" s="212" t="n"/>
      <c r="X162" s="212" t="n"/>
    </row>
    <row r="163" ht="13.35" customHeight="1" s="162">
      <c r="B163" s="199" t="inlineStr">
        <is>
          <t>Horsepower</t>
        </is>
      </c>
      <c r="C163" s="401" t="n"/>
      <c r="D163" s="28">
        <f>IF('{Equipment Data Entry}'!G58="","",'{Equipment Data Entry}'!G58)</f>
        <v/>
      </c>
      <c r="E163" s="21" t="inlineStr">
        <is>
          <t>RPM</t>
        </is>
      </c>
      <c r="F163" s="24" t="n"/>
      <c r="G163" s="199" t="inlineStr">
        <is>
          <t>SF</t>
        </is>
      </c>
      <c r="H163" s="13" t="n"/>
      <c r="I163" s="199" t="inlineStr">
        <is>
          <t>Motor Shv OD/Bore/PD</t>
        </is>
      </c>
      <c r="J163" s="401" t="n"/>
      <c r="K163" s="208">
        <f>IF('{Equipment Data Entry}'!J58="","",'{Equipment Data Entry}'!J58)</f>
        <v/>
      </c>
      <c r="L163" s="401" t="n"/>
      <c r="M163" s="13" t="n"/>
      <c r="O163" s="13" t="n"/>
      <c r="P163" s="217" t="n"/>
      <c r="Q163" s="217" t="n"/>
      <c r="R163" s="217" t="n"/>
      <c r="S163" s="217" t="n"/>
      <c r="T163" s="217" t="n"/>
      <c r="U163" s="217" t="n"/>
      <c r="V163" s="217" t="n"/>
      <c r="W163" s="217" t="n"/>
      <c r="X163" s="217" t="n"/>
    </row>
    <row r="164" ht="13.35" customHeight="1" s="162">
      <c r="B164" s="198">
        <f>IF('{Equipment Data Entry}'!N58="","",'{Equipment Data Entry}'!N58)</f>
        <v/>
      </c>
      <c r="C164" s="198">
        <f>IF('{Equipment Data Entry}'!O58="","",'{Equipment Data Entry}'!O58)</f>
        <v/>
      </c>
      <c r="D164" s="21" t="inlineStr">
        <is>
          <t>FLA</t>
        </is>
      </c>
      <c r="E164" s="25" t="n"/>
      <c r="F164" s="21" t="inlineStr">
        <is>
          <t>Frame</t>
        </is>
      </c>
      <c r="G164" s="208" t="n"/>
      <c r="H164" s="13" t="n"/>
      <c r="I164" s="199" t="inlineStr">
        <is>
          <t>Fan Shv OD/Bore</t>
        </is>
      </c>
      <c r="J164" s="401" t="n"/>
      <c r="K164" s="208">
        <f>IF('{Equipment Data Entry}'!K58="","",'{Equipment Data Entry}'!K58)</f>
        <v/>
      </c>
      <c r="L164" s="401" t="n"/>
      <c r="M164" s="13" t="n"/>
      <c r="O164" s="13" t="n"/>
      <c r="P164" s="217" t="n"/>
      <c r="Q164" s="217" t="n"/>
      <c r="R164" s="216" t="inlineStr">
        <is>
          <t>Technician Notes</t>
        </is>
      </c>
      <c r="S164" s="217" t="n"/>
      <c r="T164" s="217" t="n"/>
      <c r="U164" s="217" t="n"/>
      <c r="V164" s="217" t="n"/>
      <c r="W164" s="217" t="n"/>
      <c r="X164" s="217" t="n"/>
    </row>
    <row r="165" ht="13.35" customHeight="1" s="162">
      <c r="B165" s="199" t="inlineStr">
        <is>
          <t>Corrected FLA</t>
        </is>
      </c>
      <c r="C165" s="401" t="n"/>
      <c r="D165" s="27">
        <f>IF(OR(E166="",E164="",B164=""),"",B164/AVERAGE(E166:G166)*E164)</f>
        <v/>
      </c>
      <c r="E165" s="199" t="inlineStr">
        <is>
          <t>Estimated BHP</t>
        </is>
      </c>
      <c r="F165" s="401" t="n"/>
      <c r="G165" s="27">
        <f>IF(OR(COUNT(E166:G166)=0,COUNT(E167:G167)=0),"",IF(C164="1-phase", ((0.8*0.9*E166*E167)/746), AVERAGE(E166:G166)*AVERAGE(E167:G167)*0.8*0.9*1.732/746))</f>
        <v/>
      </c>
      <c r="H165" s="13" t="n"/>
      <c r="I165" s="199" t="inlineStr">
        <is>
          <t>Belt(s)</t>
        </is>
      </c>
      <c r="J165" s="208">
        <f>IF('{Equipment Data Entry}'!L58="","",'{Equipment Data Entry}'!L58)</f>
        <v/>
      </c>
      <c r="K165" s="199" t="inlineStr">
        <is>
          <t>C to C</t>
        </is>
      </c>
      <c r="L165" s="64">
        <f>IF('{Equipment Data Entry}'!M58="","",'{Equipment Data Entry}'!M58)</f>
        <v/>
      </c>
      <c r="M165" s="13" t="n"/>
      <c r="O165" s="13" t="n"/>
      <c r="P165" s="217" t="n"/>
      <c r="Q165" s="217" t="n"/>
      <c r="R165" s="429" t="n"/>
      <c r="S165" s="430" t="n"/>
      <c r="T165" s="430" t="n"/>
      <c r="U165" s="430" t="n"/>
      <c r="V165" s="430" t="n"/>
      <c r="W165" s="430" t="n"/>
      <c r="X165" s="431" t="n"/>
    </row>
    <row r="166" ht="13.35" customHeight="1" s="162">
      <c r="B166" s="199" t="inlineStr">
        <is>
          <t>Measured Voltage</t>
        </is>
      </c>
      <c r="C166" s="400" t="n"/>
      <c r="D166" s="401" t="n"/>
      <c r="E166" s="24" t="n"/>
      <c r="F166" s="24" t="n"/>
      <c r="G166" s="24" t="n"/>
      <c r="H166" s="13" t="n"/>
      <c r="I166" s="283" t="inlineStr">
        <is>
          <t>Final Settings / Setpoints</t>
        </is>
      </c>
      <c r="J166" s="404" t="n"/>
      <c r="K166" s="37" t="n"/>
      <c r="L166" s="404" t="n"/>
      <c r="M166" s="404" t="n"/>
      <c r="O166" s="13" t="n"/>
      <c r="P166" s="217" t="n"/>
      <c r="Q166" s="217" t="n"/>
      <c r="R166" s="432" t="n"/>
      <c r="S166" s="404" t="n"/>
      <c r="T166" s="404" t="n"/>
      <c r="U166" s="404" t="n"/>
      <c r="V166" s="404" t="n"/>
      <c r="W166" s="404" t="n"/>
      <c r="X166" s="433" t="n"/>
    </row>
    <row r="167" ht="13.35" customHeight="1" s="162">
      <c r="B167" s="199" t="inlineStr">
        <is>
          <t>Measured Amperage</t>
        </is>
      </c>
      <c r="C167" s="400" t="n"/>
      <c r="D167" s="401" t="n"/>
      <c r="E167" s="25" t="n"/>
      <c r="F167" s="25" t="n"/>
      <c r="G167" s="25" t="n"/>
      <c r="H167" s="13" t="n"/>
      <c r="I167" s="205" t="inlineStr">
        <is>
          <t>RPM Data</t>
        </is>
      </c>
      <c r="J167" s="401" t="n"/>
      <c r="K167" s="205" t="inlineStr">
        <is>
          <t>Initial</t>
        </is>
      </c>
      <c r="L167" s="205" t="inlineStr">
        <is>
          <t>Final</t>
        </is>
      </c>
      <c r="M167" s="13" t="n"/>
      <c r="O167" s="13" t="n"/>
      <c r="P167" s="217" t="n"/>
      <c r="Q167" s="217" t="n"/>
      <c r="R167" s="432" t="n"/>
      <c r="S167" s="404" t="n"/>
      <c r="T167" s="404" t="n"/>
      <c r="U167" s="404" t="n"/>
      <c r="V167" s="404" t="n"/>
      <c r="W167" s="404" t="n"/>
      <c r="X167" s="433" t="n"/>
    </row>
    <row r="168" ht="13.35" customHeight="1" s="162">
      <c r="B168" s="13" t="n"/>
      <c r="C168" s="13" t="n"/>
      <c r="D168" s="13" t="n"/>
      <c r="E168" s="13" t="n"/>
      <c r="F168" s="13" t="n"/>
      <c r="G168" s="13" t="n"/>
      <c r="H168" s="13" t="n"/>
      <c r="I168" s="199" t="inlineStr">
        <is>
          <t>Motor RPM</t>
        </is>
      </c>
      <c r="J168" s="401" t="n"/>
      <c r="K168" s="24" t="n"/>
      <c r="L168" s="24" t="n"/>
      <c r="M168" s="13" t="n"/>
      <c r="O168" s="13" t="n"/>
      <c r="P168" s="217" t="n"/>
      <c r="Q168" s="217" t="n"/>
      <c r="R168" s="432" t="n"/>
      <c r="S168" s="404" t="n"/>
      <c r="T168" s="404" t="n"/>
      <c r="U168" s="404" t="n"/>
      <c r="V168" s="404" t="n"/>
      <c r="W168" s="404" t="n"/>
      <c r="X168" s="433" t="n"/>
    </row>
    <row r="169" ht="13.35" customHeight="1" s="162">
      <c r="B169" s="200" t="inlineStr">
        <is>
          <t xml:space="preserve">Static Pressures Profile </t>
        </is>
      </c>
      <c r="C169" s="400" t="n"/>
      <c r="D169" s="400" t="n"/>
      <c r="E169" s="400" t="n"/>
      <c r="F169" s="400" t="n"/>
      <c r="G169" s="401" t="n"/>
      <c r="H169" s="13" t="n"/>
      <c r="I169" s="199" t="inlineStr">
        <is>
          <t>Fan RPM</t>
        </is>
      </c>
      <c r="J169" s="401" t="n"/>
      <c r="K169" s="24" t="n"/>
      <c r="L169" s="24" t="n"/>
      <c r="M169" s="13" t="n"/>
      <c r="O169" s="13" t="n"/>
      <c r="P169" s="217" t="n"/>
      <c r="Q169" s="217" t="n"/>
      <c r="R169" s="432" t="n"/>
      <c r="S169" s="404" t="n"/>
      <c r="T169" s="404" t="n"/>
      <c r="U169" s="404" t="n"/>
      <c r="V169" s="404" t="n"/>
      <c r="W169" s="404" t="n"/>
      <c r="X169" s="433" t="n"/>
    </row>
    <row r="170" ht="13.35" customHeight="1" s="162">
      <c r="B170" s="434" t="n"/>
      <c r="C170" s="401" t="n"/>
      <c r="D170" s="205" t="inlineStr">
        <is>
          <t>Flt/Coil</t>
        </is>
      </c>
      <c r="E170" s="205" t="inlineStr">
        <is>
          <t>Fan</t>
        </is>
      </c>
      <c r="F170" s="434" t="n"/>
      <c r="G170" s="401" t="n"/>
      <c r="H170" s="13" t="n"/>
      <c r="I170" s="246" t="inlineStr">
        <is>
          <t>VSD Frequency</t>
        </is>
      </c>
      <c r="J170" s="403" t="n"/>
      <c r="K170" s="65" t="n"/>
      <c r="L170" s="65" t="n"/>
      <c r="M170" s="13" t="n"/>
      <c r="O170" s="13" t="n"/>
      <c r="P170" s="217" t="n"/>
      <c r="Q170" s="217" t="n"/>
      <c r="R170" s="432" t="n"/>
      <c r="S170" s="404" t="n"/>
      <c r="T170" s="404" t="n"/>
      <c r="U170" s="404" t="n"/>
      <c r="V170" s="404" t="n"/>
      <c r="W170" s="404" t="n"/>
      <c r="X170" s="433" t="n"/>
    </row>
    <row r="171" ht="13.35" customHeight="1" s="162">
      <c r="B171" s="198" t="inlineStr">
        <is>
          <t>Entering</t>
        </is>
      </c>
      <c r="C171" s="401" t="n"/>
      <c r="D171" s="19" t="n"/>
      <c r="E171" s="19" t="n"/>
      <c r="F171" s="19">
        <f>IF(E171="", "", E172-E171)</f>
        <v/>
      </c>
      <c r="G171" s="186" t="inlineStr">
        <is>
          <t>TSP</t>
        </is>
      </c>
      <c r="H171" s="23" t="n"/>
      <c r="I171" s="14" t="n"/>
      <c r="J171" s="14" t="n"/>
      <c r="K171" s="14" t="n"/>
      <c r="L171" s="38" t="n"/>
      <c r="M171" s="13" t="n"/>
      <c r="O171" s="13" t="n"/>
      <c r="P171" s="217" t="n"/>
      <c r="Q171" s="217" t="n"/>
      <c r="R171" s="432" t="n"/>
      <c r="S171" s="404" t="n"/>
      <c r="T171" s="404" t="n"/>
      <c r="U171" s="404" t="n"/>
      <c r="V171" s="404" t="n"/>
      <c r="W171" s="404" t="n"/>
      <c r="X171" s="433" t="n"/>
    </row>
    <row r="172" ht="13.35" customHeight="1" s="162">
      <c r="B172" s="198" t="inlineStr">
        <is>
          <t>Exiting</t>
        </is>
      </c>
      <c r="C172" s="401" t="n"/>
      <c r="D172" s="55">
        <f>IF(E171="", "", E171)</f>
        <v/>
      </c>
      <c r="E172" s="19" t="n"/>
      <c r="F172" s="19">
        <f>IF(E172="", "", E172-D171)</f>
        <v/>
      </c>
      <c r="G172" s="186" t="inlineStr">
        <is>
          <t>ESP</t>
        </is>
      </c>
      <c r="H172" s="23" t="n"/>
      <c r="I172" s="13" t="n"/>
      <c r="J172" s="13" t="n"/>
      <c r="K172" s="13" t="n"/>
      <c r="L172" s="13" t="n"/>
      <c r="M172" s="13" t="n"/>
      <c r="O172" s="13" t="n"/>
      <c r="P172" s="217" t="n"/>
      <c r="Q172" s="217" t="n"/>
      <c r="R172" s="435" t="n"/>
      <c r="S172" s="404" t="n"/>
      <c r="T172" s="404" t="n"/>
      <c r="U172" s="404" t="n"/>
      <c r="V172" s="404" t="n"/>
      <c r="W172" s="404" t="n"/>
      <c r="X172" s="433" t="n"/>
    </row>
    <row r="173" ht="13.35" customHeight="1" s="162">
      <c r="O173" s="13" t="n"/>
      <c r="P173" s="217" t="n"/>
      <c r="Q173" s="217" t="n"/>
      <c r="R173" s="432" t="n"/>
      <c r="S173" s="404" t="n"/>
      <c r="T173" s="404" t="n"/>
      <c r="U173" s="404" t="n"/>
      <c r="V173" s="404" t="n"/>
      <c r="W173" s="404" t="n"/>
      <c r="X173" s="433" t="n"/>
    </row>
    <row r="174" ht="13.35" customHeight="1" s="162">
      <c r="B174" s="200" t="inlineStr">
        <is>
          <t>System</t>
        </is>
      </c>
      <c r="C174" s="403" t="n"/>
      <c r="D174" s="209">
        <f>IF('{Equipment Data Entry}'!B59="","",'{Equipment Data Entry}'!B59)</f>
        <v/>
      </c>
      <c r="E174" s="420" t="n"/>
      <c r="F174" s="403" t="n"/>
      <c r="G174" s="200" t="inlineStr">
        <is>
          <t>Service</t>
        </is>
      </c>
      <c r="H174" s="403" t="n"/>
      <c r="I174" s="210">
        <f>IF('{Equipment Data Entry}'!C59="","", '{Equipment Data Entry}'!C59)</f>
        <v/>
      </c>
      <c r="J174" s="420" t="n"/>
      <c r="K174" s="420" t="n"/>
      <c r="L174" s="420" t="n"/>
      <c r="M174" s="403" t="n"/>
      <c r="O174" s="13" t="n"/>
      <c r="P174" s="217" t="n"/>
      <c r="Q174" s="217" t="n"/>
      <c r="R174" s="449" t="inlineStr">
        <is>
          <t>Misc. Unit Info</t>
        </is>
      </c>
      <c r="S174" s="437" t="n"/>
      <c r="T174" s="437" t="n"/>
      <c r="U174" s="437" t="n"/>
      <c r="V174" s="437" t="n"/>
      <c r="W174" s="437" t="n"/>
      <c r="X174" s="438" t="n"/>
    </row>
    <row r="175" ht="13.35" customHeight="1" s="162">
      <c r="B175" s="424" t="n"/>
      <c r="C175" s="425" t="n"/>
      <c r="D175" s="424" t="n"/>
      <c r="E175" s="426" t="n"/>
      <c r="F175" s="425" t="n"/>
      <c r="G175" s="424" t="n"/>
      <c r="H175" s="425" t="n"/>
      <c r="I175" s="424" t="n"/>
      <c r="J175" s="426" t="n"/>
      <c r="K175" s="426" t="n"/>
      <c r="L175" s="426" t="n"/>
      <c r="M175" s="425" t="n"/>
      <c r="O175" s="13" t="n"/>
      <c r="P175" s="217" t="n"/>
      <c r="Q175" s="217" t="n"/>
      <c r="R175" s="216" t="inlineStr">
        <is>
          <t>Misc. Unit Info</t>
        </is>
      </c>
      <c r="U175" s="217" t="n"/>
      <c r="W175" s="217" t="n"/>
      <c r="X175" s="217" t="n"/>
    </row>
    <row r="176" ht="13.35" customHeight="1" s="162">
      <c r="B176" s="439" t="inlineStr">
        <is>
          <t>Drive Type:</t>
        </is>
      </c>
      <c r="C176" s="13" t="n"/>
      <c r="D176" s="440" t="n"/>
      <c r="E176" s="439" t="inlineStr">
        <is>
          <t>Fan Rotation – Design:</t>
        </is>
      </c>
      <c r="F176" s="13" t="n"/>
      <c r="G176" s="440" t="n"/>
      <c r="H176" s="13" t="n"/>
      <c r="I176" s="439" t="inlineStr">
        <is>
          <t>Actual:</t>
        </is>
      </c>
      <c r="J176" s="440" t="n"/>
      <c r="K176" s="439" t="inlineStr">
        <is>
          <t>Sheave Bore (M/F):</t>
        </is>
      </c>
      <c r="L176" s="13" t="n"/>
      <c r="M176" s="440" t="n"/>
      <c r="O176" s="13" t="n"/>
      <c r="P176" s="217" t="n"/>
      <c r="Q176" s="217" t="n"/>
      <c r="R176" s="211" t="inlineStr">
        <is>
          <t>Design Fan Rotation</t>
        </is>
      </c>
      <c r="S176" s="421" t="n"/>
      <c r="T176" s="422" t="n"/>
      <c r="U176" s="212" t="n"/>
      <c r="V176" s="423" t="n"/>
      <c r="W176" s="217" t="n"/>
      <c r="X176" s="217" t="n"/>
    </row>
    <row r="177" ht="13.35" customHeight="1" s="162">
      <c r="B177" s="200" t="inlineStr">
        <is>
          <t>Unit Data</t>
        </is>
      </c>
      <c r="C177" s="400" t="n"/>
      <c r="D177" s="400" t="n"/>
      <c r="E177" s="400" t="n"/>
      <c r="F177" s="400" t="n"/>
      <c r="G177" s="401" t="n"/>
      <c r="H177" s="13" t="n"/>
      <c r="I177" s="200" t="inlineStr">
        <is>
          <t>Design and Performance Data</t>
        </is>
      </c>
      <c r="J177" s="400" t="n"/>
      <c r="K177" s="400" t="n"/>
      <c r="L177" s="401" t="n"/>
      <c r="M177" s="283" t="n"/>
      <c r="O177" s="13" t="n"/>
      <c r="P177" s="217" t="n"/>
      <c r="Q177" s="217" t="n"/>
      <c r="R177" s="211" t="inlineStr">
        <is>
          <t>Actual Fan Rotation</t>
        </is>
      </c>
      <c r="S177" s="421" t="n"/>
      <c r="T177" s="422" t="n"/>
      <c r="U177" s="212" t="n"/>
      <c r="V177" s="423" t="n"/>
      <c r="W177" s="217" t="n"/>
      <c r="X177" s="217" t="n"/>
    </row>
    <row r="178" ht="13.35" customHeight="1" s="162">
      <c r="B178" s="199" t="inlineStr">
        <is>
          <t>Manufacturer</t>
        </is>
      </c>
      <c r="C178" s="401" t="n"/>
      <c r="D178" s="204">
        <f>IF('{Equipment Data Entry}'!E59="","",'{Equipment Data Entry}'!E59)</f>
        <v/>
      </c>
      <c r="E178" s="400" t="n"/>
      <c r="F178" s="400" t="n"/>
      <c r="G178" s="401" t="n"/>
      <c r="H178" s="13" t="n"/>
      <c r="I178" s="199" t="inlineStr">
        <is>
          <t>Design Criteria</t>
        </is>
      </c>
      <c r="J178" s="401" t="n"/>
      <c r="K178" s="199" t="inlineStr">
        <is>
          <t>Design</t>
        </is>
      </c>
      <c r="L178" s="199" t="inlineStr">
        <is>
          <t>Actual</t>
        </is>
      </c>
      <c r="M178" s="13" t="n"/>
      <c r="O178" s="13" t="n"/>
      <c r="P178" s="217" t="n"/>
      <c r="Q178" s="217" t="n"/>
      <c r="R178" s="211" t="inlineStr">
        <is>
          <t>Design Filter Type</t>
        </is>
      </c>
      <c r="S178" s="421" t="n"/>
      <c r="T178" s="422" t="n"/>
      <c r="U178" s="212" t="n"/>
      <c r="V178" s="423" t="n"/>
      <c r="W178" s="217" t="n"/>
      <c r="X178" s="217" t="n"/>
    </row>
    <row r="179" ht="13.35" customHeight="1" s="162">
      <c r="B179" s="199" t="inlineStr">
        <is>
          <t>Model Number</t>
        </is>
      </c>
      <c r="C179" s="401" t="n"/>
      <c r="D179" s="204">
        <f>IF('{Equipment Data Entry}'!F59="","",'{Equipment Data Entry}'!F59)</f>
        <v/>
      </c>
      <c r="E179" s="400" t="n"/>
      <c r="F179" s="400" t="n"/>
      <c r="G179" s="401" t="n"/>
      <c r="H179" s="13" t="n"/>
      <c r="I179" s="199" t="inlineStr">
        <is>
          <t>Total Airflow</t>
        </is>
      </c>
      <c r="J179" s="401" t="n"/>
      <c r="K179" s="24">
        <f>IF('MAU Supply Methods'!K191="",'MAU Airflow'!H191,'MAU Supply Methods'!K191)</f>
        <v/>
      </c>
      <c r="L179" s="24">
        <f>IF(OR('MAU Supply Methods'!E191="",'MAU Supply Methods'!E191="Outlets"),'MAU Airflow'!L191,'MAU Supply Methods'!E192)</f>
        <v/>
      </c>
      <c r="M179" s="22">
        <f>IF(OR(L179="",K179="",K179=0),"",L179/K179)</f>
        <v/>
      </c>
      <c r="O179" s="13" t="n"/>
      <c r="P179" s="216" t="n"/>
      <c r="Q179" s="216" t="n"/>
      <c r="R179" s="211" t="inlineStr">
        <is>
          <t>Installed Filter Type</t>
        </is>
      </c>
      <c r="S179" s="421" t="n"/>
      <c r="T179" s="422" t="n"/>
      <c r="U179" s="211" t="inlineStr">
        <is>
          <t>Qty.</t>
        </is>
      </c>
      <c r="V179" s="423" t="n"/>
      <c r="W179" s="217" t="n"/>
      <c r="X179" s="217" t="n"/>
    </row>
    <row r="180" ht="13.35" customHeight="1" s="162">
      <c r="B180" s="199" t="inlineStr">
        <is>
          <t>Serial Number</t>
        </is>
      </c>
      <c r="C180" s="401" t="n"/>
      <c r="D180" s="204" t="n"/>
      <c r="E180" s="400" t="n"/>
      <c r="F180" s="400" t="n"/>
      <c r="G180" s="401" t="n"/>
      <c r="H180" s="13" t="n"/>
      <c r="I180" s="199" t="inlineStr">
        <is>
          <t>Unit ESP</t>
        </is>
      </c>
      <c r="J180" s="401" t="n"/>
      <c r="K180" s="71">
        <f>IF('{Equipment Data Entry}'!H59="","",'{Equipment Data Entry}'!H59)</f>
        <v/>
      </c>
      <c r="L180" s="64">
        <f>F195</f>
        <v/>
      </c>
      <c r="M180" s="22" t="n"/>
      <c r="O180" s="13" t="n"/>
      <c r="P180" s="217" t="n"/>
      <c r="Q180" s="217" t="n"/>
      <c r="R180" s="211" t="inlineStr">
        <is>
          <t>Size</t>
        </is>
      </c>
      <c r="S180" s="212" t="n"/>
      <c r="T180" s="423" t="n"/>
      <c r="U180" s="211" t="inlineStr">
        <is>
          <t>Qty.</t>
        </is>
      </c>
      <c r="V180" s="212" t="n"/>
      <c r="W180" s="217" t="n"/>
      <c r="X180" s="217" t="n"/>
    </row>
    <row r="181" ht="13.35" customHeight="1" s="162">
      <c r="B181" s="199" t="inlineStr">
        <is>
          <t>Area Served</t>
        </is>
      </c>
      <c r="C181" s="401" t="n"/>
      <c r="D181" s="204">
        <f>I174</f>
        <v/>
      </c>
      <c r="E181" s="400" t="n"/>
      <c r="F181" s="400" t="n"/>
      <c r="G181" s="401" t="n"/>
      <c r="H181" s="13" t="n"/>
      <c r="I181" s="199" t="inlineStr">
        <is>
          <t>Fan RPMs</t>
        </is>
      </c>
      <c r="J181" s="401" t="n"/>
      <c r="K181" s="24">
        <f>IF('{Equipment Data Entry}'!I59="","",'{Equipment Data Entry}'!I59)</f>
        <v/>
      </c>
      <c r="L181" s="24">
        <f>IF(L192="","",L192)</f>
        <v/>
      </c>
      <c r="M181" s="13" t="n"/>
      <c r="O181" s="13" t="n"/>
      <c r="P181" s="217" t="n"/>
      <c r="S181" s="217" t="n"/>
      <c r="V181" s="217" t="n"/>
      <c r="W181" s="61" t="inlineStr">
        <is>
          <t>Original</t>
        </is>
      </c>
      <c r="X181" s="61" t="inlineStr">
        <is>
          <t>New</t>
        </is>
      </c>
    </row>
    <row r="182" ht="13.35" customHeight="1" s="162">
      <c r="B182" s="199" t="inlineStr">
        <is>
          <t>Location</t>
        </is>
      </c>
      <c r="C182" s="401" t="n"/>
      <c r="D182" s="204">
        <f>IF('{Equipment Data Entry}'!D59="","",'{Equipment Data Entry}'!D59)</f>
        <v/>
      </c>
      <c r="E182" s="400" t="n"/>
      <c r="F182" s="400" t="n"/>
      <c r="G182" s="401" t="n"/>
      <c r="H182" s="13" t="n"/>
      <c r="I182" s="283" t="n"/>
      <c r="J182" s="283" t="n"/>
      <c r="K182" s="36" t="n"/>
      <c r="L182" s="36" t="n"/>
      <c r="M182" s="13" t="n"/>
      <c r="O182" s="13" t="n"/>
      <c r="P182" s="217" t="n"/>
      <c r="Q182" s="217" t="n"/>
      <c r="R182" s="216" t="inlineStr">
        <is>
          <t>Direct Drive Motors</t>
        </is>
      </c>
      <c r="U182" s="216" t="inlineStr">
        <is>
          <t>Drive Change Data</t>
        </is>
      </c>
      <c r="W182" s="61" t="inlineStr">
        <is>
          <t>Original</t>
        </is>
      </c>
      <c r="X182" s="61" t="inlineStr">
        <is>
          <t>New</t>
        </is>
      </c>
    </row>
    <row r="183" ht="13.35" customHeight="1" s="162">
      <c r="B183" s="13" t="n"/>
      <c r="C183" s="13" t="n"/>
      <c r="D183" s="13" t="n"/>
      <c r="E183" s="13" t="n"/>
      <c r="F183" s="13" t="n"/>
      <c r="G183" s="13" t="n"/>
      <c r="H183" s="13" t="n"/>
      <c r="I183" s="283" t="n"/>
      <c r="J183" s="283" t="n"/>
      <c r="K183" s="37" t="n"/>
      <c r="L183" s="37" t="n"/>
      <c r="M183" s="13" t="n"/>
      <c r="O183" s="13" t="n"/>
      <c r="P183" s="217" t="n"/>
      <c r="Q183" s="211" t="inlineStr">
        <is>
          <t>RPM</t>
        </is>
      </c>
      <c r="R183" s="211" t="inlineStr">
        <is>
          <t>Initial</t>
        </is>
      </c>
      <c r="S183" s="211" t="inlineStr">
        <is>
          <t>Final</t>
        </is>
      </c>
      <c r="T183" s="217" t="n"/>
      <c r="U183" s="211" t="inlineStr">
        <is>
          <t>Motor Sheave</t>
        </is>
      </c>
      <c r="V183" s="422" t="n"/>
      <c r="W183" s="212" t="n"/>
      <c r="X183" s="212" t="n"/>
    </row>
    <row r="184" ht="13.35" customHeight="1" s="162">
      <c r="B184" s="200" t="inlineStr">
        <is>
          <t>Motor Data</t>
        </is>
      </c>
      <c r="C184" s="400" t="n"/>
      <c r="D184" s="400" t="n"/>
      <c r="E184" s="400" t="n"/>
      <c r="F184" s="400" t="n"/>
      <c r="G184" s="401" t="n"/>
      <c r="H184" s="13" t="n"/>
      <c r="I184" s="283" t="inlineStr">
        <is>
          <t>Filters: Type / Size / Qty</t>
        </is>
      </c>
      <c r="J184" s="404" t="n"/>
      <c r="K184" s="37" t="n"/>
      <c r="L184" s="404" t="n"/>
      <c r="M184" s="404" t="n"/>
      <c r="O184" s="13" t="n"/>
      <c r="P184" s="217" t="n"/>
      <c r="Q184" s="211" t="inlineStr">
        <is>
          <t>RPM</t>
        </is>
      </c>
      <c r="R184" s="212" t="n"/>
      <c r="S184" s="211" t="n"/>
      <c r="T184" s="217" t="n"/>
      <c r="U184" s="211" t="inlineStr">
        <is>
          <t>Fan Sheave</t>
        </is>
      </c>
      <c r="V184" s="422" t="n"/>
      <c r="W184" s="212" t="n"/>
      <c r="X184" s="212" t="n"/>
    </row>
    <row r="185" ht="13.35" customHeight="1" s="162">
      <c r="B185" s="199" t="inlineStr">
        <is>
          <t>Manufacturer</t>
        </is>
      </c>
      <c r="C185" s="401" t="n"/>
      <c r="D185" s="203" t="n"/>
      <c r="E185" s="400" t="n"/>
      <c r="F185" s="400" t="n"/>
      <c r="G185" s="401" t="n"/>
      <c r="H185" s="13" t="n"/>
      <c r="I185" s="200" t="inlineStr">
        <is>
          <t>Drive Data</t>
        </is>
      </c>
      <c r="J185" s="400" t="n"/>
      <c r="K185" s="400" t="n"/>
      <c r="L185" s="401" t="n"/>
      <c r="M185" s="13" t="n"/>
      <c r="O185" s="13" t="n"/>
      <c r="P185" s="217" t="n"/>
      <c r="Q185" s="211" t="inlineStr">
        <is>
          <t>VFD</t>
        </is>
      </c>
      <c r="R185" s="212" t="n"/>
      <c r="S185" s="211" t="n"/>
      <c r="T185" s="217" t="n"/>
      <c r="U185" s="211" t="inlineStr">
        <is>
          <t>Belt</t>
        </is>
      </c>
      <c r="V185" s="422" t="n"/>
      <c r="W185" s="212" t="n"/>
      <c r="X185" s="212" t="n"/>
    </row>
    <row r="186" ht="13.35" customHeight="1" s="162">
      <c r="B186" s="199" t="inlineStr">
        <is>
          <t>Horsepower</t>
        </is>
      </c>
      <c r="C186" s="401" t="n"/>
      <c r="D186" s="28">
        <f>IF('{Equipment Data Entry}'!G59="","",'{Equipment Data Entry}'!G59)</f>
        <v/>
      </c>
      <c r="E186" s="21" t="inlineStr">
        <is>
          <t>RPM</t>
        </is>
      </c>
      <c r="F186" s="24" t="n"/>
      <c r="G186" s="199" t="inlineStr">
        <is>
          <t>SF</t>
        </is>
      </c>
      <c r="H186" s="13" t="n"/>
      <c r="I186" s="199" t="inlineStr">
        <is>
          <t>Motor Shv OD/Bore/PD</t>
        </is>
      </c>
      <c r="J186" s="401" t="n"/>
      <c r="K186" s="208">
        <f>IF('{Equipment Data Entry}'!J59="","",'{Equipment Data Entry}'!J59)</f>
        <v/>
      </c>
      <c r="L186" s="401" t="n"/>
      <c r="M186" s="13" t="n"/>
      <c r="O186" s="13" t="n"/>
      <c r="P186" s="217" t="n"/>
      <c r="Q186" s="211" t="inlineStr">
        <is>
          <t>DCV</t>
        </is>
      </c>
      <c r="R186" s="212" t="n"/>
      <c r="S186" s="211" t="n"/>
      <c r="T186" s="217" t="n"/>
      <c r="U186" s="211" t="inlineStr">
        <is>
          <t>C to C</t>
        </is>
      </c>
      <c r="V186" s="422" t="n"/>
      <c r="W186" s="212" t="n"/>
      <c r="X186" s="212" t="n"/>
    </row>
    <row r="187" ht="13.35" customHeight="1" s="162">
      <c r="B187" s="198">
        <f>IF('{Equipment Data Entry}'!N59="","",'{Equipment Data Entry}'!N59)</f>
        <v/>
      </c>
      <c r="C187" s="198">
        <f>IF('{Equipment Data Entry}'!O59="","",'{Equipment Data Entry}'!O59)</f>
        <v/>
      </c>
      <c r="D187" s="21" t="inlineStr">
        <is>
          <t>FLA</t>
        </is>
      </c>
      <c r="E187" s="25" t="n"/>
      <c r="F187" s="21" t="inlineStr">
        <is>
          <t>Frame</t>
        </is>
      </c>
      <c r="G187" s="208" t="n"/>
      <c r="H187" s="13" t="n"/>
      <c r="I187" s="199" t="inlineStr">
        <is>
          <t>Fan Shv OD/Bore</t>
        </is>
      </c>
      <c r="J187" s="401" t="n"/>
      <c r="K187" s="208">
        <f>IF('{Equipment Data Entry}'!K59="","",'{Equipment Data Entry}'!K59)</f>
        <v/>
      </c>
      <c r="L187" s="401" t="n"/>
      <c r="M187" s="13" t="n"/>
      <c r="O187" s="13" t="n"/>
      <c r="P187" s="217" t="n"/>
      <c r="Q187" s="217" t="n"/>
      <c r="R187" s="216" t="inlineStr">
        <is>
          <t>Technician Notes</t>
        </is>
      </c>
      <c r="S187" s="217" t="n"/>
      <c r="T187" s="217" t="n"/>
      <c r="U187" s="217" t="n"/>
      <c r="V187" s="217" t="n"/>
      <c r="W187" s="217" t="n"/>
      <c r="X187" s="217" t="n"/>
    </row>
    <row r="188" ht="13.35" customHeight="1" s="162">
      <c r="B188" s="199" t="inlineStr">
        <is>
          <t>Corrected FLA</t>
        </is>
      </c>
      <c r="C188" s="401" t="n"/>
      <c r="D188" s="27">
        <f>IF(OR(E189="",E187="",B187=""),"",B187/AVERAGE(E189:G189)*E187)</f>
        <v/>
      </c>
      <c r="E188" s="199" t="inlineStr">
        <is>
          <t>Estimated BHP</t>
        </is>
      </c>
      <c r="F188" s="401" t="n"/>
      <c r="G188" s="27">
        <f>IF(OR(COUNT(E189:G189)=0,COUNT(E190:G190)=0),"",IF(C187="1-phase", ((0.8*0.9*E189*E190)/746), AVERAGE(E189:G189)*AVERAGE(E190:G190)*0.8*0.9*1.732/746))</f>
        <v/>
      </c>
      <c r="H188" s="13" t="n"/>
      <c r="I188" s="199" t="inlineStr">
        <is>
          <t>Belt(s)</t>
        </is>
      </c>
      <c r="J188" s="208">
        <f>IF('{Equipment Data Entry}'!L59="","",'{Equipment Data Entry}'!L59)</f>
        <v/>
      </c>
      <c r="K188" s="199" t="inlineStr">
        <is>
          <t>C to C</t>
        </is>
      </c>
      <c r="L188" s="64">
        <f>IF('{Equipment Data Entry}'!M59="","",'{Equipment Data Entry}'!M59)</f>
        <v/>
      </c>
      <c r="M188" s="13" t="n"/>
      <c r="O188" s="13" t="n"/>
      <c r="P188" s="217" t="n"/>
      <c r="Q188" s="217" t="n"/>
      <c r="R188" s="216" t="inlineStr">
        <is>
          <t>Technician Notes</t>
        </is>
      </c>
      <c r="S188" s="217" t="n"/>
      <c r="T188" s="217" t="n"/>
      <c r="U188" s="217" t="n"/>
      <c r="V188" s="217" t="n"/>
      <c r="W188" s="217" t="n"/>
      <c r="X188" s="217" t="n"/>
    </row>
    <row r="189" ht="13.35" customHeight="1" s="162">
      <c r="B189" s="199" t="inlineStr">
        <is>
          <t>Measured Voltage</t>
        </is>
      </c>
      <c r="C189" s="400" t="n"/>
      <c r="D189" s="401" t="n"/>
      <c r="E189" s="24" t="n"/>
      <c r="F189" s="24" t="n"/>
      <c r="G189" s="24" t="n"/>
      <c r="H189" s="13" t="n"/>
      <c r="I189" s="283" t="inlineStr">
        <is>
          <t>Final Settings / Setpoints</t>
        </is>
      </c>
      <c r="J189" s="404" t="n"/>
      <c r="K189" s="37" t="n"/>
      <c r="L189" s="404" t="n"/>
      <c r="M189" s="404" t="n"/>
      <c r="O189" s="13" t="n"/>
      <c r="P189" s="217" t="n"/>
      <c r="Q189" s="217" t="n"/>
      <c r="R189" s="429" t="n"/>
      <c r="S189" s="430" t="n"/>
      <c r="T189" s="430" t="n"/>
      <c r="U189" s="430" t="n"/>
      <c r="V189" s="430" t="n"/>
      <c r="W189" s="430" t="n"/>
      <c r="X189" s="431" t="n"/>
    </row>
    <row r="190" ht="13.35" customHeight="1" s="162">
      <c r="B190" s="199" t="inlineStr">
        <is>
          <t>Measured Amperage</t>
        </is>
      </c>
      <c r="C190" s="400" t="n"/>
      <c r="D190" s="401" t="n"/>
      <c r="E190" s="25" t="n"/>
      <c r="F190" s="25" t="n"/>
      <c r="G190" s="25" t="n"/>
      <c r="H190" s="13" t="n"/>
      <c r="I190" s="205" t="inlineStr">
        <is>
          <t>RPM Data</t>
        </is>
      </c>
      <c r="J190" s="401" t="n"/>
      <c r="K190" s="205" t="inlineStr">
        <is>
          <t>Initial</t>
        </is>
      </c>
      <c r="L190" s="205" t="inlineStr">
        <is>
          <t>Final</t>
        </is>
      </c>
      <c r="M190" s="13" t="n"/>
      <c r="O190" s="13" t="n"/>
      <c r="P190" s="217" t="n"/>
      <c r="Q190" s="217" t="n"/>
      <c r="R190" s="432" t="n"/>
      <c r="S190" s="404" t="n"/>
      <c r="T190" s="404" t="n"/>
      <c r="U190" s="404" t="n"/>
      <c r="V190" s="404" t="n"/>
      <c r="W190" s="404" t="n"/>
      <c r="X190" s="433" t="n"/>
    </row>
    <row r="191" ht="13.35" customHeight="1" s="162">
      <c r="B191" s="13" t="n"/>
      <c r="C191" s="13" t="n"/>
      <c r="D191" s="13" t="n"/>
      <c r="E191" s="13" t="n"/>
      <c r="F191" s="13" t="n"/>
      <c r="G191" s="13" t="n"/>
      <c r="H191" s="13" t="n"/>
      <c r="I191" s="199" t="inlineStr">
        <is>
          <t>Motor RPM</t>
        </is>
      </c>
      <c r="J191" s="401" t="n"/>
      <c r="K191" s="24" t="n"/>
      <c r="L191" s="24" t="n"/>
      <c r="M191" s="13" t="n"/>
      <c r="O191" s="13" t="n"/>
      <c r="P191" s="217" t="n"/>
      <c r="Q191" s="217" t="n"/>
      <c r="R191" s="432" t="n"/>
      <c r="S191" s="404" t="n"/>
      <c r="T191" s="404" t="n"/>
      <c r="U191" s="404" t="n"/>
      <c r="V191" s="404" t="n"/>
      <c r="W191" s="404" t="n"/>
      <c r="X191" s="433" t="n"/>
    </row>
    <row r="192" ht="13.35" customHeight="1" s="162">
      <c r="B192" s="200" t="inlineStr">
        <is>
          <t xml:space="preserve">Static Pressures Profile </t>
        </is>
      </c>
      <c r="C192" s="400" t="n"/>
      <c r="D192" s="400" t="n"/>
      <c r="E192" s="400" t="n"/>
      <c r="F192" s="400" t="n"/>
      <c r="G192" s="401" t="n"/>
      <c r="H192" s="13" t="n"/>
      <c r="I192" s="199" t="inlineStr">
        <is>
          <t>Fan RPM</t>
        </is>
      </c>
      <c r="J192" s="401" t="n"/>
      <c r="K192" s="24" t="n"/>
      <c r="L192" s="24" t="n"/>
      <c r="M192" s="13" t="n"/>
      <c r="O192" s="13" t="n"/>
      <c r="P192" s="217" t="n"/>
      <c r="Q192" s="217" t="n"/>
      <c r="R192" s="432" t="n"/>
      <c r="S192" s="404" t="n"/>
      <c r="T192" s="404" t="n"/>
      <c r="U192" s="404" t="n"/>
      <c r="V192" s="404" t="n"/>
      <c r="W192" s="404" t="n"/>
      <c r="X192" s="433" t="n"/>
    </row>
    <row r="193" ht="13.35" customHeight="1" s="162">
      <c r="B193" s="434" t="n"/>
      <c r="C193" s="401" t="n"/>
      <c r="D193" s="205" t="inlineStr">
        <is>
          <t>Flt/Coil</t>
        </is>
      </c>
      <c r="E193" s="205" t="inlineStr">
        <is>
          <t>Fan</t>
        </is>
      </c>
      <c r="F193" s="434" t="n"/>
      <c r="G193" s="401" t="n"/>
      <c r="H193" s="13" t="n"/>
      <c r="I193" s="246" t="inlineStr">
        <is>
          <t>VSD Frequency</t>
        </is>
      </c>
      <c r="J193" s="403" t="n"/>
      <c r="K193" s="65" t="n"/>
      <c r="L193" s="65" t="n"/>
      <c r="M193" s="13" t="n"/>
      <c r="O193" s="13" t="n"/>
      <c r="P193" s="217" t="n"/>
      <c r="Q193" s="217" t="n"/>
      <c r="R193" s="432" t="n"/>
      <c r="S193" s="404" t="n"/>
      <c r="T193" s="404" t="n"/>
      <c r="U193" s="404" t="n"/>
      <c r="V193" s="404" t="n"/>
      <c r="W193" s="404" t="n"/>
      <c r="X193" s="433" t="n"/>
    </row>
    <row r="194" ht="13.35" customHeight="1" s="162">
      <c r="B194" s="198" t="inlineStr">
        <is>
          <t>Entering</t>
        </is>
      </c>
      <c r="C194" s="401" t="n"/>
      <c r="D194" s="19" t="n"/>
      <c r="E194" s="19" t="n"/>
      <c r="F194" s="19">
        <f>IF(E194="", "", E195-E194)</f>
        <v/>
      </c>
      <c r="G194" s="186" t="inlineStr">
        <is>
          <t>TSP</t>
        </is>
      </c>
      <c r="H194" s="23" t="n"/>
      <c r="I194" s="14" t="n"/>
      <c r="J194" s="14" t="n"/>
      <c r="K194" s="14" t="n"/>
      <c r="L194" s="38" t="n"/>
      <c r="M194" s="13" t="n"/>
      <c r="O194" s="13" t="n"/>
      <c r="P194" s="217" t="n"/>
      <c r="Q194" s="217" t="n"/>
      <c r="R194" s="432" t="n"/>
      <c r="S194" s="404" t="n"/>
      <c r="T194" s="404" t="n"/>
      <c r="U194" s="404" t="n"/>
      <c r="V194" s="404" t="n"/>
      <c r="W194" s="404" t="n"/>
      <c r="X194" s="433" t="n"/>
    </row>
    <row r="195" ht="13.35" customHeight="1" s="162">
      <c r="B195" s="198" t="inlineStr">
        <is>
          <t>Exiting</t>
        </is>
      </c>
      <c r="C195" s="401" t="n"/>
      <c r="D195" s="55">
        <f>IF(E194="", "", E194)</f>
        <v/>
      </c>
      <c r="E195" s="19" t="n"/>
      <c r="F195" s="19">
        <f>IF(E195="", "", E195-D194)</f>
        <v/>
      </c>
      <c r="G195" s="186" t="inlineStr">
        <is>
          <t>ESP</t>
        </is>
      </c>
      <c r="H195" s="23" t="n"/>
      <c r="I195" s="13" t="n"/>
      <c r="J195" s="13" t="n"/>
      <c r="K195" s="13" t="n"/>
      <c r="L195" s="13" t="n"/>
      <c r="M195" s="13" t="n"/>
      <c r="O195" s="13" t="n"/>
      <c r="P195" s="217" t="n"/>
      <c r="Q195" s="217" t="n"/>
      <c r="R195" s="432" t="n"/>
      <c r="S195" s="404" t="n"/>
      <c r="T195" s="404" t="n"/>
      <c r="U195" s="404" t="n"/>
      <c r="V195" s="404" t="n"/>
      <c r="W195" s="404" t="n"/>
      <c r="X195" s="433" t="n"/>
    </row>
    <row r="196" ht="13.35" customHeight="1" s="162">
      <c r="O196" s="13" t="n"/>
      <c r="P196" s="217" t="n"/>
      <c r="Q196" s="217" t="n"/>
      <c r="R196" s="435" t="n"/>
      <c r="S196" s="404" t="n"/>
      <c r="T196" s="404" t="n"/>
      <c r="U196" s="404" t="n"/>
      <c r="V196" s="404" t="n"/>
      <c r="W196" s="404" t="n"/>
      <c r="X196" s="433" t="n"/>
    </row>
    <row r="197" ht="13.35" customHeight="1" s="162">
      <c r="B197" s="205" t="inlineStr">
        <is>
          <t>Notes</t>
        </is>
      </c>
      <c r="C197" s="186" t="n"/>
      <c r="D197" s="400" t="n"/>
      <c r="E197" s="400" t="n"/>
      <c r="F197" s="400" t="n"/>
      <c r="G197" s="400" t="n"/>
      <c r="H197" s="400" t="n"/>
      <c r="I197" s="400" t="n"/>
      <c r="J197" s="400" t="n"/>
      <c r="K197" s="400" t="n"/>
      <c r="L197" s="400" t="n"/>
      <c r="M197" s="401" t="n"/>
      <c r="O197" s="13" t="n"/>
      <c r="P197" s="217" t="n"/>
      <c r="Q197" s="217" t="n"/>
      <c r="R197" s="432" t="n"/>
      <c r="S197" s="404" t="n"/>
      <c r="T197" s="404" t="n"/>
      <c r="U197" s="404" t="n"/>
      <c r="V197" s="404" t="n"/>
      <c r="W197" s="404" t="n"/>
      <c r="X197" s="433" t="n"/>
    </row>
    <row r="198" ht="13.35" customHeight="1" s="162">
      <c r="B198" s="186" t="n"/>
      <c r="C198" s="400" t="n"/>
      <c r="D198" s="400" t="n"/>
      <c r="E198" s="400" t="n"/>
      <c r="F198" s="400" t="n"/>
      <c r="G198" s="400" t="n"/>
      <c r="H198" s="400" t="n"/>
      <c r="I198" s="400" t="n"/>
      <c r="J198" s="400" t="n"/>
      <c r="K198" s="400" t="n"/>
      <c r="L198" s="400" t="n"/>
      <c r="M198" s="401" t="n"/>
      <c r="O198" s="13" t="n"/>
      <c r="P198" s="217" t="n"/>
      <c r="Q198" s="217" t="n"/>
      <c r="R198" s="436" t="n"/>
      <c r="S198" s="437" t="n"/>
      <c r="T198" s="437" t="n"/>
      <c r="U198" s="437" t="n"/>
      <c r="V198" s="437" t="n"/>
      <c r="W198" s="437" t="n"/>
      <c r="X198" s="438" t="n"/>
    </row>
    <row r="199" ht="13.35" customHeight="1" s="162">
      <c r="B199" s="186" t="n"/>
      <c r="C199" s="400" t="n"/>
      <c r="D199" s="400" t="n"/>
      <c r="E199" s="400" t="n"/>
      <c r="F199" s="400" t="n"/>
      <c r="G199" s="400" t="n"/>
      <c r="H199" s="400" t="n"/>
      <c r="I199" s="400" t="n"/>
      <c r="J199" s="400" t="n"/>
      <c r="K199" s="400" t="n"/>
      <c r="L199" s="400" t="n"/>
      <c r="M199" s="401" t="n"/>
    </row>
    <row r="200" ht="13.35" customHeight="1" s="162">
      <c r="B200" s="200" t="inlineStr">
        <is>
          <t>System</t>
        </is>
      </c>
      <c r="C200" s="403" t="n"/>
      <c r="D200" s="209">
        <f>IF('{Equipment Data Entry}'!B60="","",'{Equipment Data Entry}'!B60)</f>
        <v/>
      </c>
      <c r="E200" s="420" t="n"/>
      <c r="F200" s="403" t="n"/>
      <c r="G200" s="200" t="inlineStr">
        <is>
          <t>Service</t>
        </is>
      </c>
      <c r="H200" s="403" t="n"/>
      <c r="I200" s="210">
        <f>IF('{Equipment Data Entry}'!C60="","", '{Equipment Data Entry}'!C60)</f>
        <v/>
      </c>
      <c r="J200" s="420" t="n"/>
      <c r="K200" s="420" t="n"/>
      <c r="L200" s="420" t="n"/>
      <c r="M200" s="403" t="n"/>
      <c r="O200" s="13" t="n"/>
      <c r="P200" s="217" t="n"/>
      <c r="Q200" s="217" t="n"/>
      <c r="R200" s="216" t="inlineStr">
        <is>
          <t>Misc. Unit Info</t>
        </is>
      </c>
      <c r="U200" s="217" t="n"/>
      <c r="W200" s="217" t="n"/>
      <c r="X200" s="217" t="n"/>
    </row>
    <row r="201" ht="13.35" customHeight="1" s="162">
      <c r="B201" s="424" t="n"/>
      <c r="C201" s="425" t="n"/>
      <c r="D201" s="424" t="n"/>
      <c r="E201" s="426" t="n"/>
      <c r="F201" s="425" t="n"/>
      <c r="G201" s="424" t="n"/>
      <c r="H201" s="425" t="n"/>
      <c r="I201" s="424" t="n"/>
      <c r="J201" s="426" t="n"/>
      <c r="K201" s="426" t="n"/>
      <c r="L201" s="426" t="n"/>
      <c r="M201" s="425" t="n"/>
      <c r="O201" s="13" t="n"/>
      <c r="P201" s="217" t="n"/>
      <c r="Q201" s="217" t="n"/>
      <c r="R201" s="211" t="inlineStr">
        <is>
          <t>Design Fan Rotation</t>
        </is>
      </c>
      <c r="S201" s="421" t="n"/>
      <c r="T201" s="422" t="n"/>
      <c r="U201" s="212" t="n"/>
      <c r="V201" s="423" t="n"/>
      <c r="W201" s="217" t="n"/>
      <c r="X201" s="217" t="n"/>
    </row>
    <row r="202" ht="13.35" customHeight="1" s="162">
      <c r="B202" s="439" t="inlineStr">
        <is>
          <t>Drive Type:</t>
        </is>
      </c>
      <c r="C202" s="13" t="n"/>
      <c r="D202" s="440" t="n"/>
      <c r="E202" s="439" t="inlineStr">
        <is>
          <t>Fan Rotation – Design:</t>
        </is>
      </c>
      <c r="F202" s="13" t="n"/>
      <c r="G202" s="440" t="n"/>
      <c r="H202" s="13" t="n"/>
      <c r="I202" s="439" t="inlineStr">
        <is>
          <t>Actual:</t>
        </is>
      </c>
      <c r="J202" s="440" t="n"/>
      <c r="K202" s="439" t="inlineStr">
        <is>
          <t>Sheave Bore (M/F):</t>
        </is>
      </c>
      <c r="L202" s="13" t="n"/>
      <c r="M202" s="440" t="n"/>
      <c r="O202" s="13" t="n"/>
      <c r="P202" s="217" t="n"/>
      <c r="Q202" s="217" t="n"/>
      <c r="R202" s="211" t="inlineStr">
        <is>
          <t>Actual Fan Rotation</t>
        </is>
      </c>
      <c r="S202" s="421" t="n"/>
      <c r="T202" s="422" t="n"/>
      <c r="U202" s="212" t="n"/>
      <c r="V202" s="423" t="n"/>
      <c r="W202" s="217" t="n"/>
      <c r="X202" s="217" t="n"/>
    </row>
    <row r="203" ht="13.35" customHeight="1" s="162">
      <c r="B203" s="200" t="inlineStr">
        <is>
          <t>Unit Data</t>
        </is>
      </c>
      <c r="C203" s="400" t="n"/>
      <c r="D203" s="400" t="n"/>
      <c r="E203" s="400" t="n"/>
      <c r="F203" s="400" t="n"/>
      <c r="G203" s="401" t="n"/>
      <c r="H203" s="13" t="n"/>
      <c r="I203" s="200" t="inlineStr">
        <is>
          <t>Design and Performance Data</t>
        </is>
      </c>
      <c r="J203" s="400" t="n"/>
      <c r="K203" s="400" t="n"/>
      <c r="L203" s="401" t="n"/>
      <c r="M203" s="283" t="n"/>
      <c r="O203" s="13" t="n"/>
      <c r="P203" s="217" t="n"/>
      <c r="Q203" s="217" t="n"/>
      <c r="R203" s="211" t="inlineStr">
        <is>
          <t>Design Filter Type</t>
        </is>
      </c>
      <c r="S203" s="421" t="n"/>
      <c r="T203" s="422" t="n"/>
      <c r="U203" s="212" t="n"/>
      <c r="V203" s="423" t="n"/>
      <c r="W203" s="217" t="n"/>
      <c r="X203" s="217" t="n"/>
    </row>
    <row r="204" ht="13.35" customHeight="1" s="162">
      <c r="B204" s="199" t="inlineStr">
        <is>
          <t>Manufacturer</t>
        </is>
      </c>
      <c r="C204" s="401" t="n"/>
      <c r="D204" s="204">
        <f>IF('{Equipment Data Entry}'!E60="","",'{Equipment Data Entry}'!E60)</f>
        <v/>
      </c>
      <c r="E204" s="400" t="n"/>
      <c r="F204" s="400" t="n"/>
      <c r="G204" s="401" t="n"/>
      <c r="H204" s="13" t="n"/>
      <c r="I204" s="199" t="inlineStr">
        <is>
          <t>Design Criteria</t>
        </is>
      </c>
      <c r="J204" s="401" t="n"/>
      <c r="K204" s="199" t="inlineStr">
        <is>
          <t>Design</t>
        </is>
      </c>
      <c r="L204" s="199" t="inlineStr">
        <is>
          <t>Actual</t>
        </is>
      </c>
      <c r="M204" s="13" t="n"/>
      <c r="O204" s="13" t="n"/>
      <c r="P204" s="216" t="n"/>
      <c r="Q204" s="216" t="n"/>
      <c r="R204" s="211" t="inlineStr">
        <is>
          <t>Installed Filter Type</t>
        </is>
      </c>
      <c r="S204" s="421" t="n"/>
      <c r="T204" s="422" t="n"/>
      <c r="U204" s="212" t="n"/>
      <c r="V204" s="423" t="n"/>
      <c r="W204" s="217" t="n"/>
      <c r="X204" s="217" t="n"/>
    </row>
    <row r="205" ht="13.35" customHeight="1" s="162">
      <c r="B205" s="199" t="inlineStr">
        <is>
          <t>Model Number</t>
        </is>
      </c>
      <c r="C205" s="401" t="n"/>
      <c r="D205" s="204">
        <f>IF('{Equipment Data Entry}'!F60="","",'{Equipment Data Entry}'!F60)</f>
        <v/>
      </c>
      <c r="E205" s="400" t="n"/>
      <c r="F205" s="400" t="n"/>
      <c r="G205" s="401" t="n"/>
      <c r="H205" s="13" t="n"/>
      <c r="I205" s="199" t="inlineStr">
        <is>
          <t>Total Airflow</t>
        </is>
      </c>
      <c r="J205" s="401" t="n"/>
      <c r="K205" s="24">
        <f>IF('MAU Supply Methods'!K215="",'MAU Airflow'!H219,'MAU Supply Methods'!K215)</f>
        <v/>
      </c>
      <c r="L205" s="24">
        <f>IF(OR('MAU Supply Methods'!E215="",'MAU Supply Methods'!E215="Outlets"),'MAU Airflow'!L219,'MAU Supply Methods'!E216)</f>
        <v/>
      </c>
      <c r="M205" s="22">
        <f>IF(OR(L205="",K205="",K205=0),"",L205/K205)</f>
        <v/>
      </c>
      <c r="O205" s="13" t="n"/>
      <c r="P205" s="217" t="n"/>
      <c r="Q205" s="217" t="n"/>
      <c r="R205" s="211" t="inlineStr">
        <is>
          <t>Size</t>
        </is>
      </c>
      <c r="S205" s="212" t="n"/>
      <c r="T205" s="423" t="n"/>
      <c r="U205" s="211" t="inlineStr">
        <is>
          <t>Qty.</t>
        </is>
      </c>
      <c r="V205" s="212" t="n"/>
      <c r="W205" s="217" t="n"/>
      <c r="X205" s="217" t="n"/>
    </row>
    <row r="206" ht="13.35" customHeight="1" s="162">
      <c r="B206" s="199" t="inlineStr">
        <is>
          <t>Serial Number</t>
        </is>
      </c>
      <c r="C206" s="401" t="n"/>
      <c r="D206" s="204" t="n"/>
      <c r="E206" s="400" t="n"/>
      <c r="F206" s="400" t="n"/>
      <c r="G206" s="401" t="n"/>
      <c r="H206" s="13" t="n"/>
      <c r="I206" s="199" t="inlineStr">
        <is>
          <t>Unit ESP</t>
        </is>
      </c>
      <c r="J206" s="401" t="n"/>
      <c r="K206" s="71">
        <f>IF('{Equipment Data Entry}'!H60="","",'{Equipment Data Entry}'!H60)</f>
        <v/>
      </c>
      <c r="L206" s="64">
        <f>F221</f>
        <v/>
      </c>
      <c r="M206" s="22" t="n"/>
      <c r="O206" s="13" t="n"/>
      <c r="P206" s="217" t="n"/>
      <c r="S206" s="217" t="n"/>
      <c r="V206" s="217" t="n"/>
      <c r="W206" s="217" t="n"/>
      <c r="X206" s="217" t="n"/>
    </row>
    <row r="207" ht="13.35" customHeight="1" s="162">
      <c r="B207" s="199" t="inlineStr">
        <is>
          <t>Area Served</t>
        </is>
      </c>
      <c r="C207" s="401" t="n"/>
      <c r="D207" s="204">
        <f>I200</f>
        <v/>
      </c>
      <c r="E207" s="400" t="n"/>
      <c r="F207" s="400" t="n"/>
      <c r="G207" s="401" t="n"/>
      <c r="H207" s="13" t="n"/>
      <c r="I207" s="199" t="inlineStr">
        <is>
          <t>Fan RPMs</t>
        </is>
      </c>
      <c r="J207" s="401" t="n"/>
      <c r="K207" s="24">
        <f>IF('{Equipment Data Entry}'!I60="","",'{Equipment Data Entry}'!I60)</f>
        <v/>
      </c>
      <c r="L207" s="24">
        <f>IF(L218="","",L218)</f>
        <v/>
      </c>
      <c r="M207" s="13" t="n"/>
      <c r="O207" s="13" t="n"/>
      <c r="P207" s="217" t="n"/>
      <c r="Q207" s="217" t="n"/>
      <c r="R207" s="216" t="inlineStr">
        <is>
          <t>Direct Drive Motors</t>
        </is>
      </c>
      <c r="U207" s="216" t="inlineStr">
        <is>
          <t>Drive Change Data</t>
        </is>
      </c>
      <c r="W207" s="61" t="inlineStr">
        <is>
          <t>Original</t>
        </is>
      </c>
      <c r="X207" s="61" t="inlineStr">
        <is>
          <t>New</t>
        </is>
      </c>
    </row>
    <row r="208" ht="13.35" customHeight="1" s="162">
      <c r="B208" s="199" t="inlineStr">
        <is>
          <t>Location</t>
        </is>
      </c>
      <c r="C208" s="401" t="n"/>
      <c r="D208" s="204">
        <f>IF('{Equipment Data Entry}'!D60="","",'{Equipment Data Entry}'!D60)</f>
        <v/>
      </c>
      <c r="E208" s="400" t="n"/>
      <c r="F208" s="400" t="n"/>
      <c r="G208" s="401" t="n"/>
      <c r="H208" s="13" t="n"/>
      <c r="I208" s="283" t="n"/>
      <c r="J208" s="283" t="n"/>
      <c r="K208" s="36" t="n"/>
      <c r="L208" s="36" t="n"/>
      <c r="M208" s="13" t="n"/>
      <c r="O208" s="13" t="n"/>
      <c r="P208" s="217" t="n"/>
      <c r="Q208" s="211" t="n"/>
      <c r="R208" s="211" t="inlineStr">
        <is>
          <t>Initial</t>
        </is>
      </c>
      <c r="S208" s="211" t="inlineStr">
        <is>
          <t>Final</t>
        </is>
      </c>
      <c r="T208" s="217" t="n"/>
      <c r="U208" s="211" t="inlineStr">
        <is>
          <t>Motor Sheave</t>
        </is>
      </c>
      <c r="V208" s="422" t="n"/>
      <c r="W208" s="212" t="n"/>
      <c r="X208" s="212" t="n"/>
    </row>
    <row r="209" ht="13.35" customHeight="1" s="162">
      <c r="B209" s="13" t="n"/>
      <c r="C209" s="13" t="n"/>
      <c r="D209" s="13" t="n"/>
      <c r="E209" s="13" t="n"/>
      <c r="F209" s="13" t="n"/>
      <c r="G209" s="13" t="n"/>
      <c r="H209" s="13" t="n"/>
      <c r="I209" s="283" t="n"/>
      <c r="J209" s="283" t="n"/>
      <c r="K209" s="37" t="n"/>
      <c r="L209" s="37" t="n"/>
      <c r="M209" s="13" t="n"/>
      <c r="O209" s="13" t="n"/>
      <c r="P209" s="217" t="n"/>
      <c r="Q209" s="211" t="inlineStr">
        <is>
          <t>RPM</t>
        </is>
      </c>
      <c r="R209" s="212" t="n"/>
      <c r="S209" s="211" t="n"/>
      <c r="T209" s="217" t="n"/>
      <c r="U209" s="211" t="inlineStr">
        <is>
          <t>Fan Sheave</t>
        </is>
      </c>
      <c r="V209" s="422" t="n"/>
      <c r="W209" s="212" t="n"/>
      <c r="X209" s="212" t="n"/>
    </row>
    <row r="210" ht="13.35" customHeight="1" s="162">
      <c r="B210" s="200" t="inlineStr">
        <is>
          <t>Motor Data</t>
        </is>
      </c>
      <c r="C210" s="400" t="n"/>
      <c r="D210" s="400" t="n"/>
      <c r="E210" s="400" t="n"/>
      <c r="F210" s="400" t="n"/>
      <c r="G210" s="401" t="n"/>
      <c r="H210" s="13" t="n"/>
      <c r="I210" s="283" t="inlineStr">
        <is>
          <t>Filters: Type / Size / Qty</t>
        </is>
      </c>
      <c r="J210" s="404" t="n"/>
      <c r="K210" s="37" t="n"/>
      <c r="L210" s="404" t="n"/>
      <c r="M210" s="404" t="n"/>
      <c r="O210" s="13" t="n"/>
      <c r="P210" s="217" t="n"/>
      <c r="Q210" s="211" t="inlineStr">
        <is>
          <t>VFD</t>
        </is>
      </c>
      <c r="R210" s="212" t="n"/>
      <c r="S210" s="211" t="n"/>
      <c r="T210" s="217" t="n"/>
      <c r="U210" s="211" t="inlineStr">
        <is>
          <t>Belt</t>
        </is>
      </c>
      <c r="V210" s="422" t="n"/>
      <c r="W210" s="212" t="n"/>
      <c r="X210" s="212" t="n"/>
    </row>
    <row r="211" ht="13.35" customHeight="1" s="162">
      <c r="B211" s="199" t="inlineStr">
        <is>
          <t>Manufacturer</t>
        </is>
      </c>
      <c r="C211" s="401" t="n"/>
      <c r="D211" s="203" t="n"/>
      <c r="E211" s="400" t="n"/>
      <c r="F211" s="400" t="n"/>
      <c r="G211" s="401" t="n"/>
      <c r="H211" s="13" t="n"/>
      <c r="I211" s="200" t="inlineStr">
        <is>
          <t>Drive Data</t>
        </is>
      </c>
      <c r="J211" s="400" t="n"/>
      <c r="K211" s="400" t="n"/>
      <c r="L211" s="401" t="n"/>
      <c r="M211" s="13" t="n"/>
      <c r="O211" s="13" t="n"/>
      <c r="P211" s="217" t="n"/>
      <c r="Q211" s="211" t="inlineStr">
        <is>
          <t>DCV</t>
        </is>
      </c>
      <c r="R211" s="212" t="n"/>
      <c r="S211" s="211" t="n"/>
      <c r="T211" s="217" t="n"/>
      <c r="U211" s="211" t="inlineStr">
        <is>
          <t>C to C</t>
        </is>
      </c>
      <c r="V211" s="422" t="n"/>
      <c r="W211" s="212" t="n"/>
      <c r="X211" s="212" t="n"/>
    </row>
    <row r="212" ht="13.35" customHeight="1" s="162">
      <c r="B212" s="199" t="inlineStr">
        <is>
          <t>Horsepower</t>
        </is>
      </c>
      <c r="C212" s="401" t="n"/>
      <c r="D212" s="28">
        <f>IF('{Equipment Data Entry}'!G60="","",'{Equipment Data Entry}'!G60)</f>
        <v/>
      </c>
      <c r="E212" s="21" t="inlineStr">
        <is>
          <t>RPM</t>
        </is>
      </c>
      <c r="F212" s="24" t="n"/>
      <c r="G212" s="199" t="inlineStr">
        <is>
          <t>SF</t>
        </is>
      </c>
      <c r="H212" s="13" t="n"/>
      <c r="I212" s="199" t="inlineStr">
        <is>
          <t>Motor Shv OD/Bore/PD</t>
        </is>
      </c>
      <c r="J212" s="401" t="n"/>
      <c r="K212" s="208">
        <f>IF('{Equipment Data Entry}'!J60="","",'{Equipment Data Entry}'!J60)</f>
        <v/>
      </c>
      <c r="L212" s="401" t="n"/>
      <c r="M212" s="13" t="n"/>
      <c r="O212" s="13" t="n"/>
      <c r="P212" s="217" t="n"/>
      <c r="Q212" s="217" t="n"/>
      <c r="R212" s="217" t="n"/>
      <c r="S212" s="217" t="n"/>
      <c r="T212" s="217" t="n"/>
      <c r="U212" s="217" t="n"/>
      <c r="V212" s="217" t="n"/>
      <c r="W212" s="217" t="n"/>
      <c r="X212" s="217" t="n"/>
    </row>
    <row r="213" ht="13.35" customHeight="1" s="162">
      <c r="B213" s="198">
        <f>IF('{Equipment Data Entry}'!N60="","",'{Equipment Data Entry}'!N60)</f>
        <v/>
      </c>
      <c r="C213" s="198">
        <f>IF('{Equipment Data Entry}'!O60="","",'{Equipment Data Entry}'!O60)</f>
        <v/>
      </c>
      <c r="D213" s="21" t="inlineStr">
        <is>
          <t>FLA</t>
        </is>
      </c>
      <c r="E213" s="25" t="n"/>
      <c r="F213" s="21" t="inlineStr">
        <is>
          <t>Frame</t>
        </is>
      </c>
      <c r="G213" s="208" t="n"/>
      <c r="H213" s="13" t="n"/>
      <c r="I213" s="199" t="inlineStr">
        <is>
          <t>Fan Shv OD/Bore</t>
        </is>
      </c>
      <c r="J213" s="401" t="n"/>
      <c r="K213" s="208">
        <f>IF('{Equipment Data Entry}'!K60="","",'{Equipment Data Entry}'!K60)</f>
        <v/>
      </c>
      <c r="L213" s="401" t="n"/>
      <c r="M213" s="13" t="n"/>
      <c r="O213" s="13" t="n"/>
      <c r="P213" s="217" t="n"/>
      <c r="Q213" s="217" t="n"/>
      <c r="R213" s="216" t="inlineStr">
        <is>
          <t>Technician Notes</t>
        </is>
      </c>
      <c r="S213" s="217" t="n"/>
      <c r="T213" s="217" t="n"/>
      <c r="U213" s="217" t="n"/>
      <c r="V213" s="217" t="n"/>
      <c r="W213" s="217" t="n"/>
      <c r="X213" s="217" t="n"/>
    </row>
    <row r="214" ht="13.35" customHeight="1" s="162">
      <c r="B214" s="199" t="inlineStr">
        <is>
          <t>Corrected FLA</t>
        </is>
      </c>
      <c r="C214" s="401" t="n"/>
      <c r="D214" s="27">
        <f>IF(OR(E215="",E213="",B213=""),"",B213/AVERAGE(E215:G215)*E213)</f>
        <v/>
      </c>
      <c r="E214" s="199" t="inlineStr">
        <is>
          <t>Estimated BHP</t>
        </is>
      </c>
      <c r="F214" s="401" t="n"/>
      <c r="G214" s="27">
        <f>IF(OR(COUNT(E215:G215)=0,COUNT(E216:G216)=0),"",IF(C213="1-phase", ((0.8*0.9*E215*E216)/746), AVERAGE(E215:G215)*AVERAGE(E216:G216)*0.8*0.9*1.732/746))</f>
        <v/>
      </c>
      <c r="H214" s="13" t="n"/>
      <c r="I214" s="199" t="inlineStr">
        <is>
          <t>Belt(s)</t>
        </is>
      </c>
      <c r="J214" s="208">
        <f>IF('{Equipment Data Entry}'!L60="","",'{Equipment Data Entry}'!L60)</f>
        <v/>
      </c>
      <c r="K214" s="199" t="inlineStr">
        <is>
          <t>C to C</t>
        </is>
      </c>
      <c r="L214" s="64">
        <f>IF('{Equipment Data Entry}'!M60="","",'{Equipment Data Entry}'!M60)</f>
        <v/>
      </c>
      <c r="M214" s="13" t="n"/>
      <c r="O214" s="13" t="n"/>
      <c r="P214" s="217" t="n"/>
      <c r="Q214" s="217" t="n"/>
      <c r="R214" s="429" t="n"/>
      <c r="S214" s="430" t="n"/>
      <c r="T214" s="430" t="n"/>
      <c r="U214" s="430" t="n"/>
      <c r="V214" s="430" t="n"/>
      <c r="W214" s="430" t="n"/>
      <c r="X214" s="431" t="n"/>
    </row>
    <row r="215" ht="13.35" customHeight="1" s="162">
      <c r="B215" s="199" t="inlineStr">
        <is>
          <t>Measured Voltage</t>
        </is>
      </c>
      <c r="C215" s="400" t="n"/>
      <c r="D215" s="401" t="n"/>
      <c r="E215" s="24" t="n"/>
      <c r="F215" s="24" t="n"/>
      <c r="G215" s="24" t="n"/>
      <c r="H215" s="13" t="n"/>
      <c r="I215" s="283" t="inlineStr">
        <is>
          <t>Final Settings / Setpoints</t>
        </is>
      </c>
      <c r="J215" s="404" t="n"/>
      <c r="K215" s="37" t="n"/>
      <c r="L215" s="404" t="n"/>
      <c r="M215" s="404" t="n"/>
      <c r="O215" s="13" t="n"/>
      <c r="P215" s="217" t="n"/>
      <c r="Q215" s="217" t="n"/>
      <c r="R215" s="432" t="n"/>
      <c r="S215" s="404" t="n"/>
      <c r="T215" s="404" t="n"/>
      <c r="U215" s="404" t="n"/>
      <c r="V215" s="404" t="n"/>
      <c r="W215" s="404" t="n"/>
      <c r="X215" s="433" t="n"/>
    </row>
    <row r="216" ht="13.35" customHeight="1" s="162">
      <c r="B216" s="199" t="inlineStr">
        <is>
          <t>Measured Amperage</t>
        </is>
      </c>
      <c r="C216" s="400" t="n"/>
      <c r="D216" s="401" t="n"/>
      <c r="E216" s="25" t="n"/>
      <c r="F216" s="25" t="n"/>
      <c r="G216" s="25" t="n"/>
      <c r="H216" s="13" t="n"/>
      <c r="I216" s="205" t="inlineStr">
        <is>
          <t>RPM Data</t>
        </is>
      </c>
      <c r="J216" s="401" t="n"/>
      <c r="K216" s="205" t="inlineStr">
        <is>
          <t>Initial</t>
        </is>
      </c>
      <c r="L216" s="205" t="inlineStr">
        <is>
          <t>Final</t>
        </is>
      </c>
      <c r="M216" s="13" t="n"/>
      <c r="O216" s="13" t="n"/>
      <c r="P216" s="217" t="n"/>
      <c r="Q216" s="217" t="n"/>
      <c r="R216" s="432" t="n"/>
      <c r="S216" s="404" t="n"/>
      <c r="T216" s="404" t="n"/>
      <c r="U216" s="404" t="n"/>
      <c r="V216" s="404" t="n"/>
      <c r="W216" s="404" t="n"/>
      <c r="X216" s="433" t="n"/>
    </row>
    <row r="217" ht="13.35" customHeight="1" s="162">
      <c r="B217" s="13" t="n"/>
      <c r="C217" s="13" t="n"/>
      <c r="D217" s="13" t="n"/>
      <c r="E217" s="13" t="n"/>
      <c r="F217" s="13" t="n"/>
      <c r="G217" s="13" t="n"/>
      <c r="H217" s="13" t="n"/>
      <c r="I217" s="199" t="inlineStr">
        <is>
          <t>Motor RPM</t>
        </is>
      </c>
      <c r="J217" s="401" t="n"/>
      <c r="K217" s="24" t="n"/>
      <c r="L217" s="24" t="n"/>
      <c r="M217" s="13" t="n"/>
      <c r="O217" s="13" t="n"/>
      <c r="P217" s="217" t="n"/>
      <c r="Q217" s="217" t="n"/>
      <c r="R217" s="432" t="n"/>
      <c r="S217" s="404" t="n"/>
      <c r="T217" s="404" t="n"/>
      <c r="U217" s="404" t="n"/>
      <c r="V217" s="404" t="n"/>
      <c r="W217" s="404" t="n"/>
      <c r="X217" s="433" t="n"/>
    </row>
    <row r="218" ht="13.35" customHeight="1" s="162">
      <c r="B218" s="200" t="inlineStr">
        <is>
          <t xml:space="preserve">Static Pressures Profile </t>
        </is>
      </c>
      <c r="C218" s="400" t="n"/>
      <c r="D218" s="400" t="n"/>
      <c r="E218" s="400" t="n"/>
      <c r="F218" s="400" t="n"/>
      <c r="G218" s="401" t="n"/>
      <c r="H218" s="13" t="n"/>
      <c r="I218" s="199" t="inlineStr">
        <is>
          <t>Fan RPM</t>
        </is>
      </c>
      <c r="J218" s="401" t="n"/>
      <c r="K218" s="24" t="n"/>
      <c r="L218" s="24" t="n"/>
      <c r="M218" s="13" t="n"/>
      <c r="O218" s="13" t="n"/>
      <c r="P218" s="217" t="n"/>
      <c r="Q218" s="217" t="n"/>
      <c r="R218" s="432" t="n"/>
      <c r="S218" s="404" t="n"/>
      <c r="T218" s="404" t="n"/>
      <c r="U218" s="404" t="n"/>
      <c r="V218" s="404" t="n"/>
      <c r="W218" s="404" t="n"/>
      <c r="X218" s="433" t="n"/>
    </row>
    <row r="219" ht="13.35" customHeight="1" s="162">
      <c r="B219" s="434" t="n"/>
      <c r="C219" s="401" t="n"/>
      <c r="D219" s="205" t="inlineStr">
        <is>
          <t>Flt/Coil</t>
        </is>
      </c>
      <c r="E219" s="205" t="inlineStr">
        <is>
          <t>Fan</t>
        </is>
      </c>
      <c r="F219" s="434" t="n"/>
      <c r="G219" s="401" t="n"/>
      <c r="H219" s="13" t="n"/>
      <c r="I219" s="246" t="inlineStr">
        <is>
          <t>VSD Frequency</t>
        </is>
      </c>
      <c r="J219" s="403" t="n"/>
      <c r="K219" s="65" t="n"/>
      <c r="L219" s="65" t="n"/>
      <c r="M219" s="13" t="n"/>
      <c r="O219" s="13" t="n"/>
      <c r="P219" s="217" t="n"/>
      <c r="Q219" s="217" t="n"/>
      <c r="R219" s="432" t="n"/>
      <c r="S219" s="404" t="n"/>
      <c r="T219" s="404" t="n"/>
      <c r="U219" s="404" t="n"/>
      <c r="V219" s="404" t="n"/>
      <c r="W219" s="404" t="n"/>
      <c r="X219" s="433" t="n"/>
    </row>
    <row r="220" ht="13.35" customHeight="1" s="162">
      <c r="B220" s="198" t="inlineStr">
        <is>
          <t>Entering</t>
        </is>
      </c>
      <c r="C220" s="401" t="n"/>
      <c r="D220" s="19" t="n"/>
      <c r="E220" s="19" t="n"/>
      <c r="F220" s="19">
        <f>IF(E220="", "", E221-E220)</f>
        <v/>
      </c>
      <c r="G220" s="186" t="inlineStr">
        <is>
          <t>TSP</t>
        </is>
      </c>
      <c r="H220" s="23" t="n"/>
      <c r="I220" s="14" t="n"/>
      <c r="J220" s="14" t="n"/>
      <c r="K220" s="14" t="n"/>
      <c r="L220" s="38" t="n"/>
      <c r="M220" s="13" t="n"/>
      <c r="O220" s="13" t="n"/>
      <c r="P220" s="217" t="n"/>
      <c r="Q220" s="217" t="n"/>
      <c r="R220" s="432" t="n"/>
      <c r="S220" s="404" t="n"/>
      <c r="T220" s="404" t="n"/>
      <c r="U220" s="404" t="n"/>
      <c r="V220" s="404" t="n"/>
      <c r="W220" s="404" t="n"/>
      <c r="X220" s="433" t="n"/>
    </row>
    <row r="221" ht="13.35" customHeight="1" s="162">
      <c r="B221" s="198" t="inlineStr">
        <is>
          <t>Exiting</t>
        </is>
      </c>
      <c r="C221" s="401" t="n"/>
      <c r="D221" s="55">
        <f>IF(E220="", "", E220)</f>
        <v/>
      </c>
      <c r="E221" s="19" t="n"/>
      <c r="F221" s="19">
        <f>IF(E221="", "", E221-D220)</f>
        <v/>
      </c>
      <c r="G221" s="186" t="inlineStr">
        <is>
          <t>ESP</t>
        </is>
      </c>
      <c r="H221" s="23" t="n"/>
      <c r="I221" s="13" t="n"/>
      <c r="J221" s="13" t="n"/>
      <c r="K221" s="13" t="n"/>
      <c r="L221" s="13" t="n"/>
      <c r="M221" s="13" t="n"/>
      <c r="O221" s="13" t="n"/>
      <c r="P221" s="217" t="n"/>
      <c r="Q221" s="217" t="n"/>
      <c r="R221" s="435" t="n"/>
      <c r="S221" s="404" t="n"/>
      <c r="T221" s="404" t="n"/>
      <c r="U221" s="404" t="n"/>
      <c r="V221" s="404" t="n"/>
      <c r="W221" s="404" t="n"/>
      <c r="X221" s="433" t="n"/>
    </row>
    <row r="222" ht="13.35" customHeight="1" s="162">
      <c r="O222" s="13" t="n"/>
      <c r="P222" s="217" t="n"/>
      <c r="Q222" s="217" t="n"/>
      <c r="R222" s="432" t="n"/>
      <c r="S222" s="404" t="n"/>
      <c r="T222" s="404" t="n"/>
      <c r="U222" s="404" t="n"/>
      <c r="V222" s="404" t="n"/>
      <c r="W222" s="404" t="n"/>
      <c r="X222" s="433" t="n"/>
    </row>
    <row r="223" ht="13.35" customHeight="1" s="162">
      <c r="B223" s="200" t="inlineStr">
        <is>
          <t>System</t>
        </is>
      </c>
      <c r="C223" s="403" t="n"/>
      <c r="D223" s="209">
        <f>IF('{Equipment Data Entry}'!B61="","",'{Equipment Data Entry}'!B61)</f>
        <v/>
      </c>
      <c r="E223" s="420" t="n"/>
      <c r="F223" s="403" t="n"/>
      <c r="G223" s="200" t="inlineStr">
        <is>
          <t>Service</t>
        </is>
      </c>
      <c r="H223" s="403" t="n"/>
      <c r="I223" s="210">
        <f>IF('{Equipment Data Entry}'!C61="","", '{Equipment Data Entry}'!C61)</f>
        <v/>
      </c>
      <c r="J223" s="420" t="n"/>
      <c r="K223" s="420" t="n"/>
      <c r="L223" s="420" t="n"/>
      <c r="M223" s="403" t="n"/>
      <c r="O223" s="13" t="n"/>
      <c r="P223" s="217" t="n"/>
      <c r="Q223" s="217" t="n"/>
      <c r="R223" s="449" t="inlineStr">
        <is>
          <t>Misc. Unit Info</t>
        </is>
      </c>
      <c r="S223" s="437" t="n"/>
      <c r="T223" s="437" t="n"/>
      <c r="U223" s="437" t="n"/>
      <c r="V223" s="437" t="n"/>
      <c r="W223" s="437" t="n"/>
      <c r="X223" s="438" t="n"/>
    </row>
    <row r="224" ht="13.35" customHeight="1" s="162">
      <c r="B224" s="424" t="n"/>
      <c r="C224" s="425" t="n"/>
      <c r="D224" s="424" t="n"/>
      <c r="E224" s="426" t="n"/>
      <c r="F224" s="425" t="n"/>
      <c r="G224" s="424" t="n"/>
      <c r="H224" s="425" t="n"/>
      <c r="I224" s="424" t="n"/>
      <c r="J224" s="426" t="n"/>
      <c r="K224" s="426" t="n"/>
      <c r="L224" s="426" t="n"/>
      <c r="M224" s="425" t="n"/>
      <c r="O224" s="13" t="n"/>
      <c r="P224" s="217" t="n"/>
      <c r="Q224" s="217" t="n"/>
      <c r="R224" s="216" t="inlineStr">
        <is>
          <t>Misc. Unit Info</t>
        </is>
      </c>
      <c r="U224" s="217" t="n"/>
      <c r="W224" s="217" t="n"/>
      <c r="X224" s="217" t="n"/>
    </row>
    <row r="225" ht="13.35" customHeight="1" s="162">
      <c r="B225" s="439" t="inlineStr">
        <is>
          <t>Drive Type:</t>
        </is>
      </c>
      <c r="C225" s="13" t="n"/>
      <c r="D225" s="440" t="n"/>
      <c r="E225" s="439" t="inlineStr">
        <is>
          <t>Fan Rotation – Design:</t>
        </is>
      </c>
      <c r="F225" s="13" t="n"/>
      <c r="G225" s="440" t="n"/>
      <c r="H225" s="13" t="n"/>
      <c r="I225" s="439" t="inlineStr">
        <is>
          <t>Actual:</t>
        </is>
      </c>
      <c r="J225" s="440" t="n"/>
      <c r="K225" s="439" t="inlineStr">
        <is>
          <t>Sheave Bore (M/F):</t>
        </is>
      </c>
      <c r="L225" s="13" t="n"/>
      <c r="M225" s="440" t="n"/>
      <c r="O225" s="13" t="n"/>
      <c r="P225" s="217" t="n"/>
      <c r="Q225" s="217" t="n"/>
      <c r="R225" s="211" t="inlineStr">
        <is>
          <t>Design Fan Rotation</t>
        </is>
      </c>
      <c r="S225" s="421" t="n"/>
      <c r="T225" s="422" t="n"/>
      <c r="U225" s="212" t="n"/>
      <c r="V225" s="423" t="n"/>
      <c r="W225" s="217" t="n"/>
      <c r="X225" s="217" t="n"/>
    </row>
    <row r="226" ht="13.35" customHeight="1" s="162">
      <c r="B226" s="200" t="inlineStr">
        <is>
          <t>Unit Data</t>
        </is>
      </c>
      <c r="C226" s="400" t="n"/>
      <c r="D226" s="400" t="n"/>
      <c r="E226" s="400" t="n"/>
      <c r="F226" s="400" t="n"/>
      <c r="G226" s="401" t="n"/>
      <c r="H226" s="13" t="n"/>
      <c r="I226" s="200" t="inlineStr">
        <is>
          <t>Design and Performance Data</t>
        </is>
      </c>
      <c r="J226" s="400" t="n"/>
      <c r="K226" s="400" t="n"/>
      <c r="L226" s="401" t="n"/>
      <c r="M226" s="283" t="n"/>
      <c r="O226" s="13" t="n"/>
      <c r="P226" s="217" t="n"/>
      <c r="Q226" s="217" t="n"/>
      <c r="R226" s="211" t="inlineStr">
        <is>
          <t>Actual Fan Rotation</t>
        </is>
      </c>
      <c r="S226" s="421" t="n"/>
      <c r="T226" s="422" t="n"/>
      <c r="U226" s="212" t="n"/>
      <c r="V226" s="423" t="n"/>
      <c r="W226" s="217" t="n"/>
      <c r="X226" s="217" t="n"/>
    </row>
    <row r="227" ht="13.35" customHeight="1" s="162">
      <c r="B227" s="199" t="inlineStr">
        <is>
          <t>Manufacturer</t>
        </is>
      </c>
      <c r="C227" s="401" t="n"/>
      <c r="D227" s="204">
        <f>IF('{Equipment Data Entry}'!E61="","",'{Equipment Data Entry}'!E61)</f>
        <v/>
      </c>
      <c r="E227" s="400" t="n"/>
      <c r="F227" s="400" t="n"/>
      <c r="G227" s="401" t="n"/>
      <c r="H227" s="13" t="n"/>
      <c r="I227" s="199" t="inlineStr">
        <is>
          <t>Design Criteria</t>
        </is>
      </c>
      <c r="J227" s="401" t="n"/>
      <c r="K227" s="199" t="inlineStr">
        <is>
          <t>Design</t>
        </is>
      </c>
      <c r="L227" s="199" t="inlineStr">
        <is>
          <t>Actual</t>
        </is>
      </c>
      <c r="M227" s="13" t="n"/>
      <c r="O227" s="13" t="n"/>
      <c r="P227" s="217" t="n"/>
      <c r="Q227" s="217" t="n"/>
      <c r="R227" s="211" t="inlineStr">
        <is>
          <t>Design Filter Type</t>
        </is>
      </c>
      <c r="S227" s="421" t="n"/>
      <c r="T227" s="422" t="n"/>
      <c r="U227" s="212" t="n"/>
      <c r="V227" s="423" t="n"/>
      <c r="W227" s="217" t="n"/>
      <c r="X227" s="217" t="n"/>
    </row>
    <row r="228" ht="13.35" customHeight="1" s="162">
      <c r="B228" s="199" t="inlineStr">
        <is>
          <t>Model Number</t>
        </is>
      </c>
      <c r="C228" s="401" t="n"/>
      <c r="D228" s="204">
        <f>IF('{Equipment Data Entry}'!F61="","",'{Equipment Data Entry}'!F61)</f>
        <v/>
      </c>
      <c r="E228" s="400" t="n"/>
      <c r="F228" s="400" t="n"/>
      <c r="G228" s="401" t="n"/>
      <c r="H228" s="13" t="n"/>
      <c r="I228" s="199" t="inlineStr">
        <is>
          <t>Total Airflow</t>
        </is>
      </c>
      <c r="J228" s="401" t="n"/>
      <c r="K228" s="24">
        <f>IF('MAU Supply Methods'!K239="",'MAU Airflow'!H240,'MAU Supply Methods'!K239)</f>
        <v/>
      </c>
      <c r="L228" s="24">
        <f>IF(OR('MAU Supply Methods'!E239="",'MAU Supply Methods'!E239="Outlets"),'MAU Airflow'!L240,'MAU Supply Methods'!E240)</f>
        <v/>
      </c>
      <c r="M228" s="22">
        <f>IF(OR(L228="",K228="",K228=0),"",L228/K228)</f>
        <v/>
      </c>
      <c r="O228" s="13" t="n"/>
      <c r="P228" s="216" t="n"/>
      <c r="Q228" s="216" t="n"/>
      <c r="R228" s="211" t="inlineStr">
        <is>
          <t>Installed Filter Type</t>
        </is>
      </c>
      <c r="S228" s="421" t="n"/>
      <c r="T228" s="422" t="n"/>
      <c r="U228" s="211" t="inlineStr">
        <is>
          <t>Qty.</t>
        </is>
      </c>
      <c r="V228" s="423" t="n"/>
      <c r="W228" s="217" t="n"/>
      <c r="X228" s="217" t="n"/>
    </row>
    <row r="229" ht="13.35" customHeight="1" s="162">
      <c r="B229" s="199" t="inlineStr">
        <is>
          <t>Serial Number</t>
        </is>
      </c>
      <c r="C229" s="401" t="n"/>
      <c r="D229" s="204" t="n"/>
      <c r="E229" s="400" t="n"/>
      <c r="F229" s="400" t="n"/>
      <c r="G229" s="401" t="n"/>
      <c r="H229" s="13" t="n"/>
      <c r="I229" s="199" t="inlineStr">
        <is>
          <t>Unit ESP</t>
        </is>
      </c>
      <c r="J229" s="401" t="n"/>
      <c r="K229" s="71">
        <f>IF('{Equipment Data Entry}'!H61="","",'{Equipment Data Entry}'!H61)</f>
        <v/>
      </c>
      <c r="L229" s="64">
        <f>F244</f>
        <v/>
      </c>
      <c r="M229" s="22" t="n"/>
      <c r="O229" s="13" t="n"/>
      <c r="P229" s="217" t="n"/>
      <c r="Q229" s="217" t="n"/>
      <c r="R229" s="211" t="inlineStr">
        <is>
          <t>Size</t>
        </is>
      </c>
      <c r="S229" s="212" t="n"/>
      <c r="T229" s="423" t="n"/>
      <c r="U229" s="211" t="inlineStr">
        <is>
          <t>Qty.</t>
        </is>
      </c>
      <c r="V229" s="212" t="n"/>
      <c r="W229" s="217" t="n"/>
      <c r="X229" s="217" t="n"/>
    </row>
    <row r="230" ht="13.35" customHeight="1" s="162">
      <c r="B230" s="199" t="inlineStr">
        <is>
          <t>Area Served</t>
        </is>
      </c>
      <c r="C230" s="401" t="n"/>
      <c r="D230" s="204">
        <f>I223</f>
        <v/>
      </c>
      <c r="E230" s="400" t="n"/>
      <c r="F230" s="400" t="n"/>
      <c r="G230" s="401" t="n"/>
      <c r="H230" s="13" t="n"/>
      <c r="I230" s="199" t="inlineStr">
        <is>
          <t>Fan RPMs</t>
        </is>
      </c>
      <c r="J230" s="401" t="n"/>
      <c r="K230" s="24">
        <f>IF('{Equipment Data Entry}'!I61="","",'{Equipment Data Entry}'!I61)</f>
        <v/>
      </c>
      <c r="L230" s="24">
        <f>IF(L241="","",L241)</f>
        <v/>
      </c>
      <c r="M230" s="13" t="n"/>
      <c r="O230" s="13" t="n"/>
      <c r="P230" s="217" t="n"/>
      <c r="S230" s="217" t="n"/>
      <c r="V230" s="217" t="n"/>
      <c r="W230" s="61" t="inlineStr">
        <is>
          <t>Original</t>
        </is>
      </c>
      <c r="X230" s="61" t="inlineStr">
        <is>
          <t>New</t>
        </is>
      </c>
    </row>
    <row r="231" ht="13.35" customHeight="1" s="162">
      <c r="B231" s="199" t="inlineStr">
        <is>
          <t>Location</t>
        </is>
      </c>
      <c r="C231" s="401" t="n"/>
      <c r="D231" s="204">
        <f>IF('{Equipment Data Entry}'!D61="","",'{Equipment Data Entry}'!D61)</f>
        <v/>
      </c>
      <c r="E231" s="400" t="n"/>
      <c r="F231" s="400" t="n"/>
      <c r="G231" s="401" t="n"/>
      <c r="H231" s="13" t="n"/>
      <c r="I231" s="283" t="n"/>
      <c r="J231" s="283" t="n"/>
      <c r="K231" s="36" t="n"/>
      <c r="L231" s="36" t="n"/>
      <c r="M231" s="13" t="n"/>
      <c r="O231" s="13" t="n"/>
      <c r="P231" s="217" t="n"/>
      <c r="Q231" s="217" t="n"/>
      <c r="R231" s="216" t="inlineStr">
        <is>
          <t>Direct Drive Motors</t>
        </is>
      </c>
      <c r="U231" s="216" t="inlineStr">
        <is>
          <t>Drive Change Data</t>
        </is>
      </c>
      <c r="W231" s="61" t="inlineStr">
        <is>
          <t>Original</t>
        </is>
      </c>
      <c r="X231" s="61" t="inlineStr">
        <is>
          <t>New</t>
        </is>
      </c>
    </row>
    <row r="232" ht="13.35" customHeight="1" s="162">
      <c r="B232" s="13" t="n"/>
      <c r="C232" s="13" t="n"/>
      <c r="D232" s="13" t="n"/>
      <c r="E232" s="13" t="n"/>
      <c r="F232" s="13" t="n"/>
      <c r="G232" s="13" t="n"/>
      <c r="H232" s="13" t="n"/>
      <c r="I232" s="283" t="n"/>
      <c r="J232" s="283" t="n"/>
      <c r="K232" s="37" t="n"/>
      <c r="L232" s="37" t="n"/>
      <c r="M232" s="13" t="n"/>
      <c r="O232" s="13" t="n"/>
      <c r="P232" s="217" t="n"/>
      <c r="Q232" s="211" t="inlineStr">
        <is>
          <t>RPM</t>
        </is>
      </c>
      <c r="R232" s="211" t="inlineStr">
        <is>
          <t>Initial</t>
        </is>
      </c>
      <c r="S232" s="211" t="inlineStr">
        <is>
          <t>Final</t>
        </is>
      </c>
      <c r="T232" s="217" t="n"/>
      <c r="U232" s="211" t="inlineStr">
        <is>
          <t>Motor Sheave</t>
        </is>
      </c>
      <c r="V232" s="422" t="n"/>
      <c r="W232" s="212" t="n"/>
      <c r="X232" s="212" t="n"/>
    </row>
    <row r="233" ht="13.35" customHeight="1" s="162">
      <c r="B233" s="200" t="inlineStr">
        <is>
          <t>Motor Data</t>
        </is>
      </c>
      <c r="C233" s="400" t="n"/>
      <c r="D233" s="400" t="n"/>
      <c r="E233" s="400" t="n"/>
      <c r="F233" s="400" t="n"/>
      <c r="G233" s="401" t="n"/>
      <c r="H233" s="13" t="n"/>
      <c r="I233" s="283" t="inlineStr">
        <is>
          <t>Filters: Type / Size / Qty</t>
        </is>
      </c>
      <c r="J233" s="404" t="n"/>
      <c r="K233" s="37" t="n"/>
      <c r="L233" s="404" t="n"/>
      <c r="M233" s="404" t="n"/>
      <c r="O233" s="13" t="n"/>
      <c r="P233" s="217" t="n"/>
      <c r="Q233" s="211" t="inlineStr">
        <is>
          <t>RPM</t>
        </is>
      </c>
      <c r="R233" s="212" t="n"/>
      <c r="S233" s="211" t="n"/>
      <c r="T233" s="217" t="n"/>
      <c r="U233" s="211" t="inlineStr">
        <is>
          <t>Fan Sheave</t>
        </is>
      </c>
      <c r="V233" s="422" t="n"/>
      <c r="W233" s="212" t="n"/>
      <c r="X233" s="212" t="n"/>
    </row>
    <row r="234" ht="13.35" customHeight="1" s="162">
      <c r="B234" s="199" t="inlineStr">
        <is>
          <t>Manufacturer</t>
        </is>
      </c>
      <c r="C234" s="401" t="n"/>
      <c r="D234" s="203" t="n"/>
      <c r="E234" s="400" t="n"/>
      <c r="F234" s="400" t="n"/>
      <c r="G234" s="401" t="n"/>
      <c r="H234" s="13" t="n"/>
      <c r="I234" s="200" t="inlineStr">
        <is>
          <t>Drive Data</t>
        </is>
      </c>
      <c r="J234" s="400" t="n"/>
      <c r="K234" s="400" t="n"/>
      <c r="L234" s="401" t="n"/>
      <c r="M234" s="13" t="n"/>
      <c r="O234" s="13" t="n"/>
      <c r="P234" s="217" t="n"/>
      <c r="Q234" s="211" t="inlineStr">
        <is>
          <t>VFD</t>
        </is>
      </c>
      <c r="R234" s="212" t="n"/>
      <c r="S234" s="211" t="n"/>
      <c r="T234" s="217" t="n"/>
      <c r="U234" s="211" t="inlineStr">
        <is>
          <t>Belt</t>
        </is>
      </c>
      <c r="V234" s="422" t="n"/>
      <c r="W234" s="212" t="n"/>
      <c r="X234" s="212" t="n"/>
    </row>
    <row r="235" ht="13.35" customHeight="1" s="162">
      <c r="B235" s="199" t="inlineStr">
        <is>
          <t>Horsepower</t>
        </is>
      </c>
      <c r="C235" s="401" t="n"/>
      <c r="D235" s="28">
        <f>IF('{Equipment Data Entry}'!G61="","",'{Equipment Data Entry}'!G61)</f>
        <v/>
      </c>
      <c r="E235" s="21" t="inlineStr">
        <is>
          <t>RPM</t>
        </is>
      </c>
      <c r="F235" s="24" t="n"/>
      <c r="G235" s="199" t="inlineStr">
        <is>
          <t>SF</t>
        </is>
      </c>
      <c r="H235" s="13" t="n"/>
      <c r="I235" s="199" t="inlineStr">
        <is>
          <t>Motor Shv OD/Bore/PD</t>
        </is>
      </c>
      <c r="J235" s="401" t="n"/>
      <c r="K235" s="208">
        <f>IF('{Equipment Data Entry}'!J61="","",'{Equipment Data Entry}'!J61)</f>
        <v/>
      </c>
      <c r="L235" s="401" t="n"/>
      <c r="M235" s="13" t="n"/>
      <c r="O235" s="13" t="n"/>
      <c r="P235" s="217" t="n"/>
      <c r="Q235" s="211" t="inlineStr">
        <is>
          <t>DCV</t>
        </is>
      </c>
      <c r="R235" s="212" t="n"/>
      <c r="S235" s="211" t="n"/>
      <c r="T235" s="217" t="n"/>
      <c r="U235" s="211" t="inlineStr">
        <is>
          <t>C to C</t>
        </is>
      </c>
      <c r="V235" s="422" t="n"/>
      <c r="W235" s="212" t="n"/>
      <c r="X235" s="212" t="n"/>
    </row>
    <row r="236" ht="13.35" customHeight="1" s="162">
      <c r="B236" s="198">
        <f>IF('{Equipment Data Entry}'!N61="","",'{Equipment Data Entry}'!N61)</f>
        <v/>
      </c>
      <c r="C236" s="198">
        <f>IF('{Equipment Data Entry}'!O61="","",'{Equipment Data Entry}'!O61)</f>
        <v/>
      </c>
      <c r="D236" s="21" t="inlineStr">
        <is>
          <t>FLA</t>
        </is>
      </c>
      <c r="E236" s="25" t="n"/>
      <c r="F236" s="21" t="inlineStr">
        <is>
          <t>Frame</t>
        </is>
      </c>
      <c r="G236" s="208" t="n"/>
      <c r="H236" s="13" t="n"/>
      <c r="I236" s="199" t="inlineStr">
        <is>
          <t>Fan Shv OD/Bore</t>
        </is>
      </c>
      <c r="J236" s="401" t="n"/>
      <c r="K236" s="208">
        <f>IF('{Equipment Data Entry}'!K61="","",'{Equipment Data Entry}'!K61)</f>
        <v/>
      </c>
      <c r="L236" s="401" t="n"/>
      <c r="M236" s="13" t="n"/>
      <c r="O236" s="13" t="n"/>
      <c r="P236" s="217" t="n"/>
      <c r="Q236" s="217" t="n"/>
      <c r="R236" s="216" t="inlineStr">
        <is>
          <t>Technician Notes</t>
        </is>
      </c>
      <c r="S236" s="217" t="n"/>
      <c r="T236" s="217" t="n"/>
      <c r="U236" s="217" t="n"/>
      <c r="V236" s="217" t="n"/>
      <c r="W236" s="217" t="n"/>
      <c r="X236" s="217" t="n"/>
    </row>
    <row r="237" ht="13.35" customHeight="1" s="162">
      <c r="B237" s="199" t="inlineStr">
        <is>
          <t>Corrected FLA</t>
        </is>
      </c>
      <c r="C237" s="401" t="n"/>
      <c r="D237" s="27">
        <f>IF(OR(E238="",E236="",B236=""),"",B236/AVERAGE(E238:G238)*E236)</f>
        <v/>
      </c>
      <c r="E237" s="199" t="inlineStr">
        <is>
          <t>Estimated BHP</t>
        </is>
      </c>
      <c r="F237" s="401" t="n"/>
      <c r="G237" s="27">
        <f>IF(OR(COUNT(E238:G238)=0,COUNT(E239:G239)=0),"",IF(C236="1-phase", ((0.8*0.9*E238*E239)/746), AVERAGE(E238:G238)*AVERAGE(E239:G239)*0.8*0.9*1.732/746))</f>
        <v/>
      </c>
      <c r="H237" s="13" t="n"/>
      <c r="I237" s="199" t="inlineStr">
        <is>
          <t>Belt(s)</t>
        </is>
      </c>
      <c r="J237" s="208">
        <f>IF('{Equipment Data Entry}'!L61="","",'{Equipment Data Entry}'!L61)</f>
        <v/>
      </c>
      <c r="K237" s="199" t="inlineStr">
        <is>
          <t>C to C</t>
        </is>
      </c>
      <c r="L237" s="64">
        <f>IF('{Equipment Data Entry}'!M61="","",'{Equipment Data Entry}'!M61)</f>
        <v/>
      </c>
      <c r="M237" s="13" t="n"/>
      <c r="O237" s="13" t="n"/>
      <c r="P237" s="217" t="n"/>
      <c r="Q237" s="217" t="n"/>
      <c r="R237" s="216" t="inlineStr">
        <is>
          <t>Technician Notes</t>
        </is>
      </c>
      <c r="S237" s="217" t="n"/>
      <c r="T237" s="217" t="n"/>
      <c r="U237" s="217" t="n"/>
      <c r="V237" s="217" t="n"/>
      <c r="W237" s="217" t="n"/>
      <c r="X237" s="217" t="n"/>
    </row>
    <row r="238" ht="13.35" customHeight="1" s="162">
      <c r="B238" s="199" t="inlineStr">
        <is>
          <t>Measured Voltage</t>
        </is>
      </c>
      <c r="C238" s="400" t="n"/>
      <c r="D238" s="401" t="n"/>
      <c r="E238" s="24" t="n"/>
      <c r="F238" s="24" t="n"/>
      <c r="G238" s="24" t="n"/>
      <c r="H238" s="13" t="n"/>
      <c r="I238" s="283" t="inlineStr">
        <is>
          <t>Final Settings / Setpoints</t>
        </is>
      </c>
      <c r="J238" s="404" t="n"/>
      <c r="K238" s="37" t="n"/>
      <c r="L238" s="404" t="n"/>
      <c r="M238" s="404" t="n"/>
      <c r="O238" s="13" t="n"/>
      <c r="P238" s="217" t="n"/>
      <c r="Q238" s="217" t="n"/>
      <c r="R238" s="429" t="n"/>
      <c r="S238" s="430" t="n"/>
      <c r="T238" s="430" t="n"/>
      <c r="U238" s="430" t="n"/>
      <c r="V238" s="430" t="n"/>
      <c r="W238" s="430" t="n"/>
      <c r="X238" s="431" t="n"/>
    </row>
    <row r="239" ht="13.35" customHeight="1" s="162">
      <c r="B239" s="199" t="inlineStr">
        <is>
          <t>Measured Amperage</t>
        </is>
      </c>
      <c r="C239" s="400" t="n"/>
      <c r="D239" s="401" t="n"/>
      <c r="E239" s="25" t="n"/>
      <c r="F239" s="25" t="n"/>
      <c r="G239" s="25" t="n"/>
      <c r="H239" s="13" t="n"/>
      <c r="I239" s="205" t="inlineStr">
        <is>
          <t>RPM Data</t>
        </is>
      </c>
      <c r="J239" s="401" t="n"/>
      <c r="K239" s="205" t="inlineStr">
        <is>
          <t>Initial</t>
        </is>
      </c>
      <c r="L239" s="205" t="inlineStr">
        <is>
          <t>Final</t>
        </is>
      </c>
      <c r="M239" s="13" t="n"/>
      <c r="O239" s="13" t="n"/>
      <c r="P239" s="217" t="n"/>
      <c r="Q239" s="217" t="n"/>
      <c r="R239" s="432" t="n"/>
      <c r="S239" s="404" t="n"/>
      <c r="T239" s="404" t="n"/>
      <c r="U239" s="404" t="n"/>
      <c r="V239" s="404" t="n"/>
      <c r="W239" s="404" t="n"/>
      <c r="X239" s="433" t="n"/>
    </row>
    <row r="240" ht="13.35" customHeight="1" s="162">
      <c r="B240" s="13" t="n"/>
      <c r="C240" s="13" t="n"/>
      <c r="D240" s="13" t="n"/>
      <c r="E240" s="13" t="n"/>
      <c r="F240" s="13" t="n"/>
      <c r="G240" s="13" t="n"/>
      <c r="H240" s="13" t="n"/>
      <c r="I240" s="199" t="inlineStr">
        <is>
          <t>Motor RPM</t>
        </is>
      </c>
      <c r="J240" s="401" t="n"/>
      <c r="K240" s="24" t="n"/>
      <c r="L240" s="24" t="n"/>
      <c r="M240" s="13" t="n"/>
      <c r="O240" s="13" t="n"/>
      <c r="P240" s="217" t="n"/>
      <c r="Q240" s="217" t="n"/>
      <c r="R240" s="432" t="n"/>
      <c r="S240" s="404" t="n"/>
      <c r="T240" s="404" t="n"/>
      <c r="U240" s="404" t="n"/>
      <c r="V240" s="404" t="n"/>
      <c r="W240" s="404" t="n"/>
      <c r="X240" s="433" t="n"/>
    </row>
    <row r="241" ht="13.35" customHeight="1" s="162">
      <c r="B241" s="200" t="inlineStr">
        <is>
          <t xml:space="preserve">Static Pressures Profile </t>
        </is>
      </c>
      <c r="C241" s="400" t="n"/>
      <c r="D241" s="400" t="n"/>
      <c r="E241" s="400" t="n"/>
      <c r="F241" s="400" t="n"/>
      <c r="G241" s="401" t="n"/>
      <c r="H241" s="13" t="n"/>
      <c r="I241" s="199" t="inlineStr">
        <is>
          <t>Fan RPM</t>
        </is>
      </c>
      <c r="J241" s="401" t="n"/>
      <c r="K241" s="24" t="n"/>
      <c r="L241" s="24" t="n"/>
      <c r="M241" s="13" t="n"/>
      <c r="O241" s="13" t="n"/>
      <c r="P241" s="217" t="n"/>
      <c r="Q241" s="217" t="n"/>
      <c r="R241" s="432" t="n"/>
      <c r="S241" s="404" t="n"/>
      <c r="T241" s="404" t="n"/>
      <c r="U241" s="404" t="n"/>
      <c r="V241" s="404" t="n"/>
      <c r="W241" s="404" t="n"/>
      <c r="X241" s="433" t="n"/>
    </row>
    <row r="242" ht="13.35" customHeight="1" s="162">
      <c r="B242" s="434" t="n"/>
      <c r="C242" s="401" t="n"/>
      <c r="D242" s="205" t="inlineStr">
        <is>
          <t>Flt/Coil</t>
        </is>
      </c>
      <c r="E242" s="205" t="inlineStr">
        <is>
          <t>Fan</t>
        </is>
      </c>
      <c r="F242" s="434" t="n"/>
      <c r="G242" s="401" t="n"/>
      <c r="H242" s="13" t="n"/>
      <c r="I242" s="246" t="inlineStr">
        <is>
          <t>VSD Frequency</t>
        </is>
      </c>
      <c r="J242" s="403" t="n"/>
      <c r="K242" s="65" t="n"/>
      <c r="L242" s="65" t="n"/>
      <c r="M242" s="13" t="n"/>
      <c r="O242" s="13" t="n"/>
      <c r="P242" s="217" t="n"/>
      <c r="Q242" s="217" t="n"/>
      <c r="R242" s="432" t="n"/>
      <c r="S242" s="404" t="n"/>
      <c r="T242" s="404" t="n"/>
      <c r="U242" s="404" t="n"/>
      <c r="V242" s="404" t="n"/>
      <c r="W242" s="404" t="n"/>
      <c r="X242" s="433" t="n"/>
    </row>
    <row r="243" ht="13.35" customHeight="1" s="162">
      <c r="B243" s="198" t="inlineStr">
        <is>
          <t>Entering</t>
        </is>
      </c>
      <c r="C243" s="401" t="n"/>
      <c r="D243" s="19" t="n"/>
      <c r="E243" s="19" t="n"/>
      <c r="F243" s="19">
        <f>IF(E243="", "", E244-E243)</f>
        <v/>
      </c>
      <c r="G243" s="186" t="inlineStr">
        <is>
          <t>TSP</t>
        </is>
      </c>
      <c r="H243" s="23" t="n"/>
      <c r="I243" s="14" t="n"/>
      <c r="J243" s="14" t="n"/>
      <c r="K243" s="14" t="n"/>
      <c r="L243" s="38" t="n"/>
      <c r="M243" s="13" t="n"/>
      <c r="O243" s="13" t="n"/>
      <c r="P243" s="217" t="n"/>
      <c r="Q243" s="217" t="n"/>
      <c r="R243" s="432" t="n"/>
      <c r="S243" s="404" t="n"/>
      <c r="T243" s="404" t="n"/>
      <c r="U243" s="404" t="n"/>
      <c r="V243" s="404" t="n"/>
      <c r="W243" s="404" t="n"/>
      <c r="X243" s="433" t="n"/>
    </row>
    <row r="244" ht="13.35" customHeight="1" s="162">
      <c r="B244" s="198" t="inlineStr">
        <is>
          <t>Exiting</t>
        </is>
      </c>
      <c r="C244" s="401" t="n"/>
      <c r="D244" s="55">
        <f>IF(E243="", "", E243)</f>
        <v/>
      </c>
      <c r="E244" s="19" t="n"/>
      <c r="F244" s="19">
        <f>IF(E244="", "", E244-D243)</f>
        <v/>
      </c>
      <c r="G244" s="186" t="inlineStr">
        <is>
          <t>ESP</t>
        </is>
      </c>
      <c r="H244" s="23" t="n"/>
      <c r="I244" s="13" t="n"/>
      <c r="J244" s="13" t="n"/>
      <c r="K244" s="13" t="n"/>
      <c r="L244" s="13" t="n"/>
      <c r="M244" s="13" t="n"/>
      <c r="O244" s="13" t="n"/>
      <c r="P244" s="217" t="n"/>
      <c r="Q244" s="217" t="n"/>
      <c r="R244" s="432" t="n"/>
      <c r="S244" s="404" t="n"/>
      <c r="T244" s="404" t="n"/>
      <c r="U244" s="404" t="n"/>
      <c r="V244" s="404" t="n"/>
      <c r="W244" s="404" t="n"/>
      <c r="X244" s="433" t="n"/>
    </row>
    <row r="245" ht="13.35" customHeight="1" s="162">
      <c r="O245" s="13" t="n"/>
      <c r="P245" s="217" t="n"/>
      <c r="Q245" s="217" t="n"/>
      <c r="R245" s="435" t="n"/>
      <c r="S245" s="404" t="n"/>
      <c r="T245" s="404" t="n"/>
      <c r="U245" s="404" t="n"/>
      <c r="V245" s="404" t="n"/>
      <c r="W245" s="404" t="n"/>
      <c r="X245" s="433" t="n"/>
    </row>
    <row r="246" ht="13.35" customHeight="1" s="162">
      <c r="B246" s="205" t="inlineStr">
        <is>
          <t>Notes</t>
        </is>
      </c>
      <c r="C246" s="186" t="n"/>
      <c r="D246" s="400" t="n"/>
      <c r="E246" s="400" t="n"/>
      <c r="F246" s="400" t="n"/>
      <c r="G246" s="400" t="n"/>
      <c r="H246" s="400" t="n"/>
      <c r="I246" s="400" t="n"/>
      <c r="J246" s="400" t="n"/>
      <c r="K246" s="400" t="n"/>
      <c r="L246" s="400" t="n"/>
      <c r="M246" s="401" t="n"/>
      <c r="O246" s="13" t="n"/>
      <c r="P246" s="217" t="n"/>
      <c r="Q246" s="217" t="n"/>
      <c r="R246" s="432" t="n"/>
      <c r="S246" s="404" t="n"/>
      <c r="T246" s="404" t="n"/>
      <c r="U246" s="404" t="n"/>
      <c r="V246" s="404" t="n"/>
      <c r="W246" s="404" t="n"/>
      <c r="X246" s="433" t="n"/>
    </row>
    <row r="247" ht="13.35" customHeight="1" s="162">
      <c r="B247" s="186" t="n"/>
      <c r="C247" s="400" t="n"/>
      <c r="D247" s="400" t="n"/>
      <c r="E247" s="400" t="n"/>
      <c r="F247" s="400" t="n"/>
      <c r="G247" s="400" t="n"/>
      <c r="H247" s="400" t="n"/>
      <c r="I247" s="400" t="n"/>
      <c r="J247" s="400" t="n"/>
      <c r="K247" s="400" t="n"/>
      <c r="L247" s="400" t="n"/>
      <c r="M247" s="401" t="n"/>
      <c r="O247" s="13" t="n"/>
      <c r="P247" s="217" t="n"/>
      <c r="Q247" s="217" t="n"/>
      <c r="R247" s="436" t="n"/>
      <c r="S247" s="437" t="n"/>
      <c r="T247" s="437" t="n"/>
      <c r="U247" s="437" t="n"/>
      <c r="V247" s="437" t="n"/>
      <c r="W247" s="437" t="n"/>
      <c r="X247" s="438" t="n"/>
    </row>
    <row r="248" ht="13.35" customHeight="1" s="162">
      <c r="B248" s="186" t="n"/>
      <c r="C248" s="400" t="n"/>
      <c r="D248" s="400" t="n"/>
      <c r="E248" s="400" t="n"/>
      <c r="F248" s="400" t="n"/>
      <c r="G248" s="400" t="n"/>
      <c r="H248" s="400" t="n"/>
      <c r="I248" s="400" t="n"/>
      <c r="J248" s="400" t="n"/>
      <c r="K248" s="400" t="n"/>
      <c r="L248" s="400" t="n"/>
      <c r="M248" s="401" t="n"/>
    </row>
  </sheetData>
  <mergeCells count="773">
    <mergeCell ref="I223:M224"/>
    <mergeCell ref="U128:V128"/>
    <mergeCell ref="D130:G130"/>
    <mergeCell ref="U226:V226"/>
    <mergeCell ref="U136:V136"/>
    <mergeCell ref="R204:T204"/>
    <mergeCell ref="B12:C12"/>
    <mergeCell ref="I106:J106"/>
    <mergeCell ref="D132:G132"/>
    <mergeCell ref="U228:V228"/>
    <mergeCell ref="R18:X18"/>
    <mergeCell ref="I4:M5"/>
    <mergeCell ref="D59:G59"/>
    <mergeCell ref="B235:C235"/>
    <mergeCell ref="P206:R206"/>
    <mergeCell ref="I66:J66"/>
    <mergeCell ref="R19:X19"/>
    <mergeCell ref="R146:X146"/>
    <mergeCell ref="B243:C243"/>
    <mergeCell ref="B205:C205"/>
    <mergeCell ref="I155:J155"/>
    <mergeCell ref="F23:G23"/>
    <mergeCell ref="F121:G121"/>
    <mergeCell ref="I170:J170"/>
    <mergeCell ref="D151:F152"/>
    <mergeCell ref="I157:J157"/>
    <mergeCell ref="D200:F201"/>
    <mergeCell ref="B190:D190"/>
    <mergeCell ref="I193:J193"/>
    <mergeCell ref="U14:V14"/>
    <mergeCell ref="U85:V85"/>
    <mergeCell ref="D87:G87"/>
    <mergeCell ref="U60:V60"/>
    <mergeCell ref="K236:L236"/>
    <mergeCell ref="B129:C129"/>
    <mergeCell ref="R141:X141"/>
    <mergeCell ref="U78:V78"/>
    <mergeCell ref="B25:C25"/>
    <mergeCell ref="B14:G14"/>
    <mergeCell ref="I46:J46"/>
    <mergeCell ref="B156:C156"/>
    <mergeCell ref="E67:F67"/>
    <mergeCell ref="D64:G64"/>
    <mergeCell ref="R72:X72"/>
    <mergeCell ref="R154:T154"/>
    <mergeCell ref="R143:X143"/>
    <mergeCell ref="B131:C131"/>
    <mergeCell ref="U80:V80"/>
    <mergeCell ref="S180:T180"/>
    <mergeCell ref="R129:T129"/>
    <mergeCell ref="B220:C220"/>
    <mergeCell ref="B2:C2"/>
    <mergeCell ref="B195:C195"/>
    <mergeCell ref="B231:C231"/>
    <mergeCell ref="I212:J212"/>
    <mergeCell ref="I112:J112"/>
    <mergeCell ref="B239:D239"/>
    <mergeCell ref="B68:D68"/>
    <mergeCell ref="U225:V225"/>
    <mergeCell ref="U13:V13"/>
    <mergeCell ref="U7:V7"/>
    <mergeCell ref="I43:J43"/>
    <mergeCell ref="I114:J114"/>
    <mergeCell ref="P108:R108"/>
    <mergeCell ref="B154:G154"/>
    <mergeCell ref="K184:M184"/>
    <mergeCell ref="F46:G46"/>
    <mergeCell ref="I107:J107"/>
    <mergeCell ref="S33:T33"/>
    <mergeCell ref="B84:C84"/>
    <mergeCell ref="I7:L7"/>
    <mergeCell ref="D204:G204"/>
    <mergeCell ref="D11:G11"/>
    <mergeCell ref="R217:X217"/>
    <mergeCell ref="E237:F237"/>
    <mergeCell ref="U8:V8"/>
    <mergeCell ref="R207:T207"/>
    <mergeCell ref="R11:T11"/>
    <mergeCell ref="B15:C15"/>
    <mergeCell ref="R27:X27"/>
    <mergeCell ref="I151:M152"/>
    <mergeCell ref="B215:D215"/>
    <mergeCell ref="U231:V231"/>
    <mergeCell ref="D206:G206"/>
    <mergeCell ref="I200:M201"/>
    <mergeCell ref="B150:M150"/>
    <mergeCell ref="I138:J138"/>
    <mergeCell ref="B80:C80"/>
    <mergeCell ref="R84:T84"/>
    <mergeCell ref="I59:J59"/>
    <mergeCell ref="R78:T78"/>
    <mergeCell ref="D181:G181"/>
    <mergeCell ref="U137:V137"/>
    <mergeCell ref="R91:X91"/>
    <mergeCell ref="E18:F18"/>
    <mergeCell ref="I9:J9"/>
    <mergeCell ref="B151:C152"/>
    <mergeCell ref="B144:C144"/>
    <mergeCell ref="G174:H175"/>
    <mergeCell ref="I140:J140"/>
    <mergeCell ref="B242:C242"/>
    <mergeCell ref="S156:T156"/>
    <mergeCell ref="R80:T80"/>
    <mergeCell ref="B81:C81"/>
    <mergeCell ref="D223:F224"/>
    <mergeCell ref="B208:C208"/>
    <mergeCell ref="I207:J207"/>
    <mergeCell ref="I11:J11"/>
    <mergeCell ref="I204:J204"/>
    <mergeCell ref="U84:V84"/>
    <mergeCell ref="U155:V155"/>
    <mergeCell ref="G76:H77"/>
    <mergeCell ref="S34:U34"/>
    <mergeCell ref="U86:V86"/>
    <mergeCell ref="U151:V151"/>
    <mergeCell ref="K166:M166"/>
    <mergeCell ref="B170:C170"/>
    <mergeCell ref="U186:V186"/>
    <mergeCell ref="R155:T155"/>
    <mergeCell ref="D76:F77"/>
    <mergeCell ref="R226:T226"/>
    <mergeCell ref="B234:C234"/>
    <mergeCell ref="B34:C34"/>
    <mergeCell ref="R246:X246"/>
    <mergeCell ref="U152:V152"/>
    <mergeCell ref="B172:C172"/>
    <mergeCell ref="B79:G79"/>
    <mergeCell ref="G102:H103"/>
    <mergeCell ref="I191:J191"/>
    <mergeCell ref="B100:M100"/>
    <mergeCell ref="U177:V177"/>
    <mergeCell ref="B140:D140"/>
    <mergeCell ref="J2:K2"/>
    <mergeCell ref="R28:T28"/>
    <mergeCell ref="B238:D238"/>
    <mergeCell ref="B210:G210"/>
    <mergeCell ref="U35:V35"/>
    <mergeCell ref="R30:T30"/>
    <mergeCell ref="P59:R59"/>
    <mergeCell ref="I65:J65"/>
    <mergeCell ref="I192:J192"/>
    <mergeCell ref="K63:M63"/>
    <mergeCell ref="S181:U181"/>
    <mergeCell ref="D12:G12"/>
    <mergeCell ref="D83:G83"/>
    <mergeCell ref="I79:L79"/>
    <mergeCell ref="R51:X51"/>
    <mergeCell ref="F193:G193"/>
    <mergeCell ref="E188:F188"/>
    <mergeCell ref="D207:G207"/>
    <mergeCell ref="R93:X93"/>
    <mergeCell ref="R175:T175"/>
    <mergeCell ref="C197:M197"/>
    <mergeCell ref="R220:X220"/>
    <mergeCell ref="B244:C244"/>
    <mergeCell ref="R170:X170"/>
    <mergeCell ref="B229:C229"/>
    <mergeCell ref="B145:C145"/>
    <mergeCell ref="B23:C23"/>
    <mergeCell ref="R106:T106"/>
    <mergeCell ref="B181:C181"/>
    <mergeCell ref="R222:X222"/>
    <mergeCell ref="I206:J206"/>
    <mergeCell ref="B30:G30"/>
    <mergeCell ref="R81:T81"/>
    <mergeCell ref="R152:T152"/>
    <mergeCell ref="D159:G159"/>
    <mergeCell ref="R172:X172"/>
    <mergeCell ref="I181:J181"/>
    <mergeCell ref="B87:C87"/>
    <mergeCell ref="D80:G80"/>
    <mergeCell ref="R221:X221"/>
    <mergeCell ref="U234:V234"/>
    <mergeCell ref="B94:G94"/>
    <mergeCell ref="I235:J235"/>
    <mergeCell ref="I39:J39"/>
    <mergeCell ref="I14:J14"/>
    <mergeCell ref="I76:M77"/>
    <mergeCell ref="K39:L39"/>
    <mergeCell ref="U54:V54"/>
    <mergeCell ref="K238:M238"/>
    <mergeCell ref="U200:V200"/>
    <mergeCell ref="U29:V29"/>
    <mergeCell ref="R228:T228"/>
    <mergeCell ref="B207:C207"/>
    <mergeCell ref="D162:G162"/>
    <mergeCell ref="B163:C163"/>
    <mergeCell ref="D156:G156"/>
    <mergeCell ref="B56:G56"/>
    <mergeCell ref="D227:G227"/>
    <mergeCell ref="P34:R34"/>
    <mergeCell ref="R7:T7"/>
    <mergeCell ref="B113:C113"/>
    <mergeCell ref="U202:V202"/>
    <mergeCell ref="R125:X125"/>
    <mergeCell ref="U31:V31"/>
    <mergeCell ref="U158:V158"/>
    <mergeCell ref="E139:F139"/>
    <mergeCell ref="B42:D42"/>
    <mergeCell ref="L2:M2"/>
    <mergeCell ref="B165:C165"/>
    <mergeCell ref="D8:G8"/>
    <mergeCell ref="I217:J217"/>
    <mergeCell ref="I102:M103"/>
    <mergeCell ref="B166:D166"/>
    <mergeCell ref="D231:G231"/>
    <mergeCell ref="B31:C31"/>
    <mergeCell ref="I228:J228"/>
    <mergeCell ref="U105:V105"/>
    <mergeCell ref="L3:M3"/>
    <mergeCell ref="R120:X120"/>
    <mergeCell ref="I129:J129"/>
    <mergeCell ref="S107:T107"/>
    <mergeCell ref="D109:G109"/>
    <mergeCell ref="I71:J71"/>
    <mergeCell ref="I131:J131"/>
    <mergeCell ref="D174:F175"/>
    <mergeCell ref="C50:M50"/>
    <mergeCell ref="S157:U157"/>
    <mergeCell ref="R77:T77"/>
    <mergeCell ref="U57:V57"/>
    <mergeCell ref="U184:V184"/>
    <mergeCell ref="D155:G155"/>
    <mergeCell ref="D84:G84"/>
    <mergeCell ref="I58:J58"/>
    <mergeCell ref="G27:H28"/>
    <mergeCell ref="B20:D20"/>
    <mergeCell ref="B125:C126"/>
    <mergeCell ref="F72:G72"/>
    <mergeCell ref="B178:C178"/>
    <mergeCell ref="R127:T127"/>
    <mergeCell ref="R176:T176"/>
    <mergeCell ref="U102:V102"/>
    <mergeCell ref="R25:X25"/>
    <mergeCell ref="S9:T9"/>
    <mergeCell ref="I203:L203"/>
    <mergeCell ref="E116:F116"/>
    <mergeCell ref="I83:J83"/>
    <mergeCell ref="K68:M68"/>
    <mergeCell ref="R242:X242"/>
    <mergeCell ref="B24:C24"/>
    <mergeCell ref="I20:J20"/>
    <mergeCell ref="R178:T178"/>
    <mergeCell ref="R223:X223"/>
    <mergeCell ref="R173:X173"/>
    <mergeCell ref="B167:D167"/>
    <mergeCell ref="B32:C32"/>
    <mergeCell ref="I238:J238"/>
    <mergeCell ref="R100:X100"/>
    <mergeCell ref="U4:V4"/>
    <mergeCell ref="B90:C90"/>
    <mergeCell ref="I86:J86"/>
    <mergeCell ref="I213:J213"/>
    <mergeCell ref="I80:J80"/>
    <mergeCell ref="D33:G33"/>
    <mergeCell ref="I144:J144"/>
    <mergeCell ref="I242:J242"/>
    <mergeCell ref="D35:G35"/>
    <mergeCell ref="B128:G128"/>
    <mergeCell ref="D228:G228"/>
    <mergeCell ref="B226:G226"/>
    <mergeCell ref="D27:F28"/>
    <mergeCell ref="U32:V32"/>
    <mergeCell ref="D178:G178"/>
    <mergeCell ref="K210:M210"/>
    <mergeCell ref="U159:V159"/>
    <mergeCell ref="B179:C179"/>
    <mergeCell ref="R191:X191"/>
    <mergeCell ref="D34:G34"/>
    <mergeCell ref="B192:G192"/>
    <mergeCell ref="P181:R181"/>
    <mergeCell ref="B4:C5"/>
    <mergeCell ref="B116:C116"/>
    <mergeCell ref="B189:D189"/>
    <mergeCell ref="R102:T102"/>
    <mergeCell ref="B216:D216"/>
    <mergeCell ref="I174:M175"/>
    <mergeCell ref="U161:V161"/>
    <mergeCell ref="C148:M148"/>
    <mergeCell ref="B63:G63"/>
    <mergeCell ref="R49:X49"/>
    <mergeCell ref="B230:C230"/>
    <mergeCell ref="I33:J33"/>
    <mergeCell ref="R179:T179"/>
    <mergeCell ref="I8:J8"/>
    <mergeCell ref="B223:C224"/>
    <mergeCell ref="I241:J241"/>
    <mergeCell ref="D61:G61"/>
    <mergeCell ref="R103:T103"/>
    <mergeCell ref="I10:J10"/>
    <mergeCell ref="R219:X219"/>
    <mergeCell ref="D53:F54"/>
    <mergeCell ref="K66:L66"/>
    <mergeCell ref="U129:V129"/>
    <mergeCell ref="U63:V63"/>
    <mergeCell ref="U110:V110"/>
    <mergeCell ref="I211:L211"/>
    <mergeCell ref="R244:X244"/>
    <mergeCell ref="R75:X75"/>
    <mergeCell ref="B194:C194"/>
    <mergeCell ref="B121:C121"/>
    <mergeCell ref="K140:M140"/>
    <mergeCell ref="B96:C96"/>
    <mergeCell ref="B58:C58"/>
    <mergeCell ref="K213:L213"/>
    <mergeCell ref="R245:X245"/>
    <mergeCell ref="R166:X166"/>
    <mergeCell ref="B60:C60"/>
    <mergeCell ref="I215:J215"/>
    <mergeCell ref="B162:C162"/>
    <mergeCell ref="I21:J21"/>
    <mergeCell ref="U103:V103"/>
    <mergeCell ref="S205:T205"/>
    <mergeCell ref="U134:V134"/>
    <mergeCell ref="B169:G169"/>
    <mergeCell ref="I229:J229"/>
    <mergeCell ref="P83:R83"/>
    <mergeCell ref="I23:J23"/>
    <mergeCell ref="I216:J216"/>
    <mergeCell ref="B7:G7"/>
    <mergeCell ref="D107:G107"/>
    <mergeCell ref="D234:G234"/>
    <mergeCell ref="U55:V55"/>
    <mergeCell ref="R192:X192"/>
    <mergeCell ref="R21:X21"/>
    <mergeCell ref="E41:F41"/>
    <mergeCell ref="B71:G71"/>
    <mergeCell ref="B188:C188"/>
    <mergeCell ref="I53:M54"/>
    <mergeCell ref="U211:V211"/>
    <mergeCell ref="B117:D117"/>
    <mergeCell ref="R194:X194"/>
    <mergeCell ref="E214:F214"/>
    <mergeCell ref="R50:X50"/>
    <mergeCell ref="I178:J178"/>
    <mergeCell ref="R121:X121"/>
    <mergeCell ref="B109:C109"/>
    <mergeCell ref="B47:C47"/>
    <mergeCell ref="I34:J34"/>
    <mergeCell ref="D2:I2"/>
    <mergeCell ref="B59:C59"/>
    <mergeCell ref="B53:C54"/>
    <mergeCell ref="B46:C46"/>
    <mergeCell ref="I120:J120"/>
    <mergeCell ref="R55:T55"/>
    <mergeCell ref="S58:T58"/>
    <mergeCell ref="R126:T126"/>
    <mergeCell ref="I163:J163"/>
    <mergeCell ref="D133:G133"/>
    <mergeCell ref="K163:L163"/>
    <mergeCell ref="B69:D69"/>
    <mergeCell ref="S10:U10"/>
    <mergeCell ref="B219:C219"/>
    <mergeCell ref="B48:C48"/>
    <mergeCell ref="K42:M42"/>
    <mergeCell ref="I115:J115"/>
    <mergeCell ref="R200:T200"/>
    <mergeCell ref="B8:C8"/>
    <mergeCell ref="U126:V126"/>
    <mergeCell ref="B241:G241"/>
    <mergeCell ref="U53:V53"/>
    <mergeCell ref="B73:C73"/>
    <mergeCell ref="K19:M19"/>
    <mergeCell ref="B200:C201"/>
    <mergeCell ref="B51:M51"/>
    <mergeCell ref="S230:U230"/>
    <mergeCell ref="R202:T202"/>
    <mergeCell ref="U130:V130"/>
    <mergeCell ref="B10:C10"/>
    <mergeCell ref="K37:M37"/>
    <mergeCell ref="B137:C137"/>
    <mergeCell ref="R149:X149"/>
    <mergeCell ref="D57:G57"/>
    <mergeCell ref="R8:T8"/>
    <mergeCell ref="B218:G218"/>
    <mergeCell ref="R124:X124"/>
    <mergeCell ref="R118:X118"/>
    <mergeCell ref="D32:G32"/>
    <mergeCell ref="B74:C74"/>
    <mergeCell ref="R231:T231"/>
    <mergeCell ref="R142:X142"/>
    <mergeCell ref="R60:T60"/>
    <mergeCell ref="B139:C139"/>
    <mergeCell ref="P10:R10"/>
    <mergeCell ref="G125:H126"/>
    <mergeCell ref="B114:C114"/>
    <mergeCell ref="R144:X144"/>
    <mergeCell ref="I31:J31"/>
    <mergeCell ref="U79:V79"/>
    <mergeCell ref="I168:J168"/>
    <mergeCell ref="I95:J95"/>
    <mergeCell ref="I89:J89"/>
    <mergeCell ref="U81:V81"/>
    <mergeCell ref="K89:L89"/>
    <mergeCell ref="U208:V208"/>
    <mergeCell ref="I38:L38"/>
    <mergeCell ref="U183:V183"/>
    <mergeCell ref="K88:L88"/>
    <mergeCell ref="P157:R157"/>
    <mergeCell ref="R71:X71"/>
    <mergeCell ref="K161:M161"/>
    <mergeCell ref="D110:G110"/>
    <mergeCell ref="B67:C67"/>
    <mergeCell ref="D60:G60"/>
    <mergeCell ref="B61:C61"/>
    <mergeCell ref="R195:X195"/>
    <mergeCell ref="R73:X73"/>
    <mergeCell ref="I184:J184"/>
    <mergeCell ref="D3:I3"/>
    <mergeCell ref="I121:J121"/>
    <mergeCell ref="R197:X197"/>
    <mergeCell ref="K115:L115"/>
    <mergeCell ref="R5:T5"/>
    <mergeCell ref="B203:G203"/>
    <mergeCell ref="I42:J42"/>
    <mergeCell ref="U28:V28"/>
    <mergeCell ref="I44:J44"/>
    <mergeCell ref="D136:G136"/>
    <mergeCell ref="I166:J166"/>
    <mergeCell ref="F170:G170"/>
    <mergeCell ref="B64:C64"/>
    <mergeCell ref="B199:M199"/>
    <mergeCell ref="R79:T79"/>
    <mergeCell ref="K189:M189"/>
    <mergeCell ref="U5:V5"/>
    <mergeCell ref="D205:G205"/>
    <mergeCell ref="R42:X42"/>
    <mergeCell ref="B237:C237"/>
    <mergeCell ref="B16:C16"/>
    <mergeCell ref="K235:L235"/>
    <mergeCell ref="U232:V232"/>
    <mergeCell ref="D58:G58"/>
    <mergeCell ref="R215:X215"/>
    <mergeCell ref="B3:C3"/>
    <mergeCell ref="U6:V6"/>
    <mergeCell ref="R201:T201"/>
    <mergeCell ref="B18:C18"/>
    <mergeCell ref="I70:J70"/>
    <mergeCell ref="K86:M86"/>
    <mergeCell ref="I57:J57"/>
    <mergeCell ref="B19:D19"/>
    <mergeCell ref="R203:T203"/>
    <mergeCell ref="B11:C11"/>
    <mergeCell ref="R23:X23"/>
    <mergeCell ref="I32:J32"/>
    <mergeCell ref="U227:V227"/>
    <mergeCell ref="B76:C77"/>
    <mergeCell ref="S108:U108"/>
    <mergeCell ref="S131:T131"/>
    <mergeCell ref="U160:V160"/>
    <mergeCell ref="D131:G131"/>
    <mergeCell ref="U209:V209"/>
    <mergeCell ref="U87:V87"/>
    <mergeCell ref="R241:X241"/>
    <mergeCell ref="E90:F90"/>
    <mergeCell ref="K233:M233"/>
    <mergeCell ref="U224:V224"/>
    <mergeCell ref="I185:L185"/>
    <mergeCell ref="R243:X243"/>
    <mergeCell ref="R99:X99"/>
    <mergeCell ref="B158:C158"/>
    <mergeCell ref="B141:D141"/>
    <mergeCell ref="J3:K3"/>
    <mergeCell ref="R29:T29"/>
    <mergeCell ref="R74:X74"/>
    <mergeCell ref="R145:X145"/>
    <mergeCell ref="I56:L56"/>
    <mergeCell ref="B102:C103"/>
    <mergeCell ref="B95:C95"/>
    <mergeCell ref="R31:T31"/>
    <mergeCell ref="R76:X76"/>
    <mergeCell ref="R158:T158"/>
    <mergeCell ref="R147:X147"/>
    <mergeCell ref="I60:J60"/>
    <mergeCell ref="I187:J187"/>
    <mergeCell ref="R6:T6"/>
    <mergeCell ref="K187:L187"/>
    <mergeCell ref="B97:C97"/>
    <mergeCell ref="K16:L16"/>
    <mergeCell ref="R165:X165"/>
    <mergeCell ref="B72:C72"/>
    <mergeCell ref="R140:X140"/>
    <mergeCell ref="I189:J189"/>
    <mergeCell ref="I45:J45"/>
    <mergeCell ref="D15:G15"/>
    <mergeCell ref="D129:G129"/>
    <mergeCell ref="B228:C228"/>
    <mergeCell ref="U77:V77"/>
    <mergeCell ref="K117:M117"/>
    <mergeCell ref="U179:V179"/>
    <mergeCell ref="I218:J218"/>
    <mergeCell ref="R92:X92"/>
    <mergeCell ref="D10:G10"/>
    <mergeCell ref="U135:V135"/>
    <mergeCell ref="B88:C88"/>
    <mergeCell ref="D81:G81"/>
    <mergeCell ref="K40:L40"/>
    <mergeCell ref="U233:V233"/>
    <mergeCell ref="U37:V37"/>
    <mergeCell ref="R216:X216"/>
    <mergeCell ref="R94:X94"/>
    <mergeCell ref="D208:G208"/>
    <mergeCell ref="B82:C82"/>
    <mergeCell ref="I205:J205"/>
    <mergeCell ref="U12:V12"/>
    <mergeCell ref="K112:M112"/>
    <mergeCell ref="B146:C146"/>
    <mergeCell ref="U235:V235"/>
    <mergeCell ref="I142:J142"/>
    <mergeCell ref="R218:X218"/>
    <mergeCell ref="B108:C108"/>
    <mergeCell ref="B91:D91"/>
    <mergeCell ref="R193:X193"/>
    <mergeCell ref="R168:X168"/>
    <mergeCell ref="R24:X24"/>
    <mergeCell ref="B83:C83"/>
    <mergeCell ref="G151:H152"/>
    <mergeCell ref="I87:L87"/>
    <mergeCell ref="B184:G184"/>
    <mergeCell ref="U113:V113"/>
    <mergeCell ref="R26:X26"/>
    <mergeCell ref="B149:M149"/>
    <mergeCell ref="I137:J137"/>
    <mergeCell ref="B247:M247"/>
    <mergeCell ref="U88:V88"/>
    <mergeCell ref="K137:L137"/>
    <mergeCell ref="U153:V153"/>
    <mergeCell ref="I164:J164"/>
    <mergeCell ref="I64:L64"/>
    <mergeCell ref="K164:L164"/>
    <mergeCell ref="B159:C159"/>
    <mergeCell ref="B101:M101"/>
    <mergeCell ref="R171:X171"/>
    <mergeCell ref="K114:L114"/>
    <mergeCell ref="I128:L128"/>
    <mergeCell ref="U154:V154"/>
    <mergeCell ref="B174:C175"/>
    <mergeCell ref="B37:G37"/>
    <mergeCell ref="R32:T32"/>
    <mergeCell ref="P230:R230"/>
    <mergeCell ref="B136:C136"/>
    <mergeCell ref="R148:X148"/>
    <mergeCell ref="R224:T224"/>
    <mergeCell ref="B143:G143"/>
    <mergeCell ref="R44:X44"/>
    <mergeCell ref="C99:M99"/>
    <mergeCell ref="S206:U206"/>
    <mergeCell ref="I130:J130"/>
    <mergeCell ref="I190:J190"/>
    <mergeCell ref="I68:J68"/>
    <mergeCell ref="I117:J117"/>
    <mergeCell ref="I92:J92"/>
    <mergeCell ref="R225:T225"/>
    <mergeCell ref="I132:J132"/>
    <mergeCell ref="D4:F5"/>
    <mergeCell ref="I219:J219"/>
    <mergeCell ref="B27:C28"/>
    <mergeCell ref="U210:V210"/>
    <mergeCell ref="S59:U59"/>
    <mergeCell ref="U185:V185"/>
    <mergeCell ref="U182:V182"/>
    <mergeCell ref="R239:X239"/>
    <mergeCell ref="U38:V38"/>
    <mergeCell ref="R95:X95"/>
    <mergeCell ref="R70:X70"/>
    <mergeCell ref="K135:M135"/>
    <mergeCell ref="B161:G161"/>
    <mergeCell ref="D211:G211"/>
    <mergeCell ref="R97:X97"/>
    <mergeCell ref="I81:J81"/>
    <mergeCell ref="R227:T227"/>
    <mergeCell ref="U15:V15"/>
    <mergeCell ref="R240:X240"/>
    <mergeCell ref="R96:X96"/>
    <mergeCell ref="B193:C193"/>
    <mergeCell ref="B155:C155"/>
    <mergeCell ref="D82:G82"/>
    <mergeCell ref="I210:J210"/>
    <mergeCell ref="R109:T109"/>
    <mergeCell ref="R98:X98"/>
    <mergeCell ref="I16:J16"/>
    <mergeCell ref="K138:L138"/>
    <mergeCell ref="I239:J239"/>
    <mergeCell ref="B92:D92"/>
    <mergeCell ref="U175:V175"/>
    <mergeCell ref="F144:G144"/>
    <mergeCell ref="I136:L136"/>
    <mergeCell ref="U162:V162"/>
    <mergeCell ref="R123:X123"/>
    <mergeCell ref="B182:C182"/>
    <mergeCell ref="B38:C38"/>
    <mergeCell ref="D31:G31"/>
    <mergeCell ref="S229:T229"/>
    <mergeCell ref="R151:T151"/>
    <mergeCell ref="I186:J186"/>
    <mergeCell ref="D229:G229"/>
    <mergeCell ref="K186:L186"/>
    <mergeCell ref="D158:G158"/>
    <mergeCell ref="I154:L154"/>
    <mergeCell ref="U106:V106"/>
    <mergeCell ref="B45:G45"/>
    <mergeCell ref="D108:G108"/>
    <mergeCell ref="B211:C211"/>
    <mergeCell ref="R174:X174"/>
    <mergeCell ref="I236:J236"/>
    <mergeCell ref="I27:M28"/>
    <mergeCell ref="R182:T182"/>
    <mergeCell ref="R214:X214"/>
    <mergeCell ref="R189:X189"/>
    <mergeCell ref="B33:C33"/>
    <mergeCell ref="R45:X45"/>
    <mergeCell ref="B22:G22"/>
    <mergeCell ref="R238:X238"/>
    <mergeCell ref="R4:T4"/>
    <mergeCell ref="I94:J94"/>
    <mergeCell ref="R20:X20"/>
    <mergeCell ref="I69:J69"/>
    <mergeCell ref="B212:C212"/>
    <mergeCell ref="B43:D43"/>
    <mergeCell ref="B86:G86"/>
    <mergeCell ref="B206:C206"/>
    <mergeCell ref="B41:C41"/>
    <mergeCell ref="R47:X47"/>
    <mergeCell ref="B106:C106"/>
    <mergeCell ref="B35:C35"/>
    <mergeCell ref="I158:J158"/>
    <mergeCell ref="R177:T177"/>
    <mergeCell ref="U109:V109"/>
    <mergeCell ref="R22:X22"/>
    <mergeCell ref="R104:T104"/>
    <mergeCell ref="I108:J108"/>
    <mergeCell ref="S132:U132"/>
    <mergeCell ref="G200:H201"/>
    <mergeCell ref="U111:V111"/>
    <mergeCell ref="R35:T35"/>
    <mergeCell ref="D113:G113"/>
    <mergeCell ref="B180:C180"/>
    <mergeCell ref="I135:J135"/>
    <mergeCell ref="U61:V61"/>
    <mergeCell ref="I233:J233"/>
    <mergeCell ref="I227:J227"/>
    <mergeCell ref="B130:C130"/>
    <mergeCell ref="R167:X167"/>
    <mergeCell ref="U104:V104"/>
    <mergeCell ref="I72:J72"/>
    <mergeCell ref="K14:M14"/>
    <mergeCell ref="I15:L15"/>
    <mergeCell ref="R53:T53"/>
    <mergeCell ref="B157:C157"/>
    <mergeCell ref="B132:C132"/>
    <mergeCell ref="R169:X169"/>
    <mergeCell ref="B177:G177"/>
    <mergeCell ref="R130:T130"/>
    <mergeCell ref="U56:V56"/>
    <mergeCell ref="B186:C186"/>
    <mergeCell ref="B198:M198"/>
    <mergeCell ref="P132:R132"/>
    <mergeCell ref="I17:J17"/>
    <mergeCell ref="I88:J88"/>
    <mergeCell ref="K17:L17"/>
    <mergeCell ref="I82:J82"/>
    <mergeCell ref="D125:F126"/>
    <mergeCell ref="D179:G179"/>
    <mergeCell ref="U201:V201"/>
    <mergeCell ref="I240:J240"/>
    <mergeCell ref="I162:L162"/>
    <mergeCell ref="U176:V176"/>
    <mergeCell ref="I19:J19"/>
    <mergeCell ref="K212:L212"/>
    <mergeCell ref="I177:L177"/>
    <mergeCell ref="U203:V203"/>
    <mergeCell ref="D230:G230"/>
    <mergeCell ref="R116:X116"/>
    <mergeCell ref="I226:L226"/>
    <mergeCell ref="D102:F103"/>
    <mergeCell ref="K91:M91"/>
    <mergeCell ref="U178:V178"/>
    <mergeCell ref="D180:G180"/>
    <mergeCell ref="D9:G9"/>
    <mergeCell ref="B185:C185"/>
    <mergeCell ref="B122:C122"/>
    <mergeCell ref="U207:V207"/>
    <mergeCell ref="U36:V36"/>
    <mergeCell ref="R190:X190"/>
    <mergeCell ref="R68:X68"/>
    <mergeCell ref="R46:X46"/>
    <mergeCell ref="U30:V30"/>
    <mergeCell ref="R117:X117"/>
    <mergeCell ref="B214:C214"/>
    <mergeCell ref="I179:J179"/>
    <mergeCell ref="R54:T54"/>
    <mergeCell ref="D38:G38"/>
    <mergeCell ref="G4:H5"/>
    <mergeCell ref="B112:G112"/>
    <mergeCell ref="I141:J141"/>
    <mergeCell ref="R48:X48"/>
    <mergeCell ref="F242:G242"/>
    <mergeCell ref="R119:X119"/>
    <mergeCell ref="B107:C107"/>
    <mergeCell ref="I30:L30"/>
    <mergeCell ref="R56:T56"/>
    <mergeCell ref="I230:J230"/>
    <mergeCell ref="I37:J37"/>
    <mergeCell ref="R105:T105"/>
    <mergeCell ref="B57:C57"/>
    <mergeCell ref="I143:J143"/>
    <mergeCell ref="B171:C171"/>
    <mergeCell ref="I161:J161"/>
    <mergeCell ref="U112:V112"/>
    <mergeCell ref="U62:V62"/>
    <mergeCell ref="B9:C9"/>
    <mergeCell ref="U127:V127"/>
    <mergeCell ref="U64:V64"/>
    <mergeCell ref="K65:L65"/>
    <mergeCell ref="B133:C133"/>
    <mergeCell ref="B204:C204"/>
    <mergeCell ref="I63:J63"/>
    <mergeCell ref="I125:M126"/>
    <mergeCell ref="B105:G105"/>
    <mergeCell ref="D106:G106"/>
    <mergeCell ref="R247:X247"/>
    <mergeCell ref="B120:G120"/>
    <mergeCell ref="B248:M248"/>
    <mergeCell ref="B227:C227"/>
    <mergeCell ref="R133:T133"/>
    <mergeCell ref="R122:X122"/>
    <mergeCell ref="D157:G157"/>
    <mergeCell ref="R43:X43"/>
    <mergeCell ref="E165:F165"/>
    <mergeCell ref="B39:C39"/>
    <mergeCell ref="I91:J91"/>
    <mergeCell ref="C246:M246"/>
    <mergeCell ref="F95:G95"/>
    <mergeCell ref="I156:J156"/>
    <mergeCell ref="S82:T82"/>
    <mergeCell ref="U11:V11"/>
    <mergeCell ref="D182:G182"/>
    <mergeCell ref="U204:V204"/>
    <mergeCell ref="B118:D118"/>
    <mergeCell ref="I105:L105"/>
    <mergeCell ref="S83:U83"/>
    <mergeCell ref="I22:J22"/>
    <mergeCell ref="I93:J93"/>
    <mergeCell ref="R67:X67"/>
    <mergeCell ref="F219:G219"/>
    <mergeCell ref="I234:L234"/>
    <mergeCell ref="R69:X69"/>
    <mergeCell ref="I113:L113"/>
    <mergeCell ref="K215:M215"/>
    <mergeCell ref="R196:X196"/>
    <mergeCell ref="I180:J180"/>
    <mergeCell ref="I118:J118"/>
    <mergeCell ref="G223:H224"/>
    <mergeCell ref="B135:G135"/>
    <mergeCell ref="I167:J167"/>
    <mergeCell ref="B233:G233"/>
    <mergeCell ref="B65:C65"/>
    <mergeCell ref="U39:V39"/>
    <mergeCell ref="D185:G185"/>
    <mergeCell ref="R153:T153"/>
    <mergeCell ref="R198:X198"/>
    <mergeCell ref="R57:T57"/>
    <mergeCell ref="U133:V133"/>
    <mergeCell ref="R128:T128"/>
    <mergeCell ref="I169:J169"/>
    <mergeCell ref="I109:J109"/>
    <mergeCell ref="B123:C123"/>
    <mergeCell ref="I119:J119"/>
    <mergeCell ref="B221:C221"/>
    <mergeCell ref="G53:H54"/>
    <mergeCell ref="B110:C110"/>
    <mergeCell ref="B52:M52"/>
    <mergeCell ref="I40:J40"/>
  </mergeCells>
  <conditionalFormatting sqref="B17">
    <cfRule type="cellIs" priority="202" operator="equal" dxfId="209">
      <formula>"Voltage"</formula>
    </cfRule>
  </conditionalFormatting>
  <conditionalFormatting sqref="B40">
    <cfRule type="cellIs" priority="34" operator="equal" dxfId="209">
      <formula>"Voltage"</formula>
    </cfRule>
  </conditionalFormatting>
  <conditionalFormatting sqref="B66">
    <cfRule type="cellIs" priority="30" operator="equal" dxfId="209">
      <formula>"Voltage"</formula>
    </cfRule>
  </conditionalFormatting>
  <conditionalFormatting sqref="B89">
    <cfRule type="cellIs" priority="26" operator="equal" dxfId="209">
      <formula>"Voltage"</formula>
    </cfRule>
  </conditionalFormatting>
  <conditionalFormatting sqref="B115">
    <cfRule type="cellIs" priority="22" operator="equal" dxfId="209">
      <formula>"Voltage"</formula>
    </cfRule>
  </conditionalFormatting>
  <conditionalFormatting sqref="B138">
    <cfRule type="cellIs" priority="18" operator="equal" dxfId="209">
      <formula>"Voltage"</formula>
    </cfRule>
  </conditionalFormatting>
  <conditionalFormatting sqref="B164">
    <cfRule type="cellIs" priority="14" operator="equal" dxfId="209">
      <formula>"Voltage"</formula>
    </cfRule>
  </conditionalFormatting>
  <conditionalFormatting sqref="B187">
    <cfRule type="cellIs" priority="10" operator="equal" dxfId="209">
      <formula>"Voltage"</formula>
    </cfRule>
  </conditionalFormatting>
  <conditionalFormatting sqref="B213">
    <cfRule type="cellIs" priority="6" operator="equal" dxfId="209">
      <formula>"Voltage"</formula>
    </cfRule>
  </conditionalFormatting>
  <conditionalFormatting sqref="B236">
    <cfRule type="cellIs" priority="2" operator="equal" dxfId="209">
      <formula>"Voltage"</formula>
    </cfRule>
  </conditionalFormatting>
  <conditionalFormatting sqref="C17">
    <cfRule type="cellIs" priority="203" operator="equal" dxfId="209">
      <formula>"Phase"</formula>
    </cfRule>
  </conditionalFormatting>
  <conditionalFormatting sqref="C40">
    <cfRule type="cellIs" priority="35" operator="equal" dxfId="209">
      <formula>"Phase"</formula>
    </cfRule>
  </conditionalFormatting>
  <conditionalFormatting sqref="C66">
    <cfRule type="cellIs" priority="31" operator="equal" dxfId="209">
      <formula>"Phase"</formula>
    </cfRule>
  </conditionalFormatting>
  <conditionalFormatting sqref="C89">
    <cfRule type="cellIs" priority="27" operator="equal" dxfId="209">
      <formula>"Phase"</formula>
    </cfRule>
  </conditionalFormatting>
  <conditionalFormatting sqref="C115">
    <cfRule type="cellIs" priority="23" operator="equal" dxfId="209">
      <formula>"Phase"</formula>
    </cfRule>
  </conditionalFormatting>
  <conditionalFormatting sqref="C138">
    <cfRule type="cellIs" priority="19" operator="equal" dxfId="209">
      <formula>"Phase"</formula>
    </cfRule>
  </conditionalFormatting>
  <conditionalFormatting sqref="C164">
    <cfRule type="cellIs" priority="15" operator="equal" dxfId="209">
      <formula>"Phase"</formula>
    </cfRule>
  </conditionalFormatting>
  <conditionalFormatting sqref="C187">
    <cfRule type="cellIs" priority="11" operator="equal" dxfId="209">
      <formula>"Phase"</formula>
    </cfRule>
  </conditionalFormatting>
  <conditionalFormatting sqref="C213">
    <cfRule type="cellIs" priority="7" operator="equal" dxfId="209">
      <formula>"Phase"</formula>
    </cfRule>
  </conditionalFormatting>
  <conditionalFormatting sqref="C236">
    <cfRule type="cellIs" priority="3" operator="equal" dxfId="209">
      <formula>"Phase"</formula>
    </cfRule>
  </conditionalFormatting>
  <conditionalFormatting sqref="G16">
    <cfRule type="cellIs" priority="204" operator="equal" dxfId="209">
      <formula>"SF"</formula>
    </cfRule>
  </conditionalFormatting>
  <conditionalFormatting sqref="G18">
    <cfRule type="containsErrors" priority="201" dxfId="49">
      <formula>ISERROR(G18)</formula>
    </cfRule>
  </conditionalFormatting>
  <conditionalFormatting sqref="G39">
    <cfRule type="cellIs" priority="36" operator="equal" dxfId="209">
      <formula>"SF"</formula>
    </cfRule>
  </conditionalFormatting>
  <conditionalFormatting sqref="G41">
    <cfRule type="containsErrors" priority="33" dxfId="49">
      <formula>ISERROR(G41)</formula>
    </cfRule>
  </conditionalFormatting>
  <conditionalFormatting sqref="G65">
    <cfRule type="cellIs" priority="32" operator="equal" dxfId="209">
      <formula>"SF"</formula>
    </cfRule>
  </conditionalFormatting>
  <conditionalFormatting sqref="G67">
    <cfRule type="containsErrors" priority="29" dxfId="49">
      <formula>ISERROR(G67)</formula>
    </cfRule>
  </conditionalFormatting>
  <conditionalFormatting sqref="G88">
    <cfRule type="cellIs" priority="28" operator="equal" dxfId="209">
      <formula>"SF"</formula>
    </cfRule>
  </conditionalFormatting>
  <conditionalFormatting sqref="G90">
    <cfRule type="containsErrors" priority="25" dxfId="49">
      <formula>ISERROR(G90)</formula>
    </cfRule>
  </conditionalFormatting>
  <conditionalFormatting sqref="G114">
    <cfRule type="cellIs" priority="24" operator="equal" dxfId="209">
      <formula>"SF"</formula>
    </cfRule>
  </conditionalFormatting>
  <conditionalFormatting sqref="G116">
    <cfRule type="containsErrors" priority="21" dxfId="49">
      <formula>ISERROR(G116)</formula>
    </cfRule>
  </conditionalFormatting>
  <conditionalFormatting sqref="G137">
    <cfRule type="cellIs" priority="20" operator="equal" dxfId="209">
      <formula>"SF"</formula>
    </cfRule>
  </conditionalFormatting>
  <conditionalFormatting sqref="G139">
    <cfRule type="containsErrors" priority="17" dxfId="49">
      <formula>ISERROR(G139)</formula>
    </cfRule>
  </conditionalFormatting>
  <conditionalFormatting sqref="G163">
    <cfRule type="cellIs" priority="16" operator="equal" dxfId="209">
      <formula>"SF"</formula>
    </cfRule>
  </conditionalFormatting>
  <conditionalFormatting sqref="G165">
    <cfRule type="containsErrors" priority="13" dxfId="49">
      <formula>ISERROR(G165)</formula>
    </cfRule>
  </conditionalFormatting>
  <conditionalFormatting sqref="G186">
    <cfRule type="cellIs" priority="12" operator="equal" dxfId="209">
      <formula>"SF"</formula>
    </cfRule>
  </conditionalFormatting>
  <conditionalFormatting sqref="G188">
    <cfRule type="containsErrors" priority="9" dxfId="49">
      <formula>ISERROR(G188)</formula>
    </cfRule>
  </conditionalFormatting>
  <conditionalFormatting sqref="G212">
    <cfRule type="cellIs" priority="8" operator="equal" dxfId="209">
      <formula>"SF"</formula>
    </cfRule>
  </conditionalFormatting>
  <conditionalFormatting sqref="G214">
    <cfRule type="containsErrors" priority="5" dxfId="49">
      <formula>ISERROR(G214)</formula>
    </cfRule>
  </conditionalFormatting>
  <conditionalFormatting sqref="G235">
    <cfRule type="cellIs" priority="4" operator="equal" dxfId="209">
      <formula>"SF"</formula>
    </cfRule>
  </conditionalFormatting>
  <conditionalFormatting sqref="G237">
    <cfRule type="containsErrors" priority="1" dxfId="49">
      <formula>ISERROR(G237)</formula>
    </cfRule>
  </conditionalFormatting>
  <dataValidations count="4">
    <dataValidation sqref="G16 G39 G65 G88 G114 G137 G163 G186 G212 G235" showDropDown="0" showInputMessage="1" showErrorMessage="1" allowBlank="1" type="list">
      <formula1>Service.Factors2</formula1>
    </dataValidation>
    <dataValidation sqref="B17 B40 B66 B89 B115 B138 B164 B187 B213 B236" showDropDown="0" showInputMessage="1" showErrorMessage="1" allowBlank="1" type="list">
      <formula1>Voltage.Options</formula1>
    </dataValidation>
    <dataValidation sqref="C17 C40 C66 C89 C115 C138 C164 C187 C213 C236" showDropDown="0" showInputMessage="1" showErrorMessage="1" allowBlank="1" type="list">
      <formula1>Phase</formula1>
    </dataValidation>
    <dataValidation sqref="D6 D29 D55 D78 D104 D127 D153 D176 D202 D225" showDropDown="0" showInputMessage="0" showErrorMessage="0" allowBlank="1" type="list">
      <formula1>Drive.Type</formula1>
    </dataValidation>
  </dataValidations>
  <pageMargins left="0.7" right="0.7" top="0.75" bottom="0.75" header="0.3" footer="0.3"/>
  <pageSetup orientation="portrait" scale="99"/>
  <headerFooter>
    <oddHeader>&amp;L&amp;G&amp;C&amp;"+,Bold"&amp;14Fan Data Report</oddHeader>
    <oddFooter>&amp;C&amp;8Page &amp;P</oddFooter>
  </headerFooter>
  <rowBreaks count="1" manualBreakCount="1">
    <brk id="52" min="0" max="1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8">
    <tabColor rgb="FF00B0F0"/>
    <outlinePr summaryBelow="1" summaryRight="1"/>
    <pageSetUpPr/>
  </sheetPr>
  <dimension ref="A1:Z492"/>
  <sheetViews>
    <sheetView tabSelected="0" view="pageBreakPreview" topLeftCell="A16" zoomScale="90" zoomScaleNormal="100" zoomScaleSheetLayoutView="90" workbookViewId="0">
      <selection activeCell="H9" sqref="H9"/>
    </sheetView>
  </sheetViews>
  <sheetFormatPr baseColWidth="8" defaultColWidth="6.85546875" defaultRowHeight="13.35" customHeight="1"/>
  <cols>
    <col width="3.42578125" customWidth="1" style="238" min="1" max="1"/>
    <col width="6.85546875" customWidth="1" style="238" min="2" max="13"/>
    <col width="20.6" customWidth="1" style="162" min="3" max="3"/>
    <col width="5.4" customWidth="1" style="162" min="4" max="4"/>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20" t="n"/>
      <c r="F4" s="403" t="n"/>
      <c r="G4" s="200" t="inlineStr">
        <is>
          <t>Service</t>
        </is>
      </c>
      <c r="H4" s="403" t="n"/>
      <c r="I4" s="210">
        <f>IF('{Equipment Data Entry}'!C52="","", '{Equipment Data Entry}'!C52)</f>
        <v/>
      </c>
      <c r="J4" s="420" t="n"/>
      <c r="K4" s="420" t="n"/>
      <c r="L4" s="420" t="n"/>
      <c r="M4" s="403" t="n"/>
      <c r="P4" s="450" t="inlineStr">
        <is>
          <t>Technician Notes</t>
        </is>
      </c>
      <c r="Q4" s="451" t="n"/>
      <c r="R4" s="451" t="n"/>
      <c r="S4" s="451" t="n"/>
      <c r="T4" s="451" t="n"/>
      <c r="U4" s="451" t="n"/>
      <c r="V4" s="451" t="n"/>
      <c r="W4" s="451" t="n"/>
      <c r="X4" s="451" t="n"/>
      <c r="Y4" s="451" t="n"/>
      <c r="Z4" s="452" t="n"/>
    </row>
    <row r="5" ht="13.35" customHeight="1" s="162">
      <c r="B5" s="424" t="n"/>
      <c r="C5" s="425" t="n"/>
      <c r="D5" s="424" t="n"/>
      <c r="E5" s="426" t="n"/>
      <c r="F5" s="425" t="n"/>
      <c r="G5" s="424" t="n"/>
      <c r="H5" s="425" t="n"/>
      <c r="I5" s="424" t="n"/>
      <c r="J5" s="426" t="n"/>
      <c r="K5" s="426" t="n"/>
      <c r="L5" s="426" t="n"/>
      <c r="M5" s="425" t="n"/>
      <c r="P5" s="453" t="n"/>
      <c r="Z5" s="454" t="n"/>
    </row>
    <row r="6" ht="13.35" customHeight="1" s="162">
      <c r="B6" s="455" t="inlineStr">
        <is>
          <t>Instrument:</t>
        </is>
      </c>
      <c r="C6" s="5" t="n"/>
      <c r="D6" s="428" t="n"/>
      <c r="G6" s="427" t="inlineStr">
        <is>
          <t>Ak basis / notes:</t>
        </is>
      </c>
      <c r="I6" s="456" t="n"/>
      <c r="P6" s="453" t="n"/>
      <c r="Z6" s="454" t="n"/>
    </row>
    <row r="7" ht="13.35" customHeight="1" s="162">
      <c r="B7" s="188" t="inlineStr">
        <is>
          <t>Register/Grille/Diffuser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c r="P7" s="453" t="n"/>
      <c r="Z7" s="454" t="n"/>
    </row>
    <row r="8" ht="13.35" customHeight="1" s="162">
      <c r="B8" s="153" t="inlineStr">
        <is>
          <t>No.</t>
        </is>
      </c>
      <c r="C8" s="188" t="inlineStr">
        <is>
          <t>Area Served</t>
        </is>
      </c>
      <c r="D8" s="188" t="inlineStr">
        <is>
          <t>Type</t>
        </is>
      </c>
      <c r="E8" s="188" t="inlineStr">
        <is>
          <t>Size</t>
        </is>
      </c>
      <c r="F8" s="188" t="inlineStr">
        <is>
          <t>Ak</t>
        </is>
      </c>
      <c r="G8" s="442" t="n"/>
      <c r="H8" s="442" t="n"/>
      <c r="I8" s="188" t="inlineStr">
        <is>
          <t>VEL</t>
        </is>
      </c>
      <c r="J8" s="188" t="inlineStr">
        <is>
          <t>CFM</t>
        </is>
      </c>
      <c r="K8" s="188" t="inlineStr">
        <is>
          <t>VEL</t>
        </is>
      </c>
      <c r="L8" s="188" t="inlineStr">
        <is>
          <t>CFM</t>
        </is>
      </c>
      <c r="M8" s="442" t="n"/>
      <c r="P8" s="453" t="n"/>
      <c r="Z8" s="454" t="n"/>
    </row>
    <row r="9" ht="13.35" customHeight="1" s="162">
      <c r="B9" s="307" t="n"/>
      <c r="C9" s="307" t="n"/>
      <c r="E9" s="307" t="n"/>
      <c r="F9" s="32" t="n"/>
      <c r="G9" s="33">
        <f>IF(F9="", "", H9/F9)</f>
        <v/>
      </c>
      <c r="H9" s="33" t="n"/>
      <c r="I9" s="33" t="n"/>
      <c r="J9" s="33">
        <f>IF(I9="", "", I9*$F9)</f>
        <v/>
      </c>
      <c r="K9" s="33" t="n"/>
      <c r="L9" s="33">
        <f>IF(K9="", "", K9*$F9)</f>
        <v/>
      </c>
      <c r="M9" s="30">
        <f>IF(OR(H9="",H9=0),"",IF(K9="",IF(J9="","",J9/H9),L9/H9))</f>
        <v/>
      </c>
      <c r="P9" s="453" t="n"/>
      <c r="Z9" s="454"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53" t="n"/>
      <c r="Z10" s="454"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53" t="n"/>
      <c r="Z11" s="454"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53" t="n"/>
      <c r="Z12" s="454" t="n"/>
    </row>
    <row r="13" ht="13.35" customHeight="1" s="162">
      <c r="B13" s="307" t="n"/>
      <c r="C13" s="307" t="n"/>
      <c r="E13" s="307" t="n"/>
      <c r="F13" s="32" t="n"/>
      <c r="G13" s="33">
        <f>IF(F13="", "", H13/F13)</f>
        <v/>
      </c>
      <c r="H13" s="33" t="n"/>
      <c r="I13" s="33" t="n"/>
      <c r="J13" s="33">
        <f>IF(I13="", "", I13*$F13)</f>
        <v/>
      </c>
      <c r="K13" s="33" t="n"/>
      <c r="L13" s="33">
        <f>IF(K13="", "", K13*$F13)</f>
        <v/>
      </c>
      <c r="M13" s="30">
        <f>IF(OR(H13="",H13=0),"",IF(K13="",IF(J13="","",J13/H13),L13/H13))</f>
        <v/>
      </c>
      <c r="P13" s="453" t="n"/>
      <c r="Z13" s="454" t="n"/>
    </row>
    <row r="14" ht="13.35" customHeight="1" s="162">
      <c r="B14" s="307" t="n"/>
      <c r="C14" s="307" t="n"/>
      <c r="E14" s="307" t="n"/>
      <c r="F14" s="32" t="n"/>
      <c r="G14" s="33">
        <f>IF(F14="", "", H14/F14)</f>
        <v/>
      </c>
      <c r="H14" s="33" t="n"/>
      <c r="I14" s="33" t="n"/>
      <c r="J14" s="33">
        <f>IF(I14="", "", I14*$F14)</f>
        <v/>
      </c>
      <c r="K14" s="33" t="n"/>
      <c r="L14" s="33">
        <f>IF(K14="", "", K14*$F14)</f>
        <v/>
      </c>
      <c r="M14" s="30">
        <f>IF(OR(H14="",H14=0),"",IF(K14="",IF(J14="","",J14/H14),L14/H14))</f>
        <v/>
      </c>
      <c r="P14" s="453" t="n"/>
      <c r="Z14" s="454" t="n"/>
    </row>
    <row r="15" ht="13.35" customHeight="1" s="162">
      <c r="B15" s="307" t="n"/>
      <c r="C15" s="307" t="n"/>
      <c r="E15" s="307" t="n"/>
      <c r="F15" s="32" t="n"/>
      <c r="G15" s="33">
        <f>IF(F15="", "", H15/F15)</f>
        <v/>
      </c>
      <c r="H15" s="33" t="n"/>
      <c r="I15" s="33" t="n"/>
      <c r="J15" s="33">
        <f>IF(I15="", "", I15*$F15)</f>
        <v/>
      </c>
      <c r="K15" s="33" t="n"/>
      <c r="L15" s="33">
        <f>IF(K15="", "", K15*$F15)</f>
        <v/>
      </c>
      <c r="M15" s="30">
        <f>IF(OR(H15="",H15=0),"",IF(K15="",IF(J15="","",J15/H15),L15/H15))</f>
        <v/>
      </c>
      <c r="P15" s="453" t="n"/>
      <c r="Z15" s="454"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c r="P16" s="453" t="n"/>
      <c r="Z16" s="454"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c r="P17" s="453" t="n"/>
      <c r="Z17" s="454" t="n"/>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c r="P18" s="453" t="n"/>
      <c r="Z18" s="454" t="n"/>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c r="P19" s="453" t="n"/>
      <c r="Z19" s="454" t="n"/>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c r="P20" s="453" t="n"/>
      <c r="Z20" s="454" t="n"/>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c r="P21" s="453" t="n"/>
      <c r="Z21" s="454" t="n"/>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c r="P22" s="457" t="n"/>
      <c r="Q22" s="458" t="n"/>
      <c r="R22" s="458" t="n"/>
      <c r="S22" s="458" t="n"/>
      <c r="T22" s="458" t="n"/>
      <c r="U22" s="458" t="n"/>
      <c r="V22" s="458" t="n"/>
      <c r="W22" s="458" t="n"/>
      <c r="X22" s="458" t="n"/>
      <c r="Y22" s="458" t="n"/>
      <c r="Z22" s="459" t="n"/>
    </row>
    <row r="23" ht="13.35" customHeight="1" s="162">
      <c r="C23" s="126" t="inlineStr">
        <is>
          <t>Total</t>
        </is>
      </c>
      <c r="D23" s="159" t="n"/>
      <c r="H23" s="45">
        <f>IF(SUM(H9:H22)=0,"",SUM(H9:H22))</f>
        <v/>
      </c>
      <c r="J23" s="45">
        <f>IF(SUM(J9:J22)=0,"",SUM(J9:J22))</f>
        <v/>
      </c>
      <c r="L23" s="45">
        <f>IF(SUM(L9:L22)=0,"",SUM(L9:L22))</f>
        <v/>
      </c>
      <c r="M23" s="35">
        <f>IF(OR(H23="",H23=0),"",IF(L23="",IF(J23="","",J23/H23),L23/H23))</f>
        <v/>
      </c>
      <c r="P23" s="238" t="n"/>
    </row>
    <row r="24" ht="13.35" customHeight="1" s="162">
      <c r="P24" s="238" t="n"/>
    </row>
    <row r="25" ht="13.35" customHeight="1" s="162">
      <c r="B25" s="200" t="inlineStr">
        <is>
          <t>System</t>
        </is>
      </c>
      <c r="C25" s="403" t="n"/>
      <c r="D25" s="209">
        <f>IF('{Equipment Data Entry}'!B53="","",'{Equipment Data Entry}'!B53)</f>
        <v/>
      </c>
      <c r="E25" s="420" t="n"/>
      <c r="F25" s="403" t="n"/>
      <c r="G25" s="200" t="inlineStr">
        <is>
          <t>Service</t>
        </is>
      </c>
      <c r="H25" s="403" t="n"/>
      <c r="I25" s="210">
        <f>IF('{Equipment Data Entry}'!C53="","",'{Equipment Data Entry}'!C53)</f>
        <v/>
      </c>
      <c r="J25" s="420" t="n"/>
      <c r="K25" s="420" t="n"/>
      <c r="L25" s="420" t="n"/>
      <c r="M25" s="403" t="n"/>
      <c r="P25" s="450" t="inlineStr">
        <is>
          <t>Technician Notes</t>
        </is>
      </c>
      <c r="Q25" s="451" t="n"/>
      <c r="R25" s="451" t="n"/>
      <c r="S25" s="451" t="n"/>
      <c r="T25" s="451" t="n"/>
      <c r="U25" s="451" t="n"/>
      <c r="V25" s="451" t="n"/>
      <c r="W25" s="451" t="n"/>
      <c r="X25" s="451" t="n"/>
      <c r="Y25" s="451" t="n"/>
      <c r="Z25" s="452" t="n"/>
    </row>
    <row r="26" ht="13.35" customHeight="1" s="162">
      <c r="B26" s="424" t="n"/>
      <c r="C26" s="425" t="n"/>
      <c r="D26" s="424" t="n"/>
      <c r="E26" s="426" t="n"/>
      <c r="F26" s="425" t="n"/>
      <c r="G26" s="424" t="n"/>
      <c r="H26" s="425" t="n"/>
      <c r="I26" s="424" t="n"/>
      <c r="J26" s="426" t="n"/>
      <c r="K26" s="426" t="n"/>
      <c r="L26" s="426" t="n"/>
      <c r="M26" s="425" t="n"/>
      <c r="P26" s="453" t="n"/>
      <c r="Z26" s="454" t="n"/>
    </row>
    <row r="27" ht="13.35" customHeight="1" s="162">
      <c r="B27" s="455" t="inlineStr">
        <is>
          <t>Instrument:</t>
        </is>
      </c>
      <c r="C27" s="5" t="n"/>
      <c r="D27" s="428" t="n"/>
      <c r="G27" s="427" t="inlineStr">
        <is>
          <t>Ak basis / notes:</t>
        </is>
      </c>
      <c r="I27" s="456" t="n"/>
      <c r="P27" s="453" t="n"/>
      <c r="Z27" s="454" t="n"/>
    </row>
    <row r="28" ht="13.35" customHeight="1" s="162">
      <c r="B28" s="188" t="inlineStr">
        <is>
          <t>Register/Grille/Diffuser Airflow</t>
        </is>
      </c>
      <c r="C28" s="174" t="n"/>
      <c r="D28" s="174" t="n"/>
      <c r="E28" s="174" t="n"/>
      <c r="F28" s="173" t="n"/>
      <c r="G28" s="233" t="inlineStr">
        <is>
          <t>Design VEL</t>
        </is>
      </c>
      <c r="H28" s="194" t="inlineStr">
        <is>
          <t>Design CFM</t>
        </is>
      </c>
      <c r="I28" s="188" t="inlineStr">
        <is>
          <t>Initial</t>
        </is>
      </c>
      <c r="J28" s="173" t="n"/>
      <c r="K28" s="188" t="inlineStr">
        <is>
          <t>Final</t>
        </is>
      </c>
      <c r="L28" s="173" t="n"/>
      <c r="M28" s="188" t="inlineStr">
        <is>
          <t>%</t>
        </is>
      </c>
      <c r="P28" s="453" t="n"/>
      <c r="Z28" s="454" t="n"/>
    </row>
    <row r="29" ht="13.35" customHeight="1" s="162">
      <c r="B29" s="153" t="inlineStr">
        <is>
          <t>No.</t>
        </is>
      </c>
      <c r="C29" s="188" t="inlineStr">
        <is>
          <t>Area Served</t>
        </is>
      </c>
      <c r="D29" s="188" t="inlineStr">
        <is>
          <t>Type</t>
        </is>
      </c>
      <c r="E29" s="188" t="inlineStr">
        <is>
          <t>Size</t>
        </is>
      </c>
      <c r="F29" s="188" t="inlineStr">
        <is>
          <t>Ak</t>
        </is>
      </c>
      <c r="G29" s="442" t="n"/>
      <c r="H29" s="442" t="n"/>
      <c r="I29" s="188" t="inlineStr">
        <is>
          <t>VEL</t>
        </is>
      </c>
      <c r="J29" s="188" t="inlineStr">
        <is>
          <t>CFM</t>
        </is>
      </c>
      <c r="K29" s="188" t="inlineStr">
        <is>
          <t>VEL</t>
        </is>
      </c>
      <c r="L29" s="188" t="inlineStr">
        <is>
          <t>CFM</t>
        </is>
      </c>
      <c r="M29" s="442" t="n"/>
      <c r="P29" s="453" t="n"/>
      <c r="Z29" s="454" t="n"/>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c r="P30" s="453" t="n"/>
      <c r="Z30" s="454" t="n"/>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c r="P31" s="453" t="n"/>
      <c r="Z31" s="454" t="n"/>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c r="P32" s="453" t="n"/>
      <c r="Z32" s="454"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c r="P33" s="453" t="n"/>
      <c r="Z33" s="454" t="n"/>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c r="P34" s="453" t="n"/>
      <c r="Z34" s="454" t="n"/>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c r="P35" s="453" t="n"/>
      <c r="Z35" s="454" t="n"/>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c r="P36" s="453" t="n"/>
      <c r="Z36" s="454" t="n"/>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c r="P37" s="453" t="n"/>
      <c r="Z37" s="454" t="n"/>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c r="P38" s="453" t="n"/>
      <c r="Z38" s="454" t="n"/>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c r="P39" s="453" t="n"/>
      <c r="Z39" s="454"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c r="P40" s="453" t="n"/>
      <c r="Z40" s="454"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c r="P41" s="453" t="n"/>
      <c r="Z41" s="454" t="n"/>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c r="P42" s="453" t="n"/>
      <c r="Z42" s="454"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c r="P43" s="457" t="n"/>
      <c r="Q43" s="458" t="n"/>
      <c r="R43" s="458" t="n"/>
      <c r="S43" s="458" t="n"/>
      <c r="T43" s="458" t="n"/>
      <c r="U43" s="458" t="n"/>
      <c r="V43" s="458" t="n"/>
      <c r="W43" s="458" t="n"/>
      <c r="X43" s="458" t="n"/>
      <c r="Y43" s="458" t="n"/>
      <c r="Z43" s="459" t="n"/>
    </row>
    <row r="44" ht="13.35" customHeight="1" s="162">
      <c r="C44" s="126" t="inlineStr">
        <is>
          <t>Total</t>
        </is>
      </c>
      <c r="D44" s="159" t="n"/>
      <c r="H44" s="45">
        <f>IF(SUM(H30:H43)=0,"",SUM(H30:H43))</f>
        <v/>
      </c>
      <c r="J44" s="45">
        <f>IF(SUM(J30:J43)=0,"",SUM(J30:J43))</f>
        <v/>
      </c>
      <c r="L44" s="45">
        <f>IF(SUM(L30:L43)=0,"",SUM(L30:L43))</f>
        <v/>
      </c>
      <c r="M44" s="35">
        <f>IF(OR(H44="",H44=0),"",IF(L44="",IF(J44="","",J44/H44),L44/H44))</f>
        <v/>
      </c>
    </row>
    <row r="45"/>
    <row r="46"/>
    <row r="47" ht="13.35" customHeight="1" s="162">
      <c r="B47" s="188" t="inlineStr">
        <is>
          <t>Notes</t>
        </is>
      </c>
      <c r="C47" s="173" t="n"/>
      <c r="D47" s="254" t="n"/>
      <c r="E47" s="159" t="n"/>
      <c r="F47" s="159" t="n"/>
      <c r="G47" s="159" t="n"/>
      <c r="H47" s="159" t="n"/>
      <c r="I47" s="159" t="n"/>
      <c r="J47" s="159" t="n"/>
      <c r="K47" s="159" t="n"/>
      <c r="L47" s="159" t="n"/>
      <c r="M47" s="160" t="n"/>
    </row>
    <row r="48" ht="13.35" customHeight="1" s="162">
      <c r="B48" s="460" t="n"/>
      <c r="M48" s="163" t="n"/>
    </row>
    <row r="49" ht="13.35" customHeight="1" s="162">
      <c r="B49" s="460" t="n"/>
      <c r="M49" s="163" t="n"/>
    </row>
    <row r="50" ht="13.35" customHeight="1" s="162">
      <c r="B50" s="460" t="n"/>
      <c r="M50" s="163" t="n"/>
    </row>
    <row r="51" ht="13.35" customHeight="1" s="162">
      <c r="B51" s="461" t="n"/>
      <c r="C51" s="165" t="n"/>
      <c r="D51" s="165" t="n"/>
      <c r="E51" s="165" t="n"/>
      <c r="F51" s="165" t="n"/>
      <c r="G51" s="165" t="n"/>
      <c r="H51" s="165" t="n"/>
      <c r="I51" s="165" t="n"/>
      <c r="J51" s="165" t="n"/>
      <c r="K51" s="165" t="n"/>
      <c r="L51" s="165" t="n"/>
      <c r="M51" s="166" t="n"/>
    </row>
    <row r="52"/>
    <row r="53" ht="13.35" customHeight="1" s="162">
      <c r="B53" s="200" t="inlineStr">
        <is>
          <t>System</t>
        </is>
      </c>
      <c r="C53" s="403" t="n"/>
      <c r="D53" s="209">
        <f>IF('{Equipment Data Entry}'!B54="","",'{Equipment Data Entry}'!B54)</f>
        <v/>
      </c>
      <c r="E53" s="420" t="n"/>
      <c r="F53" s="403" t="n"/>
      <c r="G53" s="200" t="inlineStr">
        <is>
          <t>Service</t>
        </is>
      </c>
      <c r="H53" s="403" t="n"/>
      <c r="I53" s="210">
        <f>IF('{Equipment Data Entry}'!C54="","",'{Equipment Data Entry}'!C54)</f>
        <v/>
      </c>
      <c r="J53" s="420" t="n"/>
      <c r="K53" s="420" t="n"/>
      <c r="L53" s="420" t="n"/>
      <c r="M53" s="403" t="n"/>
      <c r="P53" s="450" t="inlineStr">
        <is>
          <t>Technician Notes</t>
        </is>
      </c>
      <c r="Q53" s="451" t="n"/>
      <c r="R53" s="451" t="n"/>
      <c r="S53" s="451" t="n"/>
      <c r="T53" s="451" t="n"/>
      <c r="U53" s="451" t="n"/>
      <c r="V53" s="451" t="n"/>
      <c r="W53" s="451" t="n"/>
      <c r="X53" s="451" t="n"/>
      <c r="Y53" s="451" t="n"/>
      <c r="Z53" s="452" t="n"/>
    </row>
    <row r="54" ht="13.35" customHeight="1" s="162">
      <c r="B54" s="424" t="n"/>
      <c r="C54" s="425" t="n"/>
      <c r="D54" s="424" t="n"/>
      <c r="E54" s="426" t="n"/>
      <c r="F54" s="425" t="n"/>
      <c r="G54" s="424" t="n"/>
      <c r="H54" s="425" t="n"/>
      <c r="I54" s="424" t="n"/>
      <c r="J54" s="426" t="n"/>
      <c r="K54" s="426" t="n"/>
      <c r="L54" s="426" t="n"/>
      <c r="M54" s="425" t="n"/>
      <c r="P54" s="453" t="n"/>
      <c r="Z54" s="454" t="n"/>
    </row>
    <row r="55" ht="13.35" customHeight="1" s="162">
      <c r="B55" s="455" t="inlineStr">
        <is>
          <t>Instrument:</t>
        </is>
      </c>
      <c r="C55" s="5" t="n"/>
      <c r="D55" s="428" t="n"/>
      <c r="G55" s="427" t="inlineStr">
        <is>
          <t>Ak basis / notes:</t>
        </is>
      </c>
      <c r="I55" s="456" t="n"/>
      <c r="P55" s="453" t="n"/>
      <c r="Z55" s="454" t="n"/>
    </row>
    <row r="56" ht="13.35" customHeight="1" s="162">
      <c r="B56" s="188" t="inlineStr">
        <is>
          <t>Register/Grille/Diffuser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c r="P56" s="453" t="n"/>
      <c r="Z56" s="454" t="n"/>
    </row>
    <row r="57" ht="13.35" customHeight="1" s="162">
      <c r="B57" s="153" t="inlineStr">
        <is>
          <t>No.</t>
        </is>
      </c>
      <c r="C57" s="188" t="inlineStr">
        <is>
          <t>Area Served</t>
        </is>
      </c>
      <c r="D57" s="188" t="inlineStr">
        <is>
          <t>Type</t>
        </is>
      </c>
      <c r="E57" s="188" t="inlineStr">
        <is>
          <t>Size</t>
        </is>
      </c>
      <c r="F57" s="188" t="inlineStr">
        <is>
          <t>Ak</t>
        </is>
      </c>
      <c r="G57" s="442" t="n"/>
      <c r="H57" s="442" t="n"/>
      <c r="I57" s="188" t="inlineStr">
        <is>
          <t>VEL</t>
        </is>
      </c>
      <c r="J57" s="188" t="inlineStr">
        <is>
          <t>CFM</t>
        </is>
      </c>
      <c r="K57" s="188" t="inlineStr">
        <is>
          <t>VEL</t>
        </is>
      </c>
      <c r="L57" s="188" t="inlineStr">
        <is>
          <t>CFM</t>
        </is>
      </c>
      <c r="M57" s="442" t="n"/>
      <c r="P57" s="453" t="n"/>
      <c r="Z57" s="454"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c r="P58" s="453" t="n"/>
      <c r="Z58" s="454" t="n"/>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c r="P59" s="453" t="n"/>
      <c r="Z59" s="454"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c r="P60" s="453" t="n"/>
      <c r="Z60" s="454" t="n"/>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c r="P61" s="453" t="n"/>
      <c r="Z61" s="454" t="n"/>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c r="P62" s="453" t="n"/>
      <c r="Z62" s="454" t="n"/>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c r="P63" s="453" t="n"/>
      <c r="Z63" s="454"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c r="P64" s="453" t="n"/>
      <c r="Z64" s="454" t="n"/>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c r="P65" s="453" t="n"/>
      <c r="Z65" s="454" t="n"/>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c r="P66" s="453" t="n"/>
      <c r="Z66" s="454" t="n"/>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c r="P67" s="453" t="n"/>
      <c r="Z67" s="454" t="n"/>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c r="P68" s="453" t="n"/>
      <c r="Z68" s="454"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c r="P69" s="453" t="n"/>
      <c r="Z69" s="454" t="n"/>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c r="P70" s="453" t="n"/>
      <c r="Z70" s="454" t="n"/>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c r="P71" s="457" t="n"/>
      <c r="Q71" s="458" t="n"/>
      <c r="R71" s="458" t="n"/>
      <c r="S71" s="458" t="n"/>
      <c r="T71" s="458" t="n"/>
      <c r="U71" s="458" t="n"/>
      <c r="V71" s="458" t="n"/>
      <c r="W71" s="458" t="n"/>
      <c r="X71" s="458" t="n"/>
      <c r="Y71" s="458" t="n"/>
      <c r="Z71" s="459" t="n"/>
    </row>
    <row r="72" ht="13.35" customHeight="1" s="162">
      <c r="C72" s="126" t="inlineStr">
        <is>
          <t>Total</t>
        </is>
      </c>
      <c r="D72" s="159" t="n"/>
      <c r="H72" s="45">
        <f>IF(SUM(H58:H71)=0,"",SUM(H58:H71))</f>
        <v/>
      </c>
      <c r="J72" s="45">
        <f>IF(SUM(J58:J71)=0,"",SUM(J58:J71))</f>
        <v/>
      </c>
      <c r="L72" s="45">
        <f>IF(SUM(L58:L71)=0,"",SUM(L58:L71))</f>
        <v/>
      </c>
      <c r="M72" s="35">
        <f>IF(OR(H72="",H72=0),"",IF(L72="",IF(J72="","",J72/H72),L72/H72))</f>
        <v/>
      </c>
    </row>
    <row r="73"/>
    <row r="74" ht="13.35" customHeight="1" s="162">
      <c r="B74" s="200" t="inlineStr">
        <is>
          <t>System</t>
        </is>
      </c>
      <c r="C74" s="403" t="n"/>
      <c r="D74" s="209">
        <f>IF('{Equipment Data Entry}'!B55="","",'{Equipment Data Entry}'!B55)</f>
        <v/>
      </c>
      <c r="E74" s="420" t="n"/>
      <c r="F74" s="403" t="n"/>
      <c r="G74" s="200" t="inlineStr">
        <is>
          <t>Service</t>
        </is>
      </c>
      <c r="H74" s="403" t="n"/>
      <c r="I74" s="210">
        <f>IF('{Equipment Data Entry}'!C55="","",'{Equipment Data Entry}'!C55)</f>
        <v/>
      </c>
      <c r="J74" s="420" t="n"/>
      <c r="K74" s="420" t="n"/>
      <c r="L74" s="420" t="n"/>
      <c r="M74" s="403" t="n"/>
      <c r="P74" s="450" t="inlineStr">
        <is>
          <t>Technician Notes</t>
        </is>
      </c>
      <c r="Q74" s="451" t="n"/>
      <c r="R74" s="451" t="n"/>
      <c r="S74" s="451" t="n"/>
      <c r="T74" s="451" t="n"/>
      <c r="U74" s="451" t="n"/>
      <c r="V74" s="451" t="n"/>
      <c r="W74" s="451" t="n"/>
      <c r="X74" s="451" t="n"/>
      <c r="Y74" s="451" t="n"/>
      <c r="Z74" s="452" t="n"/>
    </row>
    <row r="75" ht="13.35" customHeight="1" s="162">
      <c r="B75" s="424" t="n"/>
      <c r="C75" s="425" t="n"/>
      <c r="D75" s="424" t="n"/>
      <c r="E75" s="426" t="n"/>
      <c r="F75" s="425" t="n"/>
      <c r="G75" s="424" t="n"/>
      <c r="H75" s="425" t="n"/>
      <c r="I75" s="424" t="n"/>
      <c r="J75" s="426" t="n"/>
      <c r="K75" s="426" t="n"/>
      <c r="L75" s="426" t="n"/>
      <c r="M75" s="425" t="n"/>
      <c r="P75" s="453" t="n"/>
      <c r="Z75" s="454" t="n"/>
    </row>
    <row r="76" ht="13.35" customHeight="1" s="162">
      <c r="B76" s="455" t="inlineStr">
        <is>
          <t>Instrument:</t>
        </is>
      </c>
      <c r="C76" s="5" t="n"/>
      <c r="D76" s="428" t="n"/>
      <c r="G76" s="427" t="inlineStr">
        <is>
          <t>Ak basis / notes:</t>
        </is>
      </c>
      <c r="I76" s="456" t="n"/>
      <c r="P76" s="453" t="n"/>
      <c r="Z76" s="454" t="n"/>
    </row>
    <row r="77" ht="13.35" customHeight="1" s="162">
      <c r="B77" s="188" t="inlineStr">
        <is>
          <t>Register/Grille/Diffuser Airflow</t>
        </is>
      </c>
      <c r="C77" s="174" t="n"/>
      <c r="D77" s="174" t="n"/>
      <c r="E77" s="174" t="n"/>
      <c r="F77" s="173" t="n"/>
      <c r="G77" s="233" t="inlineStr">
        <is>
          <t>Design VEL</t>
        </is>
      </c>
      <c r="H77" s="194" t="inlineStr">
        <is>
          <t>Design CFM</t>
        </is>
      </c>
      <c r="I77" s="188" t="inlineStr">
        <is>
          <t>Initial</t>
        </is>
      </c>
      <c r="J77" s="173" t="n"/>
      <c r="K77" s="188" t="inlineStr">
        <is>
          <t>Final</t>
        </is>
      </c>
      <c r="L77" s="173" t="n"/>
      <c r="M77" s="188" t="inlineStr">
        <is>
          <t>%</t>
        </is>
      </c>
      <c r="P77" s="453" t="n"/>
      <c r="Z77" s="454" t="n"/>
    </row>
    <row r="78" ht="13.35" customHeight="1" s="162">
      <c r="B78" s="153" t="inlineStr">
        <is>
          <t>No.</t>
        </is>
      </c>
      <c r="C78" s="188" t="inlineStr">
        <is>
          <t>Area Served</t>
        </is>
      </c>
      <c r="D78" s="188" t="inlineStr">
        <is>
          <t>Type</t>
        </is>
      </c>
      <c r="E78" s="188" t="inlineStr">
        <is>
          <t>Size</t>
        </is>
      </c>
      <c r="F78" s="188" t="inlineStr">
        <is>
          <t>Ak</t>
        </is>
      </c>
      <c r="G78" s="442" t="n"/>
      <c r="H78" s="442" t="n"/>
      <c r="I78" s="188" t="inlineStr">
        <is>
          <t>VEL</t>
        </is>
      </c>
      <c r="J78" s="188" t="inlineStr">
        <is>
          <t>CFM</t>
        </is>
      </c>
      <c r="K78" s="188" t="inlineStr">
        <is>
          <t>VEL</t>
        </is>
      </c>
      <c r="L78" s="188" t="inlineStr">
        <is>
          <t>CFM</t>
        </is>
      </c>
      <c r="M78" s="442" t="n"/>
      <c r="P78" s="453" t="n"/>
      <c r="Z78" s="454" t="n"/>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c r="P79" s="453" t="n"/>
      <c r="Z79" s="454"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c r="P80" s="453" t="n"/>
      <c r="Z80" s="454"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c r="P81" s="453" t="n"/>
      <c r="Z81" s="454" t="n"/>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c r="P82" s="453" t="n"/>
      <c r="Z82" s="454" t="n"/>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c r="P83" s="453" t="n"/>
      <c r="Z83" s="454" t="n"/>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c r="P84" s="453" t="n"/>
      <c r="Z84" s="454" t="n"/>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c r="P85" s="453" t="n"/>
      <c r="Z85" s="454" t="n"/>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c r="P86" s="453" t="n"/>
      <c r="Z86" s="454" t="n"/>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c r="P87" s="453" t="n"/>
      <c r="Z87" s="454"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c r="P88" s="453" t="n"/>
      <c r="Z88" s="454" t="n"/>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c r="P89" s="453" t="n"/>
      <c r="Z89" s="454" t="n"/>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c r="P90" s="453" t="n"/>
      <c r="Z90" s="454" t="n"/>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c r="P91" s="453" t="n"/>
      <c r="Z91" s="454" t="n"/>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c r="P92" s="457" t="n"/>
      <c r="Q92" s="458" t="n"/>
      <c r="R92" s="458" t="n"/>
      <c r="S92" s="458" t="n"/>
      <c r="T92" s="458" t="n"/>
      <c r="U92" s="458" t="n"/>
      <c r="V92" s="458" t="n"/>
      <c r="W92" s="458" t="n"/>
      <c r="X92" s="458" t="n"/>
      <c r="Y92" s="458" t="n"/>
      <c r="Z92" s="459" t="n"/>
    </row>
    <row r="93" ht="13.35" customHeight="1" s="162">
      <c r="C93" s="126" t="inlineStr">
        <is>
          <t>Total</t>
        </is>
      </c>
      <c r="D93" s="159" t="n"/>
      <c r="H93" s="45">
        <f>IF(SUM(H79:H92)=0,"",SUM(H79:H92))</f>
        <v/>
      </c>
      <c r="J93" s="45">
        <f>IF(SUM(J79:J92)=0,"",SUM(J79:J92))</f>
        <v/>
      </c>
      <c r="L93" s="45">
        <f>IF(SUM(L79:L92)=0,"",SUM(L79:L92))</f>
        <v/>
      </c>
      <c r="M93" s="35">
        <f>IF(OR(H93="",H93=0),"",IF(L93="",IF(J93="","",J93/H93),L93/H93))</f>
        <v/>
      </c>
    </row>
    <row r="94"/>
    <row r="95"/>
    <row r="96" ht="13.35" customHeight="1" s="162">
      <c r="B96" s="188" t="inlineStr">
        <is>
          <t>Notes</t>
        </is>
      </c>
      <c r="C96" s="173" t="n"/>
      <c r="D96" s="254" t="n"/>
      <c r="E96" s="159" t="n"/>
      <c r="F96" s="159" t="n"/>
      <c r="G96" s="159" t="n"/>
      <c r="H96" s="159" t="n"/>
      <c r="I96" s="159" t="n"/>
      <c r="J96" s="159" t="n"/>
      <c r="K96" s="159" t="n"/>
      <c r="L96" s="159" t="n"/>
      <c r="M96" s="160" t="n"/>
    </row>
    <row r="97" ht="13.35" customHeight="1" s="162">
      <c r="B97" s="460" t="n"/>
      <c r="M97" s="163" t="n"/>
    </row>
    <row r="98" ht="13.35" customHeight="1" s="162">
      <c r="B98" s="460" t="n"/>
      <c r="M98" s="163" t="n"/>
    </row>
    <row r="99" ht="13.35" customHeight="1" s="162">
      <c r="B99" s="460" t="n"/>
      <c r="M99" s="163" t="n"/>
    </row>
    <row r="100" ht="13.35" customHeight="1" s="162">
      <c r="B100" s="461" t="n"/>
      <c r="C100" s="165" t="n"/>
      <c r="D100" s="165" t="n"/>
      <c r="E100" s="165" t="n"/>
      <c r="F100" s="165" t="n"/>
      <c r="G100" s="165" t="n"/>
      <c r="H100" s="165" t="n"/>
      <c r="I100" s="165" t="n"/>
      <c r="J100" s="165" t="n"/>
      <c r="K100" s="165" t="n"/>
      <c r="L100" s="165" t="n"/>
      <c r="M100" s="166" t="n"/>
    </row>
    <row r="101"/>
    <row r="102" ht="13.35" customHeight="1" s="162">
      <c r="B102" s="200" t="inlineStr">
        <is>
          <t>System</t>
        </is>
      </c>
      <c r="C102" s="403" t="n"/>
      <c r="D102" s="209">
        <f>IF('{Equipment Data Entry}'!B56="","",'{Equipment Data Entry}'!B56)</f>
        <v/>
      </c>
      <c r="E102" s="420" t="n"/>
      <c r="F102" s="403" t="n"/>
      <c r="G102" s="200" t="inlineStr">
        <is>
          <t>Service</t>
        </is>
      </c>
      <c r="H102" s="403" t="n"/>
      <c r="I102" s="210">
        <f>IF('{Equipment Data Entry}'!C56="","",'{Equipment Data Entry}'!C56)</f>
        <v/>
      </c>
      <c r="J102" s="420" t="n"/>
      <c r="K102" s="420" t="n"/>
      <c r="L102" s="420" t="n"/>
      <c r="M102" s="403" t="n"/>
      <c r="P102" s="450" t="inlineStr">
        <is>
          <t>Technician Notes</t>
        </is>
      </c>
      <c r="Q102" s="451" t="n"/>
      <c r="R102" s="451" t="n"/>
      <c r="S102" s="451" t="n"/>
      <c r="T102" s="451" t="n"/>
      <c r="U102" s="451" t="n"/>
      <c r="V102" s="451" t="n"/>
      <c r="W102" s="451" t="n"/>
      <c r="X102" s="451" t="n"/>
      <c r="Y102" s="451" t="n"/>
      <c r="Z102" s="452" t="n"/>
    </row>
    <row r="103" ht="13.35" customHeight="1" s="162">
      <c r="B103" s="424" t="n"/>
      <c r="C103" s="425" t="n"/>
      <c r="D103" s="424" t="n"/>
      <c r="E103" s="426" t="n"/>
      <c r="F103" s="425" t="n"/>
      <c r="G103" s="424" t="n"/>
      <c r="H103" s="425" t="n"/>
      <c r="I103" s="424" t="n"/>
      <c r="J103" s="426" t="n"/>
      <c r="K103" s="426" t="n"/>
      <c r="L103" s="426" t="n"/>
      <c r="M103" s="425" t="n"/>
      <c r="P103" s="453" t="n"/>
      <c r="Z103" s="454" t="n"/>
    </row>
    <row r="104" ht="13.35" customHeight="1" s="162">
      <c r="B104" s="455" t="inlineStr">
        <is>
          <t>Instrument:</t>
        </is>
      </c>
      <c r="C104" s="5" t="n"/>
      <c r="D104" s="428" t="n"/>
      <c r="G104" s="427" t="inlineStr">
        <is>
          <t>Ak basis / notes:</t>
        </is>
      </c>
      <c r="I104" s="456" t="n"/>
      <c r="P104" s="453" t="n"/>
      <c r="Z104" s="454" t="n"/>
    </row>
    <row r="105" ht="13.35" customHeight="1" s="162">
      <c r="B105" s="188" t="inlineStr">
        <is>
          <t>Register/Grille/Diffuser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c r="P105" s="453" t="n"/>
      <c r="Z105" s="454" t="n"/>
    </row>
    <row r="106" ht="13.35" customHeight="1" s="162">
      <c r="B106" s="153" t="inlineStr">
        <is>
          <t>No.</t>
        </is>
      </c>
      <c r="C106" s="188" t="inlineStr">
        <is>
          <t>Area Served</t>
        </is>
      </c>
      <c r="D106" s="188" t="inlineStr">
        <is>
          <t>Type</t>
        </is>
      </c>
      <c r="E106" s="188" t="inlineStr">
        <is>
          <t>Size</t>
        </is>
      </c>
      <c r="F106" s="188" t="inlineStr">
        <is>
          <t>Ak</t>
        </is>
      </c>
      <c r="G106" s="442" t="n"/>
      <c r="H106" s="442" t="n"/>
      <c r="I106" s="188" t="inlineStr">
        <is>
          <t>VEL</t>
        </is>
      </c>
      <c r="J106" s="188" t="inlineStr">
        <is>
          <t>CFM</t>
        </is>
      </c>
      <c r="K106" s="188" t="inlineStr">
        <is>
          <t>VEL</t>
        </is>
      </c>
      <c r="L106" s="188" t="inlineStr">
        <is>
          <t>CFM</t>
        </is>
      </c>
      <c r="M106" s="442" t="n"/>
      <c r="P106" s="453" t="n"/>
      <c r="Z106" s="454"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c r="P107" s="453" t="n"/>
      <c r="Z107" s="454" t="n"/>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c r="P108" s="453" t="n"/>
      <c r="Z108" s="454" t="n"/>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c r="P109" s="453" t="n"/>
      <c r="Z109" s="454" t="n"/>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c r="P110" s="453" t="n"/>
      <c r="Z110" s="454" t="n"/>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53" t="n"/>
      <c r="Z111" s="454"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53" t="n"/>
      <c r="Z112" s="454"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53" t="n"/>
      <c r="Z113" s="454"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53" t="n"/>
      <c r="Z114" s="454"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53" t="n"/>
      <c r="Z115" s="454"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53" t="n"/>
      <c r="Z116" s="454"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53" t="n"/>
      <c r="Z117" s="454"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53" t="n"/>
      <c r="Z118" s="454"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53" t="n"/>
      <c r="Z119" s="454"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57" t="n"/>
      <c r="Q120" s="458" t="n"/>
      <c r="R120" s="458" t="n"/>
      <c r="S120" s="458" t="n"/>
      <c r="T120" s="458" t="n"/>
      <c r="U120" s="458" t="n"/>
      <c r="V120" s="458" t="n"/>
      <c r="W120" s="458" t="n"/>
      <c r="X120" s="458" t="n"/>
      <c r="Y120" s="458" t="n"/>
      <c r="Z120" s="459" t="n"/>
    </row>
    <row r="121" ht="13.35" customHeight="1" s="162">
      <c r="C121" s="126" t="inlineStr">
        <is>
          <t>Total</t>
        </is>
      </c>
      <c r="D121" s="159" t="n"/>
      <c r="H121" s="45">
        <f>IF(SUM(H107:H120)=0,"",SUM(H107:H120))</f>
        <v/>
      </c>
      <c r="J121" s="45">
        <f>IF(SUM(J107:J120)=0,"",SUM(J107:J120))</f>
        <v/>
      </c>
      <c r="L121" s="45">
        <f>IF(SUM(L107:L120)=0,"",SUM(L107:L120))</f>
        <v/>
      </c>
      <c r="M121" s="35">
        <f>IF(OR(H121="",H121=0),"",IF(L121="",IF(J121="","",J121/H121),L121/H121))</f>
        <v/>
      </c>
    </row>
    <row r="122"/>
    <row r="123" ht="13.35" customHeight="1" s="162">
      <c r="B123" s="200" t="inlineStr">
        <is>
          <t>System</t>
        </is>
      </c>
      <c r="C123" s="403" t="n"/>
      <c r="D123" s="209">
        <f>IF('{Equipment Data Entry}'!B57="","",'{Equipment Data Entry}'!B57)</f>
        <v/>
      </c>
      <c r="E123" s="420" t="n"/>
      <c r="F123" s="403" t="n"/>
      <c r="G123" s="200" t="inlineStr">
        <is>
          <t>Service</t>
        </is>
      </c>
      <c r="H123" s="403" t="n"/>
      <c r="I123" s="210">
        <f>IF('{Equipment Data Entry}'!C57="","",'{Equipment Data Entry}'!C57)</f>
        <v/>
      </c>
      <c r="J123" s="420" t="n"/>
      <c r="K123" s="420" t="n"/>
      <c r="L123" s="420" t="n"/>
      <c r="M123" s="403" t="n"/>
      <c r="P123" s="450" t="inlineStr">
        <is>
          <t>Technician Notes</t>
        </is>
      </c>
      <c r="Q123" s="451" t="n"/>
      <c r="R123" s="451" t="n"/>
      <c r="S123" s="451" t="n"/>
      <c r="T123" s="451" t="n"/>
      <c r="U123" s="451" t="n"/>
      <c r="V123" s="451" t="n"/>
      <c r="W123" s="451" t="n"/>
      <c r="X123" s="451" t="n"/>
      <c r="Y123" s="451" t="n"/>
      <c r="Z123" s="452" t="n"/>
    </row>
    <row r="124" ht="13.35" customHeight="1" s="162">
      <c r="B124" s="424" t="n"/>
      <c r="C124" s="425" t="n"/>
      <c r="D124" s="424" t="n"/>
      <c r="E124" s="426" t="n"/>
      <c r="F124" s="425" t="n"/>
      <c r="G124" s="424" t="n"/>
      <c r="H124" s="425" t="n"/>
      <c r="I124" s="424" t="n"/>
      <c r="J124" s="426" t="n"/>
      <c r="K124" s="426" t="n"/>
      <c r="L124" s="426" t="n"/>
      <c r="M124" s="425" t="n"/>
      <c r="P124" s="453" t="n"/>
      <c r="Z124" s="454" t="n"/>
    </row>
    <row r="125" ht="13.35" customHeight="1" s="162">
      <c r="B125" s="455" t="inlineStr">
        <is>
          <t>Instrument:</t>
        </is>
      </c>
      <c r="C125" s="5" t="n"/>
      <c r="D125" s="428" t="n"/>
      <c r="G125" s="427" t="inlineStr">
        <is>
          <t>Ak basis / notes:</t>
        </is>
      </c>
      <c r="I125" s="456" t="n"/>
      <c r="P125" s="453" t="n"/>
      <c r="Z125" s="454" t="n"/>
    </row>
    <row r="126" ht="13.35" customHeight="1" s="162">
      <c r="B126" s="188" t="inlineStr">
        <is>
          <t>Register/Grille/Diffuser Airflow</t>
        </is>
      </c>
      <c r="C126" s="174" t="n"/>
      <c r="D126" s="174" t="n"/>
      <c r="E126" s="174" t="n"/>
      <c r="F126" s="173" t="n"/>
      <c r="G126" s="233" t="inlineStr">
        <is>
          <t>Design VEL</t>
        </is>
      </c>
      <c r="H126" s="194" t="inlineStr">
        <is>
          <t>Design CFM</t>
        </is>
      </c>
      <c r="I126" s="188" t="inlineStr">
        <is>
          <t>Initial</t>
        </is>
      </c>
      <c r="J126" s="173" t="n"/>
      <c r="K126" s="188" t="inlineStr">
        <is>
          <t>Final</t>
        </is>
      </c>
      <c r="L126" s="173" t="n"/>
      <c r="M126" s="188" t="inlineStr">
        <is>
          <t>%</t>
        </is>
      </c>
      <c r="P126" s="453" t="n"/>
      <c r="Z126" s="454" t="n"/>
    </row>
    <row r="127" ht="13.35" customHeight="1" s="162">
      <c r="B127" s="153" t="inlineStr">
        <is>
          <t>No.</t>
        </is>
      </c>
      <c r="C127" s="188" t="inlineStr">
        <is>
          <t>Area Served</t>
        </is>
      </c>
      <c r="D127" s="188" t="inlineStr">
        <is>
          <t>Type</t>
        </is>
      </c>
      <c r="E127" s="188" t="inlineStr">
        <is>
          <t>Size</t>
        </is>
      </c>
      <c r="F127" s="188" t="inlineStr">
        <is>
          <t>Ak</t>
        </is>
      </c>
      <c r="G127" s="442" t="n"/>
      <c r="H127" s="442" t="n"/>
      <c r="I127" s="188" t="inlineStr">
        <is>
          <t>VEL</t>
        </is>
      </c>
      <c r="J127" s="188" t="inlineStr">
        <is>
          <t>CFM</t>
        </is>
      </c>
      <c r="K127" s="188" t="inlineStr">
        <is>
          <t>VEL</t>
        </is>
      </c>
      <c r="L127" s="188" t="inlineStr">
        <is>
          <t>CFM</t>
        </is>
      </c>
      <c r="M127" s="442" t="n"/>
      <c r="P127" s="453" t="n"/>
      <c r="Z127" s="454" t="n"/>
    </row>
    <row r="128" ht="13.35" customHeight="1" s="162">
      <c r="B128" s="307" t="n"/>
      <c r="C128" s="307" t="n"/>
      <c r="E128" s="307" t="n"/>
      <c r="F128" s="32" t="n"/>
      <c r="G128" s="33">
        <f>IF(F128="", "", H128/F128)</f>
        <v/>
      </c>
      <c r="H128" s="33" t="n"/>
      <c r="I128" s="33" t="n"/>
      <c r="J128" s="33">
        <f>IF(I128="", "", I128*$F128)</f>
        <v/>
      </c>
      <c r="K128" s="33" t="n"/>
      <c r="L128" s="33">
        <f>IF(K128="", "", K128*$F128)</f>
        <v/>
      </c>
      <c r="M128" s="30">
        <f>IF(OR(H128="",H128=0),"",IF(K128="",IF(J128="","",J128/H128),L128/H128))</f>
        <v/>
      </c>
      <c r="P128" s="453" t="n"/>
      <c r="Z128" s="454" t="n"/>
    </row>
    <row r="129" ht="13.35" customHeight="1" s="162">
      <c r="B129" s="307" t="n"/>
      <c r="C129" s="307" t="n"/>
      <c r="E129" s="307" t="n"/>
      <c r="F129" s="32" t="n"/>
      <c r="G129" s="33">
        <f>IF(F129="", "", H129/F129)</f>
        <v/>
      </c>
      <c r="H129" s="33" t="n"/>
      <c r="I129" s="33" t="n"/>
      <c r="J129" s="33">
        <f>IF(I129="", "", I129*$F129)</f>
        <v/>
      </c>
      <c r="K129" s="33" t="n"/>
      <c r="L129" s="33">
        <f>IF(K129="", "", K129*$F129)</f>
        <v/>
      </c>
      <c r="M129" s="30">
        <f>IF(OR(H129="",H129=0),"",IF(K129="",IF(J129="","",J129/H129),L129/H129))</f>
        <v/>
      </c>
      <c r="P129" s="453" t="n"/>
      <c r="Z129" s="454" t="n"/>
    </row>
    <row r="130" ht="13.35" customHeight="1" s="162">
      <c r="B130" s="307" t="n"/>
      <c r="C130" s="307" t="n"/>
      <c r="E130" s="307" t="n"/>
      <c r="F130" s="32" t="n"/>
      <c r="G130" s="33">
        <f>IF(F130="", "", H130/F130)</f>
        <v/>
      </c>
      <c r="H130" s="33" t="n"/>
      <c r="I130" s="33" t="n"/>
      <c r="J130" s="33">
        <f>IF(I130="", "", I130*$F130)</f>
        <v/>
      </c>
      <c r="K130" s="33" t="n"/>
      <c r="L130" s="33">
        <f>IF(K130="", "", K130*$F130)</f>
        <v/>
      </c>
      <c r="M130" s="30">
        <f>IF(OR(H130="",H130=0),"",IF(K130="",IF(J130="","",J130/H130),L130/H130))</f>
        <v/>
      </c>
      <c r="P130" s="453" t="n"/>
      <c r="Z130" s="454" t="n"/>
    </row>
    <row r="131" ht="13.35" customHeight="1" s="162">
      <c r="B131" s="307" t="n"/>
      <c r="C131" s="307" t="n"/>
      <c r="E131" s="307" t="n"/>
      <c r="F131" s="32" t="n"/>
      <c r="G131" s="33">
        <f>IF(F131="", "", H131/F131)</f>
        <v/>
      </c>
      <c r="H131" s="33" t="n"/>
      <c r="I131" s="33" t="n"/>
      <c r="J131" s="33">
        <f>IF(I131="", "", I131*$F131)</f>
        <v/>
      </c>
      <c r="K131" s="33" t="n"/>
      <c r="L131" s="33">
        <f>IF(K131="", "", K131*$F131)</f>
        <v/>
      </c>
      <c r="M131" s="30">
        <f>IF(OR(H131="",H131=0),"",IF(K131="",IF(J131="","",J131/H131),L131/H131))</f>
        <v/>
      </c>
      <c r="P131" s="453" t="n"/>
      <c r="Z131" s="454" t="n"/>
    </row>
    <row r="132" ht="13.35" customHeight="1" s="162">
      <c r="B132" s="307" t="n"/>
      <c r="C132" s="307" t="n"/>
      <c r="E132" s="307" t="n"/>
      <c r="F132" s="32" t="n"/>
      <c r="G132" s="33">
        <f>IF(F132="", "", H132/F132)</f>
        <v/>
      </c>
      <c r="H132" s="33" t="n"/>
      <c r="I132" s="33" t="n"/>
      <c r="J132" s="33">
        <f>IF(I132="", "", I132*$F132)</f>
        <v/>
      </c>
      <c r="K132" s="33" t="n"/>
      <c r="L132" s="33">
        <f>IF(K132="", "", K132*$F132)</f>
        <v/>
      </c>
      <c r="M132" s="30">
        <f>IF(OR(H132="",H132=0),"",IF(K132="",IF(J132="","",J132/H132),L132/H132))</f>
        <v/>
      </c>
      <c r="P132" s="453" t="n"/>
      <c r="Z132" s="454"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c r="P133" s="453" t="n"/>
      <c r="Z133" s="454" t="n"/>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c r="P134" s="453" t="n"/>
      <c r="Z134" s="454" t="n"/>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c r="P135" s="453" t="n"/>
      <c r="Z135" s="454"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c r="P136" s="453" t="n"/>
      <c r="Z136" s="454"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c r="P137" s="453" t="n"/>
      <c r="Z137" s="454" t="n"/>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c r="P138" s="453" t="n"/>
      <c r="Z138" s="454" t="n"/>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c r="P139" s="453" t="n"/>
      <c r="Z139" s="454" t="n"/>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c r="P140" s="453" t="n"/>
      <c r="Z140" s="454" t="n"/>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c r="P141" s="457" t="n"/>
      <c r="Q141" s="458" t="n"/>
      <c r="R141" s="458" t="n"/>
      <c r="S141" s="458" t="n"/>
      <c r="T141" s="458" t="n"/>
      <c r="U141" s="458" t="n"/>
      <c r="V141" s="458" t="n"/>
      <c r="W141" s="458" t="n"/>
      <c r="X141" s="458" t="n"/>
      <c r="Y141" s="458" t="n"/>
      <c r="Z141" s="459" t="n"/>
    </row>
    <row r="142" ht="13.35" customHeight="1" s="162">
      <c r="C142" s="126" t="inlineStr">
        <is>
          <t>Total</t>
        </is>
      </c>
      <c r="D142" s="159" t="n"/>
      <c r="H142" s="45">
        <f>IF(SUM(H128:H141)=0,"",SUM(H128:H141))</f>
        <v/>
      </c>
      <c r="J142" s="45">
        <f>IF(SUM(J128:J141)=0,"",SUM(J128:J141))</f>
        <v/>
      </c>
      <c r="L142" s="45">
        <f>IF(SUM(L128:L141)=0,"",SUM(L128:L141))</f>
        <v/>
      </c>
      <c r="M142" s="35">
        <f>IF(OR(H142="",H142=0),"",IF(L142="",IF(J142="","",J142/H142),L142/H142))</f>
        <v/>
      </c>
    </row>
    <row r="143"/>
    <row r="144"/>
    <row r="145" ht="13.35" customHeight="1" s="162">
      <c r="B145" s="188" t="inlineStr">
        <is>
          <t>Notes</t>
        </is>
      </c>
      <c r="C145" s="173" t="n"/>
      <c r="D145" s="254" t="n"/>
      <c r="E145" s="159" t="n"/>
      <c r="F145" s="159" t="n"/>
      <c r="G145" s="159" t="n"/>
      <c r="H145" s="159" t="n"/>
      <c r="I145" s="159" t="n"/>
      <c r="J145" s="159" t="n"/>
      <c r="K145" s="159" t="n"/>
      <c r="L145" s="159" t="n"/>
      <c r="M145" s="160" t="n"/>
    </row>
    <row r="146" ht="13.35" customHeight="1" s="162">
      <c r="B146" s="460" t="n"/>
      <c r="M146" s="163" t="n"/>
    </row>
    <row r="147" ht="13.35" customHeight="1" s="162">
      <c r="B147" s="460" t="n"/>
      <c r="M147" s="163" t="n"/>
    </row>
    <row r="148" ht="13.35" customHeight="1" s="162">
      <c r="B148" s="460" t="n"/>
      <c r="M148" s="163" t="n"/>
    </row>
    <row r="149" ht="13.35" customHeight="1" s="162">
      <c r="B149" s="461" t="n"/>
      <c r="C149" s="165" t="n"/>
      <c r="D149" s="165" t="n"/>
      <c r="E149" s="165" t="n"/>
      <c r="F149" s="165" t="n"/>
      <c r="G149" s="165" t="n"/>
      <c r="H149" s="165" t="n"/>
      <c r="I149" s="165" t="n"/>
      <c r="J149" s="165" t="n"/>
      <c r="K149" s="165" t="n"/>
      <c r="L149" s="165" t="n"/>
      <c r="M149" s="166" t="n"/>
    </row>
    <row r="150"/>
    <row r="151" ht="13.35" customHeight="1" s="162">
      <c r="B151" s="200" t="inlineStr">
        <is>
          <t>System</t>
        </is>
      </c>
      <c r="C151" s="403" t="n"/>
      <c r="D151" s="209">
        <f>IF('{Equipment Data Entry}'!B58="","",'{Equipment Data Entry}'!B58)</f>
        <v/>
      </c>
      <c r="E151" s="420" t="n"/>
      <c r="F151" s="403" t="n"/>
      <c r="G151" s="200" t="inlineStr">
        <is>
          <t>Service</t>
        </is>
      </c>
      <c r="H151" s="403" t="n"/>
      <c r="I151" s="210">
        <f>IF('{Equipment Data Entry}'!C58="","",'{Equipment Data Entry}'!C58)</f>
        <v/>
      </c>
      <c r="J151" s="420" t="n"/>
      <c r="K151" s="420" t="n"/>
      <c r="L151" s="420" t="n"/>
      <c r="M151" s="403" t="n"/>
      <c r="P151" s="450" t="inlineStr">
        <is>
          <t>Technician Notes</t>
        </is>
      </c>
      <c r="Q151" s="451" t="n"/>
      <c r="R151" s="451" t="n"/>
      <c r="S151" s="451" t="n"/>
      <c r="T151" s="451" t="n"/>
      <c r="U151" s="451" t="n"/>
      <c r="V151" s="451" t="n"/>
      <c r="W151" s="451" t="n"/>
      <c r="X151" s="451" t="n"/>
      <c r="Y151" s="451" t="n"/>
      <c r="Z151" s="452" t="n"/>
    </row>
    <row r="152" ht="13.35" customHeight="1" s="162">
      <c r="B152" s="424" t="n"/>
      <c r="C152" s="425" t="n"/>
      <c r="D152" s="424" t="n"/>
      <c r="E152" s="426" t="n"/>
      <c r="F152" s="425" t="n"/>
      <c r="G152" s="424" t="n"/>
      <c r="H152" s="425" t="n"/>
      <c r="I152" s="424" t="n"/>
      <c r="J152" s="426" t="n"/>
      <c r="K152" s="426" t="n"/>
      <c r="L152" s="426" t="n"/>
      <c r="M152" s="425" t="n"/>
      <c r="P152" s="453" t="n"/>
      <c r="Z152" s="454" t="n"/>
    </row>
    <row r="153" ht="13.35" customHeight="1" s="162">
      <c r="B153" s="455" t="inlineStr">
        <is>
          <t>Instrument:</t>
        </is>
      </c>
      <c r="C153" s="5" t="n"/>
      <c r="D153" s="428" t="n"/>
      <c r="G153" s="427" t="inlineStr">
        <is>
          <t>Ak basis / notes:</t>
        </is>
      </c>
      <c r="I153" s="456" t="n"/>
      <c r="P153" s="453" t="n"/>
      <c r="Z153" s="454" t="n"/>
    </row>
    <row r="154" ht="13.35" customHeight="1" s="162">
      <c r="B154" s="188" t="inlineStr">
        <is>
          <t>Register/Grille/Diffuser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c r="P154" s="453" t="n"/>
      <c r="Z154" s="454" t="n"/>
    </row>
    <row r="155" ht="13.35" customHeight="1" s="162">
      <c r="B155" s="153" t="inlineStr">
        <is>
          <t>No.</t>
        </is>
      </c>
      <c r="C155" s="188" t="inlineStr">
        <is>
          <t>Area Served</t>
        </is>
      </c>
      <c r="D155" s="188" t="inlineStr">
        <is>
          <t>Type</t>
        </is>
      </c>
      <c r="E155" s="188" t="inlineStr">
        <is>
          <t>Size</t>
        </is>
      </c>
      <c r="F155" s="188" t="inlineStr">
        <is>
          <t>Ak</t>
        </is>
      </c>
      <c r="G155" s="442" t="n"/>
      <c r="H155" s="442" t="n"/>
      <c r="I155" s="188" t="inlineStr">
        <is>
          <t>VEL</t>
        </is>
      </c>
      <c r="J155" s="188" t="inlineStr">
        <is>
          <t>CFM</t>
        </is>
      </c>
      <c r="K155" s="188" t="inlineStr">
        <is>
          <t>VEL</t>
        </is>
      </c>
      <c r="L155" s="188" t="inlineStr">
        <is>
          <t>CFM</t>
        </is>
      </c>
      <c r="M155" s="442" t="n"/>
      <c r="P155" s="453" t="n"/>
      <c r="Z155" s="454"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c r="P156" s="453" t="n"/>
      <c r="Z156" s="454" t="n"/>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53" t="n"/>
      <c r="Z157" s="454"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53" t="n"/>
      <c r="Z158" s="454"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53" t="n"/>
      <c r="Z159" s="454"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53" t="n"/>
      <c r="Z160" s="454"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53" t="n"/>
      <c r="Z161" s="454"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53" t="n"/>
      <c r="Z162" s="454"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53" t="n"/>
      <c r="Z163" s="454"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53" t="n"/>
      <c r="Z164" s="454"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53" t="n"/>
      <c r="Z165" s="454"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53" t="n"/>
      <c r="Z166" s="454" t="n"/>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c r="P167" s="453" t="n"/>
      <c r="Z167" s="454" t="n"/>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c r="P168" s="453" t="n"/>
      <c r="Z168" s="454" t="n"/>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c r="P169" s="457" t="n"/>
      <c r="Q169" s="458" t="n"/>
      <c r="R169" s="458" t="n"/>
      <c r="S169" s="458" t="n"/>
      <c r="T169" s="458" t="n"/>
      <c r="U169" s="458" t="n"/>
      <c r="V169" s="458" t="n"/>
      <c r="W169" s="458" t="n"/>
      <c r="X169" s="458" t="n"/>
      <c r="Y169" s="458" t="n"/>
      <c r="Z169" s="459" t="n"/>
    </row>
    <row r="170" ht="13.35" customHeight="1" s="162">
      <c r="C170" s="126" t="inlineStr">
        <is>
          <t>Total</t>
        </is>
      </c>
      <c r="D170" s="159" t="n"/>
      <c r="H170" s="45">
        <f>IF(SUM(H156:H169)=0,"",SUM(H156:H169))</f>
        <v/>
      </c>
      <c r="J170" s="45">
        <f>IF(SUM(J156:J169)=0,"",SUM(J156:J169))</f>
        <v/>
      </c>
      <c r="L170" s="45">
        <f>IF(SUM(L156:L169)=0,"",SUM(L156:L169))</f>
        <v/>
      </c>
      <c r="M170" s="35">
        <f>IF(OR(H170="",H170=0),"",IF(L170="",IF(J170="","",J170/H170),L170/H170))</f>
        <v/>
      </c>
    </row>
    <row r="171"/>
    <row r="172" ht="13.35" customHeight="1" s="162">
      <c r="B172" s="200" t="inlineStr">
        <is>
          <t>System</t>
        </is>
      </c>
      <c r="C172" s="403" t="n"/>
      <c r="D172" s="209">
        <f>IF('{Equipment Data Entry}'!B59="","",'{Equipment Data Entry}'!B59)</f>
        <v/>
      </c>
      <c r="E172" s="420" t="n"/>
      <c r="F172" s="403" t="n"/>
      <c r="G172" s="200" t="inlineStr">
        <is>
          <t>Service</t>
        </is>
      </c>
      <c r="H172" s="403" t="n"/>
      <c r="I172" s="210">
        <f>IF('{Equipment Data Entry}'!C59="","",'{Equipment Data Entry}'!C59)</f>
        <v/>
      </c>
      <c r="J172" s="420" t="n"/>
      <c r="K172" s="420" t="n"/>
      <c r="L172" s="420" t="n"/>
      <c r="M172" s="403" t="n"/>
      <c r="P172" s="450" t="inlineStr">
        <is>
          <t>Technician Notes</t>
        </is>
      </c>
      <c r="Q172" s="451" t="n"/>
      <c r="R172" s="451" t="n"/>
      <c r="S172" s="451" t="n"/>
      <c r="T172" s="451" t="n"/>
      <c r="U172" s="451" t="n"/>
      <c r="V172" s="451" t="n"/>
      <c r="W172" s="451" t="n"/>
      <c r="X172" s="451" t="n"/>
      <c r="Y172" s="451" t="n"/>
      <c r="Z172" s="452" t="n"/>
    </row>
    <row r="173" ht="13.35" customHeight="1" s="162">
      <c r="B173" s="424" t="n"/>
      <c r="C173" s="425" t="n"/>
      <c r="D173" s="424" t="n"/>
      <c r="E173" s="426" t="n"/>
      <c r="F173" s="425" t="n"/>
      <c r="G173" s="424" t="n"/>
      <c r="H173" s="425" t="n"/>
      <c r="I173" s="424" t="n"/>
      <c r="J173" s="426" t="n"/>
      <c r="K173" s="426" t="n"/>
      <c r="L173" s="426" t="n"/>
      <c r="M173" s="425" t="n"/>
      <c r="P173" s="453" t="n"/>
      <c r="Z173" s="454" t="n"/>
    </row>
    <row r="174" ht="13.35" customHeight="1" s="162">
      <c r="B174" s="455" t="inlineStr">
        <is>
          <t>Instrument:</t>
        </is>
      </c>
      <c r="C174" s="5" t="n"/>
      <c r="D174" s="428" t="n"/>
      <c r="G174" s="427" t="inlineStr">
        <is>
          <t>Ak basis / notes:</t>
        </is>
      </c>
      <c r="I174" s="456" t="n"/>
      <c r="P174" s="453" t="n"/>
      <c r="Z174" s="454" t="n"/>
    </row>
    <row r="175" ht="13.35" customHeight="1" s="162">
      <c r="B175" s="188" t="inlineStr">
        <is>
          <t>Register/Grille/Diffuser Airflow</t>
        </is>
      </c>
      <c r="C175" s="174" t="n"/>
      <c r="D175" s="174" t="n"/>
      <c r="E175" s="174" t="n"/>
      <c r="F175" s="173" t="n"/>
      <c r="G175" s="233" t="inlineStr">
        <is>
          <t>Design VEL</t>
        </is>
      </c>
      <c r="H175" s="194" t="inlineStr">
        <is>
          <t>Design CFM</t>
        </is>
      </c>
      <c r="I175" s="188" t="inlineStr">
        <is>
          <t>Initial</t>
        </is>
      </c>
      <c r="J175" s="173" t="n"/>
      <c r="K175" s="188" t="inlineStr">
        <is>
          <t>Final</t>
        </is>
      </c>
      <c r="L175" s="173" t="n"/>
      <c r="M175" s="188" t="inlineStr">
        <is>
          <t>%</t>
        </is>
      </c>
      <c r="P175" s="453" t="n"/>
      <c r="Z175" s="454" t="n"/>
    </row>
    <row r="176" ht="13.35" customHeight="1" s="162">
      <c r="B176" s="153" t="inlineStr">
        <is>
          <t>No.</t>
        </is>
      </c>
      <c r="C176" s="188" t="inlineStr">
        <is>
          <t>Area Served</t>
        </is>
      </c>
      <c r="D176" s="188" t="inlineStr">
        <is>
          <t>Type</t>
        </is>
      </c>
      <c r="E176" s="188" t="inlineStr">
        <is>
          <t>Size</t>
        </is>
      </c>
      <c r="F176" s="188" t="inlineStr">
        <is>
          <t>Ak</t>
        </is>
      </c>
      <c r="G176" s="442" t="n"/>
      <c r="H176" s="442" t="n"/>
      <c r="I176" s="188" t="inlineStr">
        <is>
          <t>VEL</t>
        </is>
      </c>
      <c r="J176" s="188" t="inlineStr">
        <is>
          <t>CFM</t>
        </is>
      </c>
      <c r="K176" s="188" t="inlineStr">
        <is>
          <t>VEL</t>
        </is>
      </c>
      <c r="L176" s="188" t="inlineStr">
        <is>
          <t>CFM</t>
        </is>
      </c>
      <c r="M176" s="442" t="n"/>
      <c r="P176" s="453" t="n"/>
      <c r="Z176" s="454" t="n"/>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c r="P177" s="453" t="n"/>
      <c r="Z177" s="454" t="n"/>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c r="P178" s="453" t="n"/>
      <c r="Z178" s="454" t="n"/>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c r="P179" s="453" t="n"/>
      <c r="Z179" s="454" t="n"/>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c r="P180" s="453" t="n"/>
      <c r="Z180" s="454" t="n"/>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c r="P181" s="453" t="n"/>
      <c r="Z181" s="454" t="n"/>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c r="P182" s="453" t="n"/>
      <c r="Z182" s="454" t="n"/>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c r="P183" s="453" t="n"/>
      <c r="Z183" s="454"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c r="P184" s="453" t="n"/>
      <c r="Z184" s="454"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c r="P185" s="453" t="n"/>
      <c r="Z185" s="454" t="n"/>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c r="P186" s="453" t="n"/>
      <c r="Z186" s="454" t="n"/>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c r="P187" s="453" t="n"/>
      <c r="Z187" s="454" t="n"/>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c r="P188" s="453" t="n"/>
      <c r="Z188" s="454" t="n"/>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c r="P189" s="453" t="n"/>
      <c r="Z189" s="454" t="n"/>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c r="P190" s="457" t="n"/>
      <c r="Q190" s="458" t="n"/>
      <c r="R190" s="458" t="n"/>
      <c r="S190" s="458" t="n"/>
      <c r="T190" s="458" t="n"/>
      <c r="U190" s="458" t="n"/>
      <c r="V190" s="458" t="n"/>
      <c r="W190" s="458" t="n"/>
      <c r="X190" s="458" t="n"/>
      <c r="Y190" s="458" t="n"/>
      <c r="Z190" s="459" t="n"/>
    </row>
    <row r="191" ht="13.35" customHeight="1" s="162">
      <c r="C191" s="126" t="inlineStr">
        <is>
          <t>Total</t>
        </is>
      </c>
      <c r="D191" s="159" t="n"/>
      <c r="H191" s="45">
        <f>IF(SUM(H177:H190)=0,"",SUM(H177:H190))</f>
        <v/>
      </c>
      <c r="J191" s="45">
        <f>IF(SUM(J177:J190)=0,"",SUM(J177:J190))</f>
        <v/>
      </c>
      <c r="L191" s="45">
        <f>IF(SUM(L177:L190)=0,"",SUM(L177:L190))</f>
        <v/>
      </c>
      <c r="M191" s="35">
        <f>IF(OR(H191="",H191=0),"",IF(L191="",IF(J191="","",J191/H191),L191/H191))</f>
        <v/>
      </c>
    </row>
    <row r="192"/>
    <row r="193"/>
    <row r="194" ht="13.35" customHeight="1" s="162">
      <c r="B194" s="188" t="inlineStr">
        <is>
          <t>Notes</t>
        </is>
      </c>
      <c r="C194" s="173" t="n"/>
      <c r="D194" s="254" t="n"/>
      <c r="E194" s="159" t="n"/>
      <c r="F194" s="159" t="n"/>
      <c r="G194" s="159" t="n"/>
      <c r="H194" s="159" t="n"/>
      <c r="I194" s="159" t="n"/>
      <c r="J194" s="159" t="n"/>
      <c r="K194" s="159" t="n"/>
      <c r="L194" s="159" t="n"/>
      <c r="M194" s="160" t="n"/>
    </row>
    <row r="195" ht="13.35" customHeight="1" s="162">
      <c r="B195" s="460" t="n"/>
      <c r="M195" s="163" t="n"/>
    </row>
    <row r="196" ht="13.35" customHeight="1" s="162">
      <c r="B196" s="460" t="n"/>
      <c r="M196" s="163" t="n"/>
    </row>
    <row r="197" ht="13.35" customHeight="1" s="162">
      <c r="B197" s="460" t="n"/>
      <c r="M197" s="163" t="n"/>
    </row>
    <row r="198" ht="13.35" customHeight="1" s="162">
      <c r="B198" s="461" t="n"/>
      <c r="C198" s="165" t="n"/>
      <c r="D198" s="165" t="n"/>
      <c r="E198" s="165" t="n"/>
      <c r="F198" s="165" t="n"/>
      <c r="G198" s="165" t="n"/>
      <c r="H198" s="165" t="n"/>
      <c r="I198" s="165" t="n"/>
      <c r="J198" s="165" t="n"/>
      <c r="K198" s="165" t="n"/>
      <c r="L198" s="165" t="n"/>
      <c r="M198" s="166" t="n"/>
    </row>
    <row r="199"/>
    <row r="200" ht="13.35" customHeight="1" s="162">
      <c r="B200" s="200" t="inlineStr">
        <is>
          <t>System</t>
        </is>
      </c>
      <c r="C200" s="403" t="n"/>
      <c r="D200" s="209">
        <f>IF('{Equipment Data Entry}'!B60="","",'{Equipment Data Entry}'!B60)</f>
        <v/>
      </c>
      <c r="E200" s="420" t="n"/>
      <c r="F200" s="403" t="n"/>
      <c r="G200" s="200" t="inlineStr">
        <is>
          <t>Service</t>
        </is>
      </c>
      <c r="H200" s="403" t="n"/>
      <c r="I200" s="210">
        <f>IF('{Equipment Data Entry}'!C60="","",'{Equipment Data Entry}'!C60)</f>
        <v/>
      </c>
      <c r="J200" s="420" t="n"/>
      <c r="K200" s="420" t="n"/>
      <c r="L200" s="420" t="n"/>
      <c r="M200" s="403" t="n"/>
      <c r="P200" s="450" t="inlineStr">
        <is>
          <t>Technician Notes</t>
        </is>
      </c>
      <c r="Q200" s="451" t="n"/>
      <c r="R200" s="451" t="n"/>
      <c r="S200" s="451" t="n"/>
      <c r="T200" s="451" t="n"/>
      <c r="U200" s="451" t="n"/>
      <c r="V200" s="451" t="n"/>
      <c r="W200" s="451" t="n"/>
      <c r="X200" s="451" t="n"/>
      <c r="Y200" s="451" t="n"/>
      <c r="Z200" s="452" t="n"/>
    </row>
    <row r="201" ht="13.35" customHeight="1" s="162">
      <c r="B201" s="424" t="n"/>
      <c r="C201" s="425" t="n"/>
      <c r="D201" s="424" t="n"/>
      <c r="E201" s="426" t="n"/>
      <c r="F201" s="425" t="n"/>
      <c r="G201" s="424" t="n"/>
      <c r="H201" s="425" t="n"/>
      <c r="I201" s="424" t="n"/>
      <c r="J201" s="426" t="n"/>
      <c r="K201" s="426" t="n"/>
      <c r="L201" s="426" t="n"/>
      <c r="M201" s="425" t="n"/>
      <c r="P201" s="453" t="n"/>
      <c r="Z201" s="454" t="n"/>
    </row>
    <row r="202" ht="13.35" customHeight="1" s="162">
      <c r="B202" s="455" t="inlineStr">
        <is>
          <t>Instrument:</t>
        </is>
      </c>
      <c r="C202" s="5" t="n"/>
      <c r="D202" s="428" t="n"/>
      <c r="G202" s="427" t="inlineStr">
        <is>
          <t>Ak basis / notes:</t>
        </is>
      </c>
      <c r="I202" s="456" t="n"/>
      <c r="P202" s="453" t="n"/>
      <c r="Z202" s="454" t="n"/>
    </row>
    <row r="203" ht="13.35" customHeight="1" s="162">
      <c r="B203" s="188" t="inlineStr">
        <is>
          <t>Register/Grille/Diffuser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c r="P203" s="453" t="n"/>
      <c r="Z203" s="454" t="n"/>
    </row>
    <row r="204" ht="13.35" customHeight="1" s="162">
      <c r="B204" s="153" t="inlineStr">
        <is>
          <t>No.</t>
        </is>
      </c>
      <c r="C204" s="188" t="inlineStr">
        <is>
          <t>Area Served</t>
        </is>
      </c>
      <c r="D204" s="188" t="inlineStr">
        <is>
          <t>Type</t>
        </is>
      </c>
      <c r="E204" s="188" t="inlineStr">
        <is>
          <t>Size</t>
        </is>
      </c>
      <c r="F204" s="188" t="inlineStr">
        <is>
          <t>Ak</t>
        </is>
      </c>
      <c r="G204" s="442" t="n"/>
      <c r="H204" s="442" t="n"/>
      <c r="I204" s="188" t="inlineStr">
        <is>
          <t>VEL</t>
        </is>
      </c>
      <c r="J204" s="188" t="inlineStr">
        <is>
          <t>CFM</t>
        </is>
      </c>
      <c r="K204" s="188" t="inlineStr">
        <is>
          <t>VEL</t>
        </is>
      </c>
      <c r="L204" s="188" t="inlineStr">
        <is>
          <t>CFM</t>
        </is>
      </c>
      <c r="M204" s="442" t="n"/>
      <c r="P204" s="453" t="n"/>
      <c r="Z204" s="454"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53" t="n"/>
      <c r="Z205" s="454"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53" t="n"/>
      <c r="Z206" s="454"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53" t="n"/>
      <c r="Z207" s="454"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53" t="n"/>
      <c r="Z208" s="454"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53" t="n"/>
      <c r="Z209" s="454"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53" t="n"/>
      <c r="Z210" s="454"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53" t="n"/>
      <c r="Z211" s="454"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53" t="n"/>
      <c r="Z212" s="454"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53" t="n"/>
      <c r="Z213" s="454" t="n"/>
    </row>
    <row r="214" ht="13.35" customHeight="1" s="162">
      <c r="B214" s="307" t="n"/>
      <c r="C214" s="307" t="n"/>
      <c r="E214" s="307" t="n"/>
      <c r="F214" s="32" t="n"/>
      <c r="G214" s="33">
        <f>IF(F214="", "", H214/F214)</f>
        <v/>
      </c>
      <c r="H214" s="33" t="n"/>
      <c r="I214" s="33" t="n"/>
      <c r="J214" s="33">
        <f>IF(I214="", "", I214*$F214)</f>
        <v/>
      </c>
      <c r="K214" s="33" t="n"/>
      <c r="L214" s="33">
        <f>IF(K214="", "", K214*$F214)</f>
        <v/>
      </c>
      <c r="M214" s="30">
        <f>IF(OR(H214="",H214=0),"",IF(K214="",IF(J214="","",J214/H214),L214/H214))</f>
        <v/>
      </c>
      <c r="P214" s="453" t="n"/>
      <c r="Z214" s="454" t="n"/>
    </row>
    <row r="215" ht="13.35" customHeight="1" s="162">
      <c r="B215" s="307" t="n"/>
      <c r="C215" s="307" t="n"/>
      <c r="E215" s="307" t="n"/>
      <c r="F215" s="32" t="n"/>
      <c r="G215" s="33">
        <f>IF(F215="", "", H215/F215)</f>
        <v/>
      </c>
      <c r="H215" s="33" t="n"/>
      <c r="I215" s="33" t="n"/>
      <c r="J215" s="33">
        <f>IF(I215="", "", I215*$F215)</f>
        <v/>
      </c>
      <c r="K215" s="33" t="n"/>
      <c r="L215" s="33">
        <f>IF(K215="", "", K215*$F215)</f>
        <v/>
      </c>
      <c r="M215" s="30">
        <f>IF(OR(H215="",H215=0),"",IF(K215="",IF(J215="","",J215/H215),L215/H215))</f>
        <v/>
      </c>
      <c r="P215" s="453" t="n"/>
      <c r="Z215" s="454" t="n"/>
    </row>
    <row r="216" ht="13.35" customHeight="1" s="162">
      <c r="B216" s="307" t="n"/>
      <c r="C216" s="307" t="n"/>
      <c r="E216" s="307" t="n"/>
      <c r="F216" s="32" t="n"/>
      <c r="G216" s="33">
        <f>IF(F216="", "", H216/F216)</f>
        <v/>
      </c>
      <c r="H216" s="33" t="n"/>
      <c r="I216" s="33" t="n"/>
      <c r="J216" s="33">
        <f>IF(I216="", "", I216*$F216)</f>
        <v/>
      </c>
      <c r="K216" s="33" t="n"/>
      <c r="L216" s="33">
        <f>IF(K216="", "", K216*$F216)</f>
        <v/>
      </c>
      <c r="M216" s="30">
        <f>IF(OR(H216="",H216=0),"",IF(K216="",IF(J216="","",J216/H216),L216/H216))</f>
        <v/>
      </c>
      <c r="P216" s="453" t="n"/>
      <c r="Z216" s="454" t="n"/>
    </row>
    <row r="217" ht="13.35" customHeight="1" s="162">
      <c r="B217" s="307" t="n"/>
      <c r="C217" s="307" t="n"/>
      <c r="E217" s="307" t="n"/>
      <c r="F217" s="32" t="n"/>
      <c r="G217" s="33">
        <f>IF(F217="", "", H217/F217)</f>
        <v/>
      </c>
      <c r="H217" s="33" t="n"/>
      <c r="I217" s="33" t="n"/>
      <c r="J217" s="33">
        <f>IF(I217="", "", I217*$F217)</f>
        <v/>
      </c>
      <c r="K217" s="33" t="n"/>
      <c r="L217" s="33">
        <f>IF(K217="", "", K217*$F217)</f>
        <v/>
      </c>
      <c r="M217" s="30">
        <f>IF(OR(H217="",H217=0),"",IF(K217="",IF(J217="","",J217/H217),L217/H217))</f>
        <v/>
      </c>
      <c r="P217" s="453" t="n"/>
      <c r="Z217" s="454" t="n"/>
    </row>
    <row r="218" ht="13.35" customHeight="1" s="162">
      <c r="B218" s="307" t="n"/>
      <c r="C218" s="307" t="n"/>
      <c r="E218" s="307" t="n"/>
      <c r="F218" s="32" t="n"/>
      <c r="G218" s="33">
        <f>IF(F218="", "", H218/F218)</f>
        <v/>
      </c>
      <c r="H218" s="33" t="n"/>
      <c r="I218" s="33" t="n"/>
      <c r="J218" s="33">
        <f>IF(I218="", "", I218*$F218)</f>
        <v/>
      </c>
      <c r="K218" s="33" t="n"/>
      <c r="L218" s="33">
        <f>IF(K218="", "", K218*$F218)</f>
        <v/>
      </c>
      <c r="M218" s="30">
        <f>IF(OR(H218="",H218=0),"",IF(K218="",IF(J218="","",J218/H218),L218/H218))</f>
        <v/>
      </c>
      <c r="P218" s="457" t="n"/>
      <c r="Q218" s="458" t="n"/>
      <c r="R218" s="458" t="n"/>
      <c r="S218" s="458" t="n"/>
      <c r="T218" s="458" t="n"/>
      <c r="U218" s="458" t="n"/>
      <c r="V218" s="458" t="n"/>
      <c r="W218" s="458" t="n"/>
      <c r="X218" s="458" t="n"/>
      <c r="Y218" s="458" t="n"/>
      <c r="Z218" s="459" t="n"/>
    </row>
    <row r="219" ht="13.35" customHeight="1" s="162">
      <c r="C219" s="126" t="inlineStr">
        <is>
          <t>Total</t>
        </is>
      </c>
      <c r="D219" s="159" t="n"/>
      <c r="H219" s="45">
        <f>IF(SUM(H205:H218)=0,"",SUM(H205:H218))</f>
        <v/>
      </c>
      <c r="J219" s="45">
        <f>IF(SUM(J205:J218)=0,"",SUM(J205:J218))</f>
        <v/>
      </c>
      <c r="L219" s="45">
        <f>IF(SUM(L205:L218)=0,"",SUM(L205:L218))</f>
        <v/>
      </c>
      <c r="M219" s="35">
        <f>IF(OR(H219="",H219=0),"",IF(L219="",IF(J219="","",J219/H219),L219/H219))</f>
        <v/>
      </c>
    </row>
    <row r="220"/>
    <row r="221" ht="13.35" customHeight="1" s="162">
      <c r="B221" s="200" t="inlineStr">
        <is>
          <t>System</t>
        </is>
      </c>
      <c r="C221" s="403" t="n"/>
      <c r="D221" s="209">
        <f>IF('{Equipment Data Entry}'!B61="","",'{Equipment Data Entry}'!B61)</f>
        <v/>
      </c>
      <c r="E221" s="420" t="n"/>
      <c r="F221" s="403" t="n"/>
      <c r="G221" s="200" t="inlineStr">
        <is>
          <t>Service</t>
        </is>
      </c>
      <c r="H221" s="403" t="n"/>
      <c r="I221" s="210">
        <f>IF('{Equipment Data Entry}'!C61="","",'{Equipment Data Entry}'!C61)</f>
        <v/>
      </c>
      <c r="J221" s="420" t="n"/>
      <c r="K221" s="420" t="n"/>
      <c r="L221" s="420" t="n"/>
      <c r="M221" s="403" t="n"/>
      <c r="P221" s="450" t="inlineStr">
        <is>
          <t>Technician Notes</t>
        </is>
      </c>
      <c r="Q221" s="451" t="n"/>
      <c r="R221" s="451" t="n"/>
      <c r="S221" s="451" t="n"/>
      <c r="T221" s="451" t="n"/>
      <c r="U221" s="451" t="n"/>
      <c r="V221" s="451" t="n"/>
      <c r="W221" s="451" t="n"/>
      <c r="X221" s="451" t="n"/>
      <c r="Y221" s="451" t="n"/>
      <c r="Z221" s="452" t="n"/>
    </row>
    <row r="222" ht="13.35" customHeight="1" s="162">
      <c r="B222" s="424" t="n"/>
      <c r="C222" s="425" t="n"/>
      <c r="D222" s="424" t="n"/>
      <c r="E222" s="426" t="n"/>
      <c r="F222" s="425" t="n"/>
      <c r="G222" s="424" t="n"/>
      <c r="H222" s="425" t="n"/>
      <c r="I222" s="424" t="n"/>
      <c r="J222" s="426" t="n"/>
      <c r="K222" s="426" t="n"/>
      <c r="L222" s="426" t="n"/>
      <c r="M222" s="425" t="n"/>
      <c r="P222" s="453" t="n"/>
      <c r="Z222" s="454" t="n"/>
    </row>
    <row r="223" ht="13.35" customHeight="1" s="162">
      <c r="B223" s="455" t="inlineStr">
        <is>
          <t>Instrument:</t>
        </is>
      </c>
      <c r="C223" s="5" t="n"/>
      <c r="D223" s="428" t="n"/>
      <c r="G223" s="427" t="inlineStr">
        <is>
          <t>Ak basis / notes:</t>
        </is>
      </c>
      <c r="I223" s="456" t="n"/>
      <c r="P223" s="453" t="n"/>
      <c r="Z223" s="454" t="n"/>
    </row>
    <row r="224" ht="13.35" customHeight="1" s="162">
      <c r="B224" s="188" t="inlineStr">
        <is>
          <t>Register/Grille/Diffuser Airflow</t>
        </is>
      </c>
      <c r="C224" s="174" t="n"/>
      <c r="D224" s="174" t="n"/>
      <c r="E224" s="174" t="n"/>
      <c r="F224" s="173" t="n"/>
      <c r="G224" s="233" t="inlineStr">
        <is>
          <t>Design VEL</t>
        </is>
      </c>
      <c r="H224" s="194" t="inlineStr">
        <is>
          <t>Design CFM</t>
        </is>
      </c>
      <c r="I224" s="188" t="inlineStr">
        <is>
          <t>Initial</t>
        </is>
      </c>
      <c r="J224" s="173" t="n"/>
      <c r="K224" s="188" t="inlineStr">
        <is>
          <t>Final</t>
        </is>
      </c>
      <c r="L224" s="173" t="n"/>
      <c r="M224" s="188" t="inlineStr">
        <is>
          <t>%</t>
        </is>
      </c>
      <c r="P224" s="453" t="n"/>
      <c r="Z224" s="454" t="n"/>
    </row>
    <row r="225" ht="13.35" customHeight="1" s="162">
      <c r="B225" s="153" t="inlineStr">
        <is>
          <t>No.</t>
        </is>
      </c>
      <c r="C225" s="188" t="inlineStr">
        <is>
          <t>Area Served</t>
        </is>
      </c>
      <c r="D225" s="188" t="inlineStr">
        <is>
          <t>Type</t>
        </is>
      </c>
      <c r="E225" s="188" t="inlineStr">
        <is>
          <t>Size</t>
        </is>
      </c>
      <c r="F225" s="188" t="inlineStr">
        <is>
          <t>Ak</t>
        </is>
      </c>
      <c r="G225" s="442" t="n"/>
      <c r="H225" s="442" t="n"/>
      <c r="I225" s="188" t="inlineStr">
        <is>
          <t>VEL</t>
        </is>
      </c>
      <c r="J225" s="188" t="inlineStr">
        <is>
          <t>CFM</t>
        </is>
      </c>
      <c r="K225" s="188" t="inlineStr">
        <is>
          <t>VEL</t>
        </is>
      </c>
      <c r="L225" s="188" t="inlineStr">
        <is>
          <t>CFM</t>
        </is>
      </c>
      <c r="M225" s="442" t="n"/>
      <c r="P225" s="453" t="n"/>
      <c r="Z225" s="454" t="n"/>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c r="P226" s="453" t="n"/>
      <c r="Z226" s="454" t="n"/>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c r="P227" s="453" t="n"/>
      <c r="Z227" s="454" t="n"/>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c r="P228" s="453" t="n"/>
      <c r="Z228" s="454" t="n"/>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c r="P229" s="453" t="n"/>
      <c r="Z229" s="454" t="n"/>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c r="P230" s="453" t="n"/>
      <c r="Z230" s="454" t="n"/>
    </row>
    <row r="231" ht="13.35" customHeight="1" s="162">
      <c r="B231" s="307" t="n"/>
      <c r="C231" s="307" t="n"/>
      <c r="E231" s="307" t="n"/>
      <c r="F231" s="32" t="n"/>
      <c r="G231" s="33">
        <f>IF(F231="", "", H231/F231)</f>
        <v/>
      </c>
      <c r="H231" s="33" t="n"/>
      <c r="I231" s="33" t="n"/>
      <c r="J231" s="33">
        <f>IF(I231="", "", I231*$F231)</f>
        <v/>
      </c>
      <c r="K231" s="33" t="n"/>
      <c r="L231" s="33">
        <f>IF(K231="", "", K231*$F231)</f>
        <v/>
      </c>
      <c r="M231" s="30">
        <f>IF(OR(H231="",H231=0),"",IF(K231="",IF(J231="","",J231/H231),L231/H231))</f>
        <v/>
      </c>
      <c r="P231" s="453" t="n"/>
      <c r="Z231" s="454"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c r="P232" s="453" t="n"/>
      <c r="Z232" s="454" t="n"/>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c r="P233" s="453" t="n"/>
      <c r="Z233" s="454" t="n"/>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c r="P234" s="453" t="n"/>
      <c r="Z234" s="454" t="n"/>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c r="P235" s="453" t="n"/>
      <c r="Z235" s="454" t="n"/>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c r="P236" s="453" t="n"/>
      <c r="Z236" s="454"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c r="P237" s="453" t="n"/>
      <c r="Z237" s="454" t="n"/>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c r="P238" s="453" t="n"/>
      <c r="Z238" s="454" t="n"/>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c r="P239" s="457" t="n"/>
      <c r="Q239" s="458" t="n"/>
      <c r="R239" s="458" t="n"/>
      <c r="S239" s="458" t="n"/>
      <c r="T239" s="458" t="n"/>
      <c r="U239" s="458" t="n"/>
      <c r="V239" s="458" t="n"/>
      <c r="W239" s="458" t="n"/>
      <c r="X239" s="458" t="n"/>
      <c r="Y239" s="458" t="n"/>
      <c r="Z239" s="459" t="n"/>
    </row>
    <row r="240" ht="13.35" customHeight="1" s="162">
      <c r="C240" s="126" t="inlineStr">
        <is>
          <t>Total</t>
        </is>
      </c>
      <c r="D240" s="159" t="n"/>
      <c r="H240" s="45">
        <f>IF(SUM(H226:H239)=0,"",SUM(H226:H239))</f>
        <v/>
      </c>
      <c r="J240" s="45">
        <f>IF(SUM(J226:J239)=0,"",SUM(J226:J239))</f>
        <v/>
      </c>
      <c r="L240" s="45">
        <f>IF(SUM(L226:L239)=0,"",SUM(L226:L239))</f>
        <v/>
      </c>
      <c r="M240" s="35">
        <f>IF(OR(H240="",H240=0),"",IF(L240="",IF(J240="","",J240/H240),L240/H240))</f>
        <v/>
      </c>
    </row>
    <row r="241"/>
    <row r="242"/>
    <row r="243" ht="13.35" customHeight="1" s="162">
      <c r="B243" s="188" t="inlineStr">
        <is>
          <t>Notes</t>
        </is>
      </c>
      <c r="C243" s="173" t="n"/>
      <c r="D243" s="254" t="n"/>
      <c r="E243" s="159" t="n"/>
      <c r="F243" s="159" t="n"/>
      <c r="G243" s="159" t="n"/>
      <c r="H243" s="159" t="n"/>
      <c r="I243" s="159" t="n"/>
      <c r="J243" s="159" t="n"/>
      <c r="K243" s="159" t="n"/>
      <c r="L243" s="159" t="n"/>
      <c r="M243" s="160" t="n"/>
    </row>
    <row r="244" ht="13.35" customHeight="1" s="162">
      <c r="B244" s="460" t="n"/>
      <c r="M244" s="163" t="n"/>
    </row>
    <row r="245" ht="13.35" customHeight="1" s="162">
      <c r="B245" s="460" t="n"/>
      <c r="M245" s="163" t="n"/>
    </row>
    <row r="246" ht="13.35" customHeight="1" s="162">
      <c r="B246" s="460" t="n"/>
      <c r="M246" s="163" t="n"/>
    </row>
    <row r="247" ht="13.35" customHeight="1" s="162">
      <c r="B247" s="461" t="n"/>
      <c r="C247" s="165" t="n"/>
      <c r="D247" s="165" t="n"/>
      <c r="E247" s="165" t="n"/>
      <c r="F247" s="165" t="n"/>
      <c r="G247" s="165" t="n"/>
      <c r="H247" s="165" t="n"/>
      <c r="I247" s="165" t="n"/>
      <c r="J247" s="165" t="n"/>
      <c r="K247" s="165" t="n"/>
      <c r="L247" s="165" t="n"/>
      <c r="M247" s="166" t="n"/>
    </row>
    <row r="248"/>
    <row r="249" ht="13.35" customHeight="1" s="162">
      <c r="B249" s="200" t="inlineStr">
        <is>
          <t>System</t>
        </is>
      </c>
      <c r="C249" s="403" t="n"/>
      <c r="D249" s="209" t="n"/>
      <c r="E249" s="420" t="n"/>
      <c r="F249" s="403" t="n"/>
      <c r="G249" s="200" t="inlineStr">
        <is>
          <t>Service</t>
        </is>
      </c>
      <c r="H249" s="403" t="n"/>
      <c r="I249" s="210" t="n"/>
      <c r="J249" s="420" t="n"/>
      <c r="K249" s="420" t="n"/>
      <c r="L249" s="420" t="n"/>
      <c r="M249" s="403" t="n"/>
      <c r="P249" s="450" t="inlineStr">
        <is>
          <t>Technician Notes</t>
        </is>
      </c>
      <c r="Q249" s="451" t="n"/>
      <c r="R249" s="451" t="n"/>
      <c r="S249" s="451" t="n"/>
      <c r="T249" s="451" t="n"/>
      <c r="U249" s="451" t="n"/>
      <c r="V249" s="451" t="n"/>
      <c r="W249" s="451" t="n"/>
      <c r="X249" s="451" t="n"/>
      <c r="Y249" s="451" t="n"/>
      <c r="Z249" s="452" t="n"/>
    </row>
    <row r="250" ht="13.35" customHeight="1" s="162">
      <c r="B250" s="424" t="n"/>
      <c r="C250" s="425" t="n"/>
      <c r="D250" s="424" t="n"/>
      <c r="E250" s="426" t="n"/>
      <c r="F250" s="425" t="n"/>
      <c r="G250" s="424" t="n"/>
      <c r="H250" s="425" t="n"/>
      <c r="I250" s="424" t="n"/>
      <c r="J250" s="426" t="n"/>
      <c r="K250" s="426" t="n"/>
      <c r="L250" s="426" t="n"/>
      <c r="M250" s="425" t="n"/>
      <c r="P250" s="453" t="n"/>
      <c r="Z250" s="454" t="n"/>
    </row>
    <row r="251" ht="13.35" customHeight="1" s="162">
      <c r="B251" s="455" t="inlineStr">
        <is>
          <t>Instrument:</t>
        </is>
      </c>
      <c r="C251" s="5" t="n"/>
      <c r="D251" s="428" t="n"/>
      <c r="G251" s="427" t="inlineStr">
        <is>
          <t>Ak basis / notes:</t>
        </is>
      </c>
      <c r="I251" s="456" t="n"/>
      <c r="P251" s="453" t="n"/>
      <c r="Z251" s="454" t="n"/>
    </row>
    <row r="252" ht="13.35" customHeight="1" s="162">
      <c r="B252" s="188" t="inlineStr">
        <is>
          <t>Register/Grille/Diffuser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c r="P252" s="453" t="n"/>
      <c r="Z252" s="454" t="n"/>
    </row>
    <row r="253" ht="13.35" customHeight="1" s="162">
      <c r="B253" s="153" t="inlineStr">
        <is>
          <t>No.</t>
        </is>
      </c>
      <c r="C253" s="188" t="inlineStr">
        <is>
          <t>Area Served</t>
        </is>
      </c>
      <c r="D253" s="188" t="inlineStr">
        <is>
          <t>Type</t>
        </is>
      </c>
      <c r="E253" s="188" t="inlineStr">
        <is>
          <t>Size</t>
        </is>
      </c>
      <c r="F253" s="188" t="inlineStr">
        <is>
          <t>Ak</t>
        </is>
      </c>
      <c r="G253" s="442" t="n"/>
      <c r="H253" s="442" t="n"/>
      <c r="I253" s="188" t="inlineStr">
        <is>
          <t>VEL</t>
        </is>
      </c>
      <c r="J253" s="188" t="inlineStr">
        <is>
          <t>CFM</t>
        </is>
      </c>
      <c r="K253" s="188" t="inlineStr">
        <is>
          <t>VEL</t>
        </is>
      </c>
      <c r="L253" s="188" t="inlineStr">
        <is>
          <t>CFM</t>
        </is>
      </c>
      <c r="M253" s="442" t="n"/>
      <c r="P253" s="453" t="n"/>
      <c r="Z253" s="454"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53" t="n"/>
      <c r="Z254" s="454"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53" t="n"/>
      <c r="Z255" s="454"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53" t="n"/>
      <c r="Z256" s="454"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53" t="n"/>
      <c r="Z257" s="454"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53" t="n"/>
      <c r="Z258" s="454"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53" t="n"/>
      <c r="Z259" s="454"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53" t="n"/>
      <c r="Z260" s="454"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53" t="n"/>
      <c r="Z261" s="454" t="n"/>
    </row>
    <row r="262" ht="13.35" customHeight="1" s="162">
      <c r="B262" s="307" t="n"/>
      <c r="C262" s="307" t="n"/>
      <c r="E262" s="307" t="n"/>
      <c r="F262" s="32" t="n"/>
      <c r="G262" s="33">
        <f>IF(F262="", "", H262/F262)</f>
        <v/>
      </c>
      <c r="H262" s="33" t="n"/>
      <c r="I262" s="33" t="n"/>
      <c r="J262" s="33">
        <f>IF(I262="", "", I262*$F262)</f>
        <v/>
      </c>
      <c r="K262" s="33" t="n"/>
      <c r="L262" s="33">
        <f>IF(K262="", "", K262*$F262)</f>
        <v/>
      </c>
      <c r="M262" s="30">
        <f>IF(OR(H262="",H262=0),"",IF(K262="",IF(J262="","",J262/H262),L262/H262))</f>
        <v/>
      </c>
      <c r="P262" s="453" t="n"/>
      <c r="Z262" s="454" t="n"/>
    </row>
    <row r="263" ht="13.35" customHeight="1" s="162">
      <c r="B263" s="307" t="n"/>
      <c r="C263" s="307" t="n"/>
      <c r="E263" s="307" t="n"/>
      <c r="F263" s="32" t="n"/>
      <c r="G263" s="33">
        <f>IF(F263="", "", H263/F263)</f>
        <v/>
      </c>
      <c r="H263" s="33" t="n"/>
      <c r="I263" s="33" t="n"/>
      <c r="J263" s="33">
        <f>IF(I263="", "", I263*$F263)</f>
        <v/>
      </c>
      <c r="K263" s="33" t="n"/>
      <c r="L263" s="33">
        <f>IF(K263="", "", K263*$F263)</f>
        <v/>
      </c>
      <c r="M263" s="30">
        <f>IF(OR(H263="",H263=0),"",IF(K263="",IF(J263="","",J263/H263),L263/H263))</f>
        <v/>
      </c>
      <c r="P263" s="453" t="n"/>
      <c r="Z263" s="454" t="n"/>
    </row>
    <row r="264" ht="13.35" customHeight="1" s="162">
      <c r="B264" s="307" t="n"/>
      <c r="C264" s="307" t="n"/>
      <c r="E264" s="307" t="n"/>
      <c r="F264" s="32" t="n"/>
      <c r="G264" s="33">
        <f>IF(F264="", "", H264/F264)</f>
        <v/>
      </c>
      <c r="H264" s="33" t="n"/>
      <c r="I264" s="33" t="n"/>
      <c r="J264" s="33">
        <f>IF(I264="", "", I264*$F264)</f>
        <v/>
      </c>
      <c r="K264" s="33" t="n"/>
      <c r="L264" s="33">
        <f>IF(K264="", "", K264*$F264)</f>
        <v/>
      </c>
      <c r="M264" s="30">
        <f>IF(OR(H264="",H264=0),"",IF(K264="",IF(J264="","",J264/H264),L264/H264))</f>
        <v/>
      </c>
      <c r="P264" s="453" t="n"/>
      <c r="Z264" s="454" t="n"/>
    </row>
    <row r="265" ht="13.35" customHeight="1" s="162">
      <c r="B265" s="307" t="n"/>
      <c r="C265" s="307" t="n"/>
      <c r="E265" s="307" t="n"/>
      <c r="F265" s="32" t="n"/>
      <c r="G265" s="33">
        <f>IF(F265="", "", H265/F265)</f>
        <v/>
      </c>
      <c r="H265" s="33" t="n"/>
      <c r="I265" s="33" t="n"/>
      <c r="J265" s="33">
        <f>IF(I265="", "", I265*$F265)</f>
        <v/>
      </c>
      <c r="K265" s="33" t="n"/>
      <c r="L265" s="33">
        <f>IF(K265="", "", K265*$F265)</f>
        <v/>
      </c>
      <c r="M265" s="30">
        <f>IF(OR(H265="",H265=0),"",IF(K265="",IF(J265="","",J265/H265),L265/H265))</f>
        <v/>
      </c>
      <c r="P265" s="453" t="n"/>
      <c r="Z265" s="454" t="n"/>
    </row>
    <row r="266" ht="13.35" customHeight="1" s="162">
      <c r="B266" s="307" t="n"/>
      <c r="C266" s="307" t="n"/>
      <c r="E266" s="307" t="n"/>
      <c r="F266" s="32" t="n"/>
      <c r="G266" s="33">
        <f>IF(F266="", "", H266/F266)</f>
        <v/>
      </c>
      <c r="H266" s="33" t="n"/>
      <c r="I266" s="33" t="n"/>
      <c r="J266" s="33">
        <f>IF(I266="", "", I266*$F266)</f>
        <v/>
      </c>
      <c r="K266" s="33" t="n"/>
      <c r="L266" s="33">
        <f>IF(K266="", "", K266*$F266)</f>
        <v/>
      </c>
      <c r="M266" s="30">
        <f>IF(OR(H266="",H266=0),"",IF(K266="",IF(J266="","",J266/H266),L266/H266))</f>
        <v/>
      </c>
      <c r="P266" s="453" t="n"/>
      <c r="Z266" s="454" t="n"/>
    </row>
    <row r="267" ht="13.35" customHeight="1" s="162">
      <c r="B267" s="307" t="n"/>
      <c r="C267" s="307" t="n"/>
      <c r="E267" s="307" t="n"/>
      <c r="F267" s="32" t="n"/>
      <c r="G267" s="33">
        <f>IF(F267="", "", H267/F267)</f>
        <v/>
      </c>
      <c r="H267" s="33" t="n"/>
      <c r="I267" s="33" t="n"/>
      <c r="J267" s="33">
        <f>IF(I267="", "", I267*$F267)</f>
        <v/>
      </c>
      <c r="K267" s="33" t="n"/>
      <c r="L267" s="33">
        <f>IF(K267="", "", K267*$F267)</f>
        <v/>
      </c>
      <c r="M267" s="30">
        <f>IF(OR(H267="",H267=0),"",IF(K267="",IF(J267="","",J267/H267),L267/H267))</f>
        <v/>
      </c>
      <c r="P267" s="457" t="n"/>
      <c r="Q267" s="458" t="n"/>
      <c r="R267" s="458" t="n"/>
      <c r="S267" s="458" t="n"/>
      <c r="T267" s="458" t="n"/>
      <c r="U267" s="458" t="n"/>
      <c r="V267" s="458" t="n"/>
      <c r="W267" s="458" t="n"/>
      <c r="X267" s="458" t="n"/>
      <c r="Y267" s="458" t="n"/>
      <c r="Z267" s="459" t="n"/>
    </row>
    <row r="268" ht="13.35" customHeight="1" s="162">
      <c r="C268" s="126" t="inlineStr">
        <is>
          <t>Total</t>
        </is>
      </c>
      <c r="D268" s="159" t="n"/>
      <c r="H268" s="45">
        <f>IF(SUM(H254:H267)=0,"",SUM(H254:H267))</f>
        <v/>
      </c>
      <c r="J268" s="45">
        <f>IF(SUM(J254:J267)=0,"",SUM(J254:J267))</f>
        <v/>
      </c>
      <c r="L268" s="45">
        <f>IF(SUM(L254:L267)=0,"",SUM(L254:L267))</f>
        <v/>
      </c>
      <c r="M268" s="35">
        <f>IF(OR(H268="",H268=0),"",IF(L268="",IF(J268="","",J268/H268),L268/H268))</f>
        <v/>
      </c>
    </row>
    <row r="269"/>
    <row r="270" ht="13.35" customHeight="1" s="162">
      <c r="B270" s="200" t="inlineStr">
        <is>
          <t>System</t>
        </is>
      </c>
      <c r="C270" s="403" t="n"/>
      <c r="D270" s="209" t="n"/>
      <c r="E270" s="420" t="n"/>
      <c r="F270" s="403" t="n"/>
      <c r="G270" s="200" t="inlineStr">
        <is>
          <t>Service</t>
        </is>
      </c>
      <c r="H270" s="403" t="n"/>
      <c r="I270" s="210" t="n"/>
      <c r="J270" s="420" t="n"/>
      <c r="K270" s="420" t="n"/>
      <c r="L270" s="420" t="n"/>
      <c r="M270" s="403" t="n"/>
      <c r="P270" s="450" t="inlineStr">
        <is>
          <t>Technician Notes</t>
        </is>
      </c>
      <c r="Q270" s="451" t="n"/>
      <c r="R270" s="451" t="n"/>
      <c r="S270" s="451" t="n"/>
      <c r="T270" s="451" t="n"/>
      <c r="U270" s="451" t="n"/>
      <c r="V270" s="451" t="n"/>
      <c r="W270" s="451" t="n"/>
      <c r="X270" s="451" t="n"/>
      <c r="Y270" s="451" t="n"/>
      <c r="Z270" s="452" t="n"/>
    </row>
    <row r="271" ht="13.35" customHeight="1" s="162">
      <c r="B271" s="424" t="n"/>
      <c r="C271" s="425" t="n"/>
      <c r="D271" s="424" t="n"/>
      <c r="E271" s="426" t="n"/>
      <c r="F271" s="425" t="n"/>
      <c r="G271" s="424" t="n"/>
      <c r="H271" s="425" t="n"/>
      <c r="I271" s="424" t="n"/>
      <c r="J271" s="426" t="n"/>
      <c r="K271" s="426" t="n"/>
      <c r="L271" s="426" t="n"/>
      <c r="M271" s="425" t="n"/>
      <c r="P271" s="453" t="n"/>
      <c r="Z271" s="454" t="n"/>
    </row>
    <row r="272" ht="13.35" customHeight="1" s="162">
      <c r="B272" s="455" t="inlineStr">
        <is>
          <t>Instrument:</t>
        </is>
      </c>
      <c r="C272" s="5" t="n"/>
      <c r="D272" s="428" t="n"/>
      <c r="G272" s="427" t="inlineStr">
        <is>
          <t>Ak basis / notes:</t>
        </is>
      </c>
      <c r="I272" s="456" t="n"/>
      <c r="P272" s="453" t="n"/>
      <c r="Z272" s="454" t="n"/>
    </row>
    <row r="273" ht="13.35" customHeight="1" s="162">
      <c r="B273" s="188" t="inlineStr">
        <is>
          <t>Register/Grille/Diffuser Airflow</t>
        </is>
      </c>
      <c r="C273" s="174" t="n"/>
      <c r="D273" s="174" t="n"/>
      <c r="E273" s="174" t="n"/>
      <c r="F273" s="173" t="n"/>
      <c r="G273" s="233" t="inlineStr">
        <is>
          <t>Design VEL</t>
        </is>
      </c>
      <c r="H273" s="194" t="inlineStr">
        <is>
          <t>Design CFM</t>
        </is>
      </c>
      <c r="I273" s="188" t="inlineStr">
        <is>
          <t>Initial</t>
        </is>
      </c>
      <c r="J273" s="173" t="n"/>
      <c r="K273" s="188" t="inlineStr">
        <is>
          <t>Final</t>
        </is>
      </c>
      <c r="L273" s="173" t="n"/>
      <c r="M273" s="188" t="inlineStr">
        <is>
          <t>%</t>
        </is>
      </c>
      <c r="P273" s="453" t="n"/>
      <c r="Z273" s="454" t="n"/>
    </row>
    <row r="274" ht="13.35" customHeight="1" s="162">
      <c r="B274" s="153" t="inlineStr">
        <is>
          <t>No.</t>
        </is>
      </c>
      <c r="C274" s="188" t="inlineStr">
        <is>
          <t>Area Served</t>
        </is>
      </c>
      <c r="D274" s="188" t="inlineStr">
        <is>
          <t>Type</t>
        </is>
      </c>
      <c r="E274" s="188" t="inlineStr">
        <is>
          <t>Size</t>
        </is>
      </c>
      <c r="F274" s="188" t="inlineStr">
        <is>
          <t>Ak</t>
        </is>
      </c>
      <c r="G274" s="442" t="n"/>
      <c r="H274" s="442" t="n"/>
      <c r="I274" s="188" t="inlineStr">
        <is>
          <t>VEL</t>
        </is>
      </c>
      <c r="J274" s="188" t="inlineStr">
        <is>
          <t>CFM</t>
        </is>
      </c>
      <c r="K274" s="188" t="inlineStr">
        <is>
          <t>VEL</t>
        </is>
      </c>
      <c r="L274" s="188" t="inlineStr">
        <is>
          <t>CFM</t>
        </is>
      </c>
      <c r="M274" s="442" t="n"/>
      <c r="P274" s="453" t="n"/>
      <c r="Z274" s="454" t="n"/>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c r="P275" s="453" t="n"/>
      <c r="Z275" s="454" t="n"/>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c r="P276" s="453" t="n"/>
      <c r="Z276" s="454"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c r="P277" s="453" t="n"/>
      <c r="Z277" s="454" t="n"/>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c r="P278" s="453" t="n"/>
      <c r="Z278" s="454" t="n"/>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c r="P279" s="453" t="n"/>
      <c r="Z279" s="454"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c r="P280" s="453" t="n"/>
      <c r="Z280" s="454" t="n"/>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c r="P281" s="453" t="n"/>
      <c r="Z281" s="454" t="n"/>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c r="P282" s="453" t="n"/>
      <c r="Z282" s="454" t="n"/>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c r="P283" s="453" t="n"/>
      <c r="Z283" s="454" t="n"/>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c r="P284" s="453" t="n"/>
      <c r="Z284" s="454" t="n"/>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c r="P285" s="453" t="n"/>
      <c r="Z285" s="454" t="n"/>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c r="P286" s="453" t="n"/>
      <c r="Z286" s="454" t="n"/>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c r="P287" s="453" t="n"/>
      <c r="Z287" s="454"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c r="P288" s="457" t="n"/>
      <c r="Q288" s="458" t="n"/>
      <c r="R288" s="458" t="n"/>
      <c r="S288" s="458" t="n"/>
      <c r="T288" s="458" t="n"/>
      <c r="U288" s="458" t="n"/>
      <c r="V288" s="458" t="n"/>
      <c r="W288" s="458" t="n"/>
      <c r="X288" s="458" t="n"/>
      <c r="Y288" s="458" t="n"/>
      <c r="Z288" s="459" t="n"/>
    </row>
    <row r="289" ht="13.35" customHeight="1" s="162">
      <c r="C289" s="126" t="inlineStr">
        <is>
          <t>Total</t>
        </is>
      </c>
      <c r="D289" s="159" t="n"/>
      <c r="H289" s="45">
        <f>IF(SUM(H275:H288)=0,"",SUM(H275:H288))</f>
        <v/>
      </c>
      <c r="J289" s="45">
        <f>IF(SUM(J275:J288)=0,"",SUM(J275:J288))</f>
        <v/>
      </c>
      <c r="L289" s="45">
        <f>IF(SUM(L275:L288)=0,"",SUM(L275:L288))</f>
        <v/>
      </c>
      <c r="M289" s="35">
        <f>IF(OR(H289="",H289=0),"",IF(L289="",IF(J289="","",J289/H289),L289/H289))</f>
        <v/>
      </c>
    </row>
    <row r="290"/>
    <row r="291"/>
    <row r="292" ht="13.35" customHeight="1" s="162">
      <c r="B292" s="188" t="inlineStr">
        <is>
          <t>Notes</t>
        </is>
      </c>
      <c r="C292" s="173" t="n"/>
      <c r="D292" s="254" t="n"/>
      <c r="E292" s="159" t="n"/>
      <c r="F292" s="159" t="n"/>
      <c r="G292" s="159" t="n"/>
      <c r="H292" s="159" t="n"/>
      <c r="I292" s="159" t="n"/>
      <c r="J292" s="159" t="n"/>
      <c r="K292" s="159" t="n"/>
      <c r="L292" s="159" t="n"/>
      <c r="M292" s="160" t="n"/>
    </row>
    <row r="293" ht="13.35" customHeight="1" s="162">
      <c r="B293" s="460" t="n"/>
      <c r="M293" s="163" t="n"/>
    </row>
    <row r="294" ht="13.35" customHeight="1" s="162">
      <c r="B294" s="460" t="n"/>
      <c r="M294" s="163" t="n"/>
    </row>
    <row r="295" ht="13.35" customHeight="1" s="162">
      <c r="B295" s="460" t="n"/>
      <c r="M295" s="163" t="n"/>
    </row>
    <row r="296" ht="13.35" customHeight="1" s="162">
      <c r="B296" s="461" t="n"/>
      <c r="C296" s="165" t="n"/>
      <c r="D296" s="165" t="n"/>
      <c r="E296" s="165" t="n"/>
      <c r="F296" s="165" t="n"/>
      <c r="G296" s="165" t="n"/>
      <c r="H296" s="165" t="n"/>
      <c r="I296" s="165" t="n"/>
      <c r="J296" s="165" t="n"/>
      <c r="K296" s="165" t="n"/>
      <c r="L296" s="165" t="n"/>
      <c r="M296" s="166" t="n"/>
    </row>
    <row r="297"/>
    <row r="298" ht="13.35" customHeight="1" s="162">
      <c r="B298" s="200" t="inlineStr">
        <is>
          <t>System</t>
        </is>
      </c>
      <c r="C298" s="403" t="n"/>
      <c r="D298" s="209" t="n"/>
      <c r="E298" s="420" t="n"/>
      <c r="F298" s="403" t="n"/>
      <c r="G298" s="200" t="inlineStr">
        <is>
          <t>Service</t>
        </is>
      </c>
      <c r="H298" s="403" t="n"/>
      <c r="I298" s="210" t="n"/>
      <c r="J298" s="420" t="n"/>
      <c r="K298" s="420" t="n"/>
      <c r="L298" s="420" t="n"/>
      <c r="M298" s="403" t="n"/>
      <c r="P298" s="450" t="inlineStr">
        <is>
          <t>Technician Notes</t>
        </is>
      </c>
      <c r="Q298" s="451" t="n"/>
      <c r="R298" s="451" t="n"/>
      <c r="S298" s="451" t="n"/>
      <c r="T298" s="451" t="n"/>
      <c r="U298" s="451" t="n"/>
      <c r="V298" s="451" t="n"/>
      <c r="W298" s="451" t="n"/>
      <c r="X298" s="451" t="n"/>
      <c r="Y298" s="451" t="n"/>
      <c r="Z298" s="452" t="n"/>
    </row>
    <row r="299" ht="13.35" customHeight="1" s="162">
      <c r="B299" s="424" t="n"/>
      <c r="C299" s="425" t="n"/>
      <c r="D299" s="424" t="n"/>
      <c r="E299" s="426" t="n"/>
      <c r="F299" s="425" t="n"/>
      <c r="G299" s="424" t="n"/>
      <c r="H299" s="425" t="n"/>
      <c r="I299" s="424" t="n"/>
      <c r="J299" s="426" t="n"/>
      <c r="K299" s="426" t="n"/>
      <c r="L299" s="426" t="n"/>
      <c r="M299" s="425" t="n"/>
      <c r="P299" s="453" t="n"/>
      <c r="Z299" s="454" t="n"/>
    </row>
    <row r="300" ht="13.35" customHeight="1" s="162">
      <c r="B300" s="455" t="inlineStr">
        <is>
          <t>Instrument:</t>
        </is>
      </c>
      <c r="C300" s="5" t="n"/>
      <c r="D300" s="428" t="n"/>
      <c r="G300" s="427" t="inlineStr">
        <is>
          <t>Ak basis / notes:</t>
        </is>
      </c>
      <c r="I300" s="456" t="n"/>
      <c r="P300" s="453" t="n"/>
      <c r="Z300" s="454" t="n"/>
    </row>
    <row r="301" ht="13.35" customHeight="1" s="162">
      <c r="B301" s="188" t="inlineStr">
        <is>
          <t>Register/Grille/Diffuser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c r="P301" s="453" t="n"/>
      <c r="Z301" s="454" t="n"/>
    </row>
    <row r="302" ht="13.35" customHeight="1" s="162">
      <c r="B302" s="153" t="inlineStr">
        <is>
          <t>No.</t>
        </is>
      </c>
      <c r="C302" s="188" t="inlineStr">
        <is>
          <t>Area Served</t>
        </is>
      </c>
      <c r="D302" s="188" t="inlineStr">
        <is>
          <t>Type</t>
        </is>
      </c>
      <c r="E302" s="188" t="inlineStr">
        <is>
          <t>Size</t>
        </is>
      </c>
      <c r="F302" s="188" t="inlineStr">
        <is>
          <t>Ak</t>
        </is>
      </c>
      <c r="G302" s="442" t="n"/>
      <c r="H302" s="442" t="n"/>
      <c r="I302" s="188" t="inlineStr">
        <is>
          <t>VEL</t>
        </is>
      </c>
      <c r="J302" s="188" t="inlineStr">
        <is>
          <t>CFM</t>
        </is>
      </c>
      <c r="K302" s="188" t="inlineStr">
        <is>
          <t>VEL</t>
        </is>
      </c>
      <c r="L302" s="188" t="inlineStr">
        <is>
          <t>CFM</t>
        </is>
      </c>
      <c r="M302" s="442" t="n"/>
      <c r="P302" s="453" t="n"/>
      <c r="Z302" s="454"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53" t="n"/>
      <c r="Z303" s="454"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53" t="n"/>
      <c r="Z304" s="454"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53" t="n"/>
      <c r="Z305" s="454"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53" t="n"/>
      <c r="Z306" s="454"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53" t="n"/>
      <c r="Z307" s="454"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53" t="n"/>
      <c r="Z308" s="454"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53" t="n"/>
      <c r="Z309" s="454"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53" t="n"/>
      <c r="Z310" s="454"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53" t="n"/>
      <c r="Z311" s="454"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53" t="n"/>
      <c r="Z312" s="454"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53" t="n"/>
      <c r="Z313" s="454"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53" t="n"/>
      <c r="Z314" s="454"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53" t="n"/>
      <c r="Z315" s="454"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57" t="n"/>
      <c r="Q316" s="458" t="n"/>
      <c r="R316" s="458" t="n"/>
      <c r="S316" s="458" t="n"/>
      <c r="T316" s="458" t="n"/>
      <c r="U316" s="458" t="n"/>
      <c r="V316" s="458" t="n"/>
      <c r="W316" s="458" t="n"/>
      <c r="X316" s="458" t="n"/>
      <c r="Y316" s="458" t="n"/>
      <c r="Z316" s="459" t="n"/>
    </row>
    <row r="317" ht="13.35" customHeight="1" s="162">
      <c r="C317" s="126" t="inlineStr">
        <is>
          <t>Total</t>
        </is>
      </c>
      <c r="D317" s="159" t="n"/>
      <c r="H317" s="45">
        <f>IF(SUM(H303:H316)=0,"",SUM(H303:H316))</f>
        <v/>
      </c>
      <c r="J317" s="45">
        <f>IF(SUM(J303:J316)=0,"",SUM(J303:J316))</f>
        <v/>
      </c>
      <c r="L317" s="45">
        <f>IF(SUM(L303:L316)=0,"",SUM(L303:L316))</f>
        <v/>
      </c>
      <c r="M317" s="35">
        <f>IF(OR(H317="",H317=0),"",IF(L317="",IF(J317="","",J317/H317),L317/H317))</f>
        <v/>
      </c>
    </row>
    <row r="318"/>
    <row r="319" ht="13.35" customHeight="1" s="162">
      <c r="B319" s="200" t="inlineStr">
        <is>
          <t>System</t>
        </is>
      </c>
      <c r="C319" s="403" t="n"/>
      <c r="D319" s="209" t="n"/>
      <c r="E319" s="420" t="n"/>
      <c r="F319" s="403" t="n"/>
      <c r="G319" s="200" t="inlineStr">
        <is>
          <t>Service</t>
        </is>
      </c>
      <c r="H319" s="403" t="n"/>
      <c r="I319" s="210" t="n"/>
      <c r="J319" s="420" t="n"/>
      <c r="K319" s="420" t="n"/>
      <c r="L319" s="420" t="n"/>
      <c r="M319" s="403" t="n"/>
      <c r="P319" s="450" t="inlineStr">
        <is>
          <t>Technician Notes</t>
        </is>
      </c>
      <c r="Q319" s="451" t="n"/>
      <c r="R319" s="451" t="n"/>
      <c r="S319" s="451" t="n"/>
      <c r="T319" s="451" t="n"/>
      <c r="U319" s="451" t="n"/>
      <c r="V319" s="451" t="n"/>
      <c r="W319" s="451" t="n"/>
      <c r="X319" s="451" t="n"/>
      <c r="Y319" s="451" t="n"/>
      <c r="Z319" s="452" t="n"/>
    </row>
    <row r="320" ht="13.35" customHeight="1" s="162">
      <c r="B320" s="424" t="n"/>
      <c r="C320" s="425" t="n"/>
      <c r="D320" s="424" t="n"/>
      <c r="E320" s="426" t="n"/>
      <c r="F320" s="425" t="n"/>
      <c r="G320" s="424" t="n"/>
      <c r="H320" s="425" t="n"/>
      <c r="I320" s="424" t="n"/>
      <c r="J320" s="426" t="n"/>
      <c r="K320" s="426" t="n"/>
      <c r="L320" s="426" t="n"/>
      <c r="M320" s="425" t="n"/>
      <c r="P320" s="453" t="n"/>
      <c r="Z320" s="454" t="n"/>
    </row>
    <row r="321" ht="13.35" customHeight="1" s="162">
      <c r="B321" s="455" t="inlineStr">
        <is>
          <t>Instrument:</t>
        </is>
      </c>
      <c r="C321" s="5" t="n"/>
      <c r="D321" s="428" t="n"/>
      <c r="G321" s="427" t="inlineStr">
        <is>
          <t>Ak basis / notes:</t>
        </is>
      </c>
      <c r="I321" s="456" t="n"/>
      <c r="P321" s="453" t="n"/>
      <c r="Z321" s="454" t="n"/>
    </row>
    <row r="322" ht="13.35" customHeight="1" s="162">
      <c r="B322" s="188" t="inlineStr">
        <is>
          <t>Register/Grille/Diffuser Airflow</t>
        </is>
      </c>
      <c r="C322" s="174" t="n"/>
      <c r="D322" s="174" t="n"/>
      <c r="E322" s="174" t="n"/>
      <c r="F322" s="173" t="n"/>
      <c r="G322" s="233" t="inlineStr">
        <is>
          <t>Design VEL</t>
        </is>
      </c>
      <c r="H322" s="194" t="inlineStr">
        <is>
          <t>Design CFM</t>
        </is>
      </c>
      <c r="I322" s="188" t="inlineStr">
        <is>
          <t>Initial</t>
        </is>
      </c>
      <c r="J322" s="173" t="n"/>
      <c r="K322" s="188" t="inlineStr">
        <is>
          <t>Final</t>
        </is>
      </c>
      <c r="L322" s="173" t="n"/>
      <c r="M322" s="188" t="inlineStr">
        <is>
          <t>%</t>
        </is>
      </c>
      <c r="P322" s="453" t="n"/>
      <c r="Z322" s="454" t="n"/>
    </row>
    <row r="323" ht="13.35" customHeight="1" s="162">
      <c r="B323" s="153" t="inlineStr">
        <is>
          <t>No.</t>
        </is>
      </c>
      <c r="C323" s="188" t="inlineStr">
        <is>
          <t>Area Served</t>
        </is>
      </c>
      <c r="D323" s="188" t="inlineStr">
        <is>
          <t>Type</t>
        </is>
      </c>
      <c r="E323" s="188" t="inlineStr">
        <is>
          <t>Size</t>
        </is>
      </c>
      <c r="F323" s="188" t="inlineStr">
        <is>
          <t>Ak</t>
        </is>
      </c>
      <c r="G323" s="442" t="n"/>
      <c r="H323" s="442" t="n"/>
      <c r="I323" s="188" t="inlineStr">
        <is>
          <t>VEL</t>
        </is>
      </c>
      <c r="J323" s="188" t="inlineStr">
        <is>
          <t>CFM</t>
        </is>
      </c>
      <c r="K323" s="188" t="inlineStr">
        <is>
          <t>VEL</t>
        </is>
      </c>
      <c r="L323" s="188" t="inlineStr">
        <is>
          <t>CFM</t>
        </is>
      </c>
      <c r="M323" s="442" t="n"/>
      <c r="P323" s="453" t="n"/>
      <c r="Z323" s="454"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53" t="n"/>
      <c r="Z324" s="454" t="n"/>
    </row>
    <row r="325" ht="13.35" customHeight="1" s="162">
      <c r="B325" s="307" t="n"/>
      <c r="C325" s="307" t="n"/>
      <c r="E325" s="307" t="n"/>
      <c r="F325" s="32" t="n"/>
      <c r="G325" s="33">
        <f>IF(F325="", "", H325/F325)</f>
        <v/>
      </c>
      <c r="H325" s="33" t="n"/>
      <c r="I325" s="33" t="n"/>
      <c r="J325" s="33">
        <f>IF(I325="", "", I325*$F325)</f>
        <v/>
      </c>
      <c r="K325" s="33" t="n"/>
      <c r="L325" s="33">
        <f>IF(K325="", "", K325*$F325)</f>
        <v/>
      </c>
      <c r="M325" s="30">
        <f>IF(OR(H325="",H325=0),"",IF(K325="",IF(J325="","",J325/H325),L325/H325))</f>
        <v/>
      </c>
      <c r="P325" s="453" t="n"/>
      <c r="Z325" s="454" t="n"/>
    </row>
    <row r="326" ht="13.35" customHeight="1" s="162">
      <c r="B326" s="307" t="n"/>
      <c r="C326" s="307" t="n"/>
      <c r="E326" s="307" t="n"/>
      <c r="F326" s="32" t="n"/>
      <c r="G326" s="33">
        <f>IF(F326="", "", H326/F326)</f>
        <v/>
      </c>
      <c r="H326" s="33" t="n"/>
      <c r="I326" s="33" t="n"/>
      <c r="J326" s="33">
        <f>IF(I326="", "", I326*$F326)</f>
        <v/>
      </c>
      <c r="K326" s="33" t="n"/>
      <c r="L326" s="33">
        <f>IF(K326="", "", K326*$F326)</f>
        <v/>
      </c>
      <c r="M326" s="30">
        <f>IF(OR(H326="",H326=0),"",IF(K326="",IF(J326="","",J326/H326),L326/H326))</f>
        <v/>
      </c>
      <c r="P326" s="453" t="n"/>
      <c r="Z326" s="454" t="n"/>
    </row>
    <row r="327" ht="13.35" customHeight="1" s="162">
      <c r="B327" s="307" t="n"/>
      <c r="C327" s="307" t="n"/>
      <c r="E327" s="307" t="n"/>
      <c r="F327" s="32" t="n"/>
      <c r="G327" s="33">
        <f>IF(F327="", "", H327/F327)</f>
        <v/>
      </c>
      <c r="H327" s="33" t="n"/>
      <c r="I327" s="33" t="n"/>
      <c r="J327" s="33">
        <f>IF(I327="", "", I327*$F327)</f>
        <v/>
      </c>
      <c r="K327" s="33" t="n"/>
      <c r="L327" s="33">
        <f>IF(K327="", "", K327*$F327)</f>
        <v/>
      </c>
      <c r="M327" s="30">
        <f>IF(OR(H327="",H327=0),"",IF(K327="",IF(J327="","",J327/H327),L327/H327))</f>
        <v/>
      </c>
      <c r="P327" s="453" t="n"/>
      <c r="Z327" s="454"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c r="P328" s="453" t="n"/>
      <c r="Z328" s="454"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c r="P329" s="453" t="n"/>
      <c r="Z329" s="454" t="n"/>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c r="P330" s="453" t="n"/>
      <c r="Z330" s="454" t="n"/>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c r="P331" s="453" t="n"/>
      <c r="Z331" s="454" t="n"/>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c r="P332" s="453" t="n"/>
      <c r="Z332" s="454" t="n"/>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c r="P333" s="453" t="n"/>
      <c r="Z333" s="454" t="n"/>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c r="P334" s="453" t="n"/>
      <c r="Z334" s="454" t="n"/>
    </row>
    <row r="335" ht="13.35" customHeight="1" s="162">
      <c r="B335" s="307" t="n"/>
      <c r="C335" s="307" t="n"/>
      <c r="E335" s="307" t="n"/>
      <c r="F335" s="32" t="n"/>
      <c r="G335" s="33">
        <f>IF(F335="", "", H335/F335)</f>
        <v/>
      </c>
      <c r="H335" s="33" t="n"/>
      <c r="I335" s="33" t="n"/>
      <c r="J335" s="33">
        <f>IF(I335="", "", I335*$F335)</f>
        <v/>
      </c>
      <c r="K335" s="33" t="n"/>
      <c r="L335" s="33">
        <f>IF(K335="", "", K335*$F335)</f>
        <v/>
      </c>
      <c r="M335" s="30">
        <f>IF(OR(H335="",H335=0),"",IF(K335="",IF(J335="","",J335/H335),L335/H335))</f>
        <v/>
      </c>
      <c r="P335" s="453" t="n"/>
      <c r="Z335" s="454" t="n"/>
    </row>
    <row r="336" ht="13.35" customHeight="1" s="162">
      <c r="B336" s="307" t="n"/>
      <c r="C336" s="307" t="n"/>
      <c r="E336" s="307" t="n"/>
      <c r="F336" s="32" t="n"/>
      <c r="G336" s="33">
        <f>IF(F336="", "", H336/F336)</f>
        <v/>
      </c>
      <c r="H336" s="33" t="n"/>
      <c r="I336" s="33" t="n"/>
      <c r="J336" s="33">
        <f>IF(I336="", "", I336*$F336)</f>
        <v/>
      </c>
      <c r="K336" s="33" t="n"/>
      <c r="L336" s="33">
        <f>IF(K336="", "", K336*$F336)</f>
        <v/>
      </c>
      <c r="M336" s="30">
        <f>IF(OR(H336="",H336=0),"",IF(K336="",IF(J336="","",J336/H336),L336/H336))</f>
        <v/>
      </c>
      <c r="P336" s="453" t="n"/>
      <c r="Z336" s="454" t="n"/>
    </row>
    <row r="337" ht="13.35" customHeight="1" s="162">
      <c r="B337" s="307" t="n"/>
      <c r="C337" s="307" t="n"/>
      <c r="E337" s="307" t="n"/>
      <c r="F337" s="32" t="n"/>
      <c r="G337" s="33">
        <f>IF(F337="", "", H337/F337)</f>
        <v/>
      </c>
      <c r="H337" s="33" t="n"/>
      <c r="I337" s="33" t="n"/>
      <c r="J337" s="33">
        <f>IF(I337="", "", I337*$F337)</f>
        <v/>
      </c>
      <c r="K337" s="33" t="n"/>
      <c r="L337" s="33">
        <f>IF(K337="", "", K337*$F337)</f>
        <v/>
      </c>
      <c r="M337" s="30">
        <f>IF(OR(H337="",H337=0),"",IF(K337="",IF(J337="","",J337/H337),L337/H337))</f>
        <v/>
      </c>
      <c r="P337" s="457" t="n"/>
      <c r="Q337" s="458" t="n"/>
      <c r="R337" s="458" t="n"/>
      <c r="S337" s="458" t="n"/>
      <c r="T337" s="458" t="n"/>
      <c r="U337" s="458" t="n"/>
      <c r="V337" s="458" t="n"/>
      <c r="W337" s="458" t="n"/>
      <c r="X337" s="458" t="n"/>
      <c r="Y337" s="458" t="n"/>
      <c r="Z337" s="459" t="n"/>
    </row>
    <row r="338" ht="13.35" customHeight="1" s="162">
      <c r="C338" s="126" t="inlineStr">
        <is>
          <t>Total</t>
        </is>
      </c>
      <c r="D338" s="159" t="n"/>
      <c r="H338" s="45">
        <f>IF(SUM(H324:H337)=0,"",SUM(H324:H337))</f>
        <v/>
      </c>
      <c r="J338" s="45">
        <f>IF(SUM(J324:J337)=0,"",SUM(J324:J337))</f>
        <v/>
      </c>
      <c r="L338" s="45">
        <f>IF(SUM(L324:L337)=0,"",SUM(L324:L337))</f>
        <v/>
      </c>
      <c r="M338" s="35">
        <f>IF(OR(H338="",H338=0),"",IF(L338="",IF(J338="","",J338/H338),L338/H338))</f>
        <v/>
      </c>
    </row>
    <row r="339"/>
    <row r="340"/>
    <row r="341" ht="13.35" customHeight="1" s="162">
      <c r="B341" s="188" t="inlineStr">
        <is>
          <t>Notes</t>
        </is>
      </c>
      <c r="C341" s="173" t="n"/>
      <c r="D341" s="254" t="n"/>
      <c r="E341" s="159" t="n"/>
      <c r="F341" s="159" t="n"/>
      <c r="G341" s="159" t="n"/>
      <c r="H341" s="159" t="n"/>
      <c r="I341" s="159" t="n"/>
      <c r="J341" s="159" t="n"/>
      <c r="K341" s="159" t="n"/>
      <c r="L341" s="159" t="n"/>
      <c r="M341" s="160" t="n"/>
    </row>
    <row r="342" ht="13.35" customHeight="1" s="162">
      <c r="B342" s="460" t="n"/>
      <c r="M342" s="163" t="n"/>
    </row>
    <row r="343" ht="13.35" customHeight="1" s="162">
      <c r="B343" s="460" t="n"/>
      <c r="M343" s="163" t="n"/>
    </row>
    <row r="344" ht="13.35" customHeight="1" s="162">
      <c r="B344" s="460" t="n"/>
      <c r="M344" s="163" t="n"/>
    </row>
    <row r="345" ht="13.35" customHeight="1" s="162">
      <c r="B345" s="461" t="n"/>
      <c r="C345" s="165" t="n"/>
      <c r="D345" s="165" t="n"/>
      <c r="E345" s="165" t="n"/>
      <c r="F345" s="165" t="n"/>
      <c r="G345" s="165" t="n"/>
      <c r="H345" s="165" t="n"/>
      <c r="I345" s="165" t="n"/>
      <c r="J345" s="165" t="n"/>
      <c r="K345" s="165" t="n"/>
      <c r="L345" s="165" t="n"/>
      <c r="M345" s="166" t="n"/>
    </row>
    <row r="346"/>
    <row r="347" ht="13.35" customHeight="1" s="162">
      <c r="B347" s="200" t="inlineStr">
        <is>
          <t>System</t>
        </is>
      </c>
      <c r="C347" s="403" t="n"/>
      <c r="D347" s="209" t="n"/>
      <c r="E347" s="420" t="n"/>
      <c r="F347" s="403" t="n"/>
      <c r="G347" s="200" t="inlineStr">
        <is>
          <t>Service</t>
        </is>
      </c>
      <c r="H347" s="403" t="n"/>
      <c r="I347" s="210" t="n"/>
      <c r="J347" s="420" t="n"/>
      <c r="K347" s="420" t="n"/>
      <c r="L347" s="420" t="n"/>
      <c r="M347" s="403" t="n"/>
      <c r="P347" s="450" t="inlineStr">
        <is>
          <t>Technician Notes</t>
        </is>
      </c>
      <c r="Q347" s="451" t="n"/>
      <c r="R347" s="451" t="n"/>
      <c r="S347" s="451" t="n"/>
      <c r="T347" s="451" t="n"/>
      <c r="U347" s="451" t="n"/>
      <c r="V347" s="451" t="n"/>
      <c r="W347" s="451" t="n"/>
      <c r="X347" s="451" t="n"/>
      <c r="Y347" s="451" t="n"/>
      <c r="Z347" s="452" t="n"/>
    </row>
    <row r="348" ht="13.35" customHeight="1" s="162">
      <c r="B348" s="424" t="n"/>
      <c r="C348" s="425" t="n"/>
      <c r="D348" s="424" t="n"/>
      <c r="E348" s="426" t="n"/>
      <c r="F348" s="425" t="n"/>
      <c r="G348" s="424" t="n"/>
      <c r="H348" s="425" t="n"/>
      <c r="I348" s="424" t="n"/>
      <c r="J348" s="426" t="n"/>
      <c r="K348" s="426" t="n"/>
      <c r="L348" s="426" t="n"/>
      <c r="M348" s="425" t="n"/>
      <c r="P348" s="453" t="n"/>
      <c r="Z348" s="454" t="n"/>
    </row>
    <row r="349" ht="13.35" customHeight="1" s="162">
      <c r="B349" s="455" t="inlineStr">
        <is>
          <t>Instrument:</t>
        </is>
      </c>
      <c r="C349" s="5" t="n"/>
      <c r="D349" s="428" t="n"/>
      <c r="G349" s="427" t="inlineStr">
        <is>
          <t>Ak basis / notes:</t>
        </is>
      </c>
      <c r="I349" s="456" t="n"/>
      <c r="P349" s="453" t="n"/>
      <c r="Z349" s="454" t="n"/>
    </row>
    <row r="350" ht="13.35" customHeight="1" s="162">
      <c r="B350" s="188" t="inlineStr">
        <is>
          <t>Register/Grille/Diffuser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c r="P350" s="453" t="n"/>
      <c r="Z350" s="454" t="n"/>
    </row>
    <row r="351" ht="13.35" customHeight="1" s="162">
      <c r="B351" s="153" t="inlineStr">
        <is>
          <t>No.</t>
        </is>
      </c>
      <c r="C351" s="188" t="inlineStr">
        <is>
          <t>Area Served</t>
        </is>
      </c>
      <c r="D351" s="188" t="inlineStr">
        <is>
          <t>Type</t>
        </is>
      </c>
      <c r="E351" s="188" t="inlineStr">
        <is>
          <t>Size</t>
        </is>
      </c>
      <c r="F351" s="188" t="inlineStr">
        <is>
          <t>Ak</t>
        </is>
      </c>
      <c r="G351" s="442" t="n"/>
      <c r="H351" s="442" t="n"/>
      <c r="I351" s="188" t="inlineStr">
        <is>
          <t>VEL</t>
        </is>
      </c>
      <c r="J351" s="188" t="inlineStr">
        <is>
          <t>CFM</t>
        </is>
      </c>
      <c r="K351" s="188" t="inlineStr">
        <is>
          <t>VEL</t>
        </is>
      </c>
      <c r="L351" s="188" t="inlineStr">
        <is>
          <t>CFM</t>
        </is>
      </c>
      <c r="M351" s="442" t="n"/>
      <c r="P351" s="453" t="n"/>
      <c r="Z351" s="454"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53" t="n"/>
      <c r="Z352" s="454"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53" t="n"/>
      <c r="Z353" s="454"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53" t="n"/>
      <c r="Z354" s="454"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53" t="n"/>
      <c r="Z355" s="454"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53" t="n"/>
      <c r="Z356" s="454"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53" t="n"/>
      <c r="Z357" s="454"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53" t="n"/>
      <c r="Z358" s="454"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53" t="n"/>
      <c r="Z359" s="454"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53" t="n"/>
      <c r="Z360" s="454"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53" t="n"/>
      <c r="Z361" s="454"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53" t="n"/>
      <c r="Z362" s="454"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53" t="n"/>
      <c r="Z363" s="454"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53" t="n"/>
      <c r="Z364" s="454"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57" t="n"/>
      <c r="Q365" s="458" t="n"/>
      <c r="R365" s="458" t="n"/>
      <c r="S365" s="458" t="n"/>
      <c r="T365" s="458" t="n"/>
      <c r="U365" s="458" t="n"/>
      <c r="V365" s="458" t="n"/>
      <c r="W365" s="458" t="n"/>
      <c r="X365" s="458" t="n"/>
      <c r="Y365" s="458" t="n"/>
      <c r="Z365" s="459" t="n"/>
    </row>
    <row r="366" ht="13.35" customHeight="1" s="162">
      <c r="C366" s="126" t="inlineStr">
        <is>
          <t>Total</t>
        </is>
      </c>
      <c r="D366" s="159" t="n"/>
      <c r="H366" s="45">
        <f>IF(SUM(H352:H365)=0,"",SUM(H352:H365))</f>
        <v/>
      </c>
      <c r="J366" s="45">
        <f>IF(SUM(J352:J365)=0,"",SUM(J352:J365))</f>
        <v/>
      </c>
      <c r="L366" s="45">
        <f>IF(SUM(L352:L365)=0,"",SUM(L352:L365))</f>
        <v/>
      </c>
      <c r="M366" s="35">
        <f>IF(OR(H366="",H366=0),"",IF(L366="",IF(J366="","",J366/H366),L366/H366))</f>
        <v/>
      </c>
    </row>
    <row r="367"/>
    <row r="368" ht="13.35" customHeight="1" s="162">
      <c r="B368" s="200" t="inlineStr">
        <is>
          <t>System</t>
        </is>
      </c>
      <c r="C368" s="403" t="n"/>
      <c r="D368" s="209" t="n"/>
      <c r="E368" s="420" t="n"/>
      <c r="F368" s="403" t="n"/>
      <c r="G368" s="200" t="inlineStr">
        <is>
          <t>Service</t>
        </is>
      </c>
      <c r="H368" s="403" t="n"/>
      <c r="I368" s="210" t="n"/>
      <c r="J368" s="420" t="n"/>
      <c r="K368" s="420" t="n"/>
      <c r="L368" s="420" t="n"/>
      <c r="M368" s="403" t="n"/>
      <c r="P368" s="450" t="inlineStr">
        <is>
          <t>Technician Notes</t>
        </is>
      </c>
      <c r="Q368" s="451" t="n"/>
      <c r="R368" s="451" t="n"/>
      <c r="S368" s="451" t="n"/>
      <c r="T368" s="451" t="n"/>
      <c r="U368" s="451" t="n"/>
      <c r="V368" s="451" t="n"/>
      <c r="W368" s="451" t="n"/>
      <c r="X368" s="451" t="n"/>
      <c r="Y368" s="451" t="n"/>
      <c r="Z368" s="452" t="n"/>
    </row>
    <row r="369" ht="13.35" customHeight="1" s="162">
      <c r="B369" s="424" t="n"/>
      <c r="C369" s="425" t="n"/>
      <c r="D369" s="424" t="n"/>
      <c r="E369" s="426" t="n"/>
      <c r="F369" s="425" t="n"/>
      <c r="G369" s="424" t="n"/>
      <c r="H369" s="425" t="n"/>
      <c r="I369" s="424" t="n"/>
      <c r="J369" s="426" t="n"/>
      <c r="K369" s="426" t="n"/>
      <c r="L369" s="426" t="n"/>
      <c r="M369" s="425" t="n"/>
      <c r="P369" s="453" t="n"/>
      <c r="Z369" s="454" t="n"/>
    </row>
    <row r="370" ht="13.35" customHeight="1" s="162">
      <c r="B370" s="455" t="inlineStr">
        <is>
          <t>Instrument:</t>
        </is>
      </c>
      <c r="C370" s="5" t="n"/>
      <c r="D370" s="428" t="n"/>
      <c r="G370" s="427" t="inlineStr">
        <is>
          <t>Ak basis / notes:</t>
        </is>
      </c>
      <c r="I370" s="456" t="n"/>
      <c r="P370" s="453" t="n"/>
      <c r="Z370" s="454" t="n"/>
    </row>
    <row r="371" ht="13.35" customHeight="1" s="162">
      <c r="B371" s="188" t="inlineStr">
        <is>
          <t>Register/Grille/Diffuser Airflow</t>
        </is>
      </c>
      <c r="C371" s="174" t="n"/>
      <c r="D371" s="174" t="n"/>
      <c r="E371" s="174" t="n"/>
      <c r="F371" s="173" t="n"/>
      <c r="G371" s="233" t="inlineStr">
        <is>
          <t>Design VEL</t>
        </is>
      </c>
      <c r="H371" s="194" t="inlineStr">
        <is>
          <t>Design CFM</t>
        </is>
      </c>
      <c r="I371" s="188" t="inlineStr">
        <is>
          <t>Initial</t>
        </is>
      </c>
      <c r="J371" s="173" t="n"/>
      <c r="K371" s="188" t="inlineStr">
        <is>
          <t>Final</t>
        </is>
      </c>
      <c r="L371" s="173" t="n"/>
      <c r="M371" s="188" t="inlineStr">
        <is>
          <t>%</t>
        </is>
      </c>
      <c r="P371" s="453" t="n"/>
      <c r="Z371" s="454" t="n"/>
    </row>
    <row r="372" ht="13.35" customHeight="1" s="162">
      <c r="B372" s="153" t="inlineStr">
        <is>
          <t>No.</t>
        </is>
      </c>
      <c r="C372" s="188" t="inlineStr">
        <is>
          <t>Area Served</t>
        </is>
      </c>
      <c r="D372" s="188" t="inlineStr">
        <is>
          <t>Type</t>
        </is>
      </c>
      <c r="E372" s="188" t="inlineStr">
        <is>
          <t>Size</t>
        </is>
      </c>
      <c r="F372" s="188" t="inlineStr">
        <is>
          <t>Ak</t>
        </is>
      </c>
      <c r="G372" s="442" t="n"/>
      <c r="H372" s="442" t="n"/>
      <c r="I372" s="188" t="inlineStr">
        <is>
          <t>VEL</t>
        </is>
      </c>
      <c r="J372" s="188" t="inlineStr">
        <is>
          <t>CFM</t>
        </is>
      </c>
      <c r="K372" s="188" t="inlineStr">
        <is>
          <t>VEL</t>
        </is>
      </c>
      <c r="L372" s="188" t="inlineStr">
        <is>
          <t>CFM</t>
        </is>
      </c>
      <c r="M372" s="442" t="n"/>
      <c r="P372" s="453" t="n"/>
      <c r="Z372" s="454" t="n"/>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c r="P373" s="453" t="n"/>
      <c r="Z373" s="454" t="n"/>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c r="P374" s="453" t="n"/>
      <c r="Z374" s="454" t="n"/>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c r="P375" s="453" t="n"/>
      <c r="Z375" s="454"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c r="P376" s="453" t="n"/>
      <c r="Z376" s="454" t="n"/>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c r="P377" s="453" t="n"/>
      <c r="Z377" s="454" t="n"/>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c r="P378" s="453" t="n"/>
      <c r="Z378" s="454" t="n"/>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c r="P379" s="453" t="n"/>
      <c r="Z379" s="454" t="n"/>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c r="P380" s="453" t="n"/>
      <c r="Z380" s="454"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c r="P381" s="453" t="n"/>
      <c r="Z381" s="454" t="n"/>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c r="P382" s="453" t="n"/>
      <c r="Z382" s="454" t="n"/>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c r="P383" s="453" t="n"/>
      <c r="Z383" s="454" t="n"/>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c r="P384" s="453" t="n"/>
      <c r="Z384" s="454" t="n"/>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c r="P385" s="453" t="n"/>
      <c r="Z385" s="454" t="n"/>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c r="P386" s="457" t="n"/>
      <c r="Q386" s="458" t="n"/>
      <c r="R386" s="458" t="n"/>
      <c r="S386" s="458" t="n"/>
      <c r="T386" s="458" t="n"/>
      <c r="U386" s="458" t="n"/>
      <c r="V386" s="458" t="n"/>
      <c r="W386" s="458" t="n"/>
      <c r="X386" s="458" t="n"/>
      <c r="Y386" s="458" t="n"/>
      <c r="Z386" s="459" t="n"/>
    </row>
    <row r="387" ht="13.35" customHeight="1" s="162">
      <c r="C387" s="126" t="inlineStr">
        <is>
          <t>Total</t>
        </is>
      </c>
      <c r="D387" s="159" t="n"/>
      <c r="H387" s="45">
        <f>IF(SUM(H373:H386)=0,"",SUM(H373:H386))</f>
        <v/>
      </c>
      <c r="J387" s="45">
        <f>IF(SUM(J373:J386)=0,"",SUM(J373:J386))</f>
        <v/>
      </c>
      <c r="L387" s="45">
        <f>IF(SUM(L373:L386)=0,"",SUM(L373:L386))</f>
        <v/>
      </c>
      <c r="M387" s="35">
        <f>IF(OR(H387="",H387=0),"",IF(L387="",IF(J387="","",J387/H387),L387/H387))</f>
        <v/>
      </c>
    </row>
    <row r="388"/>
    <row r="389"/>
    <row r="390" ht="13.35" customHeight="1" s="162">
      <c r="B390" s="188" t="inlineStr">
        <is>
          <t>Notes</t>
        </is>
      </c>
      <c r="C390" s="173" t="n"/>
      <c r="D390" s="254" t="n"/>
      <c r="E390" s="159" t="n"/>
      <c r="F390" s="159" t="n"/>
      <c r="G390" s="159" t="n"/>
      <c r="H390" s="159" t="n"/>
      <c r="I390" s="159" t="n"/>
      <c r="J390" s="159" t="n"/>
      <c r="K390" s="159" t="n"/>
      <c r="L390" s="159" t="n"/>
      <c r="M390" s="160" t="n"/>
    </row>
    <row r="391" ht="13.35" customHeight="1" s="162">
      <c r="B391" s="460" t="n"/>
      <c r="M391" s="163" t="n"/>
    </row>
    <row r="392" ht="13.35" customHeight="1" s="162">
      <c r="B392" s="460" t="n"/>
      <c r="M392" s="163" t="n"/>
    </row>
    <row r="393" ht="13.35" customHeight="1" s="162">
      <c r="B393" s="460" t="n"/>
      <c r="M393" s="163" t="n"/>
    </row>
    <row r="394" ht="13.35" customHeight="1" s="162">
      <c r="B394" s="461" t="n"/>
      <c r="C394" s="165" t="n"/>
      <c r="D394" s="165" t="n"/>
      <c r="E394" s="165" t="n"/>
      <c r="F394" s="165" t="n"/>
      <c r="G394" s="165" t="n"/>
      <c r="H394" s="165" t="n"/>
      <c r="I394" s="165" t="n"/>
      <c r="J394" s="165" t="n"/>
      <c r="K394" s="165" t="n"/>
      <c r="L394" s="165" t="n"/>
      <c r="M394" s="166" t="n"/>
    </row>
    <row r="395"/>
    <row r="396" ht="13.35" customHeight="1" s="162">
      <c r="B396" s="200" t="inlineStr">
        <is>
          <t>System</t>
        </is>
      </c>
      <c r="C396" s="403" t="n"/>
      <c r="D396" s="209" t="n"/>
      <c r="E396" s="420" t="n"/>
      <c r="F396" s="403" t="n"/>
      <c r="G396" s="200" t="inlineStr">
        <is>
          <t>Service</t>
        </is>
      </c>
      <c r="H396" s="403" t="n"/>
      <c r="I396" s="210" t="n"/>
      <c r="J396" s="420" t="n"/>
      <c r="K396" s="420" t="n"/>
      <c r="L396" s="420" t="n"/>
      <c r="M396" s="403" t="n"/>
      <c r="P396" s="450" t="inlineStr">
        <is>
          <t>Technician Notes</t>
        </is>
      </c>
      <c r="Q396" s="451" t="n"/>
      <c r="R396" s="451" t="n"/>
      <c r="S396" s="451" t="n"/>
      <c r="T396" s="451" t="n"/>
      <c r="U396" s="451" t="n"/>
      <c r="V396" s="451" t="n"/>
      <c r="W396" s="451" t="n"/>
      <c r="X396" s="451" t="n"/>
      <c r="Y396" s="451" t="n"/>
      <c r="Z396" s="452" t="n"/>
    </row>
    <row r="397" ht="13.35" customHeight="1" s="162">
      <c r="B397" s="424" t="n"/>
      <c r="C397" s="425" t="n"/>
      <c r="D397" s="424" t="n"/>
      <c r="E397" s="426" t="n"/>
      <c r="F397" s="425" t="n"/>
      <c r="G397" s="424" t="n"/>
      <c r="H397" s="425" t="n"/>
      <c r="I397" s="424" t="n"/>
      <c r="J397" s="426" t="n"/>
      <c r="K397" s="426" t="n"/>
      <c r="L397" s="426" t="n"/>
      <c r="M397" s="425" t="n"/>
      <c r="P397" s="453" t="n"/>
      <c r="Z397" s="454" t="n"/>
    </row>
    <row r="398" ht="13.35" customHeight="1" s="162">
      <c r="B398" s="455" t="inlineStr">
        <is>
          <t>Instrument:</t>
        </is>
      </c>
      <c r="C398" s="5" t="n"/>
      <c r="D398" s="428" t="n"/>
      <c r="G398" s="427" t="inlineStr">
        <is>
          <t>Ak basis / notes:</t>
        </is>
      </c>
      <c r="I398" s="456" t="n"/>
      <c r="P398" s="453" t="n"/>
      <c r="Z398" s="454" t="n"/>
    </row>
    <row r="399" ht="13.35" customHeight="1" s="162">
      <c r="B399" s="188" t="inlineStr">
        <is>
          <t>Register/Grille/Diffuser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c r="P399" s="453" t="n"/>
      <c r="Z399" s="454" t="n"/>
    </row>
    <row r="400" ht="13.35" customHeight="1" s="162">
      <c r="B400" s="153" t="inlineStr">
        <is>
          <t>No.</t>
        </is>
      </c>
      <c r="C400" s="188" t="inlineStr">
        <is>
          <t>Area Served</t>
        </is>
      </c>
      <c r="D400" s="188" t="inlineStr">
        <is>
          <t>Type</t>
        </is>
      </c>
      <c r="E400" s="188" t="inlineStr">
        <is>
          <t>Size</t>
        </is>
      </c>
      <c r="F400" s="188" t="inlineStr">
        <is>
          <t>Ak</t>
        </is>
      </c>
      <c r="G400" s="442" t="n"/>
      <c r="H400" s="442" t="n"/>
      <c r="I400" s="188" t="inlineStr">
        <is>
          <t>VEL</t>
        </is>
      </c>
      <c r="J400" s="188" t="inlineStr">
        <is>
          <t>CFM</t>
        </is>
      </c>
      <c r="K400" s="188" t="inlineStr">
        <is>
          <t>VEL</t>
        </is>
      </c>
      <c r="L400" s="188" t="inlineStr">
        <is>
          <t>CFM</t>
        </is>
      </c>
      <c r="M400" s="442" t="n"/>
      <c r="P400" s="453" t="n"/>
      <c r="Z400" s="454"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53" t="n"/>
      <c r="Z401" s="454"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53" t="n"/>
      <c r="Z402" s="454"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53" t="n"/>
      <c r="Z403" s="454"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53" t="n"/>
      <c r="Z404" s="454"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53" t="n"/>
      <c r="Z405" s="454"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53" t="n"/>
      <c r="Z406" s="454"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53" t="n"/>
      <c r="Z407" s="454"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53" t="n"/>
      <c r="Z408" s="454"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53" t="n"/>
      <c r="Z409" s="454"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53" t="n"/>
      <c r="Z410" s="454" t="n"/>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c r="P411" s="453" t="n"/>
      <c r="Z411" s="454" t="n"/>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c r="P412" s="453" t="n"/>
      <c r="Z412" s="454" t="n"/>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c r="P413" s="453" t="n"/>
      <c r="Z413" s="454" t="n"/>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c r="P414" s="457" t="n"/>
      <c r="Q414" s="458" t="n"/>
      <c r="R414" s="458" t="n"/>
      <c r="S414" s="458" t="n"/>
      <c r="T414" s="458" t="n"/>
      <c r="U414" s="458" t="n"/>
      <c r="V414" s="458" t="n"/>
      <c r="W414" s="458" t="n"/>
      <c r="X414" s="458" t="n"/>
      <c r="Y414" s="458" t="n"/>
      <c r="Z414" s="459" t="n"/>
    </row>
    <row r="415" ht="13.35" customHeight="1" s="162">
      <c r="C415" s="126" t="inlineStr">
        <is>
          <t>Total</t>
        </is>
      </c>
      <c r="D415" s="159" t="n"/>
      <c r="H415" s="45">
        <f>IF(SUM(H401:H414)=0,"",SUM(H401:H414))</f>
        <v/>
      </c>
      <c r="J415" s="45">
        <f>IF(SUM(J401:J414)=0,"",SUM(J401:J414))</f>
        <v/>
      </c>
      <c r="L415" s="45">
        <f>IF(SUM(L401:L414)=0,"",SUM(L401:L414))</f>
        <v/>
      </c>
      <c r="M415" s="35">
        <f>IF(OR(H415="",H415=0),"",IF(L415="",IF(J415="","",J415/H415),L415/H415))</f>
        <v/>
      </c>
    </row>
    <row r="416"/>
    <row r="417" ht="13.35" customHeight="1" s="162">
      <c r="B417" s="200" t="inlineStr">
        <is>
          <t>System</t>
        </is>
      </c>
      <c r="C417" s="403" t="n"/>
      <c r="D417" s="209" t="n"/>
      <c r="E417" s="420" t="n"/>
      <c r="F417" s="403" t="n"/>
      <c r="G417" s="200" t="inlineStr">
        <is>
          <t>Service</t>
        </is>
      </c>
      <c r="H417" s="403" t="n"/>
      <c r="I417" s="210" t="n"/>
      <c r="J417" s="420" t="n"/>
      <c r="K417" s="420" t="n"/>
      <c r="L417" s="420" t="n"/>
      <c r="M417" s="403" t="n"/>
      <c r="P417" s="450" t="inlineStr">
        <is>
          <t>Technician Notes</t>
        </is>
      </c>
      <c r="Q417" s="451" t="n"/>
      <c r="R417" s="451" t="n"/>
      <c r="S417" s="451" t="n"/>
      <c r="T417" s="451" t="n"/>
      <c r="U417" s="451" t="n"/>
      <c r="V417" s="451" t="n"/>
      <c r="W417" s="451" t="n"/>
      <c r="X417" s="451" t="n"/>
      <c r="Y417" s="451" t="n"/>
      <c r="Z417" s="452" t="n"/>
    </row>
    <row r="418" ht="13.35" customHeight="1" s="162">
      <c r="B418" s="424" t="n"/>
      <c r="C418" s="425" t="n"/>
      <c r="D418" s="424" t="n"/>
      <c r="E418" s="426" t="n"/>
      <c r="F418" s="425" t="n"/>
      <c r="G418" s="424" t="n"/>
      <c r="H418" s="425" t="n"/>
      <c r="I418" s="424" t="n"/>
      <c r="J418" s="426" t="n"/>
      <c r="K418" s="426" t="n"/>
      <c r="L418" s="426" t="n"/>
      <c r="M418" s="425" t="n"/>
      <c r="P418" s="453" t="n"/>
      <c r="Z418" s="454" t="n"/>
    </row>
    <row r="419" ht="13.35" customHeight="1" s="162">
      <c r="B419" s="455" t="inlineStr">
        <is>
          <t>Instrument:</t>
        </is>
      </c>
      <c r="C419" s="5" t="n"/>
      <c r="D419" s="428" t="n"/>
      <c r="G419" s="427" t="inlineStr">
        <is>
          <t>Ak basis / notes:</t>
        </is>
      </c>
      <c r="I419" s="456" t="n"/>
      <c r="P419" s="453" t="n"/>
      <c r="Z419" s="454" t="n"/>
    </row>
    <row r="420" ht="13.35" customHeight="1" s="162">
      <c r="B420" s="188" t="inlineStr">
        <is>
          <t>Register/Grille/Diffuser Airflow</t>
        </is>
      </c>
      <c r="C420" s="174" t="n"/>
      <c r="D420" s="174" t="n"/>
      <c r="E420" s="174" t="n"/>
      <c r="F420" s="173" t="n"/>
      <c r="G420" s="233" t="inlineStr">
        <is>
          <t>Design VEL</t>
        </is>
      </c>
      <c r="H420" s="194" t="inlineStr">
        <is>
          <t>Design CFM</t>
        </is>
      </c>
      <c r="I420" s="188" t="inlineStr">
        <is>
          <t>Initial</t>
        </is>
      </c>
      <c r="J420" s="173" t="n"/>
      <c r="K420" s="188" t="inlineStr">
        <is>
          <t>Final</t>
        </is>
      </c>
      <c r="L420" s="173" t="n"/>
      <c r="M420" s="188" t="inlineStr">
        <is>
          <t>%</t>
        </is>
      </c>
      <c r="P420" s="453" t="n"/>
      <c r="Z420" s="454" t="n"/>
    </row>
    <row r="421" ht="13.35" customHeight="1" s="162">
      <c r="B421" s="153" t="inlineStr">
        <is>
          <t>No.</t>
        </is>
      </c>
      <c r="C421" s="188" t="inlineStr">
        <is>
          <t>Area Served</t>
        </is>
      </c>
      <c r="D421" s="188" t="inlineStr">
        <is>
          <t>Type</t>
        </is>
      </c>
      <c r="E421" s="188" t="inlineStr">
        <is>
          <t>Size</t>
        </is>
      </c>
      <c r="F421" s="188" t="inlineStr">
        <is>
          <t>Ak</t>
        </is>
      </c>
      <c r="G421" s="442" t="n"/>
      <c r="H421" s="442" t="n"/>
      <c r="I421" s="188" t="inlineStr">
        <is>
          <t>VEL</t>
        </is>
      </c>
      <c r="J421" s="188" t="inlineStr">
        <is>
          <t>CFM</t>
        </is>
      </c>
      <c r="K421" s="188" t="inlineStr">
        <is>
          <t>VEL</t>
        </is>
      </c>
      <c r="L421" s="188" t="inlineStr">
        <is>
          <t>CFM</t>
        </is>
      </c>
      <c r="M421" s="442" t="n"/>
      <c r="P421" s="453" t="n"/>
      <c r="Z421" s="454" t="n"/>
    </row>
    <row r="422" ht="13.35" customHeight="1" s="162">
      <c r="B422" s="307" t="n"/>
      <c r="C422" s="307" t="n"/>
      <c r="E422" s="307" t="n"/>
      <c r="F422" s="32" t="n"/>
      <c r="G422" s="33">
        <f>IF(F422="", "", H422/F422)</f>
        <v/>
      </c>
      <c r="H422" s="33" t="n"/>
      <c r="I422" s="33" t="n"/>
      <c r="J422" s="33">
        <f>IF(I422="", "", I422*$F422)</f>
        <v/>
      </c>
      <c r="K422" s="33" t="n"/>
      <c r="L422" s="33">
        <f>IF(K422="", "", K422*$F422)</f>
        <v/>
      </c>
      <c r="M422" s="30">
        <f>IF(OR(H422="",H422=0),"",IF(K422="",IF(J422="","",J422/H422),L422/H422))</f>
        <v/>
      </c>
      <c r="P422" s="453" t="n"/>
      <c r="Z422" s="454" t="n"/>
    </row>
    <row r="423" ht="13.35" customHeight="1" s="162">
      <c r="B423" s="307" t="n"/>
      <c r="C423" s="307" t="n"/>
      <c r="E423" s="307" t="n"/>
      <c r="F423" s="32" t="n"/>
      <c r="G423" s="33">
        <f>IF(F423="", "", H423/F423)</f>
        <v/>
      </c>
      <c r="H423" s="33" t="n"/>
      <c r="I423" s="33" t="n"/>
      <c r="J423" s="33">
        <f>IF(I423="", "", I423*$F423)</f>
        <v/>
      </c>
      <c r="K423" s="33" t="n"/>
      <c r="L423" s="33">
        <f>IF(K423="", "", K423*$F423)</f>
        <v/>
      </c>
      <c r="M423" s="30">
        <f>IF(OR(H423="",H423=0),"",IF(K423="",IF(J423="","",J423/H423),L423/H423))</f>
        <v/>
      </c>
      <c r="P423" s="453" t="n"/>
      <c r="Z423" s="454"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c r="P424" s="453" t="n"/>
      <c r="Z424" s="454" t="n"/>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c r="P425" s="453" t="n"/>
      <c r="Z425" s="454" t="n"/>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c r="P426" s="453" t="n"/>
      <c r="Z426" s="454" t="n"/>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c r="P427" s="453" t="n"/>
      <c r="Z427" s="454" t="n"/>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c r="P428" s="453" t="n"/>
      <c r="Z428" s="454" t="n"/>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c r="P429" s="453" t="n"/>
      <c r="Z429" s="454" t="n"/>
    </row>
    <row r="430" ht="13.35" customHeight="1" s="162">
      <c r="B430" s="307" t="n"/>
      <c r="C430" s="307" t="n"/>
      <c r="E430" s="307" t="n"/>
      <c r="F430" s="32" t="n"/>
      <c r="G430" s="33">
        <f>IF(F430="", "", H430/F430)</f>
        <v/>
      </c>
      <c r="H430" s="33" t="n"/>
      <c r="I430" s="33" t="n"/>
      <c r="J430" s="33">
        <f>IF(I430="", "", I430*$F430)</f>
        <v/>
      </c>
      <c r="K430" s="33" t="n"/>
      <c r="L430" s="33">
        <f>IF(K430="", "", K430*$F430)</f>
        <v/>
      </c>
      <c r="M430" s="30">
        <f>IF(OR(H430="",H430=0),"",IF(K430="",IF(J430="","",J430/H430),L430/H430))</f>
        <v/>
      </c>
      <c r="P430" s="453" t="n"/>
      <c r="Z430" s="454" t="n"/>
    </row>
    <row r="431" ht="13.35" customHeight="1" s="162">
      <c r="B431" s="307" t="n"/>
      <c r="C431" s="307" t="n"/>
      <c r="E431" s="307" t="n"/>
      <c r="F431" s="32" t="n"/>
      <c r="G431" s="33">
        <f>IF(F431="", "", H431/F431)</f>
        <v/>
      </c>
      <c r="H431" s="33" t="n"/>
      <c r="I431" s="33" t="n"/>
      <c r="J431" s="33">
        <f>IF(I431="", "", I431*$F431)</f>
        <v/>
      </c>
      <c r="K431" s="33" t="n"/>
      <c r="L431" s="33">
        <f>IF(K431="", "", K431*$F431)</f>
        <v/>
      </c>
      <c r="M431" s="30">
        <f>IF(OR(H431="",H431=0),"",IF(K431="",IF(J431="","",J431/H431),L431/H431))</f>
        <v/>
      </c>
      <c r="P431" s="453" t="n"/>
      <c r="Z431" s="454" t="n"/>
    </row>
    <row r="432" ht="13.35" customHeight="1" s="162">
      <c r="B432" s="307" t="n"/>
      <c r="C432" s="307" t="n"/>
      <c r="E432" s="307" t="n"/>
      <c r="F432" s="32" t="n"/>
      <c r="G432" s="33">
        <f>IF(F432="", "", H432/F432)</f>
        <v/>
      </c>
      <c r="H432" s="33" t="n"/>
      <c r="I432" s="33" t="n"/>
      <c r="J432" s="33">
        <f>IF(I432="", "", I432*$F432)</f>
        <v/>
      </c>
      <c r="K432" s="33" t="n"/>
      <c r="L432" s="33">
        <f>IF(K432="", "", K432*$F432)</f>
        <v/>
      </c>
      <c r="M432" s="30">
        <f>IF(OR(H432="",H432=0),"",IF(K432="",IF(J432="","",J432/H432),L432/H432))</f>
        <v/>
      </c>
      <c r="P432" s="453" t="n"/>
      <c r="Z432" s="454"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c r="P433" s="453" t="n"/>
      <c r="Z433" s="454" t="n"/>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c r="P434" s="453" t="n"/>
      <c r="Z434" s="454" t="n"/>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c r="P435" s="457" t="n"/>
      <c r="Q435" s="458" t="n"/>
      <c r="R435" s="458" t="n"/>
      <c r="S435" s="458" t="n"/>
      <c r="T435" s="458" t="n"/>
      <c r="U435" s="458" t="n"/>
      <c r="V435" s="458" t="n"/>
      <c r="W435" s="458" t="n"/>
      <c r="X435" s="458" t="n"/>
      <c r="Y435" s="458" t="n"/>
      <c r="Z435" s="459" t="n"/>
    </row>
    <row r="436" ht="13.35" customHeight="1" s="162">
      <c r="C436" s="126" t="inlineStr">
        <is>
          <t>Total</t>
        </is>
      </c>
      <c r="D436" s="159" t="n"/>
      <c r="H436" s="45">
        <f>IF(SUM(H422:H435)=0,"",SUM(H422:H435))</f>
        <v/>
      </c>
      <c r="J436" s="45">
        <f>IF(SUM(J422:J435)=0,"",SUM(J422:J435))</f>
        <v/>
      </c>
      <c r="L436" s="45">
        <f>IF(SUM(L422:L435)=0,"",SUM(L422:L435))</f>
        <v/>
      </c>
      <c r="M436" s="35">
        <f>IF(OR(H436="",H436=0),"",IF(L436="",IF(J436="","",J436/H436),L436/H436))</f>
        <v/>
      </c>
    </row>
    <row r="437"/>
    <row r="438"/>
    <row r="439" ht="13.35" customHeight="1" s="162">
      <c r="B439" s="188" t="inlineStr">
        <is>
          <t>Notes</t>
        </is>
      </c>
      <c r="C439" s="173" t="n"/>
      <c r="D439" s="254" t="n"/>
      <c r="E439" s="159" t="n"/>
      <c r="F439" s="159" t="n"/>
      <c r="G439" s="159" t="n"/>
      <c r="H439" s="159" t="n"/>
      <c r="I439" s="159" t="n"/>
      <c r="J439" s="159" t="n"/>
      <c r="K439" s="159" t="n"/>
      <c r="L439" s="159" t="n"/>
      <c r="M439" s="160" t="n"/>
    </row>
    <row r="440" ht="13.35" customHeight="1" s="162">
      <c r="B440" s="460" t="n"/>
      <c r="M440" s="163" t="n"/>
    </row>
    <row r="441" ht="13.35" customHeight="1" s="162">
      <c r="B441" s="460" t="n"/>
      <c r="M441" s="163" t="n"/>
    </row>
    <row r="442" ht="13.35" customHeight="1" s="162">
      <c r="B442" s="460" t="n"/>
      <c r="M442" s="163" t="n"/>
    </row>
    <row r="443" ht="13.35" customHeight="1" s="162">
      <c r="B443" s="461" t="n"/>
      <c r="C443" s="165" t="n"/>
      <c r="D443" s="165" t="n"/>
      <c r="E443" s="165" t="n"/>
      <c r="F443" s="165" t="n"/>
      <c r="G443" s="165" t="n"/>
      <c r="H443" s="165" t="n"/>
      <c r="I443" s="165" t="n"/>
      <c r="J443" s="165" t="n"/>
      <c r="K443" s="165" t="n"/>
      <c r="L443" s="165" t="n"/>
      <c r="M443" s="166" t="n"/>
    </row>
    <row r="444"/>
    <row r="445" ht="13.35" customHeight="1" s="162">
      <c r="B445" s="200" t="inlineStr">
        <is>
          <t>System</t>
        </is>
      </c>
      <c r="C445" s="403" t="n"/>
      <c r="D445" s="209" t="n"/>
      <c r="E445" s="420" t="n"/>
      <c r="F445" s="403" t="n"/>
      <c r="G445" s="200" t="inlineStr">
        <is>
          <t>Service</t>
        </is>
      </c>
      <c r="H445" s="403" t="n"/>
      <c r="I445" s="210" t="n"/>
      <c r="J445" s="420" t="n"/>
      <c r="K445" s="420" t="n"/>
      <c r="L445" s="420" t="n"/>
      <c r="M445" s="403" t="n"/>
      <c r="P445" s="450" t="inlineStr">
        <is>
          <t>Technician Notes</t>
        </is>
      </c>
      <c r="Q445" s="451" t="n"/>
      <c r="R445" s="451" t="n"/>
      <c r="S445" s="451" t="n"/>
      <c r="T445" s="451" t="n"/>
      <c r="U445" s="451" t="n"/>
      <c r="V445" s="451" t="n"/>
      <c r="W445" s="451" t="n"/>
      <c r="X445" s="451" t="n"/>
      <c r="Y445" s="451" t="n"/>
      <c r="Z445" s="452" t="n"/>
    </row>
    <row r="446" ht="13.35" customHeight="1" s="162">
      <c r="B446" s="424" t="n"/>
      <c r="C446" s="425" t="n"/>
      <c r="D446" s="424" t="n"/>
      <c r="E446" s="426" t="n"/>
      <c r="F446" s="425" t="n"/>
      <c r="G446" s="424" t="n"/>
      <c r="H446" s="425" t="n"/>
      <c r="I446" s="424" t="n"/>
      <c r="J446" s="426" t="n"/>
      <c r="K446" s="426" t="n"/>
      <c r="L446" s="426" t="n"/>
      <c r="M446" s="425" t="n"/>
      <c r="P446" s="453" t="n"/>
      <c r="Z446" s="454" t="n"/>
    </row>
    <row r="447" ht="13.35" customHeight="1" s="162">
      <c r="B447" s="455" t="inlineStr">
        <is>
          <t>Instrument:</t>
        </is>
      </c>
      <c r="C447" s="5" t="n"/>
      <c r="D447" s="428" t="n"/>
      <c r="G447" s="427" t="inlineStr">
        <is>
          <t>Ak basis / notes:</t>
        </is>
      </c>
      <c r="I447" s="456" t="n"/>
      <c r="P447" s="453" t="n"/>
      <c r="Z447" s="454" t="n"/>
    </row>
    <row r="448" ht="13.35" customHeight="1" s="162">
      <c r="B448" s="188" t="inlineStr">
        <is>
          <t>Register/Grille/Diffuser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c r="P448" s="453" t="n"/>
      <c r="Z448" s="454" t="n"/>
    </row>
    <row r="449" ht="13.35" customHeight="1" s="162">
      <c r="B449" s="153" t="inlineStr">
        <is>
          <t>No.</t>
        </is>
      </c>
      <c r="C449" s="188" t="inlineStr">
        <is>
          <t>Area Served</t>
        </is>
      </c>
      <c r="D449" s="188" t="inlineStr">
        <is>
          <t>Type</t>
        </is>
      </c>
      <c r="E449" s="188" t="inlineStr">
        <is>
          <t>Size</t>
        </is>
      </c>
      <c r="F449" s="188" t="inlineStr">
        <is>
          <t>Ak</t>
        </is>
      </c>
      <c r="G449" s="442" t="n"/>
      <c r="H449" s="442" t="n"/>
      <c r="I449" s="188" t="inlineStr">
        <is>
          <t>VEL</t>
        </is>
      </c>
      <c r="J449" s="188" t="inlineStr">
        <is>
          <t>CFM</t>
        </is>
      </c>
      <c r="K449" s="188" t="inlineStr">
        <is>
          <t>VEL</t>
        </is>
      </c>
      <c r="L449" s="188" t="inlineStr">
        <is>
          <t>CFM</t>
        </is>
      </c>
      <c r="M449" s="442" t="n"/>
      <c r="P449" s="453" t="n"/>
      <c r="Z449" s="454"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53" t="n"/>
      <c r="Z450" s="454"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53" t="n"/>
      <c r="Z451" s="454"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53" t="n"/>
      <c r="Z452" s="454"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53" t="n"/>
      <c r="Z453" s="454"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53" t="n"/>
      <c r="Z454" s="454"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53" t="n"/>
      <c r="Z455" s="454"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53" t="n"/>
      <c r="Z456" s="454"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53" t="n"/>
      <c r="Z457" s="454" t="n"/>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c r="P458" s="453" t="n"/>
      <c r="Z458" s="454"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c r="P459" s="453" t="n"/>
      <c r="Z459" s="454" t="n"/>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c r="P460" s="453" t="n"/>
      <c r="Z460" s="454" t="n"/>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c r="P461" s="453" t="n"/>
      <c r="Z461" s="454" t="n"/>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c r="P462" s="453" t="n"/>
      <c r="Z462" s="454" t="n"/>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c r="P463" s="457" t="n"/>
      <c r="Q463" s="458" t="n"/>
      <c r="R463" s="458" t="n"/>
      <c r="S463" s="458" t="n"/>
      <c r="T463" s="458" t="n"/>
      <c r="U463" s="458" t="n"/>
      <c r="V463" s="458" t="n"/>
      <c r="W463" s="458" t="n"/>
      <c r="X463" s="458" t="n"/>
      <c r="Y463" s="458" t="n"/>
      <c r="Z463" s="459" t="n"/>
    </row>
    <row r="464" ht="13.35" customHeight="1" s="162">
      <c r="C464" s="126" t="inlineStr">
        <is>
          <t>Total</t>
        </is>
      </c>
      <c r="D464" s="159" t="n"/>
      <c r="H464" s="45">
        <f>IF(SUM(H450:H463)=0,"",SUM(H450:H463))</f>
        <v/>
      </c>
      <c r="J464" s="45">
        <f>IF(SUM(J450:J463)=0,"",SUM(J450:J463))</f>
        <v/>
      </c>
      <c r="L464" s="45">
        <f>IF(SUM(L450:L463)=0,"",SUM(L450:L463))</f>
        <v/>
      </c>
      <c r="M464" s="35">
        <f>IF(OR(H464="",H464=0),"",IF(L464="",IF(J464="","",J464/H464),L464/H464))</f>
        <v/>
      </c>
    </row>
    <row r="465"/>
    <row r="466" ht="13.35" customHeight="1" s="162">
      <c r="B466" s="200" t="inlineStr">
        <is>
          <t>System</t>
        </is>
      </c>
      <c r="C466" s="403" t="n"/>
      <c r="D466" s="209" t="n"/>
      <c r="E466" s="420" t="n"/>
      <c r="F466" s="403" t="n"/>
      <c r="G466" s="200" t="inlineStr">
        <is>
          <t>Service</t>
        </is>
      </c>
      <c r="H466" s="403" t="n"/>
      <c r="I466" s="210" t="n"/>
      <c r="J466" s="420" t="n"/>
      <c r="K466" s="420" t="n"/>
      <c r="L466" s="420" t="n"/>
      <c r="M466" s="403" t="n"/>
      <c r="P466" s="450" t="inlineStr">
        <is>
          <t>Technician Notes</t>
        </is>
      </c>
      <c r="Q466" s="451" t="n"/>
      <c r="R466" s="451" t="n"/>
      <c r="S466" s="451" t="n"/>
      <c r="T466" s="451" t="n"/>
      <c r="U466" s="451" t="n"/>
      <c r="V466" s="451" t="n"/>
      <c r="W466" s="451" t="n"/>
      <c r="X466" s="451" t="n"/>
      <c r="Y466" s="451" t="n"/>
      <c r="Z466" s="452" t="n"/>
    </row>
    <row r="467" ht="13.35" customHeight="1" s="162">
      <c r="B467" s="424" t="n"/>
      <c r="C467" s="425" t="n"/>
      <c r="D467" s="424" t="n"/>
      <c r="E467" s="426" t="n"/>
      <c r="F467" s="425" t="n"/>
      <c r="G467" s="424" t="n"/>
      <c r="H467" s="425" t="n"/>
      <c r="I467" s="424" t="n"/>
      <c r="J467" s="426" t="n"/>
      <c r="K467" s="426" t="n"/>
      <c r="L467" s="426" t="n"/>
      <c r="M467" s="425" t="n"/>
      <c r="P467" s="453" t="n"/>
      <c r="Z467" s="454" t="n"/>
    </row>
    <row r="468" ht="13.35" customHeight="1" s="162">
      <c r="B468" s="455" t="inlineStr">
        <is>
          <t>Instrument:</t>
        </is>
      </c>
      <c r="C468" s="5" t="n"/>
      <c r="D468" s="428" t="n"/>
      <c r="G468" s="427" t="inlineStr">
        <is>
          <t>Ak basis / notes:</t>
        </is>
      </c>
      <c r="I468" s="456" t="n"/>
      <c r="P468" s="453" t="n"/>
      <c r="Z468" s="454" t="n"/>
    </row>
    <row r="469" ht="13.35" customHeight="1" s="162">
      <c r="B469" s="188" t="inlineStr">
        <is>
          <t>Register/Grille/Diffuser Airflow</t>
        </is>
      </c>
      <c r="C469" s="174" t="n"/>
      <c r="D469" s="174" t="n"/>
      <c r="E469" s="174" t="n"/>
      <c r="F469" s="173" t="n"/>
      <c r="G469" s="233" t="inlineStr">
        <is>
          <t>Design VEL</t>
        </is>
      </c>
      <c r="H469" s="194" t="inlineStr">
        <is>
          <t>Design CFM</t>
        </is>
      </c>
      <c r="I469" s="188" t="inlineStr">
        <is>
          <t>Initial</t>
        </is>
      </c>
      <c r="J469" s="173" t="n"/>
      <c r="K469" s="188" t="inlineStr">
        <is>
          <t>Final</t>
        </is>
      </c>
      <c r="L469" s="173" t="n"/>
      <c r="M469" s="188" t="inlineStr">
        <is>
          <t>%</t>
        </is>
      </c>
      <c r="P469" s="453" t="n"/>
      <c r="Z469" s="454" t="n"/>
    </row>
    <row r="470" ht="13.35" customHeight="1" s="162">
      <c r="B470" s="153" t="inlineStr">
        <is>
          <t>No.</t>
        </is>
      </c>
      <c r="C470" s="188" t="inlineStr">
        <is>
          <t>Area Served</t>
        </is>
      </c>
      <c r="D470" s="188" t="inlineStr">
        <is>
          <t>Type</t>
        </is>
      </c>
      <c r="E470" s="188" t="inlineStr">
        <is>
          <t>Size</t>
        </is>
      </c>
      <c r="F470" s="188" t="inlineStr">
        <is>
          <t>Ak</t>
        </is>
      </c>
      <c r="G470" s="442" t="n"/>
      <c r="H470" s="442" t="n"/>
      <c r="I470" s="188" t="inlineStr">
        <is>
          <t>VEL</t>
        </is>
      </c>
      <c r="J470" s="188" t="inlineStr">
        <is>
          <t>CFM</t>
        </is>
      </c>
      <c r="K470" s="188" t="inlineStr">
        <is>
          <t>VEL</t>
        </is>
      </c>
      <c r="L470" s="188" t="inlineStr">
        <is>
          <t>CFM</t>
        </is>
      </c>
      <c r="M470" s="442" t="n"/>
      <c r="P470" s="453" t="n"/>
      <c r="Z470" s="454" t="n"/>
    </row>
    <row r="471" ht="13.35" customHeight="1" s="162">
      <c r="B471" s="307" t="n"/>
      <c r="C471" s="307" t="n"/>
      <c r="E471" s="307" t="n"/>
      <c r="F471" s="32" t="n"/>
      <c r="G471" s="33">
        <f>IF(F471="", "", H471/F471)</f>
        <v/>
      </c>
      <c r="H471" s="33" t="n"/>
      <c r="I471" s="33" t="n"/>
      <c r="J471" s="33">
        <f>IF(I471="", "", I471*$F471)</f>
        <v/>
      </c>
      <c r="K471" s="33" t="n"/>
      <c r="L471" s="33">
        <f>IF(K471="", "", K471*$F471)</f>
        <v/>
      </c>
      <c r="M471" s="30">
        <f>IF(OR(H471="",H471=0),"",IF(K471="",IF(J471="","",J471/H471),L471/H471))</f>
        <v/>
      </c>
      <c r="P471" s="453" t="n"/>
      <c r="Z471" s="454"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c r="P472" s="453" t="n"/>
      <c r="Z472" s="454" t="n"/>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c r="P473" s="453" t="n"/>
      <c r="Z473" s="454" t="n"/>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c r="P474" s="453" t="n"/>
      <c r="Z474" s="454" t="n"/>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c r="P475" s="453" t="n"/>
      <c r="Z475" s="454"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c r="P476" s="453" t="n"/>
      <c r="Z476" s="454" t="n"/>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c r="P477" s="453" t="n"/>
      <c r="Z477" s="454" t="n"/>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c r="P478" s="453" t="n"/>
      <c r="Z478" s="454" t="n"/>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c r="P479" s="453" t="n"/>
      <c r="Z479" s="454" t="n"/>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c r="P480" s="453" t="n"/>
      <c r="Z480" s="454" t="n"/>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c r="P481" s="453" t="n"/>
      <c r="Z481" s="454" t="n"/>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c r="P482" s="453" t="n"/>
      <c r="Z482" s="454" t="n"/>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c r="P483" s="453" t="n"/>
      <c r="Z483" s="454" t="n"/>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c r="P484" s="457" t="n"/>
      <c r="Q484" s="458" t="n"/>
      <c r="R484" s="458" t="n"/>
      <c r="S484" s="458" t="n"/>
      <c r="T484" s="458" t="n"/>
      <c r="U484" s="458" t="n"/>
      <c r="V484" s="458" t="n"/>
      <c r="W484" s="458" t="n"/>
      <c r="X484" s="458" t="n"/>
      <c r="Y484" s="458" t="n"/>
      <c r="Z484" s="459" t="n"/>
    </row>
    <row r="485" ht="13.35" customHeight="1" s="162">
      <c r="C485" s="126" t="inlineStr">
        <is>
          <t>Total</t>
        </is>
      </c>
      <c r="D485" s="159" t="n"/>
      <c r="H485" s="45">
        <f>IF(SUM(H471:H484)=0,"",SUM(H471:H484))</f>
        <v/>
      </c>
      <c r="J485" s="45">
        <f>IF(SUM(J471:J484)=0,"",SUM(J471:J484))</f>
        <v/>
      </c>
      <c r="L485" s="45">
        <f>IF(SUM(L471:L484)=0,"",SUM(L471:L484))</f>
        <v/>
      </c>
      <c r="M485" s="35">
        <f>IF(OR(H485="",H485=0),"",IF(L485="",IF(J485="","",J485/H485),L485/H485))</f>
        <v/>
      </c>
    </row>
    <row r="486"/>
    <row r="487"/>
    <row r="488" ht="13.35" customHeight="1" s="162">
      <c r="B488" s="188" t="inlineStr">
        <is>
          <t>Notes</t>
        </is>
      </c>
      <c r="C488" s="173" t="n"/>
      <c r="D488" s="254" t="n"/>
      <c r="E488" s="159" t="n"/>
      <c r="F488" s="159" t="n"/>
      <c r="G488" s="159" t="n"/>
      <c r="H488" s="159" t="n"/>
      <c r="I488" s="159" t="n"/>
      <c r="J488" s="159" t="n"/>
      <c r="K488" s="159" t="n"/>
      <c r="L488" s="159" t="n"/>
      <c r="M488" s="160" t="n"/>
    </row>
    <row r="489" ht="13.35" customHeight="1" s="162">
      <c r="B489" s="460" t="n"/>
      <c r="M489" s="163" t="n"/>
    </row>
    <row r="490" ht="13.35" customHeight="1" s="162">
      <c r="B490" s="460" t="n"/>
      <c r="M490" s="163" t="n"/>
    </row>
    <row r="491" ht="13.35" customHeight="1" s="162">
      <c r="B491" s="460" t="n"/>
      <c r="M491" s="163" t="n"/>
    </row>
    <row r="492" ht="13.35" customHeight="1" s="162">
      <c r="B492" s="461" t="n"/>
      <c r="C492" s="165" t="n"/>
      <c r="D492" s="165" t="n"/>
      <c r="E492" s="165" t="n"/>
      <c r="F492" s="165" t="n"/>
      <c r="G492" s="165" t="n"/>
      <c r="H492" s="165" t="n"/>
      <c r="I492" s="165" t="n"/>
      <c r="J492" s="165" t="n"/>
      <c r="K492" s="165" t="n"/>
      <c r="L492" s="165" t="n"/>
      <c r="M492" s="166" t="n"/>
    </row>
  </sheetData>
  <mergeCells count="710">
    <mergeCell ref="D319:F320"/>
    <mergeCell ref="P236:Z236"/>
    <mergeCell ref="I469:J469"/>
    <mergeCell ref="P92:Z92"/>
    <mergeCell ref="P334:Z334"/>
    <mergeCell ref="P163:Z163"/>
    <mergeCell ref="B195:M195"/>
    <mergeCell ref="C191:D191"/>
    <mergeCell ref="B439:C439"/>
    <mergeCell ref="B301:F301"/>
    <mergeCell ref="P361:Z361"/>
    <mergeCell ref="P69:Z69"/>
    <mergeCell ref="P311:Z311"/>
    <mergeCell ref="M448:M449"/>
    <mergeCell ref="I4:M5"/>
    <mergeCell ref="I368:M369"/>
    <mergeCell ref="P158:Z158"/>
    <mergeCell ref="P425:Z425"/>
    <mergeCell ref="K252:L252"/>
    <mergeCell ref="C121:D121"/>
    <mergeCell ref="P6:Z6"/>
    <mergeCell ref="G25:H26"/>
    <mergeCell ref="B368:C369"/>
    <mergeCell ref="P356:Z356"/>
    <mergeCell ref="B243:C243"/>
    <mergeCell ref="H420:H421"/>
    <mergeCell ref="M350:M351"/>
    <mergeCell ref="H105:H106"/>
    <mergeCell ref="H28:H29"/>
    <mergeCell ref="P216:Z216"/>
    <mergeCell ref="D151:F152"/>
    <mergeCell ref="D200:F201"/>
    <mergeCell ref="B442:M442"/>
    <mergeCell ref="I399:J399"/>
    <mergeCell ref="D194:M194"/>
    <mergeCell ref="P451:Z451"/>
    <mergeCell ref="I398:M398"/>
    <mergeCell ref="K28:L28"/>
    <mergeCell ref="D300:F300"/>
    <mergeCell ref="P224:Z224"/>
    <mergeCell ref="P24:Z24"/>
    <mergeCell ref="P322:Z322"/>
    <mergeCell ref="D419:F419"/>
    <mergeCell ref="P260:Z260"/>
    <mergeCell ref="P211:Z211"/>
    <mergeCell ref="P382:Z382"/>
    <mergeCell ref="P453:Z453"/>
    <mergeCell ref="B390:C390"/>
    <mergeCell ref="P309:Z309"/>
    <mergeCell ref="I25:M26"/>
    <mergeCell ref="P259:Z259"/>
    <mergeCell ref="P88:Z88"/>
    <mergeCell ref="P26:Z26"/>
    <mergeCell ref="B224:F224"/>
    <mergeCell ref="B420:F420"/>
    <mergeCell ref="P324:Z324"/>
    <mergeCell ref="I174:M174"/>
    <mergeCell ref="P482:Z482"/>
    <mergeCell ref="G7:G8"/>
    <mergeCell ref="I251:M251"/>
    <mergeCell ref="I175:J175"/>
    <mergeCell ref="B2:C2"/>
    <mergeCell ref="B319:C320"/>
    <mergeCell ref="B322:F322"/>
    <mergeCell ref="B99:M99"/>
    <mergeCell ref="P115:Z115"/>
    <mergeCell ref="P273:Z273"/>
    <mergeCell ref="I56:J56"/>
    <mergeCell ref="P400:Z400"/>
    <mergeCell ref="P229:Z229"/>
    <mergeCell ref="M469:M470"/>
    <mergeCell ref="K56:L56"/>
    <mergeCell ref="D55:F55"/>
    <mergeCell ref="P77:Z77"/>
    <mergeCell ref="M322:M323"/>
    <mergeCell ref="K105:L105"/>
    <mergeCell ref="P179:Z179"/>
    <mergeCell ref="G154:G155"/>
    <mergeCell ref="P39:Z39"/>
    <mergeCell ref="C415:D415"/>
    <mergeCell ref="P337:Z337"/>
    <mergeCell ref="P166:Z166"/>
    <mergeCell ref="P402:Z402"/>
    <mergeCell ref="P141:Z141"/>
    <mergeCell ref="P116:Z116"/>
    <mergeCell ref="B448:F448"/>
    <mergeCell ref="P377:Z377"/>
    <mergeCell ref="P103:Z103"/>
    <mergeCell ref="P37:Z37"/>
    <mergeCell ref="P401:Z401"/>
    <mergeCell ref="P230:Z230"/>
    <mergeCell ref="P168:Z168"/>
    <mergeCell ref="P466:Z466"/>
    <mergeCell ref="I151:M152"/>
    <mergeCell ref="I200:M201"/>
    <mergeCell ref="P477:Z477"/>
    <mergeCell ref="P255:Z255"/>
    <mergeCell ref="P207:Z207"/>
    <mergeCell ref="D292:M292"/>
    <mergeCell ref="D221:F222"/>
    <mergeCell ref="B151:C152"/>
    <mergeCell ref="D25:F26"/>
    <mergeCell ref="G445:H446"/>
    <mergeCell ref="G74:H75"/>
    <mergeCell ref="I300:M300"/>
    <mergeCell ref="B244:M244"/>
    <mergeCell ref="G126:G127"/>
    <mergeCell ref="I419:M419"/>
    <mergeCell ref="D272:F272"/>
    <mergeCell ref="P284:Z284"/>
    <mergeCell ref="P113:Z113"/>
    <mergeCell ref="H252:H253"/>
    <mergeCell ref="H56:H57"/>
    <mergeCell ref="P232:Z232"/>
    <mergeCell ref="P63:Z63"/>
    <mergeCell ref="P330:Z330"/>
    <mergeCell ref="B147:M147"/>
    <mergeCell ref="P286:Z286"/>
    <mergeCell ref="B245:M245"/>
    <mergeCell ref="P261:Z261"/>
    <mergeCell ref="P90:Z90"/>
    <mergeCell ref="P332:Z332"/>
    <mergeCell ref="G28:G29"/>
    <mergeCell ref="I273:J273"/>
    <mergeCell ref="C44:D44"/>
    <mergeCell ref="C142:D142"/>
    <mergeCell ref="K273:L273"/>
    <mergeCell ref="P27:Z27"/>
    <mergeCell ref="P325:Z325"/>
    <mergeCell ref="P154:Z154"/>
    <mergeCell ref="P456:Z456"/>
    <mergeCell ref="D349:F349"/>
    <mergeCell ref="P91:Z91"/>
    <mergeCell ref="I55:M55"/>
    <mergeCell ref="G102:H103"/>
    <mergeCell ref="P327:Z327"/>
    <mergeCell ref="P156:Z156"/>
    <mergeCell ref="G252:G253"/>
    <mergeCell ref="B100:M100"/>
    <mergeCell ref="J2:K2"/>
    <mergeCell ref="P279:Z279"/>
    <mergeCell ref="P472:Z472"/>
    <mergeCell ref="B154:F154"/>
    <mergeCell ref="P180:Z180"/>
    <mergeCell ref="D6:F6"/>
    <mergeCell ref="P251:Z251"/>
    <mergeCell ref="P118:Z118"/>
    <mergeCell ref="P167:Z167"/>
    <mergeCell ref="G105:G106"/>
    <mergeCell ref="P403:Z403"/>
    <mergeCell ref="B440:M440"/>
    <mergeCell ref="P117:Z117"/>
    <mergeCell ref="M399:M400"/>
    <mergeCell ref="P55:Z55"/>
    <mergeCell ref="P182:Z182"/>
    <mergeCell ref="I221:M222"/>
    <mergeCell ref="P38:Z38"/>
    <mergeCell ref="P480:Z480"/>
    <mergeCell ref="P280:Z280"/>
    <mergeCell ref="P109:Z109"/>
    <mergeCell ref="P169:Z169"/>
    <mergeCell ref="P274:Z274"/>
    <mergeCell ref="P411:Z411"/>
    <mergeCell ref="P467:Z467"/>
    <mergeCell ref="B417:C418"/>
    <mergeCell ref="P119:Z119"/>
    <mergeCell ref="I272:M272"/>
    <mergeCell ref="P40:Z40"/>
    <mergeCell ref="P469:Z469"/>
    <mergeCell ref="P257:Z257"/>
    <mergeCell ref="B145:C145"/>
    <mergeCell ref="B49:M49"/>
    <mergeCell ref="I74:M75"/>
    <mergeCell ref="B393:M393"/>
    <mergeCell ref="P300:Z300"/>
    <mergeCell ref="P371:Z371"/>
    <mergeCell ref="B197:M197"/>
    <mergeCell ref="D153:F153"/>
    <mergeCell ref="B97:M97"/>
    <mergeCell ref="P358:Z358"/>
    <mergeCell ref="D445:F446"/>
    <mergeCell ref="P66:Z66"/>
    <mergeCell ref="P137:Z137"/>
    <mergeCell ref="B469:F469"/>
    <mergeCell ref="H126:H127"/>
    <mergeCell ref="M56:M57"/>
    <mergeCell ref="M420:M421"/>
    <mergeCell ref="P422:Z422"/>
    <mergeCell ref="P106:Z106"/>
    <mergeCell ref="P264:Z264"/>
    <mergeCell ref="P335:Z335"/>
    <mergeCell ref="P164:Z164"/>
    <mergeCell ref="C366:D366"/>
    <mergeCell ref="L2:M2"/>
    <mergeCell ref="P399:Z399"/>
    <mergeCell ref="B252:F252"/>
    <mergeCell ref="I6:M6"/>
    <mergeCell ref="G466:H467"/>
    <mergeCell ref="I102:M103"/>
    <mergeCell ref="P305:Z305"/>
    <mergeCell ref="P188:Z188"/>
    <mergeCell ref="M203:M204"/>
    <mergeCell ref="L3:M3"/>
    <mergeCell ref="H350:H351"/>
    <mergeCell ref="P59:Z59"/>
    <mergeCell ref="P190:Z190"/>
    <mergeCell ref="P282:Z282"/>
    <mergeCell ref="P111:Z111"/>
    <mergeCell ref="P61:Z61"/>
    <mergeCell ref="P359:Z359"/>
    <mergeCell ref="K350:L350"/>
    <mergeCell ref="P419:Z419"/>
    <mergeCell ref="B28:F28"/>
    <mergeCell ref="D370:F370"/>
    <mergeCell ref="P125:Z125"/>
    <mergeCell ref="P185:Z185"/>
    <mergeCell ref="P427:Z427"/>
    <mergeCell ref="D341:M341"/>
    <mergeCell ref="P283:Z283"/>
    <mergeCell ref="P112:Z112"/>
    <mergeCell ref="P277:Z277"/>
    <mergeCell ref="P348:Z348"/>
    <mergeCell ref="B347:C348"/>
    <mergeCell ref="I153:M153"/>
    <mergeCell ref="G273:G274"/>
    <mergeCell ref="P43:Z43"/>
    <mergeCell ref="P285:Z285"/>
    <mergeCell ref="P74:Z74"/>
    <mergeCell ref="P372:Z372"/>
    <mergeCell ref="P201:Z201"/>
    <mergeCell ref="P310:Z310"/>
    <mergeCell ref="P139:Z139"/>
    <mergeCell ref="B98:M98"/>
    <mergeCell ref="D27:F27"/>
    <mergeCell ref="D123:F124"/>
    <mergeCell ref="P424:Z424"/>
    <mergeCell ref="C387:D387"/>
    <mergeCell ref="P138:Z138"/>
    <mergeCell ref="P76:Z76"/>
    <mergeCell ref="P374:Z374"/>
    <mergeCell ref="P203:Z203"/>
    <mergeCell ref="B56:F56"/>
    <mergeCell ref="P301:Z301"/>
    <mergeCell ref="D398:F398"/>
    <mergeCell ref="B105:F105"/>
    <mergeCell ref="P9:Z9"/>
    <mergeCell ref="P140:Z140"/>
    <mergeCell ref="P463:Z463"/>
    <mergeCell ref="P267:Z267"/>
    <mergeCell ref="P11:Z11"/>
    <mergeCell ref="B4:C5"/>
    <mergeCell ref="D251:F251"/>
    <mergeCell ref="B343:M343"/>
    <mergeCell ref="G396:H397"/>
    <mergeCell ref="M154:M155"/>
    <mergeCell ref="B345:M345"/>
    <mergeCell ref="P87:Z87"/>
    <mergeCell ref="P354:Z354"/>
    <mergeCell ref="B295:M295"/>
    <mergeCell ref="D53:F54"/>
    <mergeCell ref="P62:Z62"/>
    <mergeCell ref="P133:Z133"/>
    <mergeCell ref="P298:Z298"/>
    <mergeCell ref="P127:Z127"/>
    <mergeCell ref="P369:Z369"/>
    <mergeCell ref="P347:Z347"/>
    <mergeCell ref="P418:Z418"/>
    <mergeCell ref="P89:Z89"/>
    <mergeCell ref="H224:H225"/>
    <mergeCell ref="P412:Z412"/>
    <mergeCell ref="G350:G351"/>
    <mergeCell ref="B48:M48"/>
    <mergeCell ref="P64:Z64"/>
    <mergeCell ref="D104:F104"/>
    <mergeCell ref="P135:Z135"/>
    <mergeCell ref="P362:Z362"/>
    <mergeCell ref="B194:C194"/>
    <mergeCell ref="C464:D464"/>
    <mergeCell ref="D321:F321"/>
    <mergeCell ref="B292:C292"/>
    <mergeCell ref="P349:Z349"/>
    <mergeCell ref="P153:Z153"/>
    <mergeCell ref="P420:Z420"/>
    <mergeCell ref="B273:F273"/>
    <mergeCell ref="I27:M27"/>
    <mergeCell ref="B96:C96"/>
    <mergeCell ref="P128:Z128"/>
    <mergeCell ref="P364:Z364"/>
    <mergeCell ref="I123:M124"/>
    <mergeCell ref="P380:Z380"/>
    <mergeCell ref="H448:H449"/>
    <mergeCell ref="H371:H372"/>
    <mergeCell ref="B123:C124"/>
    <mergeCell ref="B221:C222"/>
    <mergeCell ref="P238:Z238"/>
    <mergeCell ref="P67:Z67"/>
    <mergeCell ref="P17:Z17"/>
    <mergeCell ref="P375:Z375"/>
    <mergeCell ref="P253:Z253"/>
    <mergeCell ref="P446:Z446"/>
    <mergeCell ref="P204:Z204"/>
    <mergeCell ref="P82:Z82"/>
    <mergeCell ref="H301:H302"/>
    <mergeCell ref="M273:M274"/>
    <mergeCell ref="C219:D219"/>
    <mergeCell ref="C23:D23"/>
    <mergeCell ref="P19:Z19"/>
    <mergeCell ref="P75:Z75"/>
    <mergeCell ref="P206:Z206"/>
    <mergeCell ref="P448:Z448"/>
    <mergeCell ref="P233:Z233"/>
    <mergeCell ref="P304:Z304"/>
    <mergeCell ref="P181:Z181"/>
    <mergeCell ref="P12:Z12"/>
    <mergeCell ref="P235:Z235"/>
    <mergeCell ref="P306:Z306"/>
    <mergeCell ref="I53:M54"/>
    <mergeCell ref="P14:Z14"/>
    <mergeCell ref="B47:C47"/>
    <mergeCell ref="I105:J105"/>
    <mergeCell ref="D2:I2"/>
    <mergeCell ref="B249:C250"/>
    <mergeCell ref="P299:Z299"/>
    <mergeCell ref="B53:C54"/>
    <mergeCell ref="B488:C488"/>
    <mergeCell ref="I104:M104"/>
    <mergeCell ref="D125:F125"/>
    <mergeCell ref="P159:Z159"/>
    <mergeCell ref="B196:M196"/>
    <mergeCell ref="D417:F418"/>
    <mergeCell ref="P370:Z370"/>
    <mergeCell ref="G270:H271"/>
    <mergeCell ref="P161:Z161"/>
    <mergeCell ref="P217:Z217"/>
    <mergeCell ref="P484:Z484"/>
    <mergeCell ref="P459:Z459"/>
    <mergeCell ref="P288:Z288"/>
    <mergeCell ref="P65:Z65"/>
    <mergeCell ref="P136:Z136"/>
    <mergeCell ref="P434:Z434"/>
    <mergeCell ref="P228:Z228"/>
    <mergeCell ref="B200:C201"/>
    <mergeCell ref="H469:H470"/>
    <mergeCell ref="K77:L77"/>
    <mergeCell ref="B51:M51"/>
    <mergeCell ref="P7:Z7"/>
    <mergeCell ref="B25:C26"/>
    <mergeCell ref="P200:Z200"/>
    <mergeCell ref="B443:M443"/>
    <mergeCell ref="M175:M176"/>
    <mergeCell ref="I252:J252"/>
    <mergeCell ref="P212:Z212"/>
    <mergeCell ref="D47:M47"/>
    <mergeCell ref="P108:Z108"/>
    <mergeCell ref="D74:F75"/>
    <mergeCell ref="G298:H299"/>
    <mergeCell ref="P254:Z254"/>
    <mergeCell ref="P83:Z83"/>
    <mergeCell ref="B7:F7"/>
    <mergeCell ref="P319:Z319"/>
    <mergeCell ref="P368:Z368"/>
    <mergeCell ref="K322:L322"/>
    <mergeCell ref="P20:Z20"/>
    <mergeCell ref="G371:G372"/>
    <mergeCell ref="P256:Z256"/>
    <mergeCell ref="P85:Z85"/>
    <mergeCell ref="P383:Z383"/>
    <mergeCell ref="C485:D485"/>
    <mergeCell ref="B342:M342"/>
    <mergeCell ref="M7:M8"/>
    <mergeCell ref="P84:Z84"/>
    <mergeCell ref="P222:Z222"/>
    <mergeCell ref="P22:Z22"/>
    <mergeCell ref="B350:F350"/>
    <mergeCell ref="P320:Z320"/>
    <mergeCell ref="P447:Z447"/>
    <mergeCell ref="P314:Z314"/>
    <mergeCell ref="P385:Z385"/>
    <mergeCell ref="I321:M321"/>
    <mergeCell ref="I125:M125"/>
    <mergeCell ref="C93:D93"/>
    <mergeCell ref="I417:M418"/>
    <mergeCell ref="P80:Z80"/>
    <mergeCell ref="D3:I3"/>
    <mergeCell ref="P151:Z151"/>
    <mergeCell ref="P449:Z449"/>
    <mergeCell ref="B489:M489"/>
    <mergeCell ref="P396:Z396"/>
    <mergeCell ref="P225:Z225"/>
    <mergeCell ref="P461:Z461"/>
    <mergeCell ref="H322:H323"/>
    <mergeCell ref="P175:Z175"/>
    <mergeCell ref="C240:D240"/>
    <mergeCell ref="P162:Z162"/>
    <mergeCell ref="P460:Z460"/>
    <mergeCell ref="P398:Z398"/>
    <mergeCell ref="P227:Z227"/>
    <mergeCell ref="C317:D317"/>
    <mergeCell ref="D347:F348"/>
    <mergeCell ref="P373:Z373"/>
    <mergeCell ref="P202:Z202"/>
    <mergeCell ref="P177:Z177"/>
    <mergeCell ref="P33:Z33"/>
    <mergeCell ref="P475:Z475"/>
    <mergeCell ref="P226:Z226"/>
    <mergeCell ref="P462:Z462"/>
    <mergeCell ref="B293:M293"/>
    <mergeCell ref="B3:C3"/>
    <mergeCell ref="P231:Z231"/>
    <mergeCell ref="P35:Z35"/>
    <mergeCell ref="P302:Z302"/>
    <mergeCell ref="P333:Z333"/>
    <mergeCell ref="B172:C173"/>
    <mergeCell ref="P10:Z10"/>
    <mergeCell ref="B270:C271"/>
    <mergeCell ref="B148:M148"/>
    <mergeCell ref="B74:C75"/>
    <mergeCell ref="G368:H369"/>
    <mergeCell ref="G469:G470"/>
    <mergeCell ref="I7:J7"/>
    <mergeCell ref="B146:M146"/>
    <mergeCell ref="M105:M106"/>
    <mergeCell ref="P155:Z155"/>
    <mergeCell ref="P130:Z130"/>
    <mergeCell ref="M28:M29"/>
    <mergeCell ref="B490:M490"/>
    <mergeCell ref="P409:Z409"/>
    <mergeCell ref="P86:Z86"/>
    <mergeCell ref="P328:Z328"/>
    <mergeCell ref="P384:Z384"/>
    <mergeCell ref="P213:Z213"/>
    <mergeCell ref="P455:Z455"/>
    <mergeCell ref="P157:Z157"/>
    <mergeCell ref="P249:Z249"/>
    <mergeCell ref="P172:Z172"/>
    <mergeCell ref="P321:Z321"/>
    <mergeCell ref="P221:Z221"/>
    <mergeCell ref="P386:Z386"/>
    <mergeCell ref="P215:Z215"/>
    <mergeCell ref="P457:Z457"/>
    <mergeCell ref="D174:F174"/>
    <mergeCell ref="J3:K3"/>
    <mergeCell ref="D145:M145"/>
    <mergeCell ref="P165:Z165"/>
    <mergeCell ref="B102:C103"/>
    <mergeCell ref="P323:Z323"/>
    <mergeCell ref="P152:Z152"/>
    <mergeCell ref="I349:M349"/>
    <mergeCell ref="I445:M446"/>
    <mergeCell ref="G77:G78"/>
    <mergeCell ref="B441:M441"/>
    <mergeCell ref="I347:M348"/>
    <mergeCell ref="D466:F467"/>
    <mergeCell ref="P452:Z452"/>
    <mergeCell ref="G319:H320"/>
    <mergeCell ref="P275:Z275"/>
    <mergeCell ref="P104:Z104"/>
    <mergeCell ref="P176:Z176"/>
    <mergeCell ref="P114:Z114"/>
    <mergeCell ref="P41:Z41"/>
    <mergeCell ref="P483:Z483"/>
    <mergeCell ref="I126:J126"/>
    <mergeCell ref="P470:Z470"/>
    <mergeCell ref="P404:Z404"/>
    <mergeCell ref="K126:L126"/>
    <mergeCell ref="H203:H204"/>
    <mergeCell ref="P178:Z178"/>
    <mergeCell ref="P56:Z56"/>
    <mergeCell ref="P34:Z34"/>
    <mergeCell ref="P276:Z276"/>
    <mergeCell ref="P105:Z105"/>
    <mergeCell ref="P214:Z214"/>
    <mergeCell ref="P270:Z270"/>
    <mergeCell ref="P468:Z468"/>
    <mergeCell ref="D202:F202"/>
    <mergeCell ref="P316:Z316"/>
    <mergeCell ref="G322:G323"/>
    <mergeCell ref="P36:Z36"/>
    <mergeCell ref="P478:Z478"/>
    <mergeCell ref="P278:Z278"/>
    <mergeCell ref="P107:Z107"/>
    <mergeCell ref="K469:L469"/>
    <mergeCell ref="P336:Z336"/>
    <mergeCell ref="P430:Z430"/>
    <mergeCell ref="G151:H152"/>
    <mergeCell ref="P417:Z417"/>
    <mergeCell ref="P102:Z102"/>
    <mergeCell ref="I371:J371"/>
    <mergeCell ref="G249:H250"/>
    <mergeCell ref="K371:L371"/>
    <mergeCell ref="B149:M149"/>
    <mergeCell ref="P183:Z183"/>
    <mergeCell ref="B391:M391"/>
    <mergeCell ref="M252:M253"/>
    <mergeCell ref="B247:M247"/>
    <mergeCell ref="D447:F447"/>
    <mergeCell ref="C338:D338"/>
    <mergeCell ref="P54:Z54"/>
    <mergeCell ref="P173:Z173"/>
    <mergeCell ref="P29:Z29"/>
    <mergeCell ref="P4:Z4"/>
    <mergeCell ref="P271:Z271"/>
    <mergeCell ref="P265:Z265"/>
    <mergeCell ref="P458:Z458"/>
    <mergeCell ref="I466:M467"/>
    <mergeCell ref="P237:Z237"/>
    <mergeCell ref="K399:L399"/>
    <mergeCell ref="P31:Z31"/>
    <mergeCell ref="P473:Z473"/>
    <mergeCell ref="P329:Z329"/>
    <mergeCell ref="B77:F77"/>
    <mergeCell ref="B466:C467"/>
    <mergeCell ref="B246:M246"/>
    <mergeCell ref="P266:Z266"/>
    <mergeCell ref="P331:Z331"/>
    <mergeCell ref="I28:J28"/>
    <mergeCell ref="I223:M223"/>
    <mergeCell ref="P186:Z186"/>
    <mergeCell ref="P120:Z120"/>
    <mergeCell ref="D396:F397"/>
    <mergeCell ref="I319:M320"/>
    <mergeCell ref="P405:Z405"/>
    <mergeCell ref="D4:F5"/>
    <mergeCell ref="D390:M390"/>
    <mergeCell ref="P476:Z476"/>
    <mergeCell ref="H77:H78"/>
    <mergeCell ref="P57:Z57"/>
    <mergeCell ref="P184:Z184"/>
    <mergeCell ref="H154:H155"/>
    <mergeCell ref="P413:Z413"/>
    <mergeCell ref="C72:D72"/>
    <mergeCell ref="P407:Z407"/>
    <mergeCell ref="P357:Z357"/>
    <mergeCell ref="P42:Z42"/>
    <mergeCell ref="I370:M370"/>
    <mergeCell ref="G417:H418"/>
    <mergeCell ref="P471:Z471"/>
    <mergeCell ref="D439:M439"/>
    <mergeCell ref="M371:M372"/>
    <mergeCell ref="P123:Z123"/>
    <mergeCell ref="I447:M447"/>
    <mergeCell ref="P421:Z421"/>
    <mergeCell ref="D76:F76"/>
    <mergeCell ref="P110:Z110"/>
    <mergeCell ref="P408:Z408"/>
    <mergeCell ref="B491:M491"/>
    <mergeCell ref="P433:Z433"/>
    <mergeCell ref="P262:Z262"/>
    <mergeCell ref="B392:M392"/>
    <mergeCell ref="I249:M250"/>
    <mergeCell ref="I203:J203"/>
    <mergeCell ref="K203:L203"/>
    <mergeCell ref="I301:J301"/>
    <mergeCell ref="K301:L301"/>
    <mergeCell ref="I420:J420"/>
    <mergeCell ref="P435:Z435"/>
    <mergeCell ref="D223:F223"/>
    <mergeCell ref="B394:M394"/>
    <mergeCell ref="P70:Z70"/>
    <mergeCell ref="P263:Z263"/>
    <mergeCell ref="M126:M127"/>
    <mergeCell ref="P355:Z355"/>
    <mergeCell ref="D96:M96"/>
    <mergeCell ref="P32:Z32"/>
    <mergeCell ref="P474:Z474"/>
    <mergeCell ref="P134:Z134"/>
    <mergeCell ref="H273:H274"/>
    <mergeCell ref="G399:G400"/>
    <mergeCell ref="I396:M397"/>
    <mergeCell ref="G172:H173"/>
    <mergeCell ref="B396:C397"/>
    <mergeCell ref="P426:Z426"/>
    <mergeCell ref="D468:F468"/>
    <mergeCell ref="P428:Z428"/>
    <mergeCell ref="I77:J77"/>
    <mergeCell ref="P129:Z129"/>
    <mergeCell ref="G200:H201"/>
    <mergeCell ref="P250:Z250"/>
    <mergeCell ref="P25:Z25"/>
    <mergeCell ref="P479:Z479"/>
    <mergeCell ref="G224:G225"/>
    <mergeCell ref="G175:G176"/>
    <mergeCell ref="D172:F173"/>
    <mergeCell ref="P60:Z60"/>
    <mergeCell ref="C436:D436"/>
    <mergeCell ref="P131:Z131"/>
    <mergeCell ref="P187:Z187"/>
    <mergeCell ref="D270:F271"/>
    <mergeCell ref="P429:Z429"/>
    <mergeCell ref="P258:Z258"/>
    <mergeCell ref="K420:L420"/>
    <mergeCell ref="P423:Z423"/>
    <mergeCell ref="P223:Z223"/>
    <mergeCell ref="P174:Z174"/>
    <mergeCell ref="P350:Z350"/>
    <mergeCell ref="P410:Z410"/>
    <mergeCell ref="P481:Z481"/>
    <mergeCell ref="P124:Z124"/>
    <mergeCell ref="P360:Z360"/>
    <mergeCell ref="P189:Z189"/>
    <mergeCell ref="B175:F175"/>
    <mergeCell ref="P287:Z287"/>
    <mergeCell ref="P414:Z414"/>
    <mergeCell ref="P281:Z281"/>
    <mergeCell ref="P352:Z352"/>
    <mergeCell ref="G347:H348"/>
    <mergeCell ref="D488:M488"/>
    <mergeCell ref="P126:Z126"/>
    <mergeCell ref="I224:J224"/>
    <mergeCell ref="G448:G449"/>
    <mergeCell ref="I322:J322"/>
    <mergeCell ref="B198:M198"/>
    <mergeCell ref="P218:Z218"/>
    <mergeCell ref="B296:M296"/>
    <mergeCell ref="C268:D268"/>
    <mergeCell ref="P312:Z312"/>
    <mergeCell ref="P13:Z13"/>
    <mergeCell ref="P78:Z78"/>
    <mergeCell ref="P376:Z376"/>
    <mergeCell ref="P205:Z205"/>
    <mergeCell ref="H175:H176"/>
    <mergeCell ref="G203:G204"/>
    <mergeCell ref="P363:Z363"/>
    <mergeCell ref="G301:G302"/>
    <mergeCell ref="D298:F299"/>
    <mergeCell ref="I448:J448"/>
    <mergeCell ref="P15:Z15"/>
    <mergeCell ref="P71:Z71"/>
    <mergeCell ref="K448:L448"/>
    <mergeCell ref="P313:Z313"/>
    <mergeCell ref="P307:Z307"/>
    <mergeCell ref="P58:Z58"/>
    <mergeCell ref="P378:Z378"/>
    <mergeCell ref="B126:F126"/>
    <mergeCell ref="D102:F103"/>
    <mergeCell ref="P365:Z365"/>
    <mergeCell ref="P79:Z79"/>
    <mergeCell ref="P315:Z315"/>
    <mergeCell ref="I468:M468"/>
    <mergeCell ref="B341:C341"/>
    <mergeCell ref="G4:H5"/>
    <mergeCell ref="I76:M76"/>
    <mergeCell ref="I172:M173"/>
    <mergeCell ref="P454:Z454"/>
    <mergeCell ref="P406:Z406"/>
    <mergeCell ref="D249:F250"/>
    <mergeCell ref="I270:M271"/>
    <mergeCell ref="D243:M243"/>
    <mergeCell ref="K224:L224"/>
    <mergeCell ref="B371:F371"/>
    <mergeCell ref="B344:M344"/>
    <mergeCell ref="P431:Z431"/>
    <mergeCell ref="B50:M50"/>
    <mergeCell ref="P53:Z53"/>
    <mergeCell ref="P28:Z28"/>
    <mergeCell ref="P351:Z351"/>
    <mergeCell ref="P326:Z326"/>
    <mergeCell ref="M224:M225"/>
    <mergeCell ref="K7:L7"/>
    <mergeCell ref="G56:G57"/>
    <mergeCell ref="G420:G421"/>
    <mergeCell ref="P239:Z239"/>
    <mergeCell ref="P68:Z68"/>
    <mergeCell ref="P432:Z432"/>
    <mergeCell ref="C170:D170"/>
    <mergeCell ref="P30:Z30"/>
    <mergeCell ref="P353:Z353"/>
    <mergeCell ref="B399:F399"/>
    <mergeCell ref="B203:F203"/>
    <mergeCell ref="P5:Z5"/>
    <mergeCell ref="I202:M202"/>
    <mergeCell ref="P303:Z303"/>
    <mergeCell ref="P132:Z132"/>
    <mergeCell ref="I298:M299"/>
    <mergeCell ref="I350:J350"/>
    <mergeCell ref="I154:J154"/>
    <mergeCell ref="D368:F369"/>
    <mergeCell ref="K154:L154"/>
    <mergeCell ref="B298:C299"/>
    <mergeCell ref="G123:H124"/>
    <mergeCell ref="G221:H222"/>
    <mergeCell ref="P21:Z21"/>
    <mergeCell ref="H399:H400"/>
    <mergeCell ref="P252:Z252"/>
    <mergeCell ref="P81:Z81"/>
    <mergeCell ref="P379:Z379"/>
    <mergeCell ref="P208:Z208"/>
    <mergeCell ref="P450:Z450"/>
    <mergeCell ref="P8:Z8"/>
    <mergeCell ref="M77:M78"/>
    <mergeCell ref="H7:H8"/>
    <mergeCell ref="M301:M302"/>
    <mergeCell ref="P23:Z23"/>
    <mergeCell ref="P272:Z272"/>
    <mergeCell ref="P381:Z381"/>
    <mergeCell ref="P210:Z210"/>
    <mergeCell ref="P308:Z308"/>
    <mergeCell ref="B445:C446"/>
    <mergeCell ref="P160:Z160"/>
    <mergeCell ref="P16:Z16"/>
    <mergeCell ref="P209:Z209"/>
    <mergeCell ref="P445:Z445"/>
    <mergeCell ref="C289:D289"/>
    <mergeCell ref="P18:Z18"/>
    <mergeCell ref="B492:M492"/>
    <mergeCell ref="P234:Z234"/>
    <mergeCell ref="G53:H54"/>
    <mergeCell ref="P397:Z397"/>
    <mergeCell ref="K175:L175"/>
    <mergeCell ref="B294:M294"/>
  </mergeCells>
  <conditionalFormatting sqref="M9:M22">
    <cfRule type="expression" priority="61" dxfId="49">
      <formula>IF(I9="", 1, 0)</formula>
    </cfRule>
  </conditionalFormatting>
  <conditionalFormatting sqref="M30:M43">
    <cfRule type="expression" priority="14" dxfId="49">
      <formula>IF(I30="", 1, 0)</formula>
    </cfRule>
  </conditionalFormatting>
  <conditionalFormatting sqref="M58:M71">
    <cfRule type="expression" priority="12" dxfId="49">
      <formula>IF(I58="", 1, 0)</formula>
    </cfRule>
  </conditionalFormatting>
  <conditionalFormatting sqref="M79:M92">
    <cfRule type="expression" priority="10" dxfId="49">
      <formula>IF(I79="", 1, 0)</formula>
    </cfRule>
  </conditionalFormatting>
  <conditionalFormatting sqref="M107:M120">
    <cfRule type="expression" priority="8" dxfId="49">
      <formula>IF(I107="", 1, 0)</formula>
    </cfRule>
  </conditionalFormatting>
  <conditionalFormatting sqref="M128:M141">
    <cfRule type="expression" priority="6" dxfId="49">
      <formula>IF(I128="", 1, 0)</formula>
    </cfRule>
  </conditionalFormatting>
  <conditionalFormatting sqref="M156:M169">
    <cfRule type="expression" priority="4" dxfId="49">
      <formula>IF(I156="", 1, 0)</formula>
    </cfRule>
  </conditionalFormatting>
  <conditionalFormatting sqref="M177:M190">
    <cfRule type="expression" priority="2" dxfId="49">
      <formula>IF(I177="", 1, 0)</formula>
    </cfRule>
  </conditionalFormatting>
  <conditionalFormatting sqref="M205:M218">
    <cfRule type="expression" priority="45" dxfId="49">
      <formula>IF(I205="", 1, 0)</formula>
    </cfRule>
  </conditionalFormatting>
  <conditionalFormatting sqref="M226:M239">
    <cfRule type="expression" priority="43" dxfId="49">
      <formula>IF(I226="", 1, 0)</formula>
    </cfRule>
  </conditionalFormatting>
  <conditionalFormatting sqref="M254:M267">
    <cfRule type="expression" priority="41" dxfId="49">
      <formula>IF(I254="", 1, 0)</formula>
    </cfRule>
  </conditionalFormatting>
  <conditionalFormatting sqref="M275:M288">
    <cfRule type="expression" priority="39" dxfId="49">
      <formula>IF(I275="", 1, 0)</formula>
    </cfRule>
  </conditionalFormatting>
  <conditionalFormatting sqref="M303:M316">
    <cfRule type="expression" priority="37" dxfId="49">
      <formula>IF(I303="", 1, 0)</formula>
    </cfRule>
  </conditionalFormatting>
  <conditionalFormatting sqref="M324:M337">
    <cfRule type="expression" priority="35" dxfId="49">
      <formula>IF(I324="", 1, 0)</formula>
    </cfRule>
  </conditionalFormatting>
  <conditionalFormatting sqref="M352:M365">
    <cfRule type="expression" priority="33" dxfId="49">
      <formula>IF(I352="", 1, 0)</formula>
    </cfRule>
  </conditionalFormatting>
  <conditionalFormatting sqref="M373:M386">
    <cfRule type="expression" priority="31" dxfId="49">
      <formula>IF(I373="", 1, 0)</formula>
    </cfRule>
  </conditionalFormatting>
  <conditionalFormatting sqref="M401:M414">
    <cfRule type="expression" priority="29" dxfId="49">
      <formula>IF(I401="", 1, 0)</formula>
    </cfRule>
  </conditionalFormatting>
  <conditionalFormatting sqref="M422:M435">
    <cfRule type="expression" priority="27" dxfId="49">
      <formula>IF(I422="", 1, 0)</formula>
    </cfRule>
  </conditionalFormatting>
  <conditionalFormatting sqref="M450:M463">
    <cfRule type="expression" priority="25" dxfId="49">
      <formula>IF(I450="", 1, 0)</formula>
    </cfRule>
  </conditionalFormatting>
  <conditionalFormatting sqref="M471:M484">
    <cfRule type="expression" priority="23" dxfId="49">
      <formula>IF(I471="", 1, 0)</formula>
    </cfRule>
  </conditionalFormatting>
  <dataValidations count="1">
    <dataValidation sqref="D6 D27 D55 D76 D104 D125 D153 D174 D202 D223 D251 D272 D300 D321 D349 D370 D398 D419 D447 D468" showDropDown="0" showInputMessage="0" showErrorMessage="0" allowBlank="1" type="list">
      <formula1>Airflow.Instrument</formula1>
    </dataValidation>
  </dataValidations>
  <pageMargins left="0.7" right="0.7" top="0.75" bottom="0.75" header="0.3" footer="0.3"/>
  <pageSetup orientation="portrait" scale="99"/>
  <headerFooter>
    <oddHeader>&amp;L&amp;G&amp;C&amp;"+,Bold"&amp;14Make-up Air Unit Airflow Measurement Report</oddHeader>
    <oddFooter>&amp;C&amp;8Page &amp;P</oddFooter>
  </headerFooter>
  <rowBreaks count="2" manualBreakCount="2">
    <brk id="52" min="0" max="13" man="1"/>
    <brk id="101" min="0" max="1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240"/>
  <sheetViews>
    <sheetView tabSelected="0" workbookViewId="0">
      <selection activeCell="A1" sqref="A1"/>
    </sheetView>
  </sheetViews>
  <sheetFormatPr baseColWidth="8" defaultRowHeight="15"/>
  <cols>
    <col width="3.42578125" customWidth="1" style="162" min="1" max="1"/>
    <col width="6.85546875" customWidth="1" style="162" min="2" max="2"/>
    <col width="3.140625" customWidth="1" style="162" min="14" max="14"/>
    <col width="6.85546875" customWidth="1" style="162" min="15" max="15"/>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20" t="n"/>
      <c r="F4" s="403" t="n"/>
      <c r="G4" s="200" t="inlineStr">
        <is>
          <t>Service</t>
        </is>
      </c>
      <c r="H4" s="403" t="n"/>
      <c r="I4" s="210">
        <f>IF('{Equipment Data Entry}'!C52="","",'{Equipment Data Entry}'!C52)</f>
        <v/>
      </c>
      <c r="J4" s="420" t="n"/>
      <c r="K4" s="420" t="n"/>
      <c r="L4" s="420" t="n"/>
      <c r="M4" s="403" t="n"/>
    </row>
    <row r="5" ht="13.35" customHeight="1" s="162">
      <c r="B5" s="424" t="n"/>
      <c r="C5" s="425" t="n"/>
      <c r="D5" s="424" t="n"/>
      <c r="E5" s="426" t="n"/>
      <c r="F5" s="425" t="n"/>
      <c r="G5" s="424" t="n"/>
      <c r="H5" s="425" t="n"/>
      <c r="I5" s="424" t="n"/>
      <c r="J5" s="426" t="n"/>
      <c r="K5" s="426" t="n"/>
      <c r="L5" s="426" t="n"/>
      <c r="M5" s="425" t="n"/>
    </row>
    <row r="6" ht="13.35" customHeight="1" s="162"/>
    <row r="7" ht="13.35" customHeight="1" s="162">
      <c r="B7" s="188" t="inlineStr">
        <is>
          <t>Perforated Supply Plenum (Evergreen VelGrid) – CFM = avg of readings × (L − 2 − 2×blanks) × W × K / 144</t>
        </is>
      </c>
      <c r="C7" s="174" t="n"/>
      <c r="D7" s="174" t="n"/>
      <c r="E7" s="174" t="n"/>
      <c r="F7" s="174" t="n"/>
      <c r="G7" s="174" t="n"/>
      <c r="H7" s="174" t="n"/>
      <c r="I7" s="174" t="n"/>
      <c r="J7" s="174" t="n"/>
      <c r="K7" s="174" t="n"/>
      <c r="L7" s="174" t="n"/>
      <c r="M7" s="173" t="n"/>
    </row>
    <row r="8" ht="13.35" customHeight="1" s="162">
      <c r="B8" s="153" t="inlineStr">
        <is>
          <t>Length (in)</t>
        </is>
      </c>
      <c r="C8" s="173" t="n"/>
      <c r="D8" s="33" t="n"/>
      <c r="E8" s="153" t="inlineStr">
        <is>
          <t>Width (in)</t>
        </is>
      </c>
      <c r="F8" s="173" t="n"/>
      <c r="G8" s="33" t="n"/>
      <c r="H8" s="153" t="inlineStr">
        <is>
          <t>Blanks</t>
        </is>
      </c>
      <c r="I8" s="173" t="n"/>
      <c r="J8" s="33" t="n"/>
      <c r="K8" s="153" t="inlineStr">
        <is>
          <t>K</t>
        </is>
      </c>
      <c r="L8" s="173" t="n"/>
      <c r="M8" s="32">
        <f>IF(G8="","",IFERROR(INDEX('{Dropdowns}'!$S:$S,MATCH(G8,'{Dropdowns}'!$R:$R,0)),""))</f>
        <v/>
      </c>
    </row>
    <row r="9" ht="13.35" customHeight="1" s="162">
      <c r="B9" s="153" t="inlineStr">
        <is>
          <t>Readings 1-10 (fpm)</t>
        </is>
      </c>
      <c r="C9" s="173" t="n"/>
      <c r="D9" s="33" t="n"/>
      <c r="E9" s="33" t="n"/>
      <c r="F9" s="33" t="n"/>
      <c r="G9" s="33" t="n"/>
      <c r="H9" s="33" t="n"/>
      <c r="I9" s="33" t="n"/>
      <c r="J9" s="33" t="n"/>
      <c r="K9" s="33" t="n"/>
      <c r="L9" s="33" t="n"/>
      <c r="M9" s="33" t="n"/>
    </row>
    <row r="10" ht="13.35" customHeight="1" s="162">
      <c r="B10" s="153" t="inlineStr">
        <is>
          <t>Readings 11-20 (fpm)</t>
        </is>
      </c>
      <c r="C10" s="173" t="n"/>
      <c r="D10" s="33" t="n"/>
      <c r="E10" s="33" t="n"/>
      <c r="F10" s="33" t="n"/>
      <c r="G10" s="33" t="n"/>
      <c r="H10" s="33" t="n"/>
      <c r="I10" s="33" t="n"/>
      <c r="J10" s="33" t="n"/>
      <c r="K10" s="33" t="n"/>
      <c r="L10" s="33" t="n"/>
      <c r="M10" s="33" t="n"/>
    </row>
    <row r="11" ht="13.35" customHeight="1" s="162">
      <c r="B11" s="153" t="inlineStr">
        <is>
          <t>PSP CFM</t>
        </is>
      </c>
      <c r="C11" s="174" t="n"/>
      <c r="D11" s="173" t="n"/>
      <c r="E11" s="33">
        <f>IF(OR(D8="",G8="",COUNT(D9:M10)=0),"",AVERAGE(D9:M10)*(D8-2-2*N(J8))*G8*N(M8)/144)</f>
        <v/>
      </c>
      <c r="F11" s="174" t="n"/>
      <c r="G11" s="173" t="n"/>
      <c r="H11" s="153" t="inlineStr">
        <is>
          <t>CFM / ft</t>
        </is>
      </c>
      <c r="I11" s="174" t="n"/>
      <c r="J11" s="173" t="n"/>
      <c r="K11" s="33">
        <f>IF(OR(E11="",D8=""),"",E11/(D8/12))</f>
        <v/>
      </c>
      <c r="L11" s="174" t="n"/>
      <c r="M11" s="173" t="n"/>
    </row>
    <row r="12" ht="13.35" customHeight="1" s="162"/>
    <row r="13" ht="13.35" customHeight="1" s="162">
      <c r="B13" s="188" t="inlineStr">
        <is>
          <t>Supply Filter Grid (Evergreen VelGrid, K = 1.35) – CFM = velocity × free area × K</t>
        </is>
      </c>
      <c r="C13" s="174" t="n"/>
      <c r="D13" s="174" t="n"/>
      <c r="E13" s="174" t="n"/>
      <c r="F13" s="174" t="n"/>
      <c r="G13" s="174" t="n"/>
      <c r="H13" s="174" t="n"/>
      <c r="I13" s="174" t="n"/>
      <c r="J13" s="174" t="n"/>
      <c r="K13" s="174" t="n"/>
      <c r="L13" s="174" t="n"/>
      <c r="M13" s="173" t="n"/>
    </row>
    <row r="14" ht="13.35" customHeight="1" s="162">
      <c r="B14" s="153" t="inlineStr">
        <is>
          <t>Filter Size</t>
        </is>
      </c>
      <c r="C14" s="33" t="n"/>
      <c r="D14" s="33" t="n"/>
      <c r="E14" s="33" t="n"/>
      <c r="F14" s="33" t="n"/>
      <c r="G14" s="33" t="n"/>
      <c r="H14" s="33" t="n"/>
      <c r="I14" s="33" t="n"/>
      <c r="J14" s="33" t="n"/>
      <c r="K14" s="33" t="n"/>
      <c r="L14" s="33" t="n"/>
      <c r="M14" s="33" t="n"/>
    </row>
    <row r="15" ht="13.35" customHeight="1" s="162">
      <c r="B15" s="153" t="inlineStr">
        <is>
          <t>Velocity (fpm)</t>
        </is>
      </c>
      <c r="C15" s="33" t="n"/>
      <c r="D15" s="33" t="n"/>
      <c r="E15" s="33" t="n"/>
      <c r="F15" s="33" t="n"/>
      <c r="G15" s="33" t="n"/>
      <c r="H15" s="33" t="n"/>
      <c r="I15" s="33" t="n"/>
      <c r="J15" s="33" t="n"/>
      <c r="K15" s="33" t="n"/>
      <c r="L15" s="33" t="n"/>
      <c r="M15" s="33" t="n"/>
    </row>
    <row r="16" ht="13.35" customHeight="1" s="162">
      <c r="B16" s="153" t="inlineStr">
        <is>
          <t>CFM</t>
        </is>
      </c>
      <c r="C16" s="33">
        <f>IF(OR(C14="",C15=""),"",C15*IFERROR(INDEX('{Dropdowns}'!$J:$J,MATCH("Supply Filter (VelGrid)|"&amp;C14,'{Dropdowns}'!$H:$H,0)),0)*IFERROR(INDEX('{Dropdowns}'!$K:$K,MATCH("Supply Filter (VelGrid)|"&amp;C14,'{Dropdowns}'!$H:$H,0)),0))</f>
        <v/>
      </c>
      <c r="D16" s="33">
        <f>IF(OR(D14="",D15=""),"",D15*IFERROR(INDEX('{Dropdowns}'!$J:$J,MATCH("Supply Filter (VelGrid)|"&amp;D14,'{Dropdowns}'!$H:$H,0)),0)*IFERROR(INDEX('{Dropdowns}'!$K:$K,MATCH("Supply Filter (VelGrid)|"&amp;D14,'{Dropdowns}'!$H:$H,0)),0))</f>
        <v/>
      </c>
      <c r="E16" s="33">
        <f>IF(OR(E14="",E15=""),"",E15*IFERROR(INDEX('{Dropdowns}'!$J:$J,MATCH("Supply Filter (VelGrid)|"&amp;E14,'{Dropdowns}'!$H:$H,0)),0)*IFERROR(INDEX('{Dropdowns}'!$K:$K,MATCH("Supply Filter (VelGrid)|"&amp;E14,'{Dropdowns}'!$H:$H,0)),0))</f>
        <v/>
      </c>
      <c r="F16" s="33">
        <f>IF(OR(F14="",F15=""),"",F15*IFERROR(INDEX('{Dropdowns}'!$J:$J,MATCH("Supply Filter (VelGrid)|"&amp;F14,'{Dropdowns}'!$H:$H,0)),0)*IFERROR(INDEX('{Dropdowns}'!$K:$K,MATCH("Supply Filter (VelGrid)|"&amp;F14,'{Dropdowns}'!$H:$H,0)),0))</f>
        <v/>
      </c>
      <c r="G16" s="33">
        <f>IF(OR(G14="",G15=""),"",G15*IFERROR(INDEX('{Dropdowns}'!$J:$J,MATCH("Supply Filter (VelGrid)|"&amp;G14,'{Dropdowns}'!$H:$H,0)),0)*IFERROR(INDEX('{Dropdowns}'!$K:$K,MATCH("Supply Filter (VelGrid)|"&amp;G14,'{Dropdowns}'!$H:$H,0)),0))</f>
        <v/>
      </c>
      <c r="H16" s="33">
        <f>IF(OR(H14="",H15=""),"",H15*IFERROR(INDEX('{Dropdowns}'!$J:$J,MATCH("Supply Filter (VelGrid)|"&amp;H14,'{Dropdowns}'!$H:$H,0)),0)*IFERROR(INDEX('{Dropdowns}'!$K:$K,MATCH("Supply Filter (VelGrid)|"&amp;H14,'{Dropdowns}'!$H:$H,0)),0))</f>
        <v/>
      </c>
      <c r="I16" s="33">
        <f>IF(OR(I14="",I15=""),"",I15*IFERROR(INDEX('{Dropdowns}'!$J:$J,MATCH("Supply Filter (VelGrid)|"&amp;I14,'{Dropdowns}'!$H:$H,0)),0)*IFERROR(INDEX('{Dropdowns}'!$K:$K,MATCH("Supply Filter (VelGrid)|"&amp;I14,'{Dropdowns}'!$H:$H,0)),0))</f>
        <v/>
      </c>
      <c r="J16" s="33">
        <f>IF(OR(J14="",J15=""),"",J15*IFERROR(INDEX('{Dropdowns}'!$J:$J,MATCH("Supply Filter (VelGrid)|"&amp;J14,'{Dropdowns}'!$H:$H,0)),0)*IFERROR(INDEX('{Dropdowns}'!$K:$K,MATCH("Supply Filter (VelGrid)|"&amp;J14,'{Dropdowns}'!$H:$H,0)),0))</f>
        <v/>
      </c>
      <c r="K16" s="33">
        <f>IF(OR(K14="",K15=""),"",K15*IFERROR(INDEX('{Dropdowns}'!$J:$J,MATCH("Supply Filter (VelGrid)|"&amp;K14,'{Dropdowns}'!$H:$H,0)),0)*IFERROR(INDEX('{Dropdowns}'!$K:$K,MATCH("Supply Filter (VelGrid)|"&amp;K14,'{Dropdowns}'!$H:$H,0)),0))</f>
        <v/>
      </c>
      <c r="L16" s="33">
        <f>IF(OR(L14="",L15=""),"",L15*IFERROR(INDEX('{Dropdowns}'!$J:$J,MATCH("Supply Filter (VelGrid)|"&amp;L14,'{Dropdowns}'!$H:$H,0)),0)*IFERROR(INDEX('{Dropdowns}'!$K:$K,MATCH("Supply Filter (VelGrid)|"&amp;L14,'{Dropdowns}'!$H:$H,0)),0))</f>
        <v/>
      </c>
      <c r="M16" s="33">
        <f>IF(OR(M14="",M15=""),"",M15*IFERROR(INDEX('{Dropdowns}'!$J:$J,MATCH("Supply Filter (VelGrid)|"&amp;M14,'{Dropdowns}'!$H:$H,0)),0)*IFERROR(INDEX('{Dropdowns}'!$K:$K,MATCH("Supply Filter (VelGrid)|"&amp;M14,'{Dropdowns}'!$H:$H,0)),0))</f>
        <v/>
      </c>
    </row>
    <row r="17" ht="13.35" customHeight="1" s="162">
      <c r="B17" s="153" t="inlineStr">
        <is>
          <t>Filter Grid Total CFM</t>
        </is>
      </c>
      <c r="C17" s="174" t="n"/>
      <c r="D17" s="173" t="n"/>
      <c r="E17" s="33">
        <f>IF(SUM(C16:M16)=0,"",SUM(C16:M16))</f>
        <v/>
      </c>
      <c r="F17" s="174" t="n"/>
      <c r="G17" s="173" t="n"/>
    </row>
    <row r="18" ht="13.35" customHeight="1" s="162"/>
    <row r="19" ht="13.35" customHeight="1" s="162">
      <c r="B19" s="188" t="inlineStr">
        <is>
          <t>Direct-Fired Heater – Supply CFM from Burner Profile Pressure (Evergreen table, linear interpolation)</t>
        </is>
      </c>
      <c r="C19" s="174" t="n"/>
      <c r="D19" s="174" t="n"/>
      <c r="E19" s="174" t="n"/>
      <c r="F19" s="174" t="n"/>
      <c r="G19" s="174" t="n"/>
      <c r="H19" s="174" t="n"/>
      <c r="I19" s="174" t="n"/>
      <c r="J19" s="174" t="n"/>
      <c r="K19" s="174" t="n"/>
      <c r="L19" s="174" t="n"/>
      <c r="M19" s="173" t="n"/>
    </row>
    <row r="20" ht="13.35" customHeight="1" s="162">
      <c r="B20" s="153" t="inlineStr">
        <is>
          <t>Housing Size (1-5)</t>
        </is>
      </c>
      <c r="C20" s="173" t="n"/>
      <c r="D20" s="33" t="n"/>
      <c r="E20" s="153" t="inlineStr">
        <is>
          <t>Profile Pressure (in. w.g.)</t>
        </is>
      </c>
      <c r="F20" s="174" t="n"/>
      <c r="G20" s="173" t="n"/>
      <c r="H20" s="32" t="n"/>
      <c r="I20" s="153" t="inlineStr">
        <is>
          <t>Derived CFM</t>
        </is>
      </c>
      <c r="J20" s="173" t="n"/>
      <c r="K20" s="33">
        <f>IF(OR(D20="",H20=""),"",IF(H20&lt;0.15,"Pressure too low",IF(H20&gt;0.65,"Pressure too high",INDEX('{Dropdowns}'!$V$2:$Z$12,MATCH(H20,'{Dropdowns}'!$U$2:$U$12,1),D20)+(H20-INDEX('{Dropdowns}'!$U$2:$U$12,MATCH(H20,'{Dropdowns}'!$U$2:$U$12,1)))*(INDEX('{Dropdowns}'!$V$2:$Z$12,MIN(MATCH(H20,'{Dropdowns}'!$U$2:$U$12,1)+1,11),D20)-INDEX('{Dropdowns}'!$V$2:$Z$12,MATCH(H20,'{Dropdowns}'!$U$2:$U$12,1),D20))/0.05)))</f>
        <v/>
      </c>
      <c r="L20" s="174" t="n"/>
      <c r="M20" s="173" t="n"/>
    </row>
    <row r="21" ht="13.35" customHeight="1" s="162"/>
    <row r="22" ht="13.35" customHeight="1" s="162">
      <c r="B22" s="188" t="inlineStr">
        <is>
          <t>Airflow Basis for MAU Data Page</t>
        </is>
      </c>
      <c r="C22" s="174" t="n"/>
      <c r="D22" s="174" t="n"/>
      <c r="E22" s="174" t="n"/>
      <c r="F22" s="174" t="n"/>
      <c r="G22" s="174" t="n"/>
      <c r="H22" s="174" t="n"/>
      <c r="I22" s="174" t="n"/>
      <c r="J22" s="174" t="n"/>
      <c r="K22" s="174" t="n"/>
      <c r="L22" s="174" t="n"/>
      <c r="M22" s="173" t="n"/>
    </row>
    <row r="23" ht="13.35" customHeight="1" s="162">
      <c r="B23" s="153" t="inlineStr">
        <is>
          <t>Method used</t>
        </is>
      </c>
      <c r="C23" s="174" t="n"/>
      <c r="D23" s="173" t="n"/>
      <c r="E23" s="33" t="n"/>
      <c r="F23" s="174" t="n"/>
      <c r="G23" s="173" t="n"/>
      <c r="H23" s="153" t="inlineStr">
        <is>
          <t>Design CFM (if no outlets)</t>
        </is>
      </c>
      <c r="I23" s="174" t="n"/>
      <c r="J23" s="173" t="n"/>
      <c r="K23" s="33" t="n"/>
      <c r="L23" s="174" t="n"/>
      <c r="M23" s="173" t="n"/>
    </row>
    <row r="24" ht="13.35" customHeight="1" s="162">
      <c r="B24" s="153" t="inlineStr">
        <is>
          <t>Method Total CFM</t>
        </is>
      </c>
      <c r="C24" s="174" t="n"/>
      <c r="D24" s="173" t="n"/>
      <c r="E24" s="33">
        <f>IF(E23="","",IF(E23="PSP",E11,IF(E23="Filter Grid",E17,IF(E23="Profile Pressure",K20,""))))</f>
        <v/>
      </c>
      <c r="F24" s="174" t="n"/>
      <c r="G24" s="173" t="n"/>
      <c r="H24" s="153" t="inlineStr">
        <is>
          <t>Remarks</t>
        </is>
      </c>
      <c r="I24" s="174" t="n"/>
      <c r="J24" s="173" t="n"/>
      <c r="K24" s="33" t="n"/>
      <c r="L24" s="174" t="n"/>
      <c r="M24" s="173" t="n"/>
    </row>
    <row r="25" ht="13.35" customHeight="1" s="162"/>
    <row r="26" ht="13.35" customHeight="1" s="162"/>
    <row r="27" ht="13.35" customHeight="1" s="162"/>
    <row r="28" ht="13.35" customHeight="1" s="162">
      <c r="B28" s="200" t="inlineStr">
        <is>
          <t>System</t>
        </is>
      </c>
      <c r="C28" s="403" t="n"/>
      <c r="D28" s="209">
        <f>IF('{Equipment Data Entry}'!B53="","",'{Equipment Data Entry}'!B53)</f>
        <v/>
      </c>
      <c r="E28" s="420" t="n"/>
      <c r="F28" s="403" t="n"/>
      <c r="G28" s="200" t="inlineStr">
        <is>
          <t>Service</t>
        </is>
      </c>
      <c r="H28" s="403" t="n"/>
      <c r="I28" s="210">
        <f>IF('{Equipment Data Entry}'!C53="","",'{Equipment Data Entry}'!C53)</f>
        <v/>
      </c>
      <c r="J28" s="420" t="n"/>
      <c r="K28" s="420" t="n"/>
      <c r="L28" s="420" t="n"/>
      <c r="M28" s="403" t="n"/>
    </row>
    <row r="29" ht="13.35" customHeight="1" s="162">
      <c r="B29" s="424" t="n"/>
      <c r="C29" s="425" t="n"/>
      <c r="D29" s="424" t="n"/>
      <c r="E29" s="426" t="n"/>
      <c r="F29" s="425" t="n"/>
      <c r="G29" s="424" t="n"/>
      <c r="H29" s="425" t="n"/>
      <c r="I29" s="424" t="n"/>
      <c r="J29" s="426" t="n"/>
      <c r="K29" s="426" t="n"/>
      <c r="L29" s="426" t="n"/>
      <c r="M29" s="425" t="n"/>
    </row>
    <row r="30" ht="13.35" customHeight="1" s="162"/>
    <row r="31" ht="13.35" customHeight="1" s="162">
      <c r="B31" s="188" t="inlineStr">
        <is>
          <t>Perforated Supply Plenum (Evergreen VelGrid) – CFM = avg of readings × (L − 2 − 2×blanks) × W × K / 144</t>
        </is>
      </c>
      <c r="C31" s="174" t="n"/>
      <c r="D31" s="174" t="n"/>
      <c r="E31" s="174" t="n"/>
      <c r="F31" s="174" t="n"/>
      <c r="G31" s="174" t="n"/>
      <c r="H31" s="174" t="n"/>
      <c r="I31" s="174" t="n"/>
      <c r="J31" s="174" t="n"/>
      <c r="K31" s="174" t="n"/>
      <c r="L31" s="174" t="n"/>
      <c r="M31" s="173" t="n"/>
    </row>
    <row r="32" ht="13.35" customHeight="1" s="162">
      <c r="B32" s="153" t="inlineStr">
        <is>
          <t>Length (in)</t>
        </is>
      </c>
      <c r="C32" s="173" t="n"/>
      <c r="D32" s="33" t="n"/>
      <c r="E32" s="153" t="inlineStr">
        <is>
          <t>Width (in)</t>
        </is>
      </c>
      <c r="F32" s="173" t="n"/>
      <c r="G32" s="33" t="n"/>
      <c r="H32" s="153" t="inlineStr">
        <is>
          <t>Blanks</t>
        </is>
      </c>
      <c r="I32" s="173" t="n"/>
      <c r="J32" s="33" t="n"/>
      <c r="K32" s="153" t="inlineStr">
        <is>
          <t>K</t>
        </is>
      </c>
      <c r="L32" s="173" t="n"/>
      <c r="M32" s="32">
        <f>IF(G32="","",IFERROR(INDEX('{Dropdowns}'!$S:$S,MATCH(G32,'{Dropdowns}'!$R:$R,0)),""))</f>
        <v/>
      </c>
    </row>
    <row r="33" ht="13.35" customHeight="1" s="162">
      <c r="B33" s="153" t="inlineStr">
        <is>
          <t>Readings 1-10 (fpm)</t>
        </is>
      </c>
      <c r="C33" s="173" t="n"/>
      <c r="D33" s="33" t="n"/>
      <c r="E33" s="33" t="n"/>
      <c r="F33" s="33" t="n"/>
      <c r="G33" s="33" t="n"/>
      <c r="H33" s="33" t="n"/>
      <c r="I33" s="33" t="n"/>
      <c r="J33" s="33" t="n"/>
      <c r="K33" s="33" t="n"/>
      <c r="L33" s="33" t="n"/>
      <c r="M33" s="33" t="n"/>
    </row>
    <row r="34" ht="13.35" customHeight="1" s="162">
      <c r="B34" s="153" t="inlineStr">
        <is>
          <t>Readings 11-20 (fpm)</t>
        </is>
      </c>
      <c r="C34" s="173" t="n"/>
      <c r="D34" s="33" t="n"/>
      <c r="E34" s="33" t="n"/>
      <c r="F34" s="33" t="n"/>
      <c r="G34" s="33" t="n"/>
      <c r="H34" s="33" t="n"/>
      <c r="I34" s="33" t="n"/>
      <c r="J34" s="33" t="n"/>
      <c r="K34" s="33" t="n"/>
      <c r="L34" s="33" t="n"/>
      <c r="M34" s="33" t="n"/>
    </row>
    <row r="35" ht="13.35" customHeight="1" s="162">
      <c r="B35" s="153" t="inlineStr">
        <is>
          <t>PSP CFM</t>
        </is>
      </c>
      <c r="C35" s="174" t="n"/>
      <c r="D35" s="173" t="n"/>
      <c r="E35" s="33">
        <f>IF(OR(D32="",G32="",COUNT(D33:M34)=0),"",AVERAGE(D33:M34)*(D32-2-2*N(J32))*G32*N(M32)/144)</f>
        <v/>
      </c>
      <c r="F35" s="174" t="n"/>
      <c r="G35" s="173" t="n"/>
      <c r="H35" s="153" t="inlineStr">
        <is>
          <t>CFM / ft</t>
        </is>
      </c>
      <c r="I35" s="174" t="n"/>
      <c r="J35" s="173" t="n"/>
      <c r="K35" s="33">
        <f>IF(OR(E35="",D32=""),"",E35/(D32/12))</f>
        <v/>
      </c>
      <c r="L35" s="174" t="n"/>
      <c r="M35" s="173" t="n"/>
    </row>
    <row r="36" ht="13.35" customHeight="1" s="162"/>
    <row r="37" ht="13.35" customHeight="1" s="162">
      <c r="B37" s="188" t="inlineStr">
        <is>
          <t>Supply Filter Grid (Evergreen VelGrid, K = 1.35) – CFM = velocity × free area × K</t>
        </is>
      </c>
      <c r="C37" s="174" t="n"/>
      <c r="D37" s="174" t="n"/>
      <c r="E37" s="174" t="n"/>
      <c r="F37" s="174" t="n"/>
      <c r="G37" s="174" t="n"/>
      <c r="H37" s="174" t="n"/>
      <c r="I37" s="174" t="n"/>
      <c r="J37" s="174" t="n"/>
      <c r="K37" s="174" t="n"/>
      <c r="L37" s="174" t="n"/>
      <c r="M37" s="173" t="n"/>
    </row>
    <row r="38" ht="13.35" customHeight="1" s="162">
      <c r="B38" s="153" t="inlineStr">
        <is>
          <t>Filter Size</t>
        </is>
      </c>
      <c r="C38" s="33" t="n"/>
      <c r="D38" s="33" t="n"/>
      <c r="E38" s="33" t="n"/>
      <c r="F38" s="33" t="n"/>
      <c r="G38" s="33" t="n"/>
      <c r="H38" s="33" t="n"/>
      <c r="I38" s="33" t="n"/>
      <c r="J38" s="33" t="n"/>
      <c r="K38" s="33" t="n"/>
      <c r="L38" s="33" t="n"/>
      <c r="M38" s="33" t="n"/>
    </row>
    <row r="39" ht="13.35" customHeight="1" s="162">
      <c r="B39" s="153" t="inlineStr">
        <is>
          <t>Velocity (fpm)</t>
        </is>
      </c>
      <c r="C39" s="33" t="n"/>
      <c r="D39" s="33" t="n"/>
      <c r="E39" s="33" t="n"/>
      <c r="F39" s="33" t="n"/>
      <c r="G39" s="33" t="n"/>
      <c r="H39" s="33" t="n"/>
      <c r="I39" s="33" t="n"/>
      <c r="J39" s="33" t="n"/>
      <c r="K39" s="33" t="n"/>
      <c r="L39" s="33" t="n"/>
      <c r="M39" s="33" t="n"/>
    </row>
    <row r="40" ht="13.35" customHeight="1" s="162">
      <c r="B40" s="153" t="inlineStr">
        <is>
          <t>CFM</t>
        </is>
      </c>
      <c r="C40" s="33">
        <f>IF(OR(C38="",C39=""),"",C39*IFERROR(INDEX('{Dropdowns}'!$J:$J,MATCH("Supply Filter (VelGrid)|"&amp;C38,'{Dropdowns}'!$H:$H,0)),0)*IFERROR(INDEX('{Dropdowns}'!$K:$K,MATCH("Supply Filter (VelGrid)|"&amp;C38,'{Dropdowns}'!$H:$H,0)),0))</f>
        <v/>
      </c>
      <c r="D40" s="33">
        <f>IF(OR(D38="",D39=""),"",D39*IFERROR(INDEX('{Dropdowns}'!$J:$J,MATCH("Supply Filter (VelGrid)|"&amp;D38,'{Dropdowns}'!$H:$H,0)),0)*IFERROR(INDEX('{Dropdowns}'!$K:$K,MATCH("Supply Filter (VelGrid)|"&amp;D38,'{Dropdowns}'!$H:$H,0)),0))</f>
        <v/>
      </c>
      <c r="E40" s="33">
        <f>IF(OR(E38="",E39=""),"",E39*IFERROR(INDEX('{Dropdowns}'!$J:$J,MATCH("Supply Filter (VelGrid)|"&amp;E38,'{Dropdowns}'!$H:$H,0)),0)*IFERROR(INDEX('{Dropdowns}'!$K:$K,MATCH("Supply Filter (VelGrid)|"&amp;E38,'{Dropdowns}'!$H:$H,0)),0))</f>
        <v/>
      </c>
      <c r="F40" s="33">
        <f>IF(OR(F38="",F39=""),"",F39*IFERROR(INDEX('{Dropdowns}'!$J:$J,MATCH("Supply Filter (VelGrid)|"&amp;F38,'{Dropdowns}'!$H:$H,0)),0)*IFERROR(INDEX('{Dropdowns}'!$K:$K,MATCH("Supply Filter (VelGrid)|"&amp;F38,'{Dropdowns}'!$H:$H,0)),0))</f>
        <v/>
      </c>
      <c r="G40" s="33">
        <f>IF(OR(G38="",G39=""),"",G39*IFERROR(INDEX('{Dropdowns}'!$J:$J,MATCH("Supply Filter (VelGrid)|"&amp;G38,'{Dropdowns}'!$H:$H,0)),0)*IFERROR(INDEX('{Dropdowns}'!$K:$K,MATCH("Supply Filter (VelGrid)|"&amp;G38,'{Dropdowns}'!$H:$H,0)),0))</f>
        <v/>
      </c>
      <c r="H40" s="33">
        <f>IF(OR(H38="",H39=""),"",H39*IFERROR(INDEX('{Dropdowns}'!$J:$J,MATCH("Supply Filter (VelGrid)|"&amp;H38,'{Dropdowns}'!$H:$H,0)),0)*IFERROR(INDEX('{Dropdowns}'!$K:$K,MATCH("Supply Filter (VelGrid)|"&amp;H38,'{Dropdowns}'!$H:$H,0)),0))</f>
        <v/>
      </c>
      <c r="I40" s="33">
        <f>IF(OR(I38="",I39=""),"",I39*IFERROR(INDEX('{Dropdowns}'!$J:$J,MATCH("Supply Filter (VelGrid)|"&amp;I38,'{Dropdowns}'!$H:$H,0)),0)*IFERROR(INDEX('{Dropdowns}'!$K:$K,MATCH("Supply Filter (VelGrid)|"&amp;I38,'{Dropdowns}'!$H:$H,0)),0))</f>
        <v/>
      </c>
      <c r="J40" s="33">
        <f>IF(OR(J38="",J39=""),"",J39*IFERROR(INDEX('{Dropdowns}'!$J:$J,MATCH("Supply Filter (VelGrid)|"&amp;J38,'{Dropdowns}'!$H:$H,0)),0)*IFERROR(INDEX('{Dropdowns}'!$K:$K,MATCH("Supply Filter (VelGrid)|"&amp;J38,'{Dropdowns}'!$H:$H,0)),0))</f>
        <v/>
      </c>
      <c r="K40" s="33">
        <f>IF(OR(K38="",K39=""),"",K39*IFERROR(INDEX('{Dropdowns}'!$J:$J,MATCH("Supply Filter (VelGrid)|"&amp;K38,'{Dropdowns}'!$H:$H,0)),0)*IFERROR(INDEX('{Dropdowns}'!$K:$K,MATCH("Supply Filter (VelGrid)|"&amp;K38,'{Dropdowns}'!$H:$H,0)),0))</f>
        <v/>
      </c>
      <c r="L40" s="33">
        <f>IF(OR(L38="",L39=""),"",L39*IFERROR(INDEX('{Dropdowns}'!$J:$J,MATCH("Supply Filter (VelGrid)|"&amp;L38,'{Dropdowns}'!$H:$H,0)),0)*IFERROR(INDEX('{Dropdowns}'!$K:$K,MATCH("Supply Filter (VelGrid)|"&amp;L38,'{Dropdowns}'!$H:$H,0)),0))</f>
        <v/>
      </c>
      <c r="M40" s="33">
        <f>IF(OR(M38="",M39=""),"",M39*IFERROR(INDEX('{Dropdowns}'!$J:$J,MATCH("Supply Filter (VelGrid)|"&amp;M38,'{Dropdowns}'!$H:$H,0)),0)*IFERROR(INDEX('{Dropdowns}'!$K:$K,MATCH("Supply Filter (VelGrid)|"&amp;M38,'{Dropdowns}'!$H:$H,0)),0))</f>
        <v/>
      </c>
    </row>
    <row r="41" ht="13.35" customHeight="1" s="162">
      <c r="B41" s="153" t="inlineStr">
        <is>
          <t>Filter Grid Total CFM</t>
        </is>
      </c>
      <c r="C41" s="174" t="n"/>
      <c r="D41" s="173" t="n"/>
      <c r="E41" s="33">
        <f>IF(SUM(C40:M40)=0,"",SUM(C40:M40))</f>
        <v/>
      </c>
      <c r="F41" s="174" t="n"/>
      <c r="G41" s="173" t="n"/>
    </row>
    <row r="42" ht="13.35" customHeight="1" s="162"/>
    <row r="43" ht="13.35" customHeight="1" s="162">
      <c r="B43" s="188" t="inlineStr">
        <is>
          <t>Direct-Fired Heater – Supply CFM from Burner Profile Pressure (Evergreen table, linear interpolation)</t>
        </is>
      </c>
      <c r="C43" s="174" t="n"/>
      <c r="D43" s="174" t="n"/>
      <c r="E43" s="174" t="n"/>
      <c r="F43" s="174" t="n"/>
      <c r="G43" s="174" t="n"/>
      <c r="H43" s="174" t="n"/>
      <c r="I43" s="174" t="n"/>
      <c r="J43" s="174" t="n"/>
      <c r="K43" s="174" t="n"/>
      <c r="L43" s="174" t="n"/>
      <c r="M43" s="173" t="n"/>
    </row>
    <row r="44" ht="13.35" customHeight="1" s="162">
      <c r="B44" s="153" t="inlineStr">
        <is>
          <t>Housing Size (1-5)</t>
        </is>
      </c>
      <c r="C44" s="173" t="n"/>
      <c r="D44" s="33" t="n"/>
      <c r="E44" s="153" t="inlineStr">
        <is>
          <t>Profile Pressure (in. w.g.)</t>
        </is>
      </c>
      <c r="F44" s="174" t="n"/>
      <c r="G44" s="173" t="n"/>
      <c r="H44" s="32" t="n"/>
      <c r="I44" s="153" t="inlineStr">
        <is>
          <t>Derived CFM</t>
        </is>
      </c>
      <c r="J44" s="173" t="n"/>
      <c r="K44" s="33">
        <f>IF(OR(D44="",H44=""),"",IF(H44&lt;0.15,"Pressure too low",IF(H44&gt;0.65,"Pressure too high",INDEX('{Dropdowns}'!$V$2:$Z$12,MATCH(H44,'{Dropdowns}'!$U$2:$U$12,1),D44)+(H44-INDEX('{Dropdowns}'!$U$2:$U$12,MATCH(H44,'{Dropdowns}'!$U$2:$U$12,1)))*(INDEX('{Dropdowns}'!$V$2:$Z$12,MIN(MATCH(H44,'{Dropdowns}'!$U$2:$U$12,1)+1,11),D44)-INDEX('{Dropdowns}'!$V$2:$Z$12,MATCH(H44,'{Dropdowns}'!$U$2:$U$12,1),D44))/0.05)))</f>
        <v/>
      </c>
      <c r="L44" s="174" t="n"/>
      <c r="M44" s="173" t="n"/>
    </row>
    <row r="45" ht="13.35" customHeight="1" s="162"/>
    <row r="46" ht="13.35" customHeight="1" s="162">
      <c r="B46" s="188" t="inlineStr">
        <is>
          <t>Airflow Basis for MAU Data Page</t>
        </is>
      </c>
      <c r="C46" s="174" t="n"/>
      <c r="D46" s="174" t="n"/>
      <c r="E46" s="174" t="n"/>
      <c r="F46" s="174" t="n"/>
      <c r="G46" s="174" t="n"/>
      <c r="H46" s="174" t="n"/>
      <c r="I46" s="174" t="n"/>
      <c r="J46" s="174" t="n"/>
      <c r="K46" s="174" t="n"/>
      <c r="L46" s="174" t="n"/>
      <c r="M46" s="173" t="n"/>
    </row>
    <row r="47" ht="13.35" customHeight="1" s="162">
      <c r="B47" s="153" t="inlineStr">
        <is>
          <t>Method used</t>
        </is>
      </c>
      <c r="C47" s="174" t="n"/>
      <c r="D47" s="173" t="n"/>
      <c r="E47" s="33" t="n"/>
      <c r="F47" s="174" t="n"/>
      <c r="G47" s="173" t="n"/>
      <c r="H47" s="153" t="inlineStr">
        <is>
          <t>Design CFM (if no outlets)</t>
        </is>
      </c>
      <c r="I47" s="174" t="n"/>
      <c r="J47" s="173" t="n"/>
      <c r="K47" s="33" t="n"/>
      <c r="L47" s="174" t="n"/>
      <c r="M47" s="173" t="n"/>
    </row>
    <row r="48" ht="13.35" customHeight="1" s="162">
      <c r="B48" s="153" t="inlineStr">
        <is>
          <t>Method Total CFM</t>
        </is>
      </c>
      <c r="C48" s="174" t="n"/>
      <c r="D48" s="173" t="n"/>
      <c r="E48" s="33">
        <f>IF(E47="","",IF(E47="PSP",E35,IF(E47="Filter Grid",E41,IF(E47="Profile Pressure",K44,""))))</f>
        <v/>
      </c>
      <c r="F48" s="174" t="n"/>
      <c r="G48" s="173" t="n"/>
      <c r="H48" s="153" t="inlineStr">
        <is>
          <t>Remarks</t>
        </is>
      </c>
      <c r="I48" s="174" t="n"/>
      <c r="J48" s="173" t="n"/>
      <c r="K48" s="33" t="n"/>
      <c r="L48" s="174" t="n"/>
      <c r="M48" s="173" t="n"/>
    </row>
    <row r="49" ht="13.35" customHeight="1" s="162"/>
    <row r="50" ht="13.35" customHeight="1" s="162"/>
    <row r="51" ht="13.35" customHeight="1" s="162"/>
    <row r="52" ht="13.35" customHeight="1" s="162">
      <c r="B52" s="200" t="inlineStr">
        <is>
          <t>System</t>
        </is>
      </c>
      <c r="C52" s="403" t="n"/>
      <c r="D52" s="209">
        <f>IF('{Equipment Data Entry}'!B54="","",'{Equipment Data Entry}'!B54)</f>
        <v/>
      </c>
      <c r="E52" s="420" t="n"/>
      <c r="F52" s="403" t="n"/>
      <c r="G52" s="200" t="inlineStr">
        <is>
          <t>Service</t>
        </is>
      </c>
      <c r="H52" s="403" t="n"/>
      <c r="I52" s="210">
        <f>IF('{Equipment Data Entry}'!C54="","",'{Equipment Data Entry}'!C54)</f>
        <v/>
      </c>
      <c r="J52" s="420" t="n"/>
      <c r="K52" s="420" t="n"/>
      <c r="L52" s="420" t="n"/>
      <c r="M52" s="403" t="n"/>
    </row>
    <row r="53" ht="13.35" customHeight="1" s="162">
      <c r="B53" s="424" t="n"/>
      <c r="C53" s="425" t="n"/>
      <c r="D53" s="424" t="n"/>
      <c r="E53" s="426" t="n"/>
      <c r="F53" s="425" t="n"/>
      <c r="G53" s="424" t="n"/>
      <c r="H53" s="425" t="n"/>
      <c r="I53" s="424" t="n"/>
      <c r="J53" s="426" t="n"/>
      <c r="K53" s="426" t="n"/>
      <c r="L53" s="426" t="n"/>
      <c r="M53" s="425" t="n"/>
    </row>
    <row r="54" ht="13.35" customHeight="1" s="162"/>
    <row r="55" ht="13.35" customHeight="1" s="162">
      <c r="B55" s="188" t="inlineStr">
        <is>
          <t>Perforated Supply Plenum (Evergreen VelGrid) – CFM = avg of readings × (L − 2 − 2×blanks) × W × K / 144</t>
        </is>
      </c>
      <c r="C55" s="174" t="n"/>
      <c r="D55" s="174" t="n"/>
      <c r="E55" s="174" t="n"/>
      <c r="F55" s="174" t="n"/>
      <c r="G55" s="174" t="n"/>
      <c r="H55" s="174" t="n"/>
      <c r="I55" s="174" t="n"/>
      <c r="J55" s="174" t="n"/>
      <c r="K55" s="174" t="n"/>
      <c r="L55" s="174" t="n"/>
      <c r="M55" s="173" t="n"/>
    </row>
    <row r="56" ht="13.35" customHeight="1" s="162">
      <c r="B56" s="153" t="inlineStr">
        <is>
          <t>Length (in)</t>
        </is>
      </c>
      <c r="C56" s="173" t="n"/>
      <c r="D56" s="33" t="n"/>
      <c r="E56" s="153" t="inlineStr">
        <is>
          <t>Width (in)</t>
        </is>
      </c>
      <c r="F56" s="173" t="n"/>
      <c r="G56" s="33" t="n"/>
      <c r="H56" s="153" t="inlineStr">
        <is>
          <t>Blanks</t>
        </is>
      </c>
      <c r="I56" s="173" t="n"/>
      <c r="J56" s="33" t="n"/>
      <c r="K56" s="153" t="inlineStr">
        <is>
          <t>K</t>
        </is>
      </c>
      <c r="L56" s="173" t="n"/>
      <c r="M56" s="32">
        <f>IF(G56="","",IFERROR(INDEX('{Dropdowns}'!$S:$S,MATCH(G56,'{Dropdowns}'!$R:$R,0)),""))</f>
        <v/>
      </c>
    </row>
    <row r="57" ht="13.35" customHeight="1" s="162">
      <c r="B57" s="153" t="inlineStr">
        <is>
          <t>Readings 1-10 (fpm)</t>
        </is>
      </c>
      <c r="C57" s="173" t="n"/>
      <c r="D57" s="33" t="n"/>
      <c r="E57" s="33" t="n"/>
      <c r="F57" s="33" t="n"/>
      <c r="G57" s="33" t="n"/>
      <c r="H57" s="33" t="n"/>
      <c r="I57" s="33" t="n"/>
      <c r="J57" s="33" t="n"/>
      <c r="K57" s="33" t="n"/>
      <c r="L57" s="33" t="n"/>
      <c r="M57" s="33" t="n"/>
    </row>
    <row r="58" ht="13.35" customHeight="1" s="162">
      <c r="B58" s="153" t="inlineStr">
        <is>
          <t>Readings 11-20 (fpm)</t>
        </is>
      </c>
      <c r="C58" s="173" t="n"/>
      <c r="D58" s="33" t="n"/>
      <c r="E58" s="33" t="n"/>
      <c r="F58" s="33" t="n"/>
      <c r="G58" s="33" t="n"/>
      <c r="H58" s="33" t="n"/>
      <c r="I58" s="33" t="n"/>
      <c r="J58" s="33" t="n"/>
      <c r="K58" s="33" t="n"/>
      <c r="L58" s="33" t="n"/>
      <c r="M58" s="33" t="n"/>
    </row>
    <row r="59" ht="13.35" customHeight="1" s="162">
      <c r="B59" s="153" t="inlineStr">
        <is>
          <t>PSP CFM</t>
        </is>
      </c>
      <c r="C59" s="174" t="n"/>
      <c r="D59" s="173" t="n"/>
      <c r="E59" s="33">
        <f>IF(OR(D56="",G56="",COUNT(D57:M58)=0),"",AVERAGE(D57:M58)*(D56-2-2*N(J56))*G56*N(M56)/144)</f>
        <v/>
      </c>
      <c r="F59" s="174" t="n"/>
      <c r="G59" s="173" t="n"/>
      <c r="H59" s="153" t="inlineStr">
        <is>
          <t>CFM / ft</t>
        </is>
      </c>
      <c r="I59" s="174" t="n"/>
      <c r="J59" s="173" t="n"/>
      <c r="K59" s="33">
        <f>IF(OR(E59="",D56=""),"",E59/(D56/12))</f>
        <v/>
      </c>
      <c r="L59" s="174" t="n"/>
      <c r="M59" s="173" t="n"/>
    </row>
    <row r="60" ht="13.35" customHeight="1" s="162"/>
    <row r="61" ht="13.35" customHeight="1" s="162">
      <c r="B61" s="188" t="inlineStr">
        <is>
          <t>Supply Filter Grid (Evergreen VelGrid, K = 1.35) – CFM = velocity × free area × K</t>
        </is>
      </c>
      <c r="C61" s="174" t="n"/>
      <c r="D61" s="174" t="n"/>
      <c r="E61" s="174" t="n"/>
      <c r="F61" s="174" t="n"/>
      <c r="G61" s="174" t="n"/>
      <c r="H61" s="174" t="n"/>
      <c r="I61" s="174" t="n"/>
      <c r="J61" s="174" t="n"/>
      <c r="K61" s="174" t="n"/>
      <c r="L61" s="174" t="n"/>
      <c r="M61" s="173" t="n"/>
    </row>
    <row r="62" ht="13.35" customHeight="1" s="162">
      <c r="B62" s="153" t="inlineStr">
        <is>
          <t>Filter Size</t>
        </is>
      </c>
      <c r="C62" s="33" t="n"/>
      <c r="D62" s="33" t="n"/>
      <c r="E62" s="33" t="n"/>
      <c r="F62" s="33" t="n"/>
      <c r="G62" s="33" t="n"/>
      <c r="H62" s="33" t="n"/>
      <c r="I62" s="33" t="n"/>
      <c r="J62" s="33" t="n"/>
      <c r="K62" s="33" t="n"/>
      <c r="L62" s="33" t="n"/>
      <c r="M62" s="33" t="n"/>
    </row>
    <row r="63" ht="13.35" customHeight="1" s="162">
      <c r="B63" s="153" t="inlineStr">
        <is>
          <t>Velocity (fpm)</t>
        </is>
      </c>
      <c r="C63" s="33" t="n"/>
      <c r="D63" s="33" t="n"/>
      <c r="E63" s="33" t="n"/>
      <c r="F63" s="33" t="n"/>
      <c r="G63" s="33" t="n"/>
      <c r="H63" s="33" t="n"/>
      <c r="I63" s="33" t="n"/>
      <c r="J63" s="33" t="n"/>
      <c r="K63" s="33" t="n"/>
      <c r="L63" s="33" t="n"/>
      <c r="M63" s="33" t="n"/>
    </row>
    <row r="64" ht="13.35" customHeight="1" s="162">
      <c r="B64" s="153" t="inlineStr">
        <is>
          <t>CFM</t>
        </is>
      </c>
      <c r="C64" s="33">
        <f>IF(OR(C62="",C63=""),"",C63*IFERROR(INDEX('{Dropdowns}'!$J:$J,MATCH("Supply Filter (VelGrid)|"&amp;C62,'{Dropdowns}'!$H:$H,0)),0)*IFERROR(INDEX('{Dropdowns}'!$K:$K,MATCH("Supply Filter (VelGrid)|"&amp;C62,'{Dropdowns}'!$H:$H,0)),0))</f>
        <v/>
      </c>
      <c r="D64" s="33">
        <f>IF(OR(D62="",D63=""),"",D63*IFERROR(INDEX('{Dropdowns}'!$J:$J,MATCH("Supply Filter (VelGrid)|"&amp;D62,'{Dropdowns}'!$H:$H,0)),0)*IFERROR(INDEX('{Dropdowns}'!$K:$K,MATCH("Supply Filter (VelGrid)|"&amp;D62,'{Dropdowns}'!$H:$H,0)),0))</f>
        <v/>
      </c>
      <c r="E64" s="33">
        <f>IF(OR(E62="",E63=""),"",E63*IFERROR(INDEX('{Dropdowns}'!$J:$J,MATCH("Supply Filter (VelGrid)|"&amp;E62,'{Dropdowns}'!$H:$H,0)),0)*IFERROR(INDEX('{Dropdowns}'!$K:$K,MATCH("Supply Filter (VelGrid)|"&amp;E62,'{Dropdowns}'!$H:$H,0)),0))</f>
        <v/>
      </c>
      <c r="F64" s="33">
        <f>IF(OR(F62="",F63=""),"",F63*IFERROR(INDEX('{Dropdowns}'!$J:$J,MATCH("Supply Filter (VelGrid)|"&amp;F62,'{Dropdowns}'!$H:$H,0)),0)*IFERROR(INDEX('{Dropdowns}'!$K:$K,MATCH("Supply Filter (VelGrid)|"&amp;F62,'{Dropdowns}'!$H:$H,0)),0))</f>
        <v/>
      </c>
      <c r="G64" s="33">
        <f>IF(OR(G62="",G63=""),"",G63*IFERROR(INDEX('{Dropdowns}'!$J:$J,MATCH("Supply Filter (VelGrid)|"&amp;G62,'{Dropdowns}'!$H:$H,0)),0)*IFERROR(INDEX('{Dropdowns}'!$K:$K,MATCH("Supply Filter (VelGrid)|"&amp;G62,'{Dropdowns}'!$H:$H,0)),0))</f>
        <v/>
      </c>
      <c r="H64" s="33">
        <f>IF(OR(H62="",H63=""),"",H63*IFERROR(INDEX('{Dropdowns}'!$J:$J,MATCH("Supply Filter (VelGrid)|"&amp;H62,'{Dropdowns}'!$H:$H,0)),0)*IFERROR(INDEX('{Dropdowns}'!$K:$K,MATCH("Supply Filter (VelGrid)|"&amp;H62,'{Dropdowns}'!$H:$H,0)),0))</f>
        <v/>
      </c>
      <c r="I64" s="33">
        <f>IF(OR(I62="",I63=""),"",I63*IFERROR(INDEX('{Dropdowns}'!$J:$J,MATCH("Supply Filter (VelGrid)|"&amp;I62,'{Dropdowns}'!$H:$H,0)),0)*IFERROR(INDEX('{Dropdowns}'!$K:$K,MATCH("Supply Filter (VelGrid)|"&amp;I62,'{Dropdowns}'!$H:$H,0)),0))</f>
        <v/>
      </c>
      <c r="J64" s="33">
        <f>IF(OR(J62="",J63=""),"",J63*IFERROR(INDEX('{Dropdowns}'!$J:$J,MATCH("Supply Filter (VelGrid)|"&amp;J62,'{Dropdowns}'!$H:$H,0)),0)*IFERROR(INDEX('{Dropdowns}'!$K:$K,MATCH("Supply Filter (VelGrid)|"&amp;J62,'{Dropdowns}'!$H:$H,0)),0))</f>
        <v/>
      </c>
      <c r="K64" s="33">
        <f>IF(OR(K62="",K63=""),"",K63*IFERROR(INDEX('{Dropdowns}'!$J:$J,MATCH("Supply Filter (VelGrid)|"&amp;K62,'{Dropdowns}'!$H:$H,0)),0)*IFERROR(INDEX('{Dropdowns}'!$K:$K,MATCH("Supply Filter (VelGrid)|"&amp;K62,'{Dropdowns}'!$H:$H,0)),0))</f>
        <v/>
      </c>
      <c r="L64" s="33">
        <f>IF(OR(L62="",L63=""),"",L63*IFERROR(INDEX('{Dropdowns}'!$J:$J,MATCH("Supply Filter (VelGrid)|"&amp;L62,'{Dropdowns}'!$H:$H,0)),0)*IFERROR(INDEX('{Dropdowns}'!$K:$K,MATCH("Supply Filter (VelGrid)|"&amp;L62,'{Dropdowns}'!$H:$H,0)),0))</f>
        <v/>
      </c>
      <c r="M64" s="33">
        <f>IF(OR(M62="",M63=""),"",M63*IFERROR(INDEX('{Dropdowns}'!$J:$J,MATCH("Supply Filter (VelGrid)|"&amp;M62,'{Dropdowns}'!$H:$H,0)),0)*IFERROR(INDEX('{Dropdowns}'!$K:$K,MATCH("Supply Filter (VelGrid)|"&amp;M62,'{Dropdowns}'!$H:$H,0)),0))</f>
        <v/>
      </c>
    </row>
    <row r="65" ht="13.35" customHeight="1" s="162">
      <c r="B65" s="153" t="inlineStr">
        <is>
          <t>Filter Grid Total CFM</t>
        </is>
      </c>
      <c r="C65" s="174" t="n"/>
      <c r="D65" s="173" t="n"/>
      <c r="E65" s="33">
        <f>IF(SUM(C64:M64)=0,"",SUM(C64:M64))</f>
        <v/>
      </c>
      <c r="F65" s="174" t="n"/>
      <c r="G65" s="173" t="n"/>
    </row>
    <row r="66" ht="13.35" customHeight="1" s="162"/>
    <row r="67" ht="13.35" customHeight="1" s="162">
      <c r="B67" s="188" t="inlineStr">
        <is>
          <t>Direct-Fired Heater – Supply CFM from Burner Profile Pressure (Evergreen table, linear interpolation)</t>
        </is>
      </c>
      <c r="C67" s="174" t="n"/>
      <c r="D67" s="174" t="n"/>
      <c r="E67" s="174" t="n"/>
      <c r="F67" s="174" t="n"/>
      <c r="G67" s="174" t="n"/>
      <c r="H67" s="174" t="n"/>
      <c r="I67" s="174" t="n"/>
      <c r="J67" s="174" t="n"/>
      <c r="K67" s="174" t="n"/>
      <c r="L67" s="174" t="n"/>
      <c r="M67" s="173" t="n"/>
    </row>
    <row r="68" ht="13.35" customHeight="1" s="162">
      <c r="B68" s="153" t="inlineStr">
        <is>
          <t>Housing Size (1-5)</t>
        </is>
      </c>
      <c r="C68" s="173" t="n"/>
      <c r="D68" s="33" t="n"/>
      <c r="E68" s="153" t="inlineStr">
        <is>
          <t>Profile Pressure (in. w.g.)</t>
        </is>
      </c>
      <c r="F68" s="174" t="n"/>
      <c r="G68" s="173" t="n"/>
      <c r="H68" s="32" t="n"/>
      <c r="I68" s="153" t="inlineStr">
        <is>
          <t>Derived CFM</t>
        </is>
      </c>
      <c r="J68" s="173" t="n"/>
      <c r="K68" s="33">
        <f>IF(OR(D68="",H68=""),"",IF(H68&lt;0.15,"Pressure too low",IF(H68&gt;0.65,"Pressure too high",INDEX('{Dropdowns}'!$V$2:$Z$12,MATCH(H68,'{Dropdowns}'!$U$2:$U$12,1),D68)+(H68-INDEX('{Dropdowns}'!$U$2:$U$12,MATCH(H68,'{Dropdowns}'!$U$2:$U$12,1)))*(INDEX('{Dropdowns}'!$V$2:$Z$12,MIN(MATCH(H68,'{Dropdowns}'!$U$2:$U$12,1)+1,11),D68)-INDEX('{Dropdowns}'!$V$2:$Z$12,MATCH(H68,'{Dropdowns}'!$U$2:$U$12,1),D68))/0.05)))</f>
        <v/>
      </c>
      <c r="L68" s="174" t="n"/>
      <c r="M68" s="173" t="n"/>
    </row>
    <row r="69" ht="13.35" customHeight="1" s="162"/>
    <row r="70" ht="13.35" customHeight="1" s="162">
      <c r="B70" s="188" t="inlineStr">
        <is>
          <t>Airflow Basis for MAU Data Page</t>
        </is>
      </c>
      <c r="C70" s="174" t="n"/>
      <c r="D70" s="174" t="n"/>
      <c r="E70" s="174" t="n"/>
      <c r="F70" s="174" t="n"/>
      <c r="G70" s="174" t="n"/>
      <c r="H70" s="174" t="n"/>
      <c r="I70" s="174" t="n"/>
      <c r="J70" s="174" t="n"/>
      <c r="K70" s="174" t="n"/>
      <c r="L70" s="174" t="n"/>
      <c r="M70" s="173" t="n"/>
    </row>
    <row r="71" ht="13.35" customHeight="1" s="162">
      <c r="B71" s="153" t="inlineStr">
        <is>
          <t>Method used</t>
        </is>
      </c>
      <c r="C71" s="174" t="n"/>
      <c r="D71" s="173" t="n"/>
      <c r="E71" s="33" t="n"/>
      <c r="F71" s="174" t="n"/>
      <c r="G71" s="173" t="n"/>
      <c r="H71" s="153" t="inlineStr">
        <is>
          <t>Design CFM (if no outlets)</t>
        </is>
      </c>
      <c r="I71" s="174" t="n"/>
      <c r="J71" s="173" t="n"/>
      <c r="K71" s="33" t="n"/>
      <c r="L71" s="174" t="n"/>
      <c r="M71" s="173" t="n"/>
    </row>
    <row r="72" ht="13.35" customHeight="1" s="162">
      <c r="B72" s="153" t="inlineStr">
        <is>
          <t>Method Total CFM</t>
        </is>
      </c>
      <c r="C72" s="174" t="n"/>
      <c r="D72" s="173" t="n"/>
      <c r="E72" s="33">
        <f>IF(E71="","",IF(E71="PSP",E59,IF(E71="Filter Grid",E65,IF(E71="Profile Pressure",K68,""))))</f>
        <v/>
      </c>
      <c r="F72" s="174" t="n"/>
      <c r="G72" s="173" t="n"/>
      <c r="H72" s="153" t="inlineStr">
        <is>
          <t>Remarks</t>
        </is>
      </c>
      <c r="I72" s="174" t="n"/>
      <c r="J72" s="173" t="n"/>
      <c r="K72" s="33" t="n"/>
      <c r="L72" s="174" t="n"/>
      <c r="M72" s="173" t="n"/>
    </row>
    <row r="73" ht="13.35" customHeight="1" s="162"/>
    <row r="74" ht="13.35" customHeight="1" s="162"/>
    <row r="75" ht="13.35" customHeight="1" s="162"/>
    <row r="76" ht="13.35" customHeight="1" s="162">
      <c r="B76" s="200" t="inlineStr">
        <is>
          <t>System</t>
        </is>
      </c>
      <c r="C76" s="403" t="n"/>
      <c r="D76" s="209">
        <f>IF('{Equipment Data Entry}'!B55="","",'{Equipment Data Entry}'!B55)</f>
        <v/>
      </c>
      <c r="E76" s="420" t="n"/>
      <c r="F76" s="403" t="n"/>
      <c r="G76" s="200" t="inlineStr">
        <is>
          <t>Service</t>
        </is>
      </c>
      <c r="H76" s="403" t="n"/>
      <c r="I76" s="210">
        <f>IF('{Equipment Data Entry}'!C55="","",'{Equipment Data Entry}'!C55)</f>
        <v/>
      </c>
      <c r="J76" s="420" t="n"/>
      <c r="K76" s="420" t="n"/>
      <c r="L76" s="420" t="n"/>
      <c r="M76" s="403" t="n"/>
    </row>
    <row r="77" ht="13.35" customHeight="1" s="162">
      <c r="B77" s="424" t="n"/>
      <c r="C77" s="425" t="n"/>
      <c r="D77" s="424" t="n"/>
      <c r="E77" s="426" t="n"/>
      <c r="F77" s="425" t="n"/>
      <c r="G77" s="424" t="n"/>
      <c r="H77" s="425" t="n"/>
      <c r="I77" s="424" t="n"/>
      <c r="J77" s="426" t="n"/>
      <c r="K77" s="426" t="n"/>
      <c r="L77" s="426" t="n"/>
      <c r="M77" s="425" t="n"/>
    </row>
    <row r="78" ht="13.35" customHeight="1" s="162"/>
    <row r="79" ht="13.35" customHeight="1" s="162">
      <c r="B79" s="188" t="inlineStr">
        <is>
          <t>Perforated Supply Plenum (Evergreen VelGrid) – CFM = avg of readings × (L − 2 − 2×blanks) × W × K / 144</t>
        </is>
      </c>
      <c r="C79" s="174" t="n"/>
      <c r="D79" s="174" t="n"/>
      <c r="E79" s="174" t="n"/>
      <c r="F79" s="174" t="n"/>
      <c r="G79" s="174" t="n"/>
      <c r="H79" s="174" t="n"/>
      <c r="I79" s="174" t="n"/>
      <c r="J79" s="174" t="n"/>
      <c r="K79" s="174" t="n"/>
      <c r="L79" s="174" t="n"/>
      <c r="M79" s="173" t="n"/>
    </row>
    <row r="80" ht="13.35" customHeight="1" s="162">
      <c r="B80" s="153" t="inlineStr">
        <is>
          <t>Length (in)</t>
        </is>
      </c>
      <c r="C80" s="173" t="n"/>
      <c r="D80" s="33" t="n"/>
      <c r="E80" s="153" t="inlineStr">
        <is>
          <t>Width (in)</t>
        </is>
      </c>
      <c r="F80" s="173" t="n"/>
      <c r="G80" s="33" t="n"/>
      <c r="H80" s="153" t="inlineStr">
        <is>
          <t>Blanks</t>
        </is>
      </c>
      <c r="I80" s="173" t="n"/>
      <c r="J80" s="33" t="n"/>
      <c r="K80" s="153" t="inlineStr">
        <is>
          <t>K</t>
        </is>
      </c>
      <c r="L80" s="173" t="n"/>
      <c r="M80" s="32">
        <f>IF(G80="","",IFERROR(INDEX('{Dropdowns}'!$S:$S,MATCH(G80,'{Dropdowns}'!$R:$R,0)),""))</f>
        <v/>
      </c>
    </row>
    <row r="81" ht="13.35" customHeight="1" s="162">
      <c r="B81" s="153" t="inlineStr">
        <is>
          <t>Readings 1-10 (fpm)</t>
        </is>
      </c>
      <c r="C81" s="173" t="n"/>
      <c r="D81" s="33" t="n"/>
      <c r="E81" s="33" t="n"/>
      <c r="F81" s="33" t="n"/>
      <c r="G81" s="33" t="n"/>
      <c r="H81" s="33" t="n"/>
      <c r="I81" s="33" t="n"/>
      <c r="J81" s="33" t="n"/>
      <c r="K81" s="33" t="n"/>
      <c r="L81" s="33" t="n"/>
      <c r="M81" s="33" t="n"/>
    </row>
    <row r="82" ht="13.35" customHeight="1" s="162">
      <c r="B82" s="153" t="inlineStr">
        <is>
          <t>Readings 11-20 (fpm)</t>
        </is>
      </c>
      <c r="C82" s="173" t="n"/>
      <c r="D82" s="33" t="n"/>
      <c r="E82" s="33" t="n"/>
      <c r="F82" s="33" t="n"/>
      <c r="G82" s="33" t="n"/>
      <c r="H82" s="33" t="n"/>
      <c r="I82" s="33" t="n"/>
      <c r="J82" s="33" t="n"/>
      <c r="K82" s="33" t="n"/>
      <c r="L82" s="33" t="n"/>
      <c r="M82" s="33" t="n"/>
    </row>
    <row r="83" ht="13.35" customHeight="1" s="162">
      <c r="B83" s="153" t="inlineStr">
        <is>
          <t>PSP CFM</t>
        </is>
      </c>
      <c r="C83" s="174" t="n"/>
      <c r="D83" s="173" t="n"/>
      <c r="E83" s="33">
        <f>IF(OR(D80="",G80="",COUNT(D81:M82)=0),"",AVERAGE(D81:M82)*(D80-2-2*N(J80))*G80*N(M80)/144)</f>
        <v/>
      </c>
      <c r="F83" s="174" t="n"/>
      <c r="G83" s="173" t="n"/>
      <c r="H83" s="153" t="inlineStr">
        <is>
          <t>CFM / ft</t>
        </is>
      </c>
      <c r="I83" s="174" t="n"/>
      <c r="J83" s="173" t="n"/>
      <c r="K83" s="33">
        <f>IF(OR(E83="",D80=""),"",E83/(D80/12))</f>
        <v/>
      </c>
      <c r="L83" s="174" t="n"/>
      <c r="M83" s="173" t="n"/>
    </row>
    <row r="84" ht="13.35" customHeight="1" s="162"/>
    <row r="85" ht="13.35" customHeight="1" s="162">
      <c r="B85" s="188" t="inlineStr">
        <is>
          <t>Supply Filter Grid (Evergreen VelGrid, K = 1.35) – CFM = velocity × free area × K</t>
        </is>
      </c>
      <c r="C85" s="174" t="n"/>
      <c r="D85" s="174" t="n"/>
      <c r="E85" s="174" t="n"/>
      <c r="F85" s="174" t="n"/>
      <c r="G85" s="174" t="n"/>
      <c r="H85" s="174" t="n"/>
      <c r="I85" s="174" t="n"/>
      <c r="J85" s="174" t="n"/>
      <c r="K85" s="174" t="n"/>
      <c r="L85" s="174" t="n"/>
      <c r="M85" s="173" t="n"/>
    </row>
    <row r="86" ht="13.35" customHeight="1" s="162">
      <c r="B86" s="153" t="inlineStr">
        <is>
          <t>Filter Size</t>
        </is>
      </c>
      <c r="C86" s="33" t="n"/>
      <c r="D86" s="33" t="n"/>
      <c r="E86" s="33" t="n"/>
      <c r="F86" s="33" t="n"/>
      <c r="G86" s="33" t="n"/>
      <c r="H86" s="33" t="n"/>
      <c r="I86" s="33" t="n"/>
      <c r="J86" s="33" t="n"/>
      <c r="K86" s="33" t="n"/>
      <c r="L86" s="33" t="n"/>
      <c r="M86" s="33" t="n"/>
    </row>
    <row r="87" ht="13.35" customHeight="1" s="162">
      <c r="B87" s="153" t="inlineStr">
        <is>
          <t>Velocity (fpm)</t>
        </is>
      </c>
      <c r="C87" s="33" t="n"/>
      <c r="D87" s="33" t="n"/>
      <c r="E87" s="33" t="n"/>
      <c r="F87" s="33" t="n"/>
      <c r="G87" s="33" t="n"/>
      <c r="H87" s="33" t="n"/>
      <c r="I87" s="33" t="n"/>
      <c r="J87" s="33" t="n"/>
      <c r="K87" s="33" t="n"/>
      <c r="L87" s="33" t="n"/>
      <c r="M87" s="33" t="n"/>
    </row>
    <row r="88" ht="13.35" customHeight="1" s="162">
      <c r="B88" s="153" t="inlineStr">
        <is>
          <t>CFM</t>
        </is>
      </c>
      <c r="C88" s="33">
        <f>IF(OR(C86="",C87=""),"",C87*IFERROR(INDEX('{Dropdowns}'!$J:$J,MATCH("Supply Filter (VelGrid)|"&amp;C86,'{Dropdowns}'!$H:$H,0)),0)*IFERROR(INDEX('{Dropdowns}'!$K:$K,MATCH("Supply Filter (VelGrid)|"&amp;C86,'{Dropdowns}'!$H:$H,0)),0))</f>
        <v/>
      </c>
      <c r="D88" s="33">
        <f>IF(OR(D86="",D87=""),"",D87*IFERROR(INDEX('{Dropdowns}'!$J:$J,MATCH("Supply Filter (VelGrid)|"&amp;D86,'{Dropdowns}'!$H:$H,0)),0)*IFERROR(INDEX('{Dropdowns}'!$K:$K,MATCH("Supply Filter (VelGrid)|"&amp;D86,'{Dropdowns}'!$H:$H,0)),0))</f>
        <v/>
      </c>
      <c r="E88" s="33">
        <f>IF(OR(E86="",E87=""),"",E87*IFERROR(INDEX('{Dropdowns}'!$J:$J,MATCH("Supply Filter (VelGrid)|"&amp;E86,'{Dropdowns}'!$H:$H,0)),0)*IFERROR(INDEX('{Dropdowns}'!$K:$K,MATCH("Supply Filter (VelGrid)|"&amp;E86,'{Dropdowns}'!$H:$H,0)),0))</f>
        <v/>
      </c>
      <c r="F88" s="33">
        <f>IF(OR(F86="",F87=""),"",F87*IFERROR(INDEX('{Dropdowns}'!$J:$J,MATCH("Supply Filter (VelGrid)|"&amp;F86,'{Dropdowns}'!$H:$H,0)),0)*IFERROR(INDEX('{Dropdowns}'!$K:$K,MATCH("Supply Filter (VelGrid)|"&amp;F86,'{Dropdowns}'!$H:$H,0)),0))</f>
        <v/>
      </c>
      <c r="G88" s="33">
        <f>IF(OR(G86="",G87=""),"",G87*IFERROR(INDEX('{Dropdowns}'!$J:$J,MATCH("Supply Filter (VelGrid)|"&amp;G86,'{Dropdowns}'!$H:$H,0)),0)*IFERROR(INDEX('{Dropdowns}'!$K:$K,MATCH("Supply Filter (VelGrid)|"&amp;G86,'{Dropdowns}'!$H:$H,0)),0))</f>
        <v/>
      </c>
      <c r="H88" s="33">
        <f>IF(OR(H86="",H87=""),"",H87*IFERROR(INDEX('{Dropdowns}'!$J:$J,MATCH("Supply Filter (VelGrid)|"&amp;H86,'{Dropdowns}'!$H:$H,0)),0)*IFERROR(INDEX('{Dropdowns}'!$K:$K,MATCH("Supply Filter (VelGrid)|"&amp;H86,'{Dropdowns}'!$H:$H,0)),0))</f>
        <v/>
      </c>
      <c r="I88" s="33">
        <f>IF(OR(I86="",I87=""),"",I87*IFERROR(INDEX('{Dropdowns}'!$J:$J,MATCH("Supply Filter (VelGrid)|"&amp;I86,'{Dropdowns}'!$H:$H,0)),0)*IFERROR(INDEX('{Dropdowns}'!$K:$K,MATCH("Supply Filter (VelGrid)|"&amp;I86,'{Dropdowns}'!$H:$H,0)),0))</f>
        <v/>
      </c>
      <c r="J88" s="33">
        <f>IF(OR(J86="",J87=""),"",J87*IFERROR(INDEX('{Dropdowns}'!$J:$J,MATCH("Supply Filter (VelGrid)|"&amp;J86,'{Dropdowns}'!$H:$H,0)),0)*IFERROR(INDEX('{Dropdowns}'!$K:$K,MATCH("Supply Filter (VelGrid)|"&amp;J86,'{Dropdowns}'!$H:$H,0)),0))</f>
        <v/>
      </c>
      <c r="K88" s="33">
        <f>IF(OR(K86="",K87=""),"",K87*IFERROR(INDEX('{Dropdowns}'!$J:$J,MATCH("Supply Filter (VelGrid)|"&amp;K86,'{Dropdowns}'!$H:$H,0)),0)*IFERROR(INDEX('{Dropdowns}'!$K:$K,MATCH("Supply Filter (VelGrid)|"&amp;K86,'{Dropdowns}'!$H:$H,0)),0))</f>
        <v/>
      </c>
      <c r="L88" s="33">
        <f>IF(OR(L86="",L87=""),"",L87*IFERROR(INDEX('{Dropdowns}'!$J:$J,MATCH("Supply Filter (VelGrid)|"&amp;L86,'{Dropdowns}'!$H:$H,0)),0)*IFERROR(INDEX('{Dropdowns}'!$K:$K,MATCH("Supply Filter (VelGrid)|"&amp;L86,'{Dropdowns}'!$H:$H,0)),0))</f>
        <v/>
      </c>
      <c r="M88" s="33">
        <f>IF(OR(M86="",M87=""),"",M87*IFERROR(INDEX('{Dropdowns}'!$J:$J,MATCH("Supply Filter (VelGrid)|"&amp;M86,'{Dropdowns}'!$H:$H,0)),0)*IFERROR(INDEX('{Dropdowns}'!$K:$K,MATCH("Supply Filter (VelGrid)|"&amp;M86,'{Dropdowns}'!$H:$H,0)),0))</f>
        <v/>
      </c>
    </row>
    <row r="89" ht="13.35" customHeight="1" s="162">
      <c r="B89" s="153" t="inlineStr">
        <is>
          <t>Filter Grid Total CFM</t>
        </is>
      </c>
      <c r="C89" s="174" t="n"/>
      <c r="D89" s="173" t="n"/>
      <c r="E89" s="33">
        <f>IF(SUM(C88:M88)=0,"",SUM(C88:M88))</f>
        <v/>
      </c>
      <c r="F89" s="174" t="n"/>
      <c r="G89" s="173" t="n"/>
    </row>
    <row r="90" ht="13.35" customHeight="1" s="162"/>
    <row r="91" ht="13.35" customHeight="1" s="162">
      <c r="B91" s="188" t="inlineStr">
        <is>
          <t>Direct-Fired Heater – Supply CFM from Burner Profile Pressure (Evergreen table, linear interpolation)</t>
        </is>
      </c>
      <c r="C91" s="174" t="n"/>
      <c r="D91" s="174" t="n"/>
      <c r="E91" s="174" t="n"/>
      <c r="F91" s="174" t="n"/>
      <c r="G91" s="174" t="n"/>
      <c r="H91" s="174" t="n"/>
      <c r="I91" s="174" t="n"/>
      <c r="J91" s="174" t="n"/>
      <c r="K91" s="174" t="n"/>
      <c r="L91" s="174" t="n"/>
      <c r="M91" s="173" t="n"/>
    </row>
    <row r="92" ht="13.35" customHeight="1" s="162">
      <c r="B92" s="153" t="inlineStr">
        <is>
          <t>Housing Size (1-5)</t>
        </is>
      </c>
      <c r="C92" s="173" t="n"/>
      <c r="D92" s="33" t="n"/>
      <c r="E92" s="153" t="inlineStr">
        <is>
          <t>Profile Pressure (in. w.g.)</t>
        </is>
      </c>
      <c r="F92" s="174" t="n"/>
      <c r="G92" s="173" t="n"/>
      <c r="H92" s="32" t="n"/>
      <c r="I92" s="153" t="inlineStr">
        <is>
          <t>Derived CFM</t>
        </is>
      </c>
      <c r="J92" s="173" t="n"/>
      <c r="K92" s="33">
        <f>IF(OR(D92="",H92=""),"",IF(H92&lt;0.15,"Pressure too low",IF(H92&gt;0.65,"Pressure too high",INDEX('{Dropdowns}'!$V$2:$Z$12,MATCH(H92,'{Dropdowns}'!$U$2:$U$12,1),D92)+(H92-INDEX('{Dropdowns}'!$U$2:$U$12,MATCH(H92,'{Dropdowns}'!$U$2:$U$12,1)))*(INDEX('{Dropdowns}'!$V$2:$Z$12,MIN(MATCH(H92,'{Dropdowns}'!$U$2:$U$12,1)+1,11),D92)-INDEX('{Dropdowns}'!$V$2:$Z$12,MATCH(H92,'{Dropdowns}'!$U$2:$U$12,1),D92))/0.05)))</f>
        <v/>
      </c>
      <c r="L92" s="174" t="n"/>
      <c r="M92" s="173" t="n"/>
    </row>
    <row r="93" ht="13.35" customHeight="1" s="162"/>
    <row r="94" ht="13.35" customHeight="1" s="162">
      <c r="B94" s="188" t="inlineStr">
        <is>
          <t>Airflow Basis for MAU Data Page</t>
        </is>
      </c>
      <c r="C94" s="174" t="n"/>
      <c r="D94" s="174" t="n"/>
      <c r="E94" s="174" t="n"/>
      <c r="F94" s="174" t="n"/>
      <c r="G94" s="174" t="n"/>
      <c r="H94" s="174" t="n"/>
      <c r="I94" s="174" t="n"/>
      <c r="J94" s="174" t="n"/>
      <c r="K94" s="174" t="n"/>
      <c r="L94" s="174" t="n"/>
      <c r="M94" s="173" t="n"/>
    </row>
    <row r="95" ht="13.35" customHeight="1" s="162">
      <c r="B95" s="153" t="inlineStr">
        <is>
          <t>Method used</t>
        </is>
      </c>
      <c r="C95" s="174" t="n"/>
      <c r="D95" s="173" t="n"/>
      <c r="E95" s="33" t="n"/>
      <c r="F95" s="174" t="n"/>
      <c r="G95" s="173" t="n"/>
      <c r="H95" s="153" t="inlineStr">
        <is>
          <t>Design CFM (if no outlets)</t>
        </is>
      </c>
      <c r="I95" s="174" t="n"/>
      <c r="J95" s="173" t="n"/>
      <c r="K95" s="33" t="n"/>
      <c r="L95" s="174" t="n"/>
      <c r="M95" s="173" t="n"/>
    </row>
    <row r="96" ht="13.35" customHeight="1" s="162">
      <c r="B96" s="153" t="inlineStr">
        <is>
          <t>Method Total CFM</t>
        </is>
      </c>
      <c r="C96" s="174" t="n"/>
      <c r="D96" s="173" t="n"/>
      <c r="E96" s="33">
        <f>IF(E95="","",IF(E95="PSP",E83,IF(E95="Filter Grid",E89,IF(E95="Profile Pressure",K92,""))))</f>
        <v/>
      </c>
      <c r="F96" s="174" t="n"/>
      <c r="G96" s="173" t="n"/>
      <c r="H96" s="153" t="inlineStr">
        <is>
          <t>Remarks</t>
        </is>
      </c>
      <c r="I96" s="174" t="n"/>
      <c r="J96" s="173" t="n"/>
      <c r="K96" s="33" t="n"/>
      <c r="L96" s="174" t="n"/>
      <c r="M96" s="173" t="n"/>
    </row>
    <row r="97" ht="13.35" customHeight="1" s="162"/>
    <row r="98" ht="13.35" customHeight="1" s="162"/>
    <row r="99" ht="13.35" customHeight="1" s="162"/>
    <row r="100" ht="13.35" customHeight="1" s="162">
      <c r="B100" s="200" t="inlineStr">
        <is>
          <t>System</t>
        </is>
      </c>
      <c r="C100" s="403" t="n"/>
      <c r="D100" s="209">
        <f>IF('{Equipment Data Entry}'!B56="","",'{Equipment Data Entry}'!B56)</f>
        <v/>
      </c>
      <c r="E100" s="420" t="n"/>
      <c r="F100" s="403" t="n"/>
      <c r="G100" s="200" t="inlineStr">
        <is>
          <t>Service</t>
        </is>
      </c>
      <c r="H100" s="403" t="n"/>
      <c r="I100" s="210">
        <f>IF('{Equipment Data Entry}'!C56="","",'{Equipment Data Entry}'!C56)</f>
        <v/>
      </c>
      <c r="J100" s="420" t="n"/>
      <c r="K100" s="420" t="n"/>
      <c r="L100" s="420" t="n"/>
      <c r="M100" s="403" t="n"/>
    </row>
    <row r="101" ht="13.35" customHeight="1" s="162">
      <c r="B101" s="424" t="n"/>
      <c r="C101" s="425" t="n"/>
      <c r="D101" s="424" t="n"/>
      <c r="E101" s="426" t="n"/>
      <c r="F101" s="425" t="n"/>
      <c r="G101" s="424" t="n"/>
      <c r="H101" s="425" t="n"/>
      <c r="I101" s="424" t="n"/>
      <c r="J101" s="426" t="n"/>
      <c r="K101" s="426" t="n"/>
      <c r="L101" s="426" t="n"/>
      <c r="M101" s="425" t="n"/>
    </row>
    <row r="102" ht="13.35" customHeight="1" s="162"/>
    <row r="103" ht="13.35" customHeight="1" s="162">
      <c r="B103" s="188" t="inlineStr">
        <is>
          <t>Perforated Supply Plenum (Evergreen VelGrid) – CFM = avg of readings × (L − 2 − 2×blanks) × W × K / 144</t>
        </is>
      </c>
      <c r="C103" s="174" t="n"/>
      <c r="D103" s="174" t="n"/>
      <c r="E103" s="174" t="n"/>
      <c r="F103" s="174" t="n"/>
      <c r="G103" s="174" t="n"/>
      <c r="H103" s="174" t="n"/>
      <c r="I103" s="174" t="n"/>
      <c r="J103" s="174" t="n"/>
      <c r="K103" s="174" t="n"/>
      <c r="L103" s="174" t="n"/>
      <c r="M103" s="173" t="n"/>
    </row>
    <row r="104" ht="13.35" customHeight="1" s="162">
      <c r="B104" s="153" t="inlineStr">
        <is>
          <t>Length (in)</t>
        </is>
      </c>
      <c r="C104" s="173" t="n"/>
      <c r="D104" s="33" t="n"/>
      <c r="E104" s="153" t="inlineStr">
        <is>
          <t>Width (in)</t>
        </is>
      </c>
      <c r="F104" s="173" t="n"/>
      <c r="G104" s="33" t="n"/>
      <c r="H104" s="153" t="inlineStr">
        <is>
          <t>Blanks</t>
        </is>
      </c>
      <c r="I104" s="173" t="n"/>
      <c r="J104" s="33" t="n"/>
      <c r="K104" s="153" t="inlineStr">
        <is>
          <t>K</t>
        </is>
      </c>
      <c r="L104" s="173" t="n"/>
      <c r="M104" s="32">
        <f>IF(G104="","",IFERROR(INDEX('{Dropdowns}'!$S:$S,MATCH(G104,'{Dropdowns}'!$R:$R,0)),""))</f>
        <v/>
      </c>
    </row>
    <row r="105" ht="13.35" customHeight="1" s="162">
      <c r="B105" s="153" t="inlineStr">
        <is>
          <t>Readings 1-10 (fpm)</t>
        </is>
      </c>
      <c r="C105" s="173" t="n"/>
      <c r="D105" s="33" t="n"/>
      <c r="E105" s="33" t="n"/>
      <c r="F105" s="33" t="n"/>
      <c r="G105" s="33" t="n"/>
      <c r="H105" s="33" t="n"/>
      <c r="I105" s="33" t="n"/>
      <c r="J105" s="33" t="n"/>
      <c r="K105" s="33" t="n"/>
      <c r="L105" s="33" t="n"/>
      <c r="M105" s="33" t="n"/>
    </row>
    <row r="106" ht="13.35" customHeight="1" s="162">
      <c r="B106" s="153" t="inlineStr">
        <is>
          <t>Readings 11-20 (fpm)</t>
        </is>
      </c>
      <c r="C106" s="173" t="n"/>
      <c r="D106" s="33" t="n"/>
      <c r="E106" s="33" t="n"/>
      <c r="F106" s="33" t="n"/>
      <c r="G106" s="33" t="n"/>
      <c r="H106" s="33" t="n"/>
      <c r="I106" s="33" t="n"/>
      <c r="J106" s="33" t="n"/>
      <c r="K106" s="33" t="n"/>
      <c r="L106" s="33" t="n"/>
      <c r="M106" s="33" t="n"/>
    </row>
    <row r="107" ht="13.35" customHeight="1" s="162">
      <c r="B107" s="153" t="inlineStr">
        <is>
          <t>PSP CFM</t>
        </is>
      </c>
      <c r="C107" s="174" t="n"/>
      <c r="D107" s="173" t="n"/>
      <c r="E107" s="33">
        <f>IF(OR(D104="",G104="",COUNT(D105:M106)=0),"",AVERAGE(D105:M106)*(D104-2-2*N(J104))*G104*N(M104)/144)</f>
        <v/>
      </c>
      <c r="F107" s="174" t="n"/>
      <c r="G107" s="173" t="n"/>
      <c r="H107" s="153" t="inlineStr">
        <is>
          <t>CFM / ft</t>
        </is>
      </c>
      <c r="I107" s="174" t="n"/>
      <c r="J107" s="173" t="n"/>
      <c r="K107" s="33">
        <f>IF(OR(E107="",D104=""),"",E107/(D104/12))</f>
        <v/>
      </c>
      <c r="L107" s="174" t="n"/>
      <c r="M107" s="173" t="n"/>
    </row>
    <row r="108" ht="13.35" customHeight="1" s="162"/>
    <row r="109" ht="13.35" customHeight="1" s="162">
      <c r="B109" s="188" t="inlineStr">
        <is>
          <t>Supply Filter Grid (Evergreen VelGrid, K = 1.35) – CFM = velocity × free area × K</t>
        </is>
      </c>
      <c r="C109" s="174" t="n"/>
      <c r="D109" s="174" t="n"/>
      <c r="E109" s="174" t="n"/>
      <c r="F109" s="174" t="n"/>
      <c r="G109" s="174" t="n"/>
      <c r="H109" s="174" t="n"/>
      <c r="I109" s="174" t="n"/>
      <c r="J109" s="174" t="n"/>
      <c r="K109" s="174" t="n"/>
      <c r="L109" s="174" t="n"/>
      <c r="M109" s="173" t="n"/>
    </row>
    <row r="110" ht="13.35" customHeight="1" s="162">
      <c r="B110" s="153" t="inlineStr">
        <is>
          <t>Filter Size</t>
        </is>
      </c>
      <c r="C110" s="33" t="n"/>
      <c r="D110" s="33" t="n"/>
      <c r="E110" s="33" t="n"/>
      <c r="F110" s="33" t="n"/>
      <c r="G110" s="33" t="n"/>
      <c r="H110" s="33" t="n"/>
      <c r="I110" s="33" t="n"/>
      <c r="J110" s="33" t="n"/>
      <c r="K110" s="33" t="n"/>
      <c r="L110" s="33" t="n"/>
      <c r="M110" s="33" t="n"/>
    </row>
    <row r="111" ht="13.35" customHeight="1" s="162">
      <c r="B111" s="153" t="inlineStr">
        <is>
          <t>Velocity (fpm)</t>
        </is>
      </c>
      <c r="C111" s="33" t="n"/>
      <c r="D111" s="33" t="n"/>
      <c r="E111" s="33" t="n"/>
      <c r="F111" s="33" t="n"/>
      <c r="G111" s="33" t="n"/>
      <c r="H111" s="33" t="n"/>
      <c r="I111" s="33" t="n"/>
      <c r="J111" s="33" t="n"/>
      <c r="K111" s="33" t="n"/>
      <c r="L111" s="33" t="n"/>
      <c r="M111" s="33" t="n"/>
    </row>
    <row r="112" ht="13.35" customHeight="1" s="162">
      <c r="B112" s="153" t="inlineStr">
        <is>
          <t>CFM</t>
        </is>
      </c>
      <c r="C112" s="33">
        <f>IF(OR(C110="",C111=""),"",C111*IFERROR(INDEX('{Dropdowns}'!$J:$J,MATCH("Supply Filter (VelGrid)|"&amp;C110,'{Dropdowns}'!$H:$H,0)),0)*IFERROR(INDEX('{Dropdowns}'!$K:$K,MATCH("Supply Filter (VelGrid)|"&amp;C110,'{Dropdowns}'!$H:$H,0)),0))</f>
        <v/>
      </c>
      <c r="D112" s="33">
        <f>IF(OR(D110="",D111=""),"",D111*IFERROR(INDEX('{Dropdowns}'!$J:$J,MATCH("Supply Filter (VelGrid)|"&amp;D110,'{Dropdowns}'!$H:$H,0)),0)*IFERROR(INDEX('{Dropdowns}'!$K:$K,MATCH("Supply Filter (VelGrid)|"&amp;D110,'{Dropdowns}'!$H:$H,0)),0))</f>
        <v/>
      </c>
      <c r="E112" s="33">
        <f>IF(OR(E110="",E111=""),"",E111*IFERROR(INDEX('{Dropdowns}'!$J:$J,MATCH("Supply Filter (VelGrid)|"&amp;E110,'{Dropdowns}'!$H:$H,0)),0)*IFERROR(INDEX('{Dropdowns}'!$K:$K,MATCH("Supply Filter (VelGrid)|"&amp;E110,'{Dropdowns}'!$H:$H,0)),0))</f>
        <v/>
      </c>
      <c r="F112" s="33">
        <f>IF(OR(F110="",F111=""),"",F111*IFERROR(INDEX('{Dropdowns}'!$J:$J,MATCH("Supply Filter (VelGrid)|"&amp;F110,'{Dropdowns}'!$H:$H,0)),0)*IFERROR(INDEX('{Dropdowns}'!$K:$K,MATCH("Supply Filter (VelGrid)|"&amp;F110,'{Dropdowns}'!$H:$H,0)),0))</f>
        <v/>
      </c>
      <c r="G112" s="33">
        <f>IF(OR(G110="",G111=""),"",G111*IFERROR(INDEX('{Dropdowns}'!$J:$J,MATCH("Supply Filter (VelGrid)|"&amp;G110,'{Dropdowns}'!$H:$H,0)),0)*IFERROR(INDEX('{Dropdowns}'!$K:$K,MATCH("Supply Filter (VelGrid)|"&amp;G110,'{Dropdowns}'!$H:$H,0)),0))</f>
        <v/>
      </c>
      <c r="H112" s="33">
        <f>IF(OR(H110="",H111=""),"",H111*IFERROR(INDEX('{Dropdowns}'!$J:$J,MATCH("Supply Filter (VelGrid)|"&amp;H110,'{Dropdowns}'!$H:$H,0)),0)*IFERROR(INDEX('{Dropdowns}'!$K:$K,MATCH("Supply Filter (VelGrid)|"&amp;H110,'{Dropdowns}'!$H:$H,0)),0))</f>
        <v/>
      </c>
      <c r="I112" s="33">
        <f>IF(OR(I110="",I111=""),"",I111*IFERROR(INDEX('{Dropdowns}'!$J:$J,MATCH("Supply Filter (VelGrid)|"&amp;I110,'{Dropdowns}'!$H:$H,0)),0)*IFERROR(INDEX('{Dropdowns}'!$K:$K,MATCH("Supply Filter (VelGrid)|"&amp;I110,'{Dropdowns}'!$H:$H,0)),0))</f>
        <v/>
      </c>
      <c r="J112" s="33">
        <f>IF(OR(J110="",J111=""),"",J111*IFERROR(INDEX('{Dropdowns}'!$J:$J,MATCH("Supply Filter (VelGrid)|"&amp;J110,'{Dropdowns}'!$H:$H,0)),0)*IFERROR(INDEX('{Dropdowns}'!$K:$K,MATCH("Supply Filter (VelGrid)|"&amp;J110,'{Dropdowns}'!$H:$H,0)),0))</f>
        <v/>
      </c>
      <c r="K112" s="33">
        <f>IF(OR(K110="",K111=""),"",K111*IFERROR(INDEX('{Dropdowns}'!$J:$J,MATCH("Supply Filter (VelGrid)|"&amp;K110,'{Dropdowns}'!$H:$H,0)),0)*IFERROR(INDEX('{Dropdowns}'!$K:$K,MATCH("Supply Filter (VelGrid)|"&amp;K110,'{Dropdowns}'!$H:$H,0)),0))</f>
        <v/>
      </c>
      <c r="L112" s="33">
        <f>IF(OR(L110="",L111=""),"",L111*IFERROR(INDEX('{Dropdowns}'!$J:$J,MATCH("Supply Filter (VelGrid)|"&amp;L110,'{Dropdowns}'!$H:$H,0)),0)*IFERROR(INDEX('{Dropdowns}'!$K:$K,MATCH("Supply Filter (VelGrid)|"&amp;L110,'{Dropdowns}'!$H:$H,0)),0))</f>
        <v/>
      </c>
      <c r="M112" s="33">
        <f>IF(OR(M110="",M111=""),"",M111*IFERROR(INDEX('{Dropdowns}'!$J:$J,MATCH("Supply Filter (VelGrid)|"&amp;M110,'{Dropdowns}'!$H:$H,0)),0)*IFERROR(INDEX('{Dropdowns}'!$K:$K,MATCH("Supply Filter (VelGrid)|"&amp;M110,'{Dropdowns}'!$H:$H,0)),0))</f>
        <v/>
      </c>
    </row>
    <row r="113" ht="13.35" customHeight="1" s="162">
      <c r="B113" s="153" t="inlineStr">
        <is>
          <t>Filter Grid Total CFM</t>
        </is>
      </c>
      <c r="C113" s="174" t="n"/>
      <c r="D113" s="173" t="n"/>
      <c r="E113" s="33">
        <f>IF(SUM(C112:M112)=0,"",SUM(C112:M112))</f>
        <v/>
      </c>
      <c r="F113" s="174" t="n"/>
      <c r="G113" s="173" t="n"/>
    </row>
    <row r="114" ht="13.35" customHeight="1" s="162"/>
    <row r="115" ht="13.35" customHeight="1" s="162">
      <c r="B115" s="188" t="inlineStr">
        <is>
          <t>Direct-Fired Heater – Supply CFM from Burner Profile Pressure (Evergreen table, linear interpolation)</t>
        </is>
      </c>
      <c r="C115" s="174" t="n"/>
      <c r="D115" s="174" t="n"/>
      <c r="E115" s="174" t="n"/>
      <c r="F115" s="174" t="n"/>
      <c r="G115" s="174" t="n"/>
      <c r="H115" s="174" t="n"/>
      <c r="I115" s="174" t="n"/>
      <c r="J115" s="174" t="n"/>
      <c r="K115" s="174" t="n"/>
      <c r="L115" s="174" t="n"/>
      <c r="M115" s="173" t="n"/>
    </row>
    <row r="116" ht="13.35" customHeight="1" s="162">
      <c r="B116" s="153" t="inlineStr">
        <is>
          <t>Housing Size (1-5)</t>
        </is>
      </c>
      <c r="C116" s="173" t="n"/>
      <c r="D116" s="33" t="n"/>
      <c r="E116" s="153" t="inlineStr">
        <is>
          <t>Profile Pressure (in. w.g.)</t>
        </is>
      </c>
      <c r="F116" s="174" t="n"/>
      <c r="G116" s="173" t="n"/>
      <c r="H116" s="32" t="n"/>
      <c r="I116" s="153" t="inlineStr">
        <is>
          <t>Derived CFM</t>
        </is>
      </c>
      <c r="J116" s="173" t="n"/>
      <c r="K116" s="33">
        <f>IF(OR(D116="",H116=""),"",IF(H116&lt;0.15,"Pressure too low",IF(H116&gt;0.65,"Pressure too high",INDEX('{Dropdowns}'!$V$2:$Z$12,MATCH(H116,'{Dropdowns}'!$U$2:$U$12,1),D116)+(H116-INDEX('{Dropdowns}'!$U$2:$U$12,MATCH(H116,'{Dropdowns}'!$U$2:$U$12,1)))*(INDEX('{Dropdowns}'!$V$2:$Z$12,MIN(MATCH(H116,'{Dropdowns}'!$U$2:$U$12,1)+1,11),D116)-INDEX('{Dropdowns}'!$V$2:$Z$12,MATCH(H116,'{Dropdowns}'!$U$2:$U$12,1),D116))/0.05)))</f>
        <v/>
      </c>
      <c r="L116" s="174" t="n"/>
      <c r="M116" s="173" t="n"/>
    </row>
    <row r="117" ht="13.35" customHeight="1" s="162"/>
    <row r="118" ht="13.35" customHeight="1" s="162">
      <c r="B118" s="188" t="inlineStr">
        <is>
          <t>Airflow Basis for MAU Data Page</t>
        </is>
      </c>
      <c r="C118" s="174" t="n"/>
      <c r="D118" s="174" t="n"/>
      <c r="E118" s="174" t="n"/>
      <c r="F118" s="174" t="n"/>
      <c r="G118" s="174" t="n"/>
      <c r="H118" s="174" t="n"/>
      <c r="I118" s="174" t="n"/>
      <c r="J118" s="174" t="n"/>
      <c r="K118" s="174" t="n"/>
      <c r="L118" s="174" t="n"/>
      <c r="M118" s="173" t="n"/>
    </row>
    <row r="119" ht="13.35" customHeight="1" s="162">
      <c r="B119" s="153" t="inlineStr">
        <is>
          <t>Method used</t>
        </is>
      </c>
      <c r="C119" s="174" t="n"/>
      <c r="D119" s="173" t="n"/>
      <c r="E119" s="33" t="n"/>
      <c r="F119" s="174" t="n"/>
      <c r="G119" s="173" t="n"/>
      <c r="H119" s="153" t="inlineStr">
        <is>
          <t>Design CFM (if no outlets)</t>
        </is>
      </c>
      <c r="I119" s="174" t="n"/>
      <c r="J119" s="173" t="n"/>
      <c r="K119" s="33" t="n"/>
      <c r="L119" s="174" t="n"/>
      <c r="M119" s="173" t="n"/>
    </row>
    <row r="120" ht="13.35" customHeight="1" s="162">
      <c r="B120" s="153" t="inlineStr">
        <is>
          <t>Method Total CFM</t>
        </is>
      </c>
      <c r="C120" s="174" t="n"/>
      <c r="D120" s="173" t="n"/>
      <c r="E120" s="33">
        <f>IF(E119="","",IF(E119="PSP",E107,IF(E119="Filter Grid",E113,IF(E119="Profile Pressure",K116,""))))</f>
        <v/>
      </c>
      <c r="F120" s="174" t="n"/>
      <c r="G120" s="173" t="n"/>
      <c r="H120" s="153" t="inlineStr">
        <is>
          <t>Remarks</t>
        </is>
      </c>
      <c r="I120" s="174" t="n"/>
      <c r="J120" s="173" t="n"/>
      <c r="K120" s="33" t="n"/>
      <c r="L120" s="174" t="n"/>
      <c r="M120" s="173" t="n"/>
    </row>
    <row r="121" ht="13.35" customHeight="1" s="162"/>
    <row r="122" ht="13.35" customHeight="1" s="162"/>
    <row r="123" ht="13.35" customHeight="1" s="162"/>
    <row r="124" ht="13.35" customHeight="1" s="162">
      <c r="B124" s="200" t="inlineStr">
        <is>
          <t>System</t>
        </is>
      </c>
      <c r="C124" s="403" t="n"/>
      <c r="D124" s="209">
        <f>IF('{Equipment Data Entry}'!B57="","",'{Equipment Data Entry}'!B57)</f>
        <v/>
      </c>
      <c r="E124" s="420" t="n"/>
      <c r="F124" s="403" t="n"/>
      <c r="G124" s="200" t="inlineStr">
        <is>
          <t>Service</t>
        </is>
      </c>
      <c r="H124" s="403" t="n"/>
      <c r="I124" s="210">
        <f>IF('{Equipment Data Entry}'!C57="","",'{Equipment Data Entry}'!C57)</f>
        <v/>
      </c>
      <c r="J124" s="420" t="n"/>
      <c r="K124" s="420" t="n"/>
      <c r="L124" s="420" t="n"/>
      <c r="M124" s="403" t="n"/>
    </row>
    <row r="125" ht="13.35" customHeight="1" s="162">
      <c r="B125" s="424" t="n"/>
      <c r="C125" s="425" t="n"/>
      <c r="D125" s="424" t="n"/>
      <c r="E125" s="426" t="n"/>
      <c r="F125" s="425" t="n"/>
      <c r="G125" s="424" t="n"/>
      <c r="H125" s="425" t="n"/>
      <c r="I125" s="424" t="n"/>
      <c r="J125" s="426" t="n"/>
      <c r="K125" s="426" t="n"/>
      <c r="L125" s="426" t="n"/>
      <c r="M125" s="425" t="n"/>
    </row>
    <row r="126" ht="13.35" customHeight="1" s="162"/>
    <row r="127" ht="13.35" customHeight="1" s="162">
      <c r="B127" s="188" t="inlineStr">
        <is>
          <t>Perforated Supply Plenum (Evergreen VelGrid) – CFM = avg of readings × (L − 2 − 2×blanks) × W × K / 144</t>
        </is>
      </c>
      <c r="C127" s="174" t="n"/>
      <c r="D127" s="174" t="n"/>
      <c r="E127" s="174" t="n"/>
      <c r="F127" s="174" t="n"/>
      <c r="G127" s="174" t="n"/>
      <c r="H127" s="174" t="n"/>
      <c r="I127" s="174" t="n"/>
      <c r="J127" s="174" t="n"/>
      <c r="K127" s="174" t="n"/>
      <c r="L127" s="174" t="n"/>
      <c r="M127" s="173" t="n"/>
    </row>
    <row r="128" ht="13.35" customHeight="1" s="162">
      <c r="B128" s="153" t="inlineStr">
        <is>
          <t>Length (in)</t>
        </is>
      </c>
      <c r="C128" s="173" t="n"/>
      <c r="D128" s="33" t="n"/>
      <c r="E128" s="153" t="inlineStr">
        <is>
          <t>Width (in)</t>
        </is>
      </c>
      <c r="F128" s="173" t="n"/>
      <c r="G128" s="33" t="n"/>
      <c r="H128" s="153" t="inlineStr">
        <is>
          <t>Blanks</t>
        </is>
      </c>
      <c r="I128" s="173" t="n"/>
      <c r="J128" s="33" t="n"/>
      <c r="K128" s="153" t="inlineStr">
        <is>
          <t>K</t>
        </is>
      </c>
      <c r="L128" s="173" t="n"/>
      <c r="M128" s="32">
        <f>IF(G128="","",IFERROR(INDEX('{Dropdowns}'!$S:$S,MATCH(G128,'{Dropdowns}'!$R:$R,0)),""))</f>
        <v/>
      </c>
    </row>
    <row r="129" ht="13.35" customHeight="1" s="162">
      <c r="B129" s="153" t="inlineStr">
        <is>
          <t>Readings 1-10 (fpm)</t>
        </is>
      </c>
      <c r="C129" s="173" t="n"/>
      <c r="D129" s="33" t="n"/>
      <c r="E129" s="33" t="n"/>
      <c r="F129" s="33" t="n"/>
      <c r="G129" s="33" t="n"/>
      <c r="H129" s="33" t="n"/>
      <c r="I129" s="33" t="n"/>
      <c r="J129" s="33" t="n"/>
      <c r="K129" s="33" t="n"/>
      <c r="L129" s="33" t="n"/>
      <c r="M129" s="33" t="n"/>
    </row>
    <row r="130" ht="13.35" customHeight="1" s="162">
      <c r="B130" s="153" t="inlineStr">
        <is>
          <t>Readings 11-20 (fpm)</t>
        </is>
      </c>
      <c r="C130" s="173" t="n"/>
      <c r="D130" s="33" t="n"/>
      <c r="E130" s="33" t="n"/>
      <c r="F130" s="33" t="n"/>
      <c r="G130" s="33" t="n"/>
      <c r="H130" s="33" t="n"/>
      <c r="I130" s="33" t="n"/>
      <c r="J130" s="33" t="n"/>
      <c r="K130" s="33" t="n"/>
      <c r="L130" s="33" t="n"/>
      <c r="M130" s="33" t="n"/>
    </row>
    <row r="131" ht="13.35" customHeight="1" s="162">
      <c r="B131" s="153" t="inlineStr">
        <is>
          <t>PSP CFM</t>
        </is>
      </c>
      <c r="C131" s="174" t="n"/>
      <c r="D131" s="173" t="n"/>
      <c r="E131" s="33">
        <f>IF(OR(D128="",G128="",COUNT(D129:M130)=0),"",AVERAGE(D129:M130)*(D128-2-2*N(J128))*G128*N(M128)/144)</f>
        <v/>
      </c>
      <c r="F131" s="174" t="n"/>
      <c r="G131" s="173" t="n"/>
      <c r="H131" s="153" t="inlineStr">
        <is>
          <t>CFM / ft</t>
        </is>
      </c>
      <c r="I131" s="174" t="n"/>
      <c r="J131" s="173" t="n"/>
      <c r="K131" s="33">
        <f>IF(OR(E131="",D128=""),"",E131/(D128/12))</f>
        <v/>
      </c>
      <c r="L131" s="174" t="n"/>
      <c r="M131" s="173" t="n"/>
    </row>
    <row r="132" ht="13.35" customHeight="1" s="162"/>
    <row r="133" ht="13.35" customHeight="1" s="162">
      <c r="B133" s="188" t="inlineStr">
        <is>
          <t>Supply Filter Grid (Evergreen VelGrid, K = 1.35) – CFM = velocity × free area × K</t>
        </is>
      </c>
      <c r="C133" s="174" t="n"/>
      <c r="D133" s="174" t="n"/>
      <c r="E133" s="174" t="n"/>
      <c r="F133" s="174" t="n"/>
      <c r="G133" s="174" t="n"/>
      <c r="H133" s="174" t="n"/>
      <c r="I133" s="174" t="n"/>
      <c r="J133" s="174" t="n"/>
      <c r="K133" s="174" t="n"/>
      <c r="L133" s="174" t="n"/>
      <c r="M133" s="173" t="n"/>
    </row>
    <row r="134" ht="13.35" customHeight="1" s="162">
      <c r="B134" s="153" t="inlineStr">
        <is>
          <t>Filter Size</t>
        </is>
      </c>
      <c r="C134" s="33" t="n"/>
      <c r="D134" s="33" t="n"/>
      <c r="E134" s="33" t="n"/>
      <c r="F134" s="33" t="n"/>
      <c r="G134" s="33" t="n"/>
      <c r="H134" s="33" t="n"/>
      <c r="I134" s="33" t="n"/>
      <c r="J134" s="33" t="n"/>
      <c r="K134" s="33" t="n"/>
      <c r="L134" s="33" t="n"/>
      <c r="M134" s="33" t="n"/>
    </row>
    <row r="135" ht="13.35" customHeight="1" s="162">
      <c r="B135" s="153" t="inlineStr">
        <is>
          <t>Velocity (fpm)</t>
        </is>
      </c>
      <c r="C135" s="33" t="n"/>
      <c r="D135" s="33" t="n"/>
      <c r="E135" s="33" t="n"/>
      <c r="F135" s="33" t="n"/>
      <c r="G135" s="33" t="n"/>
      <c r="H135" s="33" t="n"/>
      <c r="I135" s="33" t="n"/>
      <c r="J135" s="33" t="n"/>
      <c r="K135" s="33" t="n"/>
      <c r="L135" s="33" t="n"/>
      <c r="M135" s="33" t="n"/>
    </row>
    <row r="136" ht="13.35" customHeight="1" s="162">
      <c r="B136" s="153" t="inlineStr">
        <is>
          <t>CFM</t>
        </is>
      </c>
      <c r="C136" s="33">
        <f>IF(OR(C134="",C135=""),"",C135*IFERROR(INDEX('{Dropdowns}'!$J:$J,MATCH("Supply Filter (VelGrid)|"&amp;C134,'{Dropdowns}'!$H:$H,0)),0)*IFERROR(INDEX('{Dropdowns}'!$K:$K,MATCH("Supply Filter (VelGrid)|"&amp;C134,'{Dropdowns}'!$H:$H,0)),0))</f>
        <v/>
      </c>
      <c r="D136" s="33">
        <f>IF(OR(D134="",D135=""),"",D135*IFERROR(INDEX('{Dropdowns}'!$J:$J,MATCH("Supply Filter (VelGrid)|"&amp;D134,'{Dropdowns}'!$H:$H,0)),0)*IFERROR(INDEX('{Dropdowns}'!$K:$K,MATCH("Supply Filter (VelGrid)|"&amp;D134,'{Dropdowns}'!$H:$H,0)),0))</f>
        <v/>
      </c>
      <c r="E136" s="33">
        <f>IF(OR(E134="",E135=""),"",E135*IFERROR(INDEX('{Dropdowns}'!$J:$J,MATCH("Supply Filter (VelGrid)|"&amp;E134,'{Dropdowns}'!$H:$H,0)),0)*IFERROR(INDEX('{Dropdowns}'!$K:$K,MATCH("Supply Filter (VelGrid)|"&amp;E134,'{Dropdowns}'!$H:$H,0)),0))</f>
        <v/>
      </c>
      <c r="F136" s="33">
        <f>IF(OR(F134="",F135=""),"",F135*IFERROR(INDEX('{Dropdowns}'!$J:$J,MATCH("Supply Filter (VelGrid)|"&amp;F134,'{Dropdowns}'!$H:$H,0)),0)*IFERROR(INDEX('{Dropdowns}'!$K:$K,MATCH("Supply Filter (VelGrid)|"&amp;F134,'{Dropdowns}'!$H:$H,0)),0))</f>
        <v/>
      </c>
      <c r="G136" s="33">
        <f>IF(OR(G134="",G135=""),"",G135*IFERROR(INDEX('{Dropdowns}'!$J:$J,MATCH("Supply Filter (VelGrid)|"&amp;G134,'{Dropdowns}'!$H:$H,0)),0)*IFERROR(INDEX('{Dropdowns}'!$K:$K,MATCH("Supply Filter (VelGrid)|"&amp;G134,'{Dropdowns}'!$H:$H,0)),0))</f>
        <v/>
      </c>
      <c r="H136" s="33">
        <f>IF(OR(H134="",H135=""),"",H135*IFERROR(INDEX('{Dropdowns}'!$J:$J,MATCH("Supply Filter (VelGrid)|"&amp;H134,'{Dropdowns}'!$H:$H,0)),0)*IFERROR(INDEX('{Dropdowns}'!$K:$K,MATCH("Supply Filter (VelGrid)|"&amp;H134,'{Dropdowns}'!$H:$H,0)),0))</f>
        <v/>
      </c>
      <c r="I136" s="33">
        <f>IF(OR(I134="",I135=""),"",I135*IFERROR(INDEX('{Dropdowns}'!$J:$J,MATCH("Supply Filter (VelGrid)|"&amp;I134,'{Dropdowns}'!$H:$H,0)),0)*IFERROR(INDEX('{Dropdowns}'!$K:$K,MATCH("Supply Filter (VelGrid)|"&amp;I134,'{Dropdowns}'!$H:$H,0)),0))</f>
        <v/>
      </c>
      <c r="J136" s="33">
        <f>IF(OR(J134="",J135=""),"",J135*IFERROR(INDEX('{Dropdowns}'!$J:$J,MATCH("Supply Filter (VelGrid)|"&amp;J134,'{Dropdowns}'!$H:$H,0)),0)*IFERROR(INDEX('{Dropdowns}'!$K:$K,MATCH("Supply Filter (VelGrid)|"&amp;J134,'{Dropdowns}'!$H:$H,0)),0))</f>
        <v/>
      </c>
      <c r="K136" s="33">
        <f>IF(OR(K134="",K135=""),"",K135*IFERROR(INDEX('{Dropdowns}'!$J:$J,MATCH("Supply Filter (VelGrid)|"&amp;K134,'{Dropdowns}'!$H:$H,0)),0)*IFERROR(INDEX('{Dropdowns}'!$K:$K,MATCH("Supply Filter (VelGrid)|"&amp;K134,'{Dropdowns}'!$H:$H,0)),0))</f>
        <v/>
      </c>
      <c r="L136" s="33">
        <f>IF(OR(L134="",L135=""),"",L135*IFERROR(INDEX('{Dropdowns}'!$J:$J,MATCH("Supply Filter (VelGrid)|"&amp;L134,'{Dropdowns}'!$H:$H,0)),0)*IFERROR(INDEX('{Dropdowns}'!$K:$K,MATCH("Supply Filter (VelGrid)|"&amp;L134,'{Dropdowns}'!$H:$H,0)),0))</f>
        <v/>
      </c>
      <c r="M136" s="33">
        <f>IF(OR(M134="",M135=""),"",M135*IFERROR(INDEX('{Dropdowns}'!$J:$J,MATCH("Supply Filter (VelGrid)|"&amp;M134,'{Dropdowns}'!$H:$H,0)),0)*IFERROR(INDEX('{Dropdowns}'!$K:$K,MATCH("Supply Filter (VelGrid)|"&amp;M134,'{Dropdowns}'!$H:$H,0)),0))</f>
        <v/>
      </c>
    </row>
    <row r="137" ht="13.35" customHeight="1" s="162">
      <c r="B137" s="153" t="inlineStr">
        <is>
          <t>Filter Grid Total CFM</t>
        </is>
      </c>
      <c r="C137" s="174" t="n"/>
      <c r="D137" s="173" t="n"/>
      <c r="E137" s="33">
        <f>IF(SUM(C136:M136)=0,"",SUM(C136:M136))</f>
        <v/>
      </c>
      <c r="F137" s="174" t="n"/>
      <c r="G137" s="173" t="n"/>
    </row>
    <row r="138" ht="13.35" customHeight="1" s="162"/>
    <row r="139" ht="13.35" customHeight="1" s="162">
      <c r="B139" s="188" t="inlineStr">
        <is>
          <t>Direct-Fired Heater – Supply CFM from Burner Profile Pressure (Evergreen table, linear interpolation)</t>
        </is>
      </c>
      <c r="C139" s="174" t="n"/>
      <c r="D139" s="174" t="n"/>
      <c r="E139" s="174" t="n"/>
      <c r="F139" s="174" t="n"/>
      <c r="G139" s="174" t="n"/>
      <c r="H139" s="174" t="n"/>
      <c r="I139" s="174" t="n"/>
      <c r="J139" s="174" t="n"/>
      <c r="K139" s="174" t="n"/>
      <c r="L139" s="174" t="n"/>
      <c r="M139" s="173" t="n"/>
    </row>
    <row r="140" ht="13.35" customHeight="1" s="162">
      <c r="B140" s="153" t="inlineStr">
        <is>
          <t>Housing Size (1-5)</t>
        </is>
      </c>
      <c r="C140" s="173" t="n"/>
      <c r="D140" s="33" t="n"/>
      <c r="E140" s="153" t="inlineStr">
        <is>
          <t>Profile Pressure (in. w.g.)</t>
        </is>
      </c>
      <c r="F140" s="174" t="n"/>
      <c r="G140" s="173" t="n"/>
      <c r="H140" s="32" t="n"/>
      <c r="I140" s="153" t="inlineStr">
        <is>
          <t>Derived CFM</t>
        </is>
      </c>
      <c r="J140" s="173" t="n"/>
      <c r="K140" s="33">
        <f>IF(OR(D140="",H140=""),"",IF(H140&lt;0.15,"Pressure too low",IF(H140&gt;0.65,"Pressure too high",INDEX('{Dropdowns}'!$V$2:$Z$12,MATCH(H140,'{Dropdowns}'!$U$2:$U$12,1),D140)+(H140-INDEX('{Dropdowns}'!$U$2:$U$12,MATCH(H140,'{Dropdowns}'!$U$2:$U$12,1)))*(INDEX('{Dropdowns}'!$V$2:$Z$12,MIN(MATCH(H140,'{Dropdowns}'!$U$2:$U$12,1)+1,11),D140)-INDEX('{Dropdowns}'!$V$2:$Z$12,MATCH(H140,'{Dropdowns}'!$U$2:$U$12,1),D140))/0.05)))</f>
        <v/>
      </c>
      <c r="L140" s="174" t="n"/>
      <c r="M140" s="173" t="n"/>
    </row>
    <row r="141" ht="13.35" customHeight="1" s="162"/>
    <row r="142" ht="13.35" customHeight="1" s="162">
      <c r="B142" s="188" t="inlineStr">
        <is>
          <t>Airflow Basis for MAU Data Page</t>
        </is>
      </c>
      <c r="C142" s="174" t="n"/>
      <c r="D142" s="174" t="n"/>
      <c r="E142" s="174" t="n"/>
      <c r="F142" s="174" t="n"/>
      <c r="G142" s="174" t="n"/>
      <c r="H142" s="174" t="n"/>
      <c r="I142" s="174" t="n"/>
      <c r="J142" s="174" t="n"/>
      <c r="K142" s="174" t="n"/>
      <c r="L142" s="174" t="n"/>
      <c r="M142" s="173" t="n"/>
    </row>
    <row r="143" ht="13.35" customHeight="1" s="162">
      <c r="B143" s="153" t="inlineStr">
        <is>
          <t>Method used</t>
        </is>
      </c>
      <c r="C143" s="174" t="n"/>
      <c r="D143" s="173" t="n"/>
      <c r="E143" s="33" t="n"/>
      <c r="F143" s="174" t="n"/>
      <c r="G143" s="173" t="n"/>
      <c r="H143" s="153" t="inlineStr">
        <is>
          <t>Design CFM (if no outlets)</t>
        </is>
      </c>
      <c r="I143" s="174" t="n"/>
      <c r="J143" s="173" t="n"/>
      <c r="K143" s="33" t="n"/>
      <c r="L143" s="174" t="n"/>
      <c r="M143" s="173" t="n"/>
    </row>
    <row r="144" ht="13.35" customHeight="1" s="162">
      <c r="B144" s="153" t="inlineStr">
        <is>
          <t>Method Total CFM</t>
        </is>
      </c>
      <c r="C144" s="174" t="n"/>
      <c r="D144" s="173" t="n"/>
      <c r="E144" s="33">
        <f>IF(E143="","",IF(E143="PSP",E131,IF(E143="Filter Grid",E137,IF(E143="Profile Pressure",K140,""))))</f>
        <v/>
      </c>
      <c r="F144" s="174" t="n"/>
      <c r="G144" s="173" t="n"/>
      <c r="H144" s="153" t="inlineStr">
        <is>
          <t>Remarks</t>
        </is>
      </c>
      <c r="I144" s="174" t="n"/>
      <c r="J144" s="173" t="n"/>
      <c r="K144" s="33" t="n"/>
      <c r="L144" s="174" t="n"/>
      <c r="M144" s="173" t="n"/>
    </row>
    <row r="145" ht="13.35" customHeight="1" s="162"/>
    <row r="146" ht="13.35" customHeight="1" s="162"/>
    <row r="147" ht="13.35" customHeight="1" s="162"/>
    <row r="148" ht="13.35" customHeight="1" s="162">
      <c r="B148" s="200" t="inlineStr">
        <is>
          <t>System</t>
        </is>
      </c>
      <c r="C148" s="403" t="n"/>
      <c r="D148" s="209">
        <f>IF('{Equipment Data Entry}'!B58="","",'{Equipment Data Entry}'!B58)</f>
        <v/>
      </c>
      <c r="E148" s="420" t="n"/>
      <c r="F148" s="403" t="n"/>
      <c r="G148" s="200" t="inlineStr">
        <is>
          <t>Service</t>
        </is>
      </c>
      <c r="H148" s="403" t="n"/>
      <c r="I148" s="210">
        <f>IF('{Equipment Data Entry}'!C58="","",'{Equipment Data Entry}'!C58)</f>
        <v/>
      </c>
      <c r="J148" s="420" t="n"/>
      <c r="K148" s="420" t="n"/>
      <c r="L148" s="420" t="n"/>
      <c r="M148" s="403" t="n"/>
    </row>
    <row r="149" ht="13.35" customHeight="1" s="162">
      <c r="B149" s="424" t="n"/>
      <c r="C149" s="425" t="n"/>
      <c r="D149" s="424" t="n"/>
      <c r="E149" s="426" t="n"/>
      <c r="F149" s="425" t="n"/>
      <c r="G149" s="424" t="n"/>
      <c r="H149" s="425" t="n"/>
      <c r="I149" s="424" t="n"/>
      <c r="J149" s="426" t="n"/>
      <c r="K149" s="426" t="n"/>
      <c r="L149" s="426" t="n"/>
      <c r="M149" s="425" t="n"/>
    </row>
    <row r="150" ht="13.35" customHeight="1" s="162"/>
    <row r="151" ht="13.35" customHeight="1" s="162">
      <c r="B151" s="188" t="inlineStr">
        <is>
          <t>Perforated Supply Plenum (Evergreen VelGrid) – CFM = avg of readings × (L − 2 − 2×blanks) × W × K / 144</t>
        </is>
      </c>
      <c r="C151" s="174" t="n"/>
      <c r="D151" s="174" t="n"/>
      <c r="E151" s="174" t="n"/>
      <c r="F151" s="174" t="n"/>
      <c r="G151" s="174" t="n"/>
      <c r="H151" s="174" t="n"/>
      <c r="I151" s="174" t="n"/>
      <c r="J151" s="174" t="n"/>
      <c r="K151" s="174" t="n"/>
      <c r="L151" s="174" t="n"/>
      <c r="M151" s="173" t="n"/>
    </row>
    <row r="152" ht="13.35" customHeight="1" s="162">
      <c r="B152" s="153" t="inlineStr">
        <is>
          <t>Length (in)</t>
        </is>
      </c>
      <c r="C152" s="173" t="n"/>
      <c r="D152" s="33" t="n"/>
      <c r="E152" s="153" t="inlineStr">
        <is>
          <t>Width (in)</t>
        </is>
      </c>
      <c r="F152" s="173" t="n"/>
      <c r="G152" s="33" t="n"/>
      <c r="H152" s="153" t="inlineStr">
        <is>
          <t>Blanks</t>
        </is>
      </c>
      <c r="I152" s="173" t="n"/>
      <c r="J152" s="33" t="n"/>
      <c r="K152" s="153" t="inlineStr">
        <is>
          <t>K</t>
        </is>
      </c>
      <c r="L152" s="173" t="n"/>
      <c r="M152" s="32">
        <f>IF(G152="","",IFERROR(INDEX('{Dropdowns}'!$S:$S,MATCH(G152,'{Dropdowns}'!$R:$R,0)),""))</f>
        <v/>
      </c>
    </row>
    <row r="153" ht="13.35" customHeight="1" s="162">
      <c r="B153" s="153" t="inlineStr">
        <is>
          <t>Readings 1-10 (fpm)</t>
        </is>
      </c>
      <c r="C153" s="173" t="n"/>
      <c r="D153" s="33" t="n"/>
      <c r="E153" s="33" t="n"/>
      <c r="F153" s="33" t="n"/>
      <c r="G153" s="33" t="n"/>
      <c r="H153" s="33" t="n"/>
      <c r="I153" s="33" t="n"/>
      <c r="J153" s="33" t="n"/>
      <c r="K153" s="33" t="n"/>
      <c r="L153" s="33" t="n"/>
      <c r="M153" s="33" t="n"/>
    </row>
    <row r="154" ht="13.35" customHeight="1" s="162">
      <c r="B154" s="153" t="inlineStr">
        <is>
          <t>Readings 11-20 (fpm)</t>
        </is>
      </c>
      <c r="C154" s="173" t="n"/>
      <c r="D154" s="33" t="n"/>
      <c r="E154" s="33" t="n"/>
      <c r="F154" s="33" t="n"/>
      <c r="G154" s="33" t="n"/>
      <c r="H154" s="33" t="n"/>
      <c r="I154" s="33" t="n"/>
      <c r="J154" s="33" t="n"/>
      <c r="K154" s="33" t="n"/>
      <c r="L154" s="33" t="n"/>
      <c r="M154" s="33" t="n"/>
    </row>
    <row r="155" ht="13.35" customHeight="1" s="162">
      <c r="B155" s="153" t="inlineStr">
        <is>
          <t>PSP CFM</t>
        </is>
      </c>
      <c r="C155" s="174" t="n"/>
      <c r="D155" s="173" t="n"/>
      <c r="E155" s="33">
        <f>IF(OR(D152="",G152="",COUNT(D153:M154)=0),"",AVERAGE(D153:M154)*(D152-2-2*N(J152))*G152*N(M152)/144)</f>
        <v/>
      </c>
      <c r="F155" s="174" t="n"/>
      <c r="G155" s="173" t="n"/>
      <c r="H155" s="153" t="inlineStr">
        <is>
          <t>CFM / ft</t>
        </is>
      </c>
      <c r="I155" s="174" t="n"/>
      <c r="J155" s="173" t="n"/>
      <c r="K155" s="33">
        <f>IF(OR(E155="",D152=""),"",E155/(D152/12))</f>
        <v/>
      </c>
      <c r="L155" s="174" t="n"/>
      <c r="M155" s="173" t="n"/>
    </row>
    <row r="156" ht="13.35" customHeight="1" s="162"/>
    <row r="157" ht="13.35" customHeight="1" s="162">
      <c r="B157" s="188" t="inlineStr">
        <is>
          <t>Supply Filter Grid (Evergreen VelGrid, K = 1.35) – CFM = velocity × free area × K</t>
        </is>
      </c>
      <c r="C157" s="174" t="n"/>
      <c r="D157" s="174" t="n"/>
      <c r="E157" s="174" t="n"/>
      <c r="F157" s="174" t="n"/>
      <c r="G157" s="174" t="n"/>
      <c r="H157" s="174" t="n"/>
      <c r="I157" s="174" t="n"/>
      <c r="J157" s="174" t="n"/>
      <c r="K157" s="174" t="n"/>
      <c r="L157" s="174" t="n"/>
      <c r="M157" s="173" t="n"/>
    </row>
    <row r="158" ht="13.35" customHeight="1" s="162">
      <c r="B158" s="153" t="inlineStr">
        <is>
          <t>Filter Size</t>
        </is>
      </c>
      <c r="C158" s="33" t="n"/>
      <c r="D158" s="33" t="n"/>
      <c r="E158" s="33" t="n"/>
      <c r="F158" s="33" t="n"/>
      <c r="G158" s="33" t="n"/>
      <c r="H158" s="33" t="n"/>
      <c r="I158" s="33" t="n"/>
      <c r="J158" s="33" t="n"/>
      <c r="K158" s="33" t="n"/>
      <c r="L158" s="33" t="n"/>
      <c r="M158" s="33" t="n"/>
    </row>
    <row r="159" ht="13.35" customHeight="1" s="162">
      <c r="B159" s="153" t="inlineStr">
        <is>
          <t>Velocity (fpm)</t>
        </is>
      </c>
      <c r="C159" s="33" t="n"/>
      <c r="D159" s="33" t="n"/>
      <c r="E159" s="33" t="n"/>
      <c r="F159" s="33" t="n"/>
      <c r="G159" s="33" t="n"/>
      <c r="H159" s="33" t="n"/>
      <c r="I159" s="33" t="n"/>
      <c r="J159" s="33" t="n"/>
      <c r="K159" s="33" t="n"/>
      <c r="L159" s="33" t="n"/>
      <c r="M159" s="33" t="n"/>
    </row>
    <row r="160" ht="13.35" customHeight="1" s="162">
      <c r="B160" s="153" t="inlineStr">
        <is>
          <t>CFM</t>
        </is>
      </c>
      <c r="C160" s="33">
        <f>IF(OR(C158="",C159=""),"",C159*IFERROR(INDEX('{Dropdowns}'!$J:$J,MATCH("Supply Filter (VelGrid)|"&amp;C158,'{Dropdowns}'!$H:$H,0)),0)*IFERROR(INDEX('{Dropdowns}'!$K:$K,MATCH("Supply Filter (VelGrid)|"&amp;C158,'{Dropdowns}'!$H:$H,0)),0))</f>
        <v/>
      </c>
      <c r="D160" s="33">
        <f>IF(OR(D158="",D159=""),"",D159*IFERROR(INDEX('{Dropdowns}'!$J:$J,MATCH("Supply Filter (VelGrid)|"&amp;D158,'{Dropdowns}'!$H:$H,0)),0)*IFERROR(INDEX('{Dropdowns}'!$K:$K,MATCH("Supply Filter (VelGrid)|"&amp;D158,'{Dropdowns}'!$H:$H,0)),0))</f>
        <v/>
      </c>
      <c r="E160" s="33">
        <f>IF(OR(E158="",E159=""),"",E159*IFERROR(INDEX('{Dropdowns}'!$J:$J,MATCH("Supply Filter (VelGrid)|"&amp;E158,'{Dropdowns}'!$H:$H,0)),0)*IFERROR(INDEX('{Dropdowns}'!$K:$K,MATCH("Supply Filter (VelGrid)|"&amp;E158,'{Dropdowns}'!$H:$H,0)),0))</f>
        <v/>
      </c>
      <c r="F160" s="33">
        <f>IF(OR(F158="",F159=""),"",F159*IFERROR(INDEX('{Dropdowns}'!$J:$J,MATCH("Supply Filter (VelGrid)|"&amp;F158,'{Dropdowns}'!$H:$H,0)),0)*IFERROR(INDEX('{Dropdowns}'!$K:$K,MATCH("Supply Filter (VelGrid)|"&amp;F158,'{Dropdowns}'!$H:$H,0)),0))</f>
        <v/>
      </c>
      <c r="G160" s="33">
        <f>IF(OR(G158="",G159=""),"",G159*IFERROR(INDEX('{Dropdowns}'!$J:$J,MATCH("Supply Filter (VelGrid)|"&amp;G158,'{Dropdowns}'!$H:$H,0)),0)*IFERROR(INDEX('{Dropdowns}'!$K:$K,MATCH("Supply Filter (VelGrid)|"&amp;G158,'{Dropdowns}'!$H:$H,0)),0))</f>
        <v/>
      </c>
      <c r="H160" s="33">
        <f>IF(OR(H158="",H159=""),"",H159*IFERROR(INDEX('{Dropdowns}'!$J:$J,MATCH("Supply Filter (VelGrid)|"&amp;H158,'{Dropdowns}'!$H:$H,0)),0)*IFERROR(INDEX('{Dropdowns}'!$K:$K,MATCH("Supply Filter (VelGrid)|"&amp;H158,'{Dropdowns}'!$H:$H,0)),0))</f>
        <v/>
      </c>
      <c r="I160" s="33">
        <f>IF(OR(I158="",I159=""),"",I159*IFERROR(INDEX('{Dropdowns}'!$J:$J,MATCH("Supply Filter (VelGrid)|"&amp;I158,'{Dropdowns}'!$H:$H,0)),0)*IFERROR(INDEX('{Dropdowns}'!$K:$K,MATCH("Supply Filter (VelGrid)|"&amp;I158,'{Dropdowns}'!$H:$H,0)),0))</f>
        <v/>
      </c>
      <c r="J160" s="33">
        <f>IF(OR(J158="",J159=""),"",J159*IFERROR(INDEX('{Dropdowns}'!$J:$J,MATCH("Supply Filter (VelGrid)|"&amp;J158,'{Dropdowns}'!$H:$H,0)),0)*IFERROR(INDEX('{Dropdowns}'!$K:$K,MATCH("Supply Filter (VelGrid)|"&amp;J158,'{Dropdowns}'!$H:$H,0)),0))</f>
        <v/>
      </c>
      <c r="K160" s="33">
        <f>IF(OR(K158="",K159=""),"",K159*IFERROR(INDEX('{Dropdowns}'!$J:$J,MATCH("Supply Filter (VelGrid)|"&amp;K158,'{Dropdowns}'!$H:$H,0)),0)*IFERROR(INDEX('{Dropdowns}'!$K:$K,MATCH("Supply Filter (VelGrid)|"&amp;K158,'{Dropdowns}'!$H:$H,0)),0))</f>
        <v/>
      </c>
      <c r="L160" s="33">
        <f>IF(OR(L158="",L159=""),"",L159*IFERROR(INDEX('{Dropdowns}'!$J:$J,MATCH("Supply Filter (VelGrid)|"&amp;L158,'{Dropdowns}'!$H:$H,0)),0)*IFERROR(INDEX('{Dropdowns}'!$K:$K,MATCH("Supply Filter (VelGrid)|"&amp;L158,'{Dropdowns}'!$H:$H,0)),0))</f>
        <v/>
      </c>
      <c r="M160" s="33">
        <f>IF(OR(M158="",M159=""),"",M159*IFERROR(INDEX('{Dropdowns}'!$J:$J,MATCH("Supply Filter (VelGrid)|"&amp;M158,'{Dropdowns}'!$H:$H,0)),0)*IFERROR(INDEX('{Dropdowns}'!$K:$K,MATCH("Supply Filter (VelGrid)|"&amp;M158,'{Dropdowns}'!$H:$H,0)),0))</f>
        <v/>
      </c>
    </row>
    <row r="161" ht="13.35" customHeight="1" s="162">
      <c r="B161" s="153" t="inlineStr">
        <is>
          <t>Filter Grid Total CFM</t>
        </is>
      </c>
      <c r="C161" s="174" t="n"/>
      <c r="D161" s="173" t="n"/>
      <c r="E161" s="33">
        <f>IF(SUM(C160:M160)=0,"",SUM(C160:M160))</f>
        <v/>
      </c>
      <c r="F161" s="174" t="n"/>
      <c r="G161" s="173" t="n"/>
    </row>
    <row r="162" ht="13.35" customHeight="1" s="162"/>
    <row r="163" ht="13.35" customHeight="1" s="162">
      <c r="B163" s="188" t="inlineStr">
        <is>
          <t>Direct-Fired Heater – Supply CFM from Burner Profile Pressure (Evergreen table, linear interpolation)</t>
        </is>
      </c>
      <c r="C163" s="174" t="n"/>
      <c r="D163" s="174" t="n"/>
      <c r="E163" s="174" t="n"/>
      <c r="F163" s="174" t="n"/>
      <c r="G163" s="174" t="n"/>
      <c r="H163" s="174" t="n"/>
      <c r="I163" s="174" t="n"/>
      <c r="J163" s="174" t="n"/>
      <c r="K163" s="174" t="n"/>
      <c r="L163" s="174" t="n"/>
      <c r="M163" s="173" t="n"/>
    </row>
    <row r="164" ht="13.35" customHeight="1" s="162">
      <c r="B164" s="153" t="inlineStr">
        <is>
          <t>Housing Size (1-5)</t>
        </is>
      </c>
      <c r="C164" s="173" t="n"/>
      <c r="D164" s="33" t="n"/>
      <c r="E164" s="153" t="inlineStr">
        <is>
          <t>Profile Pressure (in. w.g.)</t>
        </is>
      </c>
      <c r="F164" s="174" t="n"/>
      <c r="G164" s="173" t="n"/>
      <c r="H164" s="32" t="n"/>
      <c r="I164" s="153" t="inlineStr">
        <is>
          <t>Derived CFM</t>
        </is>
      </c>
      <c r="J164" s="173" t="n"/>
      <c r="K164" s="33">
        <f>IF(OR(D164="",H164=""),"",IF(H164&lt;0.15,"Pressure too low",IF(H164&gt;0.65,"Pressure too high",INDEX('{Dropdowns}'!$V$2:$Z$12,MATCH(H164,'{Dropdowns}'!$U$2:$U$12,1),D164)+(H164-INDEX('{Dropdowns}'!$U$2:$U$12,MATCH(H164,'{Dropdowns}'!$U$2:$U$12,1)))*(INDEX('{Dropdowns}'!$V$2:$Z$12,MIN(MATCH(H164,'{Dropdowns}'!$U$2:$U$12,1)+1,11),D164)-INDEX('{Dropdowns}'!$V$2:$Z$12,MATCH(H164,'{Dropdowns}'!$U$2:$U$12,1),D164))/0.05)))</f>
        <v/>
      </c>
      <c r="L164" s="174" t="n"/>
      <c r="M164" s="173" t="n"/>
    </row>
    <row r="165" ht="13.35" customHeight="1" s="162"/>
    <row r="166" ht="13.35" customHeight="1" s="162">
      <c r="B166" s="188" t="inlineStr">
        <is>
          <t>Airflow Basis for MAU Data Page</t>
        </is>
      </c>
      <c r="C166" s="174" t="n"/>
      <c r="D166" s="174" t="n"/>
      <c r="E166" s="174" t="n"/>
      <c r="F166" s="174" t="n"/>
      <c r="G166" s="174" t="n"/>
      <c r="H166" s="174" t="n"/>
      <c r="I166" s="174" t="n"/>
      <c r="J166" s="174" t="n"/>
      <c r="K166" s="174" t="n"/>
      <c r="L166" s="174" t="n"/>
      <c r="M166" s="173" t="n"/>
    </row>
    <row r="167" ht="13.35" customHeight="1" s="162">
      <c r="B167" s="153" t="inlineStr">
        <is>
          <t>Method used</t>
        </is>
      </c>
      <c r="C167" s="174" t="n"/>
      <c r="D167" s="173" t="n"/>
      <c r="E167" s="33" t="n"/>
      <c r="F167" s="174" t="n"/>
      <c r="G167" s="173" t="n"/>
      <c r="H167" s="153" t="inlineStr">
        <is>
          <t>Design CFM (if no outlets)</t>
        </is>
      </c>
      <c r="I167" s="174" t="n"/>
      <c r="J167" s="173" t="n"/>
      <c r="K167" s="33" t="n"/>
      <c r="L167" s="174" t="n"/>
      <c r="M167" s="173" t="n"/>
    </row>
    <row r="168" ht="13.35" customHeight="1" s="162">
      <c r="B168" s="153" t="inlineStr">
        <is>
          <t>Method Total CFM</t>
        </is>
      </c>
      <c r="C168" s="174" t="n"/>
      <c r="D168" s="173" t="n"/>
      <c r="E168" s="33">
        <f>IF(E167="","",IF(E167="PSP",E155,IF(E167="Filter Grid",E161,IF(E167="Profile Pressure",K164,""))))</f>
        <v/>
      </c>
      <c r="F168" s="174" t="n"/>
      <c r="G168" s="173" t="n"/>
      <c r="H168" s="153" t="inlineStr">
        <is>
          <t>Remarks</t>
        </is>
      </c>
      <c r="I168" s="174" t="n"/>
      <c r="J168" s="173" t="n"/>
      <c r="K168" s="33" t="n"/>
      <c r="L168" s="174" t="n"/>
      <c r="M168" s="173" t="n"/>
    </row>
    <row r="169" ht="13.35" customHeight="1" s="162"/>
    <row r="170" ht="13.35" customHeight="1" s="162"/>
    <row r="171" ht="13.35" customHeight="1" s="162"/>
    <row r="172" ht="13.35" customHeight="1" s="162">
      <c r="B172" s="200" t="inlineStr">
        <is>
          <t>System</t>
        </is>
      </c>
      <c r="C172" s="403" t="n"/>
      <c r="D172" s="209">
        <f>IF('{Equipment Data Entry}'!B59="","",'{Equipment Data Entry}'!B59)</f>
        <v/>
      </c>
      <c r="E172" s="420" t="n"/>
      <c r="F172" s="403" t="n"/>
      <c r="G172" s="200" t="inlineStr">
        <is>
          <t>Service</t>
        </is>
      </c>
      <c r="H172" s="403" t="n"/>
      <c r="I172" s="210">
        <f>IF('{Equipment Data Entry}'!C59="","",'{Equipment Data Entry}'!C59)</f>
        <v/>
      </c>
      <c r="J172" s="420" t="n"/>
      <c r="K172" s="420" t="n"/>
      <c r="L172" s="420" t="n"/>
      <c r="M172" s="403" t="n"/>
    </row>
    <row r="173" ht="13.35" customHeight="1" s="162">
      <c r="B173" s="424" t="n"/>
      <c r="C173" s="425" t="n"/>
      <c r="D173" s="424" t="n"/>
      <c r="E173" s="426" t="n"/>
      <c r="F173" s="425" t="n"/>
      <c r="G173" s="424" t="n"/>
      <c r="H173" s="425" t="n"/>
      <c r="I173" s="424" t="n"/>
      <c r="J173" s="426" t="n"/>
      <c r="K173" s="426" t="n"/>
      <c r="L173" s="426" t="n"/>
      <c r="M173" s="425" t="n"/>
    </row>
    <row r="174" ht="13.35" customHeight="1" s="162"/>
    <row r="175" ht="13.35" customHeight="1" s="162">
      <c r="B175" s="188" t="inlineStr">
        <is>
          <t>Perforated Supply Plenum (Evergreen VelGrid) – CFM = avg of readings × (L − 2 − 2×blanks) × W × K / 144</t>
        </is>
      </c>
      <c r="C175" s="174" t="n"/>
      <c r="D175" s="174" t="n"/>
      <c r="E175" s="174" t="n"/>
      <c r="F175" s="174" t="n"/>
      <c r="G175" s="174" t="n"/>
      <c r="H175" s="174" t="n"/>
      <c r="I175" s="174" t="n"/>
      <c r="J175" s="174" t="n"/>
      <c r="K175" s="174" t="n"/>
      <c r="L175" s="174" t="n"/>
      <c r="M175" s="173" t="n"/>
    </row>
    <row r="176" ht="13.35" customHeight="1" s="162">
      <c r="B176" s="153" t="inlineStr">
        <is>
          <t>Length (in)</t>
        </is>
      </c>
      <c r="C176" s="173" t="n"/>
      <c r="D176" s="33" t="n"/>
      <c r="E176" s="153" t="inlineStr">
        <is>
          <t>Width (in)</t>
        </is>
      </c>
      <c r="F176" s="173" t="n"/>
      <c r="G176" s="33" t="n"/>
      <c r="H176" s="153" t="inlineStr">
        <is>
          <t>Blanks</t>
        </is>
      </c>
      <c r="I176" s="173" t="n"/>
      <c r="J176" s="33" t="n"/>
      <c r="K176" s="153" t="inlineStr">
        <is>
          <t>K</t>
        </is>
      </c>
      <c r="L176" s="173" t="n"/>
      <c r="M176" s="32">
        <f>IF(G176="","",IFERROR(INDEX('{Dropdowns}'!$S:$S,MATCH(G176,'{Dropdowns}'!$R:$R,0)),""))</f>
        <v/>
      </c>
    </row>
    <row r="177" ht="13.35" customHeight="1" s="162">
      <c r="B177" s="153" t="inlineStr">
        <is>
          <t>Readings 1-10 (fpm)</t>
        </is>
      </c>
      <c r="C177" s="173" t="n"/>
      <c r="D177" s="33" t="n"/>
      <c r="E177" s="33" t="n"/>
      <c r="F177" s="33" t="n"/>
      <c r="G177" s="33" t="n"/>
      <c r="H177" s="33" t="n"/>
      <c r="I177" s="33" t="n"/>
      <c r="J177" s="33" t="n"/>
      <c r="K177" s="33" t="n"/>
      <c r="L177" s="33" t="n"/>
      <c r="M177" s="33" t="n"/>
    </row>
    <row r="178" ht="13.35" customHeight="1" s="162">
      <c r="B178" s="153" t="inlineStr">
        <is>
          <t>Readings 11-20 (fpm)</t>
        </is>
      </c>
      <c r="C178" s="173" t="n"/>
      <c r="D178" s="33" t="n"/>
      <c r="E178" s="33" t="n"/>
      <c r="F178" s="33" t="n"/>
      <c r="G178" s="33" t="n"/>
      <c r="H178" s="33" t="n"/>
      <c r="I178" s="33" t="n"/>
      <c r="J178" s="33" t="n"/>
      <c r="K178" s="33" t="n"/>
      <c r="L178" s="33" t="n"/>
      <c r="M178" s="33" t="n"/>
    </row>
    <row r="179" ht="13.35" customHeight="1" s="162">
      <c r="B179" s="153" t="inlineStr">
        <is>
          <t>PSP CFM</t>
        </is>
      </c>
      <c r="C179" s="174" t="n"/>
      <c r="D179" s="173" t="n"/>
      <c r="E179" s="33">
        <f>IF(OR(D176="",G176="",COUNT(D177:M178)=0),"",AVERAGE(D177:M178)*(D176-2-2*N(J176))*G176*N(M176)/144)</f>
        <v/>
      </c>
      <c r="F179" s="174" t="n"/>
      <c r="G179" s="173" t="n"/>
      <c r="H179" s="153" t="inlineStr">
        <is>
          <t>CFM / ft</t>
        </is>
      </c>
      <c r="I179" s="174" t="n"/>
      <c r="J179" s="173" t="n"/>
      <c r="K179" s="33">
        <f>IF(OR(E179="",D176=""),"",E179/(D176/12))</f>
        <v/>
      </c>
      <c r="L179" s="174" t="n"/>
      <c r="M179" s="173" t="n"/>
    </row>
    <row r="180" ht="13.35" customHeight="1" s="162"/>
    <row r="181" ht="13.35" customHeight="1" s="162">
      <c r="B181" s="188" t="inlineStr">
        <is>
          <t>Supply Filter Grid (Evergreen VelGrid, K = 1.35) – CFM = velocity × free area × K</t>
        </is>
      </c>
      <c r="C181" s="174" t="n"/>
      <c r="D181" s="174" t="n"/>
      <c r="E181" s="174" t="n"/>
      <c r="F181" s="174" t="n"/>
      <c r="G181" s="174" t="n"/>
      <c r="H181" s="174" t="n"/>
      <c r="I181" s="174" t="n"/>
      <c r="J181" s="174" t="n"/>
      <c r="K181" s="174" t="n"/>
      <c r="L181" s="174" t="n"/>
      <c r="M181" s="173" t="n"/>
    </row>
    <row r="182" ht="13.35" customHeight="1" s="162">
      <c r="B182" s="153" t="inlineStr">
        <is>
          <t>Filter Size</t>
        </is>
      </c>
      <c r="C182" s="33" t="n"/>
      <c r="D182" s="33" t="n"/>
      <c r="E182" s="33" t="n"/>
      <c r="F182" s="33" t="n"/>
      <c r="G182" s="33" t="n"/>
      <c r="H182" s="33" t="n"/>
      <c r="I182" s="33" t="n"/>
      <c r="J182" s="33" t="n"/>
      <c r="K182" s="33" t="n"/>
      <c r="L182" s="33" t="n"/>
      <c r="M182" s="33" t="n"/>
    </row>
    <row r="183" ht="13.35" customHeight="1" s="162">
      <c r="B183" s="153" t="inlineStr">
        <is>
          <t>Velocity (fpm)</t>
        </is>
      </c>
      <c r="C183" s="33" t="n"/>
      <c r="D183" s="33" t="n"/>
      <c r="E183" s="33" t="n"/>
      <c r="F183" s="33" t="n"/>
      <c r="G183" s="33" t="n"/>
      <c r="H183" s="33" t="n"/>
      <c r="I183" s="33" t="n"/>
      <c r="J183" s="33" t="n"/>
      <c r="K183" s="33" t="n"/>
      <c r="L183" s="33" t="n"/>
      <c r="M183" s="33" t="n"/>
    </row>
    <row r="184" ht="13.35" customHeight="1" s="162">
      <c r="B184" s="153" t="inlineStr">
        <is>
          <t>CFM</t>
        </is>
      </c>
      <c r="C184" s="33">
        <f>IF(OR(C182="",C183=""),"",C183*IFERROR(INDEX('{Dropdowns}'!$J:$J,MATCH("Supply Filter (VelGrid)|"&amp;C182,'{Dropdowns}'!$H:$H,0)),0)*IFERROR(INDEX('{Dropdowns}'!$K:$K,MATCH("Supply Filter (VelGrid)|"&amp;C182,'{Dropdowns}'!$H:$H,0)),0))</f>
        <v/>
      </c>
      <c r="D184" s="33">
        <f>IF(OR(D182="",D183=""),"",D183*IFERROR(INDEX('{Dropdowns}'!$J:$J,MATCH("Supply Filter (VelGrid)|"&amp;D182,'{Dropdowns}'!$H:$H,0)),0)*IFERROR(INDEX('{Dropdowns}'!$K:$K,MATCH("Supply Filter (VelGrid)|"&amp;D182,'{Dropdowns}'!$H:$H,0)),0))</f>
        <v/>
      </c>
      <c r="E184" s="33">
        <f>IF(OR(E182="",E183=""),"",E183*IFERROR(INDEX('{Dropdowns}'!$J:$J,MATCH("Supply Filter (VelGrid)|"&amp;E182,'{Dropdowns}'!$H:$H,0)),0)*IFERROR(INDEX('{Dropdowns}'!$K:$K,MATCH("Supply Filter (VelGrid)|"&amp;E182,'{Dropdowns}'!$H:$H,0)),0))</f>
        <v/>
      </c>
      <c r="F184" s="33">
        <f>IF(OR(F182="",F183=""),"",F183*IFERROR(INDEX('{Dropdowns}'!$J:$J,MATCH("Supply Filter (VelGrid)|"&amp;F182,'{Dropdowns}'!$H:$H,0)),0)*IFERROR(INDEX('{Dropdowns}'!$K:$K,MATCH("Supply Filter (VelGrid)|"&amp;F182,'{Dropdowns}'!$H:$H,0)),0))</f>
        <v/>
      </c>
      <c r="G184" s="33">
        <f>IF(OR(G182="",G183=""),"",G183*IFERROR(INDEX('{Dropdowns}'!$J:$J,MATCH("Supply Filter (VelGrid)|"&amp;G182,'{Dropdowns}'!$H:$H,0)),0)*IFERROR(INDEX('{Dropdowns}'!$K:$K,MATCH("Supply Filter (VelGrid)|"&amp;G182,'{Dropdowns}'!$H:$H,0)),0))</f>
        <v/>
      </c>
      <c r="H184" s="33">
        <f>IF(OR(H182="",H183=""),"",H183*IFERROR(INDEX('{Dropdowns}'!$J:$J,MATCH("Supply Filter (VelGrid)|"&amp;H182,'{Dropdowns}'!$H:$H,0)),0)*IFERROR(INDEX('{Dropdowns}'!$K:$K,MATCH("Supply Filter (VelGrid)|"&amp;H182,'{Dropdowns}'!$H:$H,0)),0))</f>
        <v/>
      </c>
      <c r="I184" s="33">
        <f>IF(OR(I182="",I183=""),"",I183*IFERROR(INDEX('{Dropdowns}'!$J:$J,MATCH("Supply Filter (VelGrid)|"&amp;I182,'{Dropdowns}'!$H:$H,0)),0)*IFERROR(INDEX('{Dropdowns}'!$K:$K,MATCH("Supply Filter (VelGrid)|"&amp;I182,'{Dropdowns}'!$H:$H,0)),0))</f>
        <v/>
      </c>
      <c r="J184" s="33">
        <f>IF(OR(J182="",J183=""),"",J183*IFERROR(INDEX('{Dropdowns}'!$J:$J,MATCH("Supply Filter (VelGrid)|"&amp;J182,'{Dropdowns}'!$H:$H,0)),0)*IFERROR(INDEX('{Dropdowns}'!$K:$K,MATCH("Supply Filter (VelGrid)|"&amp;J182,'{Dropdowns}'!$H:$H,0)),0))</f>
        <v/>
      </c>
      <c r="K184" s="33">
        <f>IF(OR(K182="",K183=""),"",K183*IFERROR(INDEX('{Dropdowns}'!$J:$J,MATCH("Supply Filter (VelGrid)|"&amp;K182,'{Dropdowns}'!$H:$H,0)),0)*IFERROR(INDEX('{Dropdowns}'!$K:$K,MATCH("Supply Filter (VelGrid)|"&amp;K182,'{Dropdowns}'!$H:$H,0)),0))</f>
        <v/>
      </c>
      <c r="L184" s="33">
        <f>IF(OR(L182="",L183=""),"",L183*IFERROR(INDEX('{Dropdowns}'!$J:$J,MATCH("Supply Filter (VelGrid)|"&amp;L182,'{Dropdowns}'!$H:$H,0)),0)*IFERROR(INDEX('{Dropdowns}'!$K:$K,MATCH("Supply Filter (VelGrid)|"&amp;L182,'{Dropdowns}'!$H:$H,0)),0))</f>
        <v/>
      </c>
      <c r="M184" s="33">
        <f>IF(OR(M182="",M183=""),"",M183*IFERROR(INDEX('{Dropdowns}'!$J:$J,MATCH("Supply Filter (VelGrid)|"&amp;M182,'{Dropdowns}'!$H:$H,0)),0)*IFERROR(INDEX('{Dropdowns}'!$K:$K,MATCH("Supply Filter (VelGrid)|"&amp;M182,'{Dropdowns}'!$H:$H,0)),0))</f>
        <v/>
      </c>
    </row>
    <row r="185" ht="13.35" customHeight="1" s="162">
      <c r="B185" s="153" t="inlineStr">
        <is>
          <t>Filter Grid Total CFM</t>
        </is>
      </c>
      <c r="C185" s="174" t="n"/>
      <c r="D185" s="173" t="n"/>
      <c r="E185" s="33">
        <f>IF(SUM(C184:M184)=0,"",SUM(C184:M184))</f>
        <v/>
      </c>
      <c r="F185" s="174" t="n"/>
      <c r="G185" s="173" t="n"/>
    </row>
    <row r="186" ht="13.35" customHeight="1" s="162"/>
    <row r="187" ht="13.35" customHeight="1" s="162">
      <c r="B187" s="188" t="inlineStr">
        <is>
          <t>Direct-Fired Heater – Supply CFM from Burner Profile Pressure (Evergreen table, linear interpolation)</t>
        </is>
      </c>
      <c r="C187" s="174" t="n"/>
      <c r="D187" s="174" t="n"/>
      <c r="E187" s="174" t="n"/>
      <c r="F187" s="174" t="n"/>
      <c r="G187" s="174" t="n"/>
      <c r="H187" s="174" t="n"/>
      <c r="I187" s="174" t="n"/>
      <c r="J187" s="174" t="n"/>
      <c r="K187" s="174" t="n"/>
      <c r="L187" s="174" t="n"/>
      <c r="M187" s="173" t="n"/>
    </row>
    <row r="188" ht="13.35" customHeight="1" s="162">
      <c r="B188" s="153" t="inlineStr">
        <is>
          <t>Housing Size (1-5)</t>
        </is>
      </c>
      <c r="C188" s="173" t="n"/>
      <c r="D188" s="33" t="n"/>
      <c r="E188" s="153" t="inlineStr">
        <is>
          <t>Profile Pressure (in. w.g.)</t>
        </is>
      </c>
      <c r="F188" s="174" t="n"/>
      <c r="G188" s="173" t="n"/>
      <c r="H188" s="32" t="n"/>
      <c r="I188" s="153" t="inlineStr">
        <is>
          <t>Derived CFM</t>
        </is>
      </c>
      <c r="J188" s="173" t="n"/>
      <c r="K188" s="33">
        <f>IF(OR(D188="",H188=""),"",IF(H188&lt;0.15,"Pressure too low",IF(H188&gt;0.65,"Pressure too high",INDEX('{Dropdowns}'!$V$2:$Z$12,MATCH(H188,'{Dropdowns}'!$U$2:$U$12,1),D188)+(H188-INDEX('{Dropdowns}'!$U$2:$U$12,MATCH(H188,'{Dropdowns}'!$U$2:$U$12,1)))*(INDEX('{Dropdowns}'!$V$2:$Z$12,MIN(MATCH(H188,'{Dropdowns}'!$U$2:$U$12,1)+1,11),D188)-INDEX('{Dropdowns}'!$V$2:$Z$12,MATCH(H188,'{Dropdowns}'!$U$2:$U$12,1),D188))/0.05)))</f>
        <v/>
      </c>
      <c r="L188" s="174" t="n"/>
      <c r="M188" s="173" t="n"/>
    </row>
    <row r="189" ht="13.35" customHeight="1" s="162"/>
    <row r="190" ht="13.35" customHeight="1" s="162">
      <c r="B190" s="188" t="inlineStr">
        <is>
          <t>Airflow Basis for MAU Data Page</t>
        </is>
      </c>
      <c r="C190" s="174" t="n"/>
      <c r="D190" s="174" t="n"/>
      <c r="E190" s="174" t="n"/>
      <c r="F190" s="174" t="n"/>
      <c r="G190" s="174" t="n"/>
      <c r="H190" s="174" t="n"/>
      <c r="I190" s="174" t="n"/>
      <c r="J190" s="174" t="n"/>
      <c r="K190" s="174" t="n"/>
      <c r="L190" s="174" t="n"/>
      <c r="M190" s="173" t="n"/>
    </row>
    <row r="191" ht="13.35" customHeight="1" s="162">
      <c r="B191" s="153" t="inlineStr">
        <is>
          <t>Method used</t>
        </is>
      </c>
      <c r="C191" s="174" t="n"/>
      <c r="D191" s="173" t="n"/>
      <c r="E191" s="33" t="n"/>
      <c r="F191" s="174" t="n"/>
      <c r="G191" s="173" t="n"/>
      <c r="H191" s="153" t="inlineStr">
        <is>
          <t>Design CFM (if no outlets)</t>
        </is>
      </c>
      <c r="I191" s="174" t="n"/>
      <c r="J191" s="173" t="n"/>
      <c r="K191" s="33" t="n"/>
      <c r="L191" s="174" t="n"/>
      <c r="M191" s="173" t="n"/>
    </row>
    <row r="192" ht="13.35" customHeight="1" s="162">
      <c r="B192" s="153" t="inlineStr">
        <is>
          <t>Method Total CFM</t>
        </is>
      </c>
      <c r="C192" s="174" t="n"/>
      <c r="D192" s="173" t="n"/>
      <c r="E192" s="33">
        <f>IF(E191="","",IF(E191="PSP",E179,IF(E191="Filter Grid",E185,IF(E191="Profile Pressure",K188,""))))</f>
        <v/>
      </c>
      <c r="F192" s="174" t="n"/>
      <c r="G192" s="173" t="n"/>
      <c r="H192" s="153" t="inlineStr">
        <is>
          <t>Remarks</t>
        </is>
      </c>
      <c r="I192" s="174" t="n"/>
      <c r="J192" s="173" t="n"/>
      <c r="K192" s="33" t="n"/>
      <c r="L192" s="174" t="n"/>
      <c r="M192" s="173" t="n"/>
    </row>
    <row r="193" ht="13.35" customHeight="1" s="162"/>
    <row r="194" ht="13.35" customHeight="1" s="162"/>
    <row r="195" ht="13.35" customHeight="1" s="162"/>
    <row r="196" ht="13.35" customHeight="1" s="162">
      <c r="B196" s="200" t="inlineStr">
        <is>
          <t>System</t>
        </is>
      </c>
      <c r="C196" s="403" t="n"/>
      <c r="D196" s="209">
        <f>IF('{Equipment Data Entry}'!B60="","",'{Equipment Data Entry}'!B60)</f>
        <v/>
      </c>
      <c r="E196" s="420" t="n"/>
      <c r="F196" s="403" t="n"/>
      <c r="G196" s="200" t="inlineStr">
        <is>
          <t>Service</t>
        </is>
      </c>
      <c r="H196" s="403" t="n"/>
      <c r="I196" s="210">
        <f>IF('{Equipment Data Entry}'!C60="","",'{Equipment Data Entry}'!C60)</f>
        <v/>
      </c>
      <c r="J196" s="420" t="n"/>
      <c r="K196" s="420" t="n"/>
      <c r="L196" s="420" t="n"/>
      <c r="M196" s="403" t="n"/>
    </row>
    <row r="197" ht="13.35" customHeight="1" s="162">
      <c r="B197" s="424" t="n"/>
      <c r="C197" s="425" t="n"/>
      <c r="D197" s="424" t="n"/>
      <c r="E197" s="426" t="n"/>
      <c r="F197" s="425" t="n"/>
      <c r="G197" s="424" t="n"/>
      <c r="H197" s="425" t="n"/>
      <c r="I197" s="424" t="n"/>
      <c r="J197" s="426" t="n"/>
      <c r="K197" s="426" t="n"/>
      <c r="L197" s="426" t="n"/>
      <c r="M197" s="425" t="n"/>
    </row>
    <row r="198" ht="13.35" customHeight="1" s="162"/>
    <row r="199" ht="13.35" customHeight="1" s="162">
      <c r="B199" s="188" t="inlineStr">
        <is>
          <t>Perforated Supply Plenum (Evergreen VelGrid) – CFM = avg of readings × (L − 2 − 2×blanks) × W × K / 144</t>
        </is>
      </c>
      <c r="C199" s="174" t="n"/>
      <c r="D199" s="174" t="n"/>
      <c r="E199" s="174" t="n"/>
      <c r="F199" s="174" t="n"/>
      <c r="G199" s="174" t="n"/>
      <c r="H199" s="174" t="n"/>
      <c r="I199" s="174" t="n"/>
      <c r="J199" s="174" t="n"/>
      <c r="K199" s="174" t="n"/>
      <c r="L199" s="174" t="n"/>
      <c r="M199" s="173" t="n"/>
    </row>
    <row r="200" ht="13.35" customHeight="1" s="162">
      <c r="B200" s="153" t="inlineStr">
        <is>
          <t>Length (in)</t>
        </is>
      </c>
      <c r="C200" s="173" t="n"/>
      <c r="D200" s="33" t="n"/>
      <c r="E200" s="153" t="inlineStr">
        <is>
          <t>Width (in)</t>
        </is>
      </c>
      <c r="F200" s="173" t="n"/>
      <c r="G200" s="33" t="n"/>
      <c r="H200" s="153" t="inlineStr">
        <is>
          <t>Blanks</t>
        </is>
      </c>
      <c r="I200" s="173" t="n"/>
      <c r="J200" s="33" t="n"/>
      <c r="K200" s="153" t="inlineStr">
        <is>
          <t>K</t>
        </is>
      </c>
      <c r="L200" s="173" t="n"/>
      <c r="M200" s="32">
        <f>IF(G200="","",IFERROR(INDEX('{Dropdowns}'!$S:$S,MATCH(G200,'{Dropdowns}'!$R:$R,0)),""))</f>
        <v/>
      </c>
    </row>
    <row r="201" ht="13.35" customHeight="1" s="162">
      <c r="B201" s="153" t="inlineStr">
        <is>
          <t>Readings 1-10 (fpm)</t>
        </is>
      </c>
      <c r="C201" s="173" t="n"/>
      <c r="D201" s="33" t="n"/>
      <c r="E201" s="33" t="n"/>
      <c r="F201" s="33" t="n"/>
      <c r="G201" s="33" t="n"/>
      <c r="H201" s="33" t="n"/>
      <c r="I201" s="33" t="n"/>
      <c r="J201" s="33" t="n"/>
      <c r="K201" s="33" t="n"/>
      <c r="L201" s="33" t="n"/>
      <c r="M201" s="33" t="n"/>
    </row>
    <row r="202" ht="13.35" customHeight="1" s="162">
      <c r="B202" s="153" t="inlineStr">
        <is>
          <t>Readings 11-20 (fpm)</t>
        </is>
      </c>
      <c r="C202" s="173" t="n"/>
      <c r="D202" s="33" t="n"/>
      <c r="E202" s="33" t="n"/>
      <c r="F202" s="33" t="n"/>
      <c r="G202" s="33" t="n"/>
      <c r="H202" s="33" t="n"/>
      <c r="I202" s="33" t="n"/>
      <c r="J202" s="33" t="n"/>
      <c r="K202" s="33" t="n"/>
      <c r="L202" s="33" t="n"/>
      <c r="M202" s="33" t="n"/>
    </row>
    <row r="203" ht="13.35" customHeight="1" s="162">
      <c r="B203" s="153" t="inlineStr">
        <is>
          <t>PSP CFM</t>
        </is>
      </c>
      <c r="C203" s="174" t="n"/>
      <c r="D203" s="173" t="n"/>
      <c r="E203" s="33">
        <f>IF(OR(D200="",G200="",COUNT(D201:M202)=0),"",AVERAGE(D201:M202)*(D200-2-2*N(J200))*G200*N(M200)/144)</f>
        <v/>
      </c>
      <c r="F203" s="174" t="n"/>
      <c r="G203" s="173" t="n"/>
      <c r="H203" s="153" t="inlineStr">
        <is>
          <t>CFM / ft</t>
        </is>
      </c>
      <c r="I203" s="174" t="n"/>
      <c r="J203" s="173" t="n"/>
      <c r="K203" s="33">
        <f>IF(OR(E203="",D200=""),"",E203/(D200/12))</f>
        <v/>
      </c>
      <c r="L203" s="174" t="n"/>
      <c r="M203" s="173" t="n"/>
    </row>
    <row r="204" ht="13.35" customHeight="1" s="162"/>
    <row r="205" ht="13.35" customHeight="1" s="162">
      <c r="B205" s="188" t="inlineStr">
        <is>
          <t>Supply Filter Grid (Evergreen VelGrid, K = 1.35) – CFM = velocity × free area × K</t>
        </is>
      </c>
      <c r="C205" s="174" t="n"/>
      <c r="D205" s="174" t="n"/>
      <c r="E205" s="174" t="n"/>
      <c r="F205" s="174" t="n"/>
      <c r="G205" s="174" t="n"/>
      <c r="H205" s="174" t="n"/>
      <c r="I205" s="174" t="n"/>
      <c r="J205" s="174" t="n"/>
      <c r="K205" s="174" t="n"/>
      <c r="L205" s="174" t="n"/>
      <c r="M205" s="173" t="n"/>
    </row>
    <row r="206" ht="13.35" customHeight="1" s="162">
      <c r="B206" s="153" t="inlineStr">
        <is>
          <t>Filter Size</t>
        </is>
      </c>
      <c r="C206" s="33" t="n"/>
      <c r="D206" s="33" t="n"/>
      <c r="E206" s="33" t="n"/>
      <c r="F206" s="33" t="n"/>
      <c r="G206" s="33" t="n"/>
      <c r="H206" s="33" t="n"/>
      <c r="I206" s="33" t="n"/>
      <c r="J206" s="33" t="n"/>
      <c r="K206" s="33" t="n"/>
      <c r="L206" s="33" t="n"/>
      <c r="M206" s="33" t="n"/>
    </row>
    <row r="207" ht="13.35" customHeight="1" s="162">
      <c r="B207" s="153" t="inlineStr">
        <is>
          <t>Velocity (fpm)</t>
        </is>
      </c>
      <c r="C207" s="33" t="n"/>
      <c r="D207" s="33" t="n"/>
      <c r="E207" s="33" t="n"/>
      <c r="F207" s="33" t="n"/>
      <c r="G207" s="33" t="n"/>
      <c r="H207" s="33" t="n"/>
      <c r="I207" s="33" t="n"/>
      <c r="J207" s="33" t="n"/>
      <c r="K207" s="33" t="n"/>
      <c r="L207" s="33" t="n"/>
      <c r="M207" s="33" t="n"/>
    </row>
    <row r="208" ht="13.35" customHeight="1" s="162">
      <c r="B208" s="153" t="inlineStr">
        <is>
          <t>CFM</t>
        </is>
      </c>
      <c r="C208" s="33">
        <f>IF(OR(C206="",C207=""),"",C207*IFERROR(INDEX('{Dropdowns}'!$J:$J,MATCH("Supply Filter (VelGrid)|"&amp;C206,'{Dropdowns}'!$H:$H,0)),0)*IFERROR(INDEX('{Dropdowns}'!$K:$K,MATCH("Supply Filter (VelGrid)|"&amp;C206,'{Dropdowns}'!$H:$H,0)),0))</f>
        <v/>
      </c>
      <c r="D208" s="33">
        <f>IF(OR(D206="",D207=""),"",D207*IFERROR(INDEX('{Dropdowns}'!$J:$J,MATCH("Supply Filter (VelGrid)|"&amp;D206,'{Dropdowns}'!$H:$H,0)),0)*IFERROR(INDEX('{Dropdowns}'!$K:$K,MATCH("Supply Filter (VelGrid)|"&amp;D206,'{Dropdowns}'!$H:$H,0)),0))</f>
        <v/>
      </c>
      <c r="E208" s="33">
        <f>IF(OR(E206="",E207=""),"",E207*IFERROR(INDEX('{Dropdowns}'!$J:$J,MATCH("Supply Filter (VelGrid)|"&amp;E206,'{Dropdowns}'!$H:$H,0)),0)*IFERROR(INDEX('{Dropdowns}'!$K:$K,MATCH("Supply Filter (VelGrid)|"&amp;E206,'{Dropdowns}'!$H:$H,0)),0))</f>
        <v/>
      </c>
      <c r="F208" s="33">
        <f>IF(OR(F206="",F207=""),"",F207*IFERROR(INDEX('{Dropdowns}'!$J:$J,MATCH("Supply Filter (VelGrid)|"&amp;F206,'{Dropdowns}'!$H:$H,0)),0)*IFERROR(INDEX('{Dropdowns}'!$K:$K,MATCH("Supply Filter (VelGrid)|"&amp;F206,'{Dropdowns}'!$H:$H,0)),0))</f>
        <v/>
      </c>
      <c r="G208" s="33">
        <f>IF(OR(G206="",G207=""),"",G207*IFERROR(INDEX('{Dropdowns}'!$J:$J,MATCH("Supply Filter (VelGrid)|"&amp;G206,'{Dropdowns}'!$H:$H,0)),0)*IFERROR(INDEX('{Dropdowns}'!$K:$K,MATCH("Supply Filter (VelGrid)|"&amp;G206,'{Dropdowns}'!$H:$H,0)),0))</f>
        <v/>
      </c>
      <c r="H208" s="33">
        <f>IF(OR(H206="",H207=""),"",H207*IFERROR(INDEX('{Dropdowns}'!$J:$J,MATCH("Supply Filter (VelGrid)|"&amp;H206,'{Dropdowns}'!$H:$H,0)),0)*IFERROR(INDEX('{Dropdowns}'!$K:$K,MATCH("Supply Filter (VelGrid)|"&amp;H206,'{Dropdowns}'!$H:$H,0)),0))</f>
        <v/>
      </c>
      <c r="I208" s="33">
        <f>IF(OR(I206="",I207=""),"",I207*IFERROR(INDEX('{Dropdowns}'!$J:$J,MATCH("Supply Filter (VelGrid)|"&amp;I206,'{Dropdowns}'!$H:$H,0)),0)*IFERROR(INDEX('{Dropdowns}'!$K:$K,MATCH("Supply Filter (VelGrid)|"&amp;I206,'{Dropdowns}'!$H:$H,0)),0))</f>
        <v/>
      </c>
      <c r="J208" s="33">
        <f>IF(OR(J206="",J207=""),"",J207*IFERROR(INDEX('{Dropdowns}'!$J:$J,MATCH("Supply Filter (VelGrid)|"&amp;J206,'{Dropdowns}'!$H:$H,0)),0)*IFERROR(INDEX('{Dropdowns}'!$K:$K,MATCH("Supply Filter (VelGrid)|"&amp;J206,'{Dropdowns}'!$H:$H,0)),0))</f>
        <v/>
      </c>
      <c r="K208" s="33">
        <f>IF(OR(K206="",K207=""),"",K207*IFERROR(INDEX('{Dropdowns}'!$J:$J,MATCH("Supply Filter (VelGrid)|"&amp;K206,'{Dropdowns}'!$H:$H,0)),0)*IFERROR(INDEX('{Dropdowns}'!$K:$K,MATCH("Supply Filter (VelGrid)|"&amp;K206,'{Dropdowns}'!$H:$H,0)),0))</f>
        <v/>
      </c>
      <c r="L208" s="33">
        <f>IF(OR(L206="",L207=""),"",L207*IFERROR(INDEX('{Dropdowns}'!$J:$J,MATCH("Supply Filter (VelGrid)|"&amp;L206,'{Dropdowns}'!$H:$H,0)),0)*IFERROR(INDEX('{Dropdowns}'!$K:$K,MATCH("Supply Filter (VelGrid)|"&amp;L206,'{Dropdowns}'!$H:$H,0)),0))</f>
        <v/>
      </c>
      <c r="M208" s="33">
        <f>IF(OR(M206="",M207=""),"",M207*IFERROR(INDEX('{Dropdowns}'!$J:$J,MATCH("Supply Filter (VelGrid)|"&amp;M206,'{Dropdowns}'!$H:$H,0)),0)*IFERROR(INDEX('{Dropdowns}'!$K:$K,MATCH("Supply Filter (VelGrid)|"&amp;M206,'{Dropdowns}'!$H:$H,0)),0))</f>
        <v/>
      </c>
    </row>
    <row r="209" ht="13.35" customHeight="1" s="162">
      <c r="B209" s="153" t="inlineStr">
        <is>
          <t>Filter Grid Total CFM</t>
        </is>
      </c>
      <c r="C209" s="174" t="n"/>
      <c r="D209" s="173" t="n"/>
      <c r="E209" s="33">
        <f>IF(SUM(C208:M208)=0,"",SUM(C208:M208))</f>
        <v/>
      </c>
      <c r="F209" s="174" t="n"/>
      <c r="G209" s="173" t="n"/>
    </row>
    <row r="210" ht="13.35" customHeight="1" s="162"/>
    <row r="211" ht="13.35" customHeight="1" s="162">
      <c r="B211" s="188" t="inlineStr">
        <is>
          <t>Direct-Fired Heater – Supply CFM from Burner Profile Pressure (Evergreen table, linear interpolation)</t>
        </is>
      </c>
      <c r="C211" s="174" t="n"/>
      <c r="D211" s="174" t="n"/>
      <c r="E211" s="174" t="n"/>
      <c r="F211" s="174" t="n"/>
      <c r="G211" s="174" t="n"/>
      <c r="H211" s="174" t="n"/>
      <c r="I211" s="174" t="n"/>
      <c r="J211" s="174" t="n"/>
      <c r="K211" s="174" t="n"/>
      <c r="L211" s="174" t="n"/>
      <c r="M211" s="173" t="n"/>
    </row>
    <row r="212" ht="13.35" customHeight="1" s="162">
      <c r="B212" s="153" t="inlineStr">
        <is>
          <t>Housing Size (1-5)</t>
        </is>
      </c>
      <c r="C212" s="173" t="n"/>
      <c r="D212" s="33" t="n"/>
      <c r="E212" s="153" t="inlineStr">
        <is>
          <t>Profile Pressure (in. w.g.)</t>
        </is>
      </c>
      <c r="F212" s="174" t="n"/>
      <c r="G212" s="173" t="n"/>
      <c r="H212" s="32" t="n"/>
      <c r="I212" s="153" t="inlineStr">
        <is>
          <t>Derived CFM</t>
        </is>
      </c>
      <c r="J212" s="173" t="n"/>
      <c r="K212" s="33">
        <f>IF(OR(D212="",H212=""),"",IF(H212&lt;0.15,"Pressure too low",IF(H212&gt;0.65,"Pressure too high",INDEX('{Dropdowns}'!$V$2:$Z$12,MATCH(H212,'{Dropdowns}'!$U$2:$U$12,1),D212)+(H212-INDEX('{Dropdowns}'!$U$2:$U$12,MATCH(H212,'{Dropdowns}'!$U$2:$U$12,1)))*(INDEX('{Dropdowns}'!$V$2:$Z$12,MIN(MATCH(H212,'{Dropdowns}'!$U$2:$U$12,1)+1,11),D212)-INDEX('{Dropdowns}'!$V$2:$Z$12,MATCH(H212,'{Dropdowns}'!$U$2:$U$12,1),D212))/0.05)))</f>
        <v/>
      </c>
      <c r="L212" s="174" t="n"/>
      <c r="M212" s="173" t="n"/>
    </row>
    <row r="213" ht="13.35" customHeight="1" s="162"/>
    <row r="214" ht="13.35" customHeight="1" s="162">
      <c r="B214" s="188" t="inlineStr">
        <is>
          <t>Airflow Basis for MAU Data Page</t>
        </is>
      </c>
      <c r="C214" s="174" t="n"/>
      <c r="D214" s="174" t="n"/>
      <c r="E214" s="174" t="n"/>
      <c r="F214" s="174" t="n"/>
      <c r="G214" s="174" t="n"/>
      <c r="H214" s="174" t="n"/>
      <c r="I214" s="174" t="n"/>
      <c r="J214" s="174" t="n"/>
      <c r="K214" s="174" t="n"/>
      <c r="L214" s="174" t="n"/>
      <c r="M214" s="173" t="n"/>
    </row>
    <row r="215" ht="13.35" customHeight="1" s="162">
      <c r="B215" s="153" t="inlineStr">
        <is>
          <t>Method used</t>
        </is>
      </c>
      <c r="C215" s="174" t="n"/>
      <c r="D215" s="173" t="n"/>
      <c r="E215" s="33" t="n"/>
      <c r="F215" s="174" t="n"/>
      <c r="G215" s="173" t="n"/>
      <c r="H215" s="153" t="inlineStr">
        <is>
          <t>Design CFM (if no outlets)</t>
        </is>
      </c>
      <c r="I215" s="174" t="n"/>
      <c r="J215" s="173" t="n"/>
      <c r="K215" s="33" t="n"/>
      <c r="L215" s="174" t="n"/>
      <c r="M215" s="173" t="n"/>
    </row>
    <row r="216" ht="13.35" customHeight="1" s="162">
      <c r="B216" s="153" t="inlineStr">
        <is>
          <t>Method Total CFM</t>
        </is>
      </c>
      <c r="C216" s="174" t="n"/>
      <c r="D216" s="173" t="n"/>
      <c r="E216" s="33">
        <f>IF(E215="","",IF(E215="PSP",E203,IF(E215="Filter Grid",E209,IF(E215="Profile Pressure",K212,""))))</f>
        <v/>
      </c>
      <c r="F216" s="174" t="n"/>
      <c r="G216" s="173" t="n"/>
      <c r="H216" s="153" t="inlineStr">
        <is>
          <t>Remarks</t>
        </is>
      </c>
      <c r="I216" s="174" t="n"/>
      <c r="J216" s="173" t="n"/>
      <c r="K216" s="33" t="n"/>
      <c r="L216" s="174" t="n"/>
      <c r="M216" s="173" t="n"/>
    </row>
    <row r="217" ht="13.35" customHeight="1" s="162"/>
    <row r="218" ht="13.35" customHeight="1" s="162"/>
    <row r="219" ht="13.35" customHeight="1" s="162"/>
    <row r="220" ht="13.35" customHeight="1" s="162">
      <c r="B220" s="200" t="inlineStr">
        <is>
          <t>System</t>
        </is>
      </c>
      <c r="C220" s="403" t="n"/>
      <c r="D220" s="209">
        <f>IF('{Equipment Data Entry}'!B61="","",'{Equipment Data Entry}'!B61)</f>
        <v/>
      </c>
      <c r="E220" s="420" t="n"/>
      <c r="F220" s="403" t="n"/>
      <c r="G220" s="200" t="inlineStr">
        <is>
          <t>Service</t>
        </is>
      </c>
      <c r="H220" s="403" t="n"/>
      <c r="I220" s="210">
        <f>IF('{Equipment Data Entry}'!C61="","",'{Equipment Data Entry}'!C61)</f>
        <v/>
      </c>
      <c r="J220" s="420" t="n"/>
      <c r="K220" s="420" t="n"/>
      <c r="L220" s="420" t="n"/>
      <c r="M220" s="403" t="n"/>
    </row>
    <row r="221" ht="13.35" customHeight="1" s="162">
      <c r="B221" s="424" t="n"/>
      <c r="C221" s="425" t="n"/>
      <c r="D221" s="424" t="n"/>
      <c r="E221" s="426" t="n"/>
      <c r="F221" s="425" t="n"/>
      <c r="G221" s="424" t="n"/>
      <c r="H221" s="425" t="n"/>
      <c r="I221" s="424" t="n"/>
      <c r="J221" s="426" t="n"/>
      <c r="K221" s="426" t="n"/>
      <c r="L221" s="426" t="n"/>
      <c r="M221" s="425" t="n"/>
    </row>
    <row r="222" ht="13.35" customHeight="1" s="162"/>
    <row r="223" ht="13.35" customHeight="1" s="162">
      <c r="B223" s="188" t="inlineStr">
        <is>
          <t>Perforated Supply Plenum (Evergreen VelGrid) – CFM = avg of readings × (L − 2 − 2×blanks) × W × K / 144</t>
        </is>
      </c>
      <c r="C223" s="174" t="n"/>
      <c r="D223" s="174" t="n"/>
      <c r="E223" s="174" t="n"/>
      <c r="F223" s="174" t="n"/>
      <c r="G223" s="174" t="n"/>
      <c r="H223" s="174" t="n"/>
      <c r="I223" s="174" t="n"/>
      <c r="J223" s="174" t="n"/>
      <c r="K223" s="174" t="n"/>
      <c r="L223" s="174" t="n"/>
      <c r="M223" s="173" t="n"/>
    </row>
    <row r="224" ht="13.35" customHeight="1" s="162">
      <c r="B224" s="153" t="inlineStr">
        <is>
          <t>Length (in)</t>
        </is>
      </c>
      <c r="C224" s="173" t="n"/>
      <c r="D224" s="33" t="n"/>
      <c r="E224" s="153" t="inlineStr">
        <is>
          <t>Width (in)</t>
        </is>
      </c>
      <c r="F224" s="173" t="n"/>
      <c r="G224" s="33" t="n"/>
      <c r="H224" s="153" t="inlineStr">
        <is>
          <t>Blanks</t>
        </is>
      </c>
      <c r="I224" s="173" t="n"/>
      <c r="J224" s="33" t="n"/>
      <c r="K224" s="153" t="inlineStr">
        <is>
          <t>K</t>
        </is>
      </c>
      <c r="L224" s="173" t="n"/>
      <c r="M224" s="32">
        <f>IF(G224="","",IFERROR(INDEX('{Dropdowns}'!$S:$S,MATCH(G224,'{Dropdowns}'!$R:$R,0)),""))</f>
        <v/>
      </c>
    </row>
    <row r="225" ht="13.35" customHeight="1" s="162">
      <c r="B225" s="153" t="inlineStr">
        <is>
          <t>Readings 1-10 (fpm)</t>
        </is>
      </c>
      <c r="C225" s="173" t="n"/>
      <c r="D225" s="33" t="n"/>
      <c r="E225" s="33" t="n"/>
      <c r="F225" s="33" t="n"/>
      <c r="G225" s="33" t="n"/>
      <c r="H225" s="33" t="n"/>
      <c r="I225" s="33" t="n"/>
      <c r="J225" s="33" t="n"/>
      <c r="K225" s="33" t="n"/>
      <c r="L225" s="33" t="n"/>
      <c r="M225" s="33" t="n"/>
    </row>
    <row r="226" ht="13.35" customHeight="1" s="162">
      <c r="B226" s="153" t="inlineStr">
        <is>
          <t>Readings 11-20 (fpm)</t>
        </is>
      </c>
      <c r="C226" s="173" t="n"/>
      <c r="D226" s="33" t="n"/>
      <c r="E226" s="33" t="n"/>
      <c r="F226" s="33" t="n"/>
      <c r="G226" s="33" t="n"/>
      <c r="H226" s="33" t="n"/>
      <c r="I226" s="33" t="n"/>
      <c r="J226" s="33" t="n"/>
      <c r="K226" s="33" t="n"/>
      <c r="L226" s="33" t="n"/>
      <c r="M226" s="33" t="n"/>
    </row>
    <row r="227" ht="13.35" customHeight="1" s="162">
      <c r="B227" s="153" t="inlineStr">
        <is>
          <t>PSP CFM</t>
        </is>
      </c>
      <c r="C227" s="174" t="n"/>
      <c r="D227" s="173" t="n"/>
      <c r="E227" s="33">
        <f>IF(OR(D224="",G224="",COUNT(D225:M226)=0),"",AVERAGE(D225:M226)*(D224-2-2*N(J224))*G224*N(M224)/144)</f>
        <v/>
      </c>
      <c r="F227" s="174" t="n"/>
      <c r="G227" s="173" t="n"/>
      <c r="H227" s="153" t="inlineStr">
        <is>
          <t>CFM / ft</t>
        </is>
      </c>
      <c r="I227" s="174" t="n"/>
      <c r="J227" s="173" t="n"/>
      <c r="K227" s="33">
        <f>IF(OR(E227="",D224=""),"",E227/(D224/12))</f>
        <v/>
      </c>
      <c r="L227" s="174" t="n"/>
      <c r="M227" s="173" t="n"/>
    </row>
    <row r="228" ht="13.35" customHeight="1" s="162"/>
    <row r="229" ht="13.35" customHeight="1" s="162">
      <c r="B229" s="188" t="inlineStr">
        <is>
          <t>Supply Filter Grid (Evergreen VelGrid, K = 1.35) – CFM = velocity × free area × K</t>
        </is>
      </c>
      <c r="C229" s="174" t="n"/>
      <c r="D229" s="174" t="n"/>
      <c r="E229" s="174" t="n"/>
      <c r="F229" s="174" t="n"/>
      <c r="G229" s="174" t="n"/>
      <c r="H229" s="174" t="n"/>
      <c r="I229" s="174" t="n"/>
      <c r="J229" s="174" t="n"/>
      <c r="K229" s="174" t="n"/>
      <c r="L229" s="174" t="n"/>
      <c r="M229" s="173" t="n"/>
    </row>
    <row r="230" ht="13.35" customHeight="1" s="162">
      <c r="B230" s="153" t="inlineStr">
        <is>
          <t>Filter Size</t>
        </is>
      </c>
      <c r="C230" s="33" t="n"/>
      <c r="D230" s="33" t="n"/>
      <c r="E230" s="33" t="n"/>
      <c r="F230" s="33" t="n"/>
      <c r="G230" s="33" t="n"/>
      <c r="H230" s="33" t="n"/>
      <c r="I230" s="33" t="n"/>
      <c r="J230" s="33" t="n"/>
      <c r="K230" s="33" t="n"/>
      <c r="L230" s="33" t="n"/>
      <c r="M230" s="33" t="n"/>
    </row>
    <row r="231" ht="13.35" customHeight="1" s="162">
      <c r="B231" s="153" t="inlineStr">
        <is>
          <t>Velocity (fpm)</t>
        </is>
      </c>
      <c r="C231" s="33" t="n"/>
      <c r="D231" s="33" t="n"/>
      <c r="E231" s="33" t="n"/>
      <c r="F231" s="33" t="n"/>
      <c r="G231" s="33" t="n"/>
      <c r="H231" s="33" t="n"/>
      <c r="I231" s="33" t="n"/>
      <c r="J231" s="33" t="n"/>
      <c r="K231" s="33" t="n"/>
      <c r="L231" s="33" t="n"/>
      <c r="M231" s="33" t="n"/>
    </row>
    <row r="232" ht="13.35" customHeight="1" s="162">
      <c r="B232" s="153" t="inlineStr">
        <is>
          <t>CFM</t>
        </is>
      </c>
      <c r="C232" s="33">
        <f>IF(OR(C230="",C231=""),"",C231*IFERROR(INDEX('{Dropdowns}'!$J:$J,MATCH("Supply Filter (VelGrid)|"&amp;C230,'{Dropdowns}'!$H:$H,0)),0)*IFERROR(INDEX('{Dropdowns}'!$K:$K,MATCH("Supply Filter (VelGrid)|"&amp;C230,'{Dropdowns}'!$H:$H,0)),0))</f>
        <v/>
      </c>
      <c r="D232" s="33">
        <f>IF(OR(D230="",D231=""),"",D231*IFERROR(INDEX('{Dropdowns}'!$J:$J,MATCH("Supply Filter (VelGrid)|"&amp;D230,'{Dropdowns}'!$H:$H,0)),0)*IFERROR(INDEX('{Dropdowns}'!$K:$K,MATCH("Supply Filter (VelGrid)|"&amp;D230,'{Dropdowns}'!$H:$H,0)),0))</f>
        <v/>
      </c>
      <c r="E232" s="33">
        <f>IF(OR(E230="",E231=""),"",E231*IFERROR(INDEX('{Dropdowns}'!$J:$J,MATCH("Supply Filter (VelGrid)|"&amp;E230,'{Dropdowns}'!$H:$H,0)),0)*IFERROR(INDEX('{Dropdowns}'!$K:$K,MATCH("Supply Filter (VelGrid)|"&amp;E230,'{Dropdowns}'!$H:$H,0)),0))</f>
        <v/>
      </c>
      <c r="F232" s="33">
        <f>IF(OR(F230="",F231=""),"",F231*IFERROR(INDEX('{Dropdowns}'!$J:$J,MATCH("Supply Filter (VelGrid)|"&amp;F230,'{Dropdowns}'!$H:$H,0)),0)*IFERROR(INDEX('{Dropdowns}'!$K:$K,MATCH("Supply Filter (VelGrid)|"&amp;F230,'{Dropdowns}'!$H:$H,0)),0))</f>
        <v/>
      </c>
      <c r="G232" s="33">
        <f>IF(OR(G230="",G231=""),"",G231*IFERROR(INDEX('{Dropdowns}'!$J:$J,MATCH("Supply Filter (VelGrid)|"&amp;G230,'{Dropdowns}'!$H:$H,0)),0)*IFERROR(INDEX('{Dropdowns}'!$K:$K,MATCH("Supply Filter (VelGrid)|"&amp;G230,'{Dropdowns}'!$H:$H,0)),0))</f>
        <v/>
      </c>
      <c r="H232" s="33">
        <f>IF(OR(H230="",H231=""),"",H231*IFERROR(INDEX('{Dropdowns}'!$J:$J,MATCH("Supply Filter (VelGrid)|"&amp;H230,'{Dropdowns}'!$H:$H,0)),0)*IFERROR(INDEX('{Dropdowns}'!$K:$K,MATCH("Supply Filter (VelGrid)|"&amp;H230,'{Dropdowns}'!$H:$H,0)),0))</f>
        <v/>
      </c>
      <c r="I232" s="33">
        <f>IF(OR(I230="",I231=""),"",I231*IFERROR(INDEX('{Dropdowns}'!$J:$J,MATCH("Supply Filter (VelGrid)|"&amp;I230,'{Dropdowns}'!$H:$H,0)),0)*IFERROR(INDEX('{Dropdowns}'!$K:$K,MATCH("Supply Filter (VelGrid)|"&amp;I230,'{Dropdowns}'!$H:$H,0)),0))</f>
        <v/>
      </c>
      <c r="J232" s="33">
        <f>IF(OR(J230="",J231=""),"",J231*IFERROR(INDEX('{Dropdowns}'!$J:$J,MATCH("Supply Filter (VelGrid)|"&amp;J230,'{Dropdowns}'!$H:$H,0)),0)*IFERROR(INDEX('{Dropdowns}'!$K:$K,MATCH("Supply Filter (VelGrid)|"&amp;J230,'{Dropdowns}'!$H:$H,0)),0))</f>
        <v/>
      </c>
      <c r="K232" s="33">
        <f>IF(OR(K230="",K231=""),"",K231*IFERROR(INDEX('{Dropdowns}'!$J:$J,MATCH("Supply Filter (VelGrid)|"&amp;K230,'{Dropdowns}'!$H:$H,0)),0)*IFERROR(INDEX('{Dropdowns}'!$K:$K,MATCH("Supply Filter (VelGrid)|"&amp;K230,'{Dropdowns}'!$H:$H,0)),0))</f>
        <v/>
      </c>
      <c r="L232" s="33">
        <f>IF(OR(L230="",L231=""),"",L231*IFERROR(INDEX('{Dropdowns}'!$J:$J,MATCH("Supply Filter (VelGrid)|"&amp;L230,'{Dropdowns}'!$H:$H,0)),0)*IFERROR(INDEX('{Dropdowns}'!$K:$K,MATCH("Supply Filter (VelGrid)|"&amp;L230,'{Dropdowns}'!$H:$H,0)),0))</f>
        <v/>
      </c>
      <c r="M232" s="33">
        <f>IF(OR(M230="",M231=""),"",M231*IFERROR(INDEX('{Dropdowns}'!$J:$J,MATCH("Supply Filter (VelGrid)|"&amp;M230,'{Dropdowns}'!$H:$H,0)),0)*IFERROR(INDEX('{Dropdowns}'!$K:$K,MATCH("Supply Filter (VelGrid)|"&amp;M230,'{Dropdowns}'!$H:$H,0)),0))</f>
        <v/>
      </c>
    </row>
    <row r="233" ht="13.35" customHeight="1" s="162">
      <c r="B233" s="153" t="inlineStr">
        <is>
          <t>Filter Grid Total CFM</t>
        </is>
      </c>
      <c r="C233" s="174" t="n"/>
      <c r="D233" s="173" t="n"/>
      <c r="E233" s="33">
        <f>IF(SUM(C232:M232)=0,"",SUM(C232:M232))</f>
        <v/>
      </c>
      <c r="F233" s="174" t="n"/>
      <c r="G233" s="173" t="n"/>
    </row>
    <row r="234" ht="13.35" customHeight="1" s="162"/>
    <row r="235" ht="13.35" customHeight="1" s="162">
      <c r="B235" s="188" t="inlineStr">
        <is>
          <t>Direct-Fired Heater – Supply CFM from Burner Profile Pressure (Evergreen table, linear interpolation)</t>
        </is>
      </c>
      <c r="C235" s="174" t="n"/>
      <c r="D235" s="174" t="n"/>
      <c r="E235" s="174" t="n"/>
      <c r="F235" s="174" t="n"/>
      <c r="G235" s="174" t="n"/>
      <c r="H235" s="174" t="n"/>
      <c r="I235" s="174" t="n"/>
      <c r="J235" s="174" t="n"/>
      <c r="K235" s="174" t="n"/>
      <c r="L235" s="174" t="n"/>
      <c r="M235" s="173" t="n"/>
    </row>
    <row r="236" ht="13.35" customHeight="1" s="162">
      <c r="B236" s="153" t="inlineStr">
        <is>
          <t>Housing Size (1-5)</t>
        </is>
      </c>
      <c r="C236" s="173" t="n"/>
      <c r="D236" s="33" t="n"/>
      <c r="E236" s="153" t="inlineStr">
        <is>
          <t>Profile Pressure (in. w.g.)</t>
        </is>
      </c>
      <c r="F236" s="174" t="n"/>
      <c r="G236" s="173" t="n"/>
      <c r="H236" s="32" t="n"/>
      <c r="I236" s="153" t="inlineStr">
        <is>
          <t>Derived CFM</t>
        </is>
      </c>
      <c r="J236" s="173" t="n"/>
      <c r="K236" s="33">
        <f>IF(OR(D236="",H236=""),"",IF(H236&lt;0.15,"Pressure too low",IF(H236&gt;0.65,"Pressure too high",INDEX('{Dropdowns}'!$V$2:$Z$12,MATCH(H236,'{Dropdowns}'!$U$2:$U$12,1),D236)+(H236-INDEX('{Dropdowns}'!$U$2:$U$12,MATCH(H236,'{Dropdowns}'!$U$2:$U$12,1)))*(INDEX('{Dropdowns}'!$V$2:$Z$12,MIN(MATCH(H236,'{Dropdowns}'!$U$2:$U$12,1)+1,11),D236)-INDEX('{Dropdowns}'!$V$2:$Z$12,MATCH(H236,'{Dropdowns}'!$U$2:$U$12,1),D236))/0.05)))</f>
        <v/>
      </c>
      <c r="L236" s="174" t="n"/>
      <c r="M236" s="173" t="n"/>
    </row>
    <row r="237" ht="13.35" customHeight="1" s="162"/>
    <row r="238" ht="13.35" customHeight="1" s="162">
      <c r="B238" s="188" t="inlineStr">
        <is>
          <t>Airflow Basis for MAU Data Page</t>
        </is>
      </c>
      <c r="C238" s="174" t="n"/>
      <c r="D238" s="174" t="n"/>
      <c r="E238" s="174" t="n"/>
      <c r="F238" s="174" t="n"/>
      <c r="G238" s="174" t="n"/>
      <c r="H238" s="174" t="n"/>
      <c r="I238" s="174" t="n"/>
      <c r="J238" s="174" t="n"/>
      <c r="K238" s="174" t="n"/>
      <c r="L238" s="174" t="n"/>
      <c r="M238" s="173" t="n"/>
    </row>
    <row r="239" ht="13.35" customHeight="1" s="162">
      <c r="B239" s="153" t="inlineStr">
        <is>
          <t>Method used</t>
        </is>
      </c>
      <c r="C239" s="174" t="n"/>
      <c r="D239" s="173" t="n"/>
      <c r="E239" s="33" t="n"/>
      <c r="F239" s="174" t="n"/>
      <c r="G239" s="173" t="n"/>
      <c r="H239" s="153" t="inlineStr">
        <is>
          <t>Design CFM (if no outlets)</t>
        </is>
      </c>
      <c r="I239" s="174" t="n"/>
      <c r="J239" s="173" t="n"/>
      <c r="K239" s="33" t="n"/>
      <c r="L239" s="174" t="n"/>
      <c r="M239" s="173" t="n"/>
    </row>
    <row r="240" ht="13.35" customHeight="1" s="162">
      <c r="B240" s="153" t="inlineStr">
        <is>
          <t>Method Total CFM</t>
        </is>
      </c>
      <c r="C240" s="174" t="n"/>
      <c r="D240" s="173" t="n"/>
      <c r="E240" s="33">
        <f>IF(E239="","",IF(E239="PSP",E227,IF(E239="Filter Grid",E233,IF(E239="Profile Pressure",K236,""))))</f>
        <v/>
      </c>
      <c r="F240" s="174" t="n"/>
      <c r="G240" s="173" t="n"/>
      <c r="H240" s="153" t="inlineStr">
        <is>
          <t>Remarks</t>
        </is>
      </c>
      <c r="I240" s="174" t="n"/>
      <c r="J240" s="173" t="n"/>
      <c r="K240" s="33" t="n"/>
      <c r="L240" s="174" t="n"/>
      <c r="M240" s="173" t="n"/>
    </row>
    <row r="241" ht="13.35" customHeight="1" s="162"/>
    <row r="242" ht="13.35" customHeight="1" s="162"/>
    <row r="243" ht="13.35" customHeight="1" s="162"/>
  </sheetData>
  <mergeCells count="328">
    <mergeCell ref="E161:G161"/>
    <mergeCell ref="I52:M53"/>
    <mergeCell ref="K104:L104"/>
    <mergeCell ref="H11:J11"/>
    <mergeCell ref="E8:F8"/>
    <mergeCell ref="I4:M5"/>
    <mergeCell ref="K120:M120"/>
    <mergeCell ref="D124:F125"/>
    <mergeCell ref="E212:G212"/>
    <mergeCell ref="B142:M142"/>
    <mergeCell ref="E239:G239"/>
    <mergeCell ref="B79:M79"/>
    <mergeCell ref="B144:D144"/>
    <mergeCell ref="E92:G92"/>
    <mergeCell ref="B154:C154"/>
    <mergeCell ref="B129:C129"/>
    <mergeCell ref="B200:C200"/>
    <mergeCell ref="K152:L152"/>
    <mergeCell ref="G28:H29"/>
    <mergeCell ref="K44:M44"/>
    <mergeCell ref="E167:G167"/>
    <mergeCell ref="B236:C236"/>
    <mergeCell ref="K239:M239"/>
    <mergeCell ref="B137:D137"/>
    <mergeCell ref="B2:C2"/>
    <mergeCell ref="I212:J212"/>
    <mergeCell ref="B239:D239"/>
    <mergeCell ref="E227:G227"/>
    <mergeCell ref="K191:M191"/>
    <mergeCell ref="K56:L56"/>
    <mergeCell ref="E72:G72"/>
    <mergeCell ref="B203:D203"/>
    <mergeCell ref="E164:G164"/>
    <mergeCell ref="E24:G24"/>
    <mergeCell ref="H104:I104"/>
    <mergeCell ref="B80:C80"/>
    <mergeCell ref="B215:D215"/>
    <mergeCell ref="E17:G17"/>
    <mergeCell ref="E240:G240"/>
    <mergeCell ref="I140:J140"/>
    <mergeCell ref="H191:J191"/>
    <mergeCell ref="B23:D23"/>
    <mergeCell ref="B229:M229"/>
    <mergeCell ref="B81:C81"/>
    <mergeCell ref="E65:G65"/>
    <mergeCell ref="B181:M181"/>
    <mergeCell ref="G76:H77"/>
    <mergeCell ref="H203:J203"/>
    <mergeCell ref="E179:G179"/>
    <mergeCell ref="G100:H101"/>
    <mergeCell ref="K116:M116"/>
    <mergeCell ref="H71:J71"/>
    <mergeCell ref="H107:J107"/>
    <mergeCell ref="D76:F77"/>
    <mergeCell ref="K168:M168"/>
    <mergeCell ref="E233:G233"/>
    <mergeCell ref="B34:C34"/>
    <mergeCell ref="I124:M125"/>
    <mergeCell ref="B163:M163"/>
    <mergeCell ref="K167:M167"/>
    <mergeCell ref="B113:D113"/>
    <mergeCell ref="K176:L176"/>
    <mergeCell ref="B92:C92"/>
    <mergeCell ref="D28:F29"/>
    <mergeCell ref="E185:G185"/>
    <mergeCell ref="J2:K2"/>
    <mergeCell ref="B115:M115"/>
    <mergeCell ref="K192:M192"/>
    <mergeCell ref="K128:L128"/>
    <mergeCell ref="B240:D240"/>
    <mergeCell ref="H176:I176"/>
    <mergeCell ref="B152:C152"/>
    <mergeCell ref="H72:J72"/>
    <mergeCell ref="E119:G119"/>
    <mergeCell ref="B24:D24"/>
    <mergeCell ref="B95:D95"/>
    <mergeCell ref="B89:D89"/>
    <mergeCell ref="H23:J23"/>
    <mergeCell ref="I76:M77"/>
    <mergeCell ref="K188:M188"/>
    <mergeCell ref="H8:I8"/>
    <mergeCell ref="I28:M29"/>
    <mergeCell ref="H83:J83"/>
    <mergeCell ref="D148:F149"/>
    <mergeCell ref="K240:M240"/>
    <mergeCell ref="L2:M2"/>
    <mergeCell ref="I100:M101"/>
    <mergeCell ref="K119:M119"/>
    <mergeCell ref="B196:C197"/>
    <mergeCell ref="B179:D179"/>
    <mergeCell ref="B166:M166"/>
    <mergeCell ref="D100:F101"/>
    <mergeCell ref="L3:M3"/>
    <mergeCell ref="K71:M71"/>
    <mergeCell ref="B168:D168"/>
    <mergeCell ref="B37:M37"/>
    <mergeCell ref="B143:D143"/>
    <mergeCell ref="B118:M118"/>
    <mergeCell ref="D52:F53"/>
    <mergeCell ref="B178:C178"/>
    <mergeCell ref="H128:I128"/>
    <mergeCell ref="G52:H53"/>
    <mergeCell ref="K68:M68"/>
    <mergeCell ref="B7:M7"/>
    <mergeCell ref="I20:J20"/>
    <mergeCell ref="B96:D96"/>
    <mergeCell ref="E35:G35"/>
    <mergeCell ref="B32:C32"/>
    <mergeCell ref="B167:D167"/>
    <mergeCell ref="B161:D161"/>
    <mergeCell ref="E107:G107"/>
    <mergeCell ref="E143:G143"/>
    <mergeCell ref="K80:L80"/>
    <mergeCell ref="B175:M175"/>
    <mergeCell ref="E59:G59"/>
    <mergeCell ref="H56:I56"/>
    <mergeCell ref="K23:M23"/>
    <mergeCell ref="H155:J155"/>
    <mergeCell ref="K216:M216"/>
    <mergeCell ref="B187:M187"/>
    <mergeCell ref="B4:C5"/>
    <mergeCell ref="E41:G41"/>
    <mergeCell ref="B116:C116"/>
    <mergeCell ref="B216:D216"/>
    <mergeCell ref="E104:F104"/>
    <mergeCell ref="H215:J215"/>
    <mergeCell ref="H80:I80"/>
    <mergeCell ref="B47:D47"/>
    <mergeCell ref="B109:M109"/>
    <mergeCell ref="B59:D59"/>
    <mergeCell ref="B190:M190"/>
    <mergeCell ref="B46:M46"/>
    <mergeCell ref="E131:G131"/>
    <mergeCell ref="B48:D48"/>
    <mergeCell ref="K203:M203"/>
    <mergeCell ref="H200:I200"/>
    <mergeCell ref="G124:H125"/>
    <mergeCell ref="K140:M140"/>
    <mergeCell ref="H144:J144"/>
    <mergeCell ref="B58:C58"/>
    <mergeCell ref="I148:M149"/>
    <mergeCell ref="E224:F224"/>
    <mergeCell ref="E11:G11"/>
    <mergeCell ref="H47:J47"/>
    <mergeCell ref="E113:G113"/>
    <mergeCell ref="B139:M139"/>
    <mergeCell ref="K8:L8"/>
    <mergeCell ref="B41:D41"/>
    <mergeCell ref="B35:D35"/>
    <mergeCell ref="K24:M24"/>
    <mergeCell ref="K95:M95"/>
    <mergeCell ref="B220:C221"/>
    <mergeCell ref="E56:F56"/>
    <mergeCell ref="B188:C188"/>
    <mergeCell ref="K72:M72"/>
    <mergeCell ref="D2:I2"/>
    <mergeCell ref="G148:H149"/>
    <mergeCell ref="E155:G155"/>
    <mergeCell ref="B67:M67"/>
    <mergeCell ref="B61:M61"/>
    <mergeCell ref="B28:C29"/>
    <mergeCell ref="B119:D119"/>
    <mergeCell ref="B127:M127"/>
    <mergeCell ref="K179:M179"/>
    <mergeCell ref="B8:C8"/>
    <mergeCell ref="K212:M212"/>
    <mergeCell ref="H120:J120"/>
    <mergeCell ref="H32:I32"/>
    <mergeCell ref="B10:C10"/>
    <mergeCell ref="K83:M83"/>
    <mergeCell ref="K143:M143"/>
    <mergeCell ref="B209:D209"/>
    <mergeCell ref="B68:C68"/>
    <mergeCell ref="B201:C201"/>
    <mergeCell ref="B214:M214"/>
    <mergeCell ref="B238:M238"/>
    <mergeCell ref="B11:D11"/>
    <mergeCell ref="K96:M96"/>
    <mergeCell ref="H152:I152"/>
    <mergeCell ref="E128:F128"/>
    <mergeCell ref="D3:I3"/>
    <mergeCell ref="H239:J239"/>
    <mergeCell ref="H95:J95"/>
    <mergeCell ref="B133:M133"/>
    <mergeCell ref="B233:D233"/>
    <mergeCell ref="B227:D227"/>
    <mergeCell ref="I44:J44"/>
    <mergeCell ref="B72:D72"/>
    <mergeCell ref="B199:M199"/>
    <mergeCell ref="E83:G83"/>
    <mergeCell ref="K20:M20"/>
    <mergeCell ref="E20:G20"/>
    <mergeCell ref="K11:M11"/>
    <mergeCell ref="H192:J192"/>
    <mergeCell ref="K47:M47"/>
    <mergeCell ref="B3:C3"/>
    <mergeCell ref="B17:D17"/>
    <mergeCell ref="B172:C173"/>
    <mergeCell ref="B140:C140"/>
    <mergeCell ref="E191:G191"/>
    <mergeCell ref="B19:M19"/>
    <mergeCell ref="K32:L32"/>
    <mergeCell ref="I196:M197"/>
    <mergeCell ref="B76:C77"/>
    <mergeCell ref="B83:D83"/>
    <mergeCell ref="E144:G144"/>
    <mergeCell ref="B85:M85"/>
    <mergeCell ref="K227:M227"/>
    <mergeCell ref="B100:C101"/>
    <mergeCell ref="E71:G71"/>
    <mergeCell ref="J3:K3"/>
    <mergeCell ref="K164:M164"/>
    <mergeCell ref="H168:J168"/>
    <mergeCell ref="H240:J240"/>
    <mergeCell ref="K35:M35"/>
    <mergeCell ref="H167:J167"/>
    <mergeCell ref="B153:C153"/>
    <mergeCell ref="B224:C224"/>
    <mergeCell ref="E137:G137"/>
    <mergeCell ref="I116:J116"/>
    <mergeCell ref="B13:M13"/>
    <mergeCell ref="K59:M59"/>
    <mergeCell ref="I188:J188"/>
    <mergeCell ref="E168:G168"/>
    <mergeCell ref="H131:J131"/>
    <mergeCell ref="K48:M48"/>
    <mergeCell ref="B82:C82"/>
    <mergeCell ref="E176:F176"/>
    <mergeCell ref="B44:C44"/>
    <mergeCell ref="H24:J24"/>
    <mergeCell ref="E80:F80"/>
    <mergeCell ref="E192:G192"/>
    <mergeCell ref="B91:M91"/>
    <mergeCell ref="B52:C53"/>
    <mergeCell ref="E23:G23"/>
    <mergeCell ref="B20:C20"/>
    <mergeCell ref="B155:D155"/>
    <mergeCell ref="B22:M22"/>
    <mergeCell ref="D220:F221"/>
    <mergeCell ref="B151:M151"/>
    <mergeCell ref="I164:J164"/>
    <mergeCell ref="K107:M107"/>
    <mergeCell ref="B211:M211"/>
    <mergeCell ref="B225:C225"/>
    <mergeCell ref="H48:J48"/>
    <mergeCell ref="I68:J68"/>
    <mergeCell ref="I92:J92"/>
    <mergeCell ref="D4:F5"/>
    <mergeCell ref="H119:J119"/>
    <mergeCell ref="I220:M221"/>
    <mergeCell ref="B157:M157"/>
    <mergeCell ref="E95:G95"/>
    <mergeCell ref="E89:G89"/>
    <mergeCell ref="E120:G120"/>
    <mergeCell ref="B94:M94"/>
    <mergeCell ref="H216:J216"/>
    <mergeCell ref="I236:J236"/>
    <mergeCell ref="B185:D185"/>
    <mergeCell ref="B177:C177"/>
    <mergeCell ref="B33:C33"/>
    <mergeCell ref="B104:C104"/>
    <mergeCell ref="B164:C164"/>
    <mergeCell ref="E188:G188"/>
    <mergeCell ref="G172:H173"/>
    <mergeCell ref="E44:G44"/>
    <mergeCell ref="B212:C212"/>
    <mergeCell ref="E215:G215"/>
    <mergeCell ref="B43:M43"/>
    <mergeCell ref="B106:C106"/>
    <mergeCell ref="B120:D120"/>
    <mergeCell ref="B107:D107"/>
    <mergeCell ref="D172:F173"/>
    <mergeCell ref="E200:F200"/>
    <mergeCell ref="B130:C130"/>
    <mergeCell ref="B124:C125"/>
    <mergeCell ref="E47:G47"/>
    <mergeCell ref="E96:G96"/>
    <mergeCell ref="H35:J35"/>
    <mergeCell ref="D196:F197"/>
    <mergeCell ref="E203:G203"/>
    <mergeCell ref="B31:M31"/>
    <mergeCell ref="E140:G140"/>
    <mergeCell ref="H59:J59"/>
    <mergeCell ref="B70:M70"/>
    <mergeCell ref="G196:H197"/>
    <mergeCell ref="K131:M131"/>
    <mergeCell ref="B191:D191"/>
    <mergeCell ref="B56:C56"/>
    <mergeCell ref="B105:C105"/>
    <mergeCell ref="B176:C176"/>
    <mergeCell ref="G4:H5"/>
    <mergeCell ref="E216:G216"/>
    <mergeCell ref="E116:G116"/>
    <mergeCell ref="E152:F152"/>
    <mergeCell ref="I172:M173"/>
    <mergeCell ref="B65:D65"/>
    <mergeCell ref="B192:D192"/>
    <mergeCell ref="B57:C57"/>
    <mergeCell ref="K224:L224"/>
    <mergeCell ref="H179:J179"/>
    <mergeCell ref="B9:C9"/>
    <mergeCell ref="K200:L200"/>
    <mergeCell ref="E32:F32"/>
    <mergeCell ref="H143:J143"/>
    <mergeCell ref="K144:M144"/>
    <mergeCell ref="E209:G209"/>
    <mergeCell ref="G220:H221"/>
    <mergeCell ref="E236:G236"/>
    <mergeCell ref="H224:I224"/>
    <mergeCell ref="B235:M235"/>
    <mergeCell ref="B202:C202"/>
    <mergeCell ref="B103:M103"/>
    <mergeCell ref="K155:M155"/>
    <mergeCell ref="B205:M205"/>
    <mergeCell ref="H96:J96"/>
    <mergeCell ref="B55:M55"/>
    <mergeCell ref="B128:C128"/>
    <mergeCell ref="K215:M215"/>
    <mergeCell ref="B226:C226"/>
    <mergeCell ref="K236:M236"/>
    <mergeCell ref="K92:M92"/>
    <mergeCell ref="E68:G68"/>
    <mergeCell ref="H227:J227"/>
    <mergeCell ref="B71:D71"/>
    <mergeCell ref="B148:C149"/>
    <mergeCell ref="B131:D131"/>
    <mergeCell ref="E48:G48"/>
    <mergeCell ref="B223:M223"/>
  </mergeCells>
  <dataValidations count="4">
    <dataValidation sqref="G8 G32 G56 G80 G104 G128 G152 G176 G200 G224" showDropDown="0" showInputMessage="0" showErrorMessage="0" allowBlank="1" type="list">
      <formula1>PSP.Width</formula1>
    </dataValidation>
    <dataValidation sqref="C14 C38 C62 C86 C110 C134 C158 C182 C206 C230 D14 D38 D62 D86 D110 D134 D158 D182 D206 D230 E14 E38 E62 E86 E110 E134 E158 E182 E206 E230 F14 F38 F62 F86 F110 F134 F158 F182 F206 F230 G14 G38 G62 G86 G110 G134 G158 G182 G206 G230 H14 H38 H62 H86 H110 H134 H158 H182 H206 H230 I14 I38 I62 I86 I110 I134 I158 I182 I206 I230 J14 J38 J62 J86 J110 J134 J158 J182 J206 J230 K14 K38 K62 K86 K110 K134 K158 K182 K206 K230 L14 L38 L62 L86 L110 L134 L158 L182 L206 L230 M14 M38 M62 M86 M110 M134 M158 M182 M206 M230" showDropDown="0" showInputMessage="0" showErrorMessage="0" allowBlank="1" type="list">
      <formula1>Hood.FilterSize</formula1>
    </dataValidation>
    <dataValidation sqref="E23 E47 E71 E95 E119 E143 E167 E191 E215 E239" showDropDown="0" showInputMessage="0" showErrorMessage="0" allowBlank="1" type="list">
      <formula1>Airflow.Method</formula1>
    </dataValidation>
    <dataValidation sqref="D20 D44 D68 D92 D116 D140 D164 D188 D212 D236" showDropDown="0" showInputMessage="0" showErrorMessage="0" allowBlank="1" type="whole" operator="between">
      <formula1>1</formula1>
      <formula2>5</formula2>
    </dataValidation>
  </dataValidations>
  <pageMargins left="0.7" right="0.7" top="0.75" bottom="0.75" header="0.3" footer="0.3"/>
  <pageSetup orientation="portrait" scale="99"/>
  <headerFooter>
    <oddHeader>&amp;L&amp;G&amp;C&amp;"+,Bold"&amp;16 Make-up Air Supply Measurement Methods</oddHeader>
    <oddFooter>&amp;C&amp;8Page &amp;P</oddFooter>
  </headerFooter>
  <rowBreaks count="4" manualBreakCount="4">
    <brk id="51" min="0" max="16383" man="1"/>
    <brk id="99" min="0" max="16383" man="1"/>
    <brk id="147" min="0" max="16383" man="1"/>
    <brk id="195"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tabColor rgb="FF00B0F0"/>
    <outlinePr summaryBelow="1" summaryRight="1"/>
    <pageSetUpPr/>
  </sheetPr>
  <dimension ref="A1:X248"/>
  <sheetViews>
    <sheetView tabSelected="0" zoomScale="90" workbookViewId="0">
      <selection activeCell="A1" sqref="A1"/>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20" t="n"/>
      <c r="F4" s="403" t="n"/>
      <c r="G4" s="200" t="inlineStr">
        <is>
          <t>Service</t>
        </is>
      </c>
      <c r="H4" s="403" t="n"/>
      <c r="I4" s="210">
        <f>IF('{Equipment Data Entry}'!C65="","", '{Equipment Data Entry}'!C65)</f>
        <v/>
      </c>
      <c r="J4" s="420" t="n"/>
      <c r="K4" s="420" t="n"/>
      <c r="L4" s="420" t="n"/>
      <c r="M4" s="403" t="n"/>
      <c r="O4" s="13" t="n"/>
      <c r="P4" s="217" t="n"/>
      <c r="Q4" s="217" t="n"/>
      <c r="R4" s="216" t="inlineStr">
        <is>
          <t>Misc. Unit Info</t>
        </is>
      </c>
      <c r="U4" s="217" t="n"/>
      <c r="W4" s="217" t="n"/>
      <c r="X4" s="217" t="n"/>
    </row>
    <row r="5" ht="13.35" customHeight="1" s="162">
      <c r="B5" s="424" t="n"/>
      <c r="C5" s="425" t="n"/>
      <c r="D5" s="424" t="n"/>
      <c r="E5" s="426" t="n"/>
      <c r="F5" s="425" t="n"/>
      <c r="G5" s="424" t="n"/>
      <c r="H5" s="425" t="n"/>
      <c r="I5" s="424" t="n"/>
      <c r="J5" s="426" t="n"/>
      <c r="K5" s="426" t="n"/>
      <c r="L5" s="426" t="n"/>
      <c r="M5" s="425" t="n"/>
      <c r="O5" s="13" t="n"/>
      <c r="P5" s="217" t="n"/>
      <c r="Q5" s="217" t="n"/>
      <c r="R5" s="211" t="inlineStr">
        <is>
          <t>Design Fan Rotation</t>
        </is>
      </c>
      <c r="S5" s="421" t="n"/>
      <c r="T5" s="422" t="n"/>
      <c r="U5" s="212" t="n"/>
      <c r="V5" s="423" t="n"/>
      <c r="W5" s="217" t="n"/>
      <c r="X5" s="217" t="n"/>
    </row>
    <row r="6" ht="13.35" customHeight="1" s="162">
      <c r="B6" s="439" t="inlineStr">
        <is>
          <t>Drive Type:</t>
        </is>
      </c>
      <c r="C6" s="13" t="n"/>
      <c r="D6" s="440" t="n"/>
      <c r="E6" s="439" t="inlineStr">
        <is>
          <t>Fan Rotation – Design:</t>
        </is>
      </c>
      <c r="F6" s="13" t="n"/>
      <c r="G6" s="440" t="n"/>
      <c r="H6" s="13" t="n"/>
      <c r="I6" s="439" t="inlineStr">
        <is>
          <t>Actual:</t>
        </is>
      </c>
      <c r="J6" s="440" t="n"/>
      <c r="K6" s="439" t="inlineStr">
        <is>
          <t>Sheave Bore (M/F):</t>
        </is>
      </c>
      <c r="L6" s="13" t="n"/>
      <c r="M6" s="440" t="n"/>
      <c r="O6" s="13" t="n"/>
      <c r="P6" s="217" t="n"/>
      <c r="Q6" s="217" t="n"/>
      <c r="R6" s="211" t="inlineStr">
        <is>
          <t>Actual Fan Rotation</t>
        </is>
      </c>
      <c r="S6" s="421" t="n"/>
      <c r="T6" s="422" t="n"/>
      <c r="U6" s="212" t="n"/>
      <c r="V6" s="423" t="n"/>
      <c r="W6" s="217" t="n"/>
      <c r="X6" s="217"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c r="O7" s="13" t="n"/>
      <c r="P7" s="217" t="n"/>
      <c r="Q7" s="217" t="n"/>
      <c r="R7" s="211" t="inlineStr">
        <is>
          <t>Design Filter Type</t>
        </is>
      </c>
      <c r="S7" s="421" t="n"/>
      <c r="T7" s="422" t="n"/>
      <c r="U7" s="212" t="n"/>
      <c r="V7" s="423" t="n"/>
      <c r="W7" s="217" t="n"/>
      <c r="X7" s="217"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c r="O8" s="13" t="n"/>
      <c r="P8" s="216" t="n"/>
      <c r="Q8" s="216" t="n"/>
      <c r="R8" s="211" t="inlineStr">
        <is>
          <t>Installed Filter Type</t>
        </is>
      </c>
      <c r="S8" s="421" t="n"/>
      <c r="T8" s="422" t="n"/>
      <c r="U8" s="212" t="n"/>
      <c r="V8" s="423" t="n"/>
      <c r="W8" s="217" t="n"/>
      <c r="X8" s="217"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'ERV Airflow'!H23</f>
        <v/>
      </c>
      <c r="L9" s="24">
        <f>'ERV Airflow'!L23</f>
        <v/>
      </c>
      <c r="M9" s="22">
        <f>IF(OR(L9="",K9="",K9=0),"",L9/K9)</f>
        <v/>
      </c>
      <c r="O9" s="13" t="n"/>
      <c r="P9" s="217" t="n"/>
      <c r="Q9" s="217" t="n"/>
      <c r="R9" s="211" t="inlineStr">
        <is>
          <t>Size</t>
        </is>
      </c>
      <c r="S9" s="212" t="n"/>
      <c r="T9" s="423" t="n"/>
      <c r="U9" s="211" t="inlineStr">
        <is>
          <t>Qty.</t>
        </is>
      </c>
      <c r="V9" s="212" t="n"/>
      <c r="W9" s="217" t="n"/>
      <c r="X9" s="217" t="n"/>
    </row>
    <row r="10" ht="13.35" customHeight="1" s="162">
      <c r="B10" s="199" t="inlineStr">
        <is>
          <t>Serial Number</t>
        </is>
      </c>
      <c r="C10" s="401" t="n"/>
      <c r="D10" s="204" t="n"/>
      <c r="E10" s="400" t="n"/>
      <c r="F10" s="400" t="n"/>
      <c r="G10" s="401" t="n"/>
      <c r="H10" s="13" t="n"/>
      <c r="I10" s="199" t="inlineStr">
        <is>
          <t>Exhaust Airflow</t>
        </is>
      </c>
      <c r="J10" s="401" t="n"/>
      <c r="K10" s="71">
        <f>'ERV Airflow'!H44</f>
        <v/>
      </c>
      <c r="L10" s="64">
        <f>'ERV Airflow'!L44</f>
        <v/>
      </c>
      <c r="M10" s="22">
        <f>IF(OR(L10="",K10="",K10=0),"",L10/K10)</f>
        <v/>
      </c>
      <c r="O10" s="13" t="n"/>
      <c r="P10" s="217" t="n"/>
      <c r="S10" s="217" t="n"/>
      <c r="V10" s="217" t="n"/>
      <c r="W10" s="217" t="n"/>
      <c r="X10" s="217" t="n"/>
    </row>
    <row r="11" ht="13.35" customHeight="1" s="162">
      <c r="B11" s="199" t="inlineStr">
        <is>
          <t>Area Served</t>
        </is>
      </c>
      <c r="C11" s="401" t="n"/>
      <c r="D11" s="204">
        <f>I4</f>
        <v/>
      </c>
      <c r="E11" s="400" t="n"/>
      <c r="F11" s="400" t="n"/>
      <c r="G11" s="401" t="n"/>
      <c r="H11" s="13" t="n"/>
      <c r="I11" s="199" t="inlineStr">
        <is>
          <t>Supply ΔP (core)</t>
        </is>
      </c>
      <c r="J11" s="401" t="n"/>
      <c r="K11" s="24">
        <f>IF('{Equipment Data Entry}'!R65="","",'{Equipment Data Entry}'!R65)</f>
        <v/>
      </c>
      <c r="L11" s="24" t="n"/>
      <c r="M11" s="13" t="n"/>
      <c r="O11" s="13" t="n"/>
      <c r="P11" s="217" t="n"/>
      <c r="Q11" s="217" t="n"/>
      <c r="R11" s="216" t="inlineStr">
        <is>
          <t>Direct Drive Motors</t>
        </is>
      </c>
      <c r="U11" s="216" t="inlineStr">
        <is>
          <t>Drive Change Data</t>
        </is>
      </c>
      <c r="W11" s="61" t="inlineStr">
        <is>
          <t>Original</t>
        </is>
      </c>
      <c r="X11" s="61" t="inlineStr">
        <is>
          <t>New</t>
        </is>
      </c>
    </row>
    <row r="12" ht="13.35" customHeight="1" s="162">
      <c r="B12" s="199" t="inlineStr">
        <is>
          <t>Location</t>
        </is>
      </c>
      <c r="C12" s="401" t="n"/>
      <c r="D12" s="204">
        <f>IF('{Equipment Data Entry}'!D65="","",'{Equipment Data Entry}'!D65)</f>
        <v/>
      </c>
      <c r="E12" s="400" t="n"/>
      <c r="F12" s="400" t="n"/>
      <c r="G12" s="401" t="n"/>
      <c r="H12" s="13" t="n"/>
      <c r="I12" s="199" t="inlineStr">
        <is>
          <t>Exhaust ΔP (core)</t>
        </is>
      </c>
      <c r="J12" s="401" t="n"/>
      <c r="K12" s="24">
        <f>IF('{Equipment Data Entry}'!S65="","",'{Equipment Data Entry}'!S65)</f>
        <v/>
      </c>
      <c r="L12" s="24" t="n"/>
      <c r="M12" s="13" t="n"/>
      <c r="O12" s="13" t="n"/>
      <c r="P12" s="217" t="n"/>
      <c r="Q12" s="211" t="n"/>
      <c r="R12" s="211" t="inlineStr">
        <is>
          <t>Initial</t>
        </is>
      </c>
      <c r="S12" s="211" t="inlineStr">
        <is>
          <t>Final</t>
        </is>
      </c>
      <c r="T12" s="217" t="n"/>
      <c r="U12" s="211" t="inlineStr">
        <is>
          <t>Motor Sheave</t>
        </is>
      </c>
      <c r="V12" s="422" t="n"/>
      <c r="W12" s="212" t="n"/>
      <c r="X12" s="212"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c r="O13" s="13" t="n"/>
      <c r="P13" s="217" t="n"/>
      <c r="Q13" s="211" t="inlineStr">
        <is>
          <t>RPM</t>
        </is>
      </c>
      <c r="R13" s="212" t="n"/>
      <c r="S13" s="211" t="n"/>
      <c r="T13" s="217" t="n"/>
      <c r="U13" s="211" t="inlineStr">
        <is>
          <t>Fan Sheave</t>
        </is>
      </c>
      <c r="V13" s="422" t="n"/>
      <c r="W13" s="212" t="n"/>
      <c r="X13" s="212" t="n"/>
    </row>
    <row r="14" ht="13.35" customHeight="1" s="162">
      <c r="B14" s="200" t="inlineStr">
        <is>
          <t>Motor Data</t>
        </is>
      </c>
      <c r="C14" s="400" t="n"/>
      <c r="D14" s="400" t="n"/>
      <c r="E14" s="400" t="n"/>
      <c r="F14" s="400" t="n"/>
      <c r="G14" s="401" t="n"/>
      <c r="H14" s="13" t="n"/>
      <c r="I14" s="199" t="inlineStr">
        <is>
          <t>Filters: Type / Size / Qty</t>
        </is>
      </c>
      <c r="J14" s="401" t="n"/>
      <c r="K14" s="24" t="n"/>
      <c r="L14" s="400" t="n"/>
      <c r="M14" s="401" t="n"/>
      <c r="O14" s="13" t="n"/>
      <c r="P14" s="217" t="n"/>
      <c r="Q14" s="211" t="inlineStr">
        <is>
          <t>VFD</t>
        </is>
      </c>
      <c r="R14" s="212" t="n"/>
      <c r="S14" s="211" t="n"/>
      <c r="T14" s="217" t="n"/>
      <c r="U14" s="211" t="inlineStr">
        <is>
          <t>Belt</t>
        </is>
      </c>
      <c r="V14" s="422" t="n"/>
      <c r="W14" s="212" t="n"/>
      <c r="X14" s="212"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c r="O15" s="13" t="n"/>
      <c r="P15" s="217" t="n"/>
      <c r="Q15" s="211" t="inlineStr">
        <is>
          <t>DCV</t>
        </is>
      </c>
      <c r="R15" s="212" t="n"/>
      <c r="S15" s="211" t="n"/>
      <c r="T15" s="217" t="n"/>
      <c r="U15" s="211" t="inlineStr">
        <is>
          <t>C to C</t>
        </is>
      </c>
      <c r="V15" s="422" t="n"/>
      <c r="W15" s="212" t="n"/>
      <c r="X15" s="212"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1" t="n"/>
      <c r="K16" s="208">
        <f>IF('{Equipment Data Entry}'!J65="","",'{Equipment Data Entry}'!J65)</f>
        <v/>
      </c>
      <c r="L16" s="401" t="n"/>
      <c r="M16" s="13" t="n"/>
      <c r="O16" s="13" t="n"/>
      <c r="P16" s="217" t="n"/>
      <c r="Q16" s="217" t="n"/>
      <c r="R16" s="217" t="n"/>
      <c r="S16" s="217" t="n"/>
      <c r="T16" s="217" t="n"/>
      <c r="U16" s="217" t="n"/>
      <c r="V16" s="217" t="n"/>
      <c r="W16" s="217" t="n"/>
      <c r="X16" s="217" t="n"/>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Shv OD/Bore</t>
        </is>
      </c>
      <c r="J17" s="401" t="n"/>
      <c r="K17" s="208">
        <f>IF('{Equipment Data Entry}'!K65="","",'{Equipment Data Entry}'!K65)</f>
        <v/>
      </c>
      <c r="L17" s="401" t="n"/>
      <c r="M17" s="13" t="n"/>
      <c r="O17" s="13" t="n"/>
      <c r="P17" s="217" t="n"/>
      <c r="Q17" s="217" t="n"/>
      <c r="R17" s="216" t="inlineStr">
        <is>
          <t>Technician Notes</t>
        </is>
      </c>
      <c r="S17" s="217" t="n"/>
      <c r="T17" s="217" t="n"/>
      <c r="U17" s="217" t="n"/>
      <c r="V17" s="217" t="n"/>
      <c r="W17" s="217" t="n"/>
      <c r="X17" s="217" t="n"/>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c r="O18" s="13" t="n"/>
      <c r="P18" s="217" t="n"/>
      <c r="Q18" s="217" t="n"/>
      <c r="R18" s="429" t="n"/>
      <c r="S18" s="430" t="n"/>
      <c r="T18" s="430" t="n"/>
      <c r="U18" s="430" t="n"/>
      <c r="V18" s="430" t="n"/>
      <c r="W18" s="430" t="n"/>
      <c r="X18" s="431" t="n"/>
    </row>
    <row r="19" ht="13.35" customHeight="1" s="162">
      <c r="B19" s="199" t="inlineStr">
        <is>
          <t>Measured Voltage</t>
        </is>
      </c>
      <c r="C19" s="400" t="n"/>
      <c r="D19" s="401" t="n"/>
      <c r="E19" s="24" t="n"/>
      <c r="F19" s="24" t="n"/>
      <c r="G19" s="24" t="n"/>
      <c r="H19" s="13" t="n"/>
      <c r="I19" s="199" t="inlineStr">
        <is>
          <t>Final Settings / Setpoints</t>
        </is>
      </c>
      <c r="J19" s="401" t="n"/>
      <c r="K19" s="24" t="n"/>
      <c r="L19" s="400" t="n"/>
      <c r="M19" s="401" t="n"/>
      <c r="O19" s="13" t="n"/>
      <c r="P19" s="217" t="n"/>
      <c r="Q19" s="217" t="n"/>
      <c r="R19" s="432" t="n"/>
      <c r="S19" s="404" t="n"/>
      <c r="T19" s="404" t="n"/>
      <c r="U19" s="404" t="n"/>
      <c r="V19" s="404" t="n"/>
      <c r="W19" s="404" t="n"/>
      <c r="X19" s="433"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c r="O20" s="13" t="n"/>
      <c r="P20" s="217" t="n"/>
      <c r="Q20" s="217" t="n"/>
      <c r="R20" s="432" t="n"/>
      <c r="S20" s="404" t="n"/>
      <c r="T20" s="404" t="n"/>
      <c r="U20" s="404" t="n"/>
      <c r="V20" s="404" t="n"/>
      <c r="W20" s="404" t="n"/>
      <c r="X20" s="433" t="n"/>
    </row>
    <row r="21" ht="13.35" customHeight="1" s="162">
      <c r="B21" s="13" t="n"/>
      <c r="C21" s="13" t="n"/>
      <c r="D21" s="13" t="n"/>
      <c r="E21" s="13" t="n"/>
      <c r="F21" s="13" t="n"/>
      <c r="G21" s="13" t="n"/>
      <c r="H21" s="13" t="n"/>
      <c r="I21" s="199" t="inlineStr">
        <is>
          <t>Motor RPM</t>
        </is>
      </c>
      <c r="J21" s="401" t="n"/>
      <c r="K21" s="24" t="n"/>
      <c r="L21" s="24" t="n"/>
      <c r="M21" s="13" t="n"/>
      <c r="O21" s="13" t="n"/>
      <c r="P21" s="217" t="n"/>
      <c r="Q21" s="217" t="n"/>
      <c r="R21" s="432" t="n"/>
      <c r="S21" s="404" t="n"/>
      <c r="T21" s="404" t="n"/>
      <c r="U21" s="404" t="n"/>
      <c r="V21" s="404" t="n"/>
      <c r="W21" s="404" t="n"/>
      <c r="X21" s="43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c r="O22" s="13" t="n"/>
      <c r="P22" s="217" t="n"/>
      <c r="Q22" s="217" t="n"/>
      <c r="R22" s="432" t="n"/>
      <c r="S22" s="404" t="n"/>
      <c r="T22" s="404" t="n"/>
      <c r="U22" s="404" t="n"/>
      <c r="V22" s="404" t="n"/>
      <c r="W22" s="404" t="n"/>
      <c r="X22" s="433" t="n"/>
    </row>
    <row r="23" ht="13.35" customHeight="1" s="162">
      <c r="B23" s="434" t="n"/>
      <c r="C23" s="401" t="n"/>
      <c r="D23" s="205" t="inlineStr">
        <is>
          <t>Flt/Coil</t>
        </is>
      </c>
      <c r="E23" s="205" t="inlineStr">
        <is>
          <t>Fan</t>
        </is>
      </c>
      <c r="F23" s="434" t="n"/>
      <c r="G23" s="401" t="n"/>
      <c r="H23" s="13" t="n"/>
      <c r="I23" s="246" t="inlineStr">
        <is>
          <t>VSD Frequency</t>
        </is>
      </c>
      <c r="J23" s="403" t="n"/>
      <c r="K23" s="65" t="n"/>
      <c r="L23" s="65" t="n"/>
      <c r="M23" s="13" t="n"/>
      <c r="O23" s="13" t="n"/>
      <c r="P23" s="217" t="n"/>
      <c r="Q23" s="217" t="n"/>
      <c r="R23" s="432" t="n"/>
      <c r="S23" s="404" t="n"/>
      <c r="T23" s="404" t="n"/>
      <c r="U23" s="404" t="n"/>
      <c r="V23" s="404" t="n"/>
      <c r="W23" s="404" t="n"/>
      <c r="X23" s="43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c r="O24" s="13" t="n"/>
      <c r="P24" s="217" t="n"/>
      <c r="Q24" s="217" t="n"/>
      <c r="R24" s="432" t="n"/>
      <c r="S24" s="404" t="n"/>
      <c r="T24" s="404" t="n"/>
      <c r="U24" s="404" t="n"/>
      <c r="V24" s="404" t="n"/>
      <c r="W24" s="404" t="n"/>
      <c r="X24" s="43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c r="O25" s="13" t="n"/>
      <c r="P25" s="217" t="n"/>
      <c r="Q25" s="217" t="n"/>
      <c r="R25" s="435" t="n"/>
      <c r="S25" s="404" t="n"/>
      <c r="T25" s="404" t="n"/>
      <c r="U25" s="404" t="n"/>
      <c r="V25" s="404" t="n"/>
      <c r="W25" s="404" t="n"/>
      <c r="X25" s="433" t="n"/>
    </row>
    <row r="26" ht="13.35" customHeight="1" s="162">
      <c r="O26" s="13" t="n"/>
      <c r="P26" s="217" t="n"/>
      <c r="Q26" s="217" t="n"/>
      <c r="R26" s="432" t="n"/>
      <c r="S26" s="404" t="n"/>
      <c r="T26" s="404" t="n"/>
      <c r="U26" s="404" t="n"/>
      <c r="V26" s="404" t="n"/>
      <c r="W26" s="404" t="n"/>
      <c r="X26" s="433" t="n"/>
    </row>
    <row r="27" ht="13.35" customHeight="1" s="162">
      <c r="B27" s="200" t="inlineStr">
        <is>
          <t>System</t>
        </is>
      </c>
      <c r="C27" s="403" t="n"/>
      <c r="D27" s="209">
        <f>IF('{Equipment Data Entry}'!B66="","",'{Equipment Data Entry}'!B66)</f>
        <v/>
      </c>
      <c r="E27" s="420" t="n"/>
      <c r="F27" s="403" t="n"/>
      <c r="G27" s="200" t="inlineStr">
        <is>
          <t>Service</t>
        </is>
      </c>
      <c r="H27" s="403" t="n"/>
      <c r="I27" s="210">
        <f>IF('{Equipment Data Entry}'!C66="","", '{Equipment Data Entry}'!C66)</f>
        <v/>
      </c>
      <c r="J27" s="420" t="n"/>
      <c r="K27" s="420" t="n"/>
      <c r="L27" s="420" t="n"/>
      <c r="M27" s="403" t="n"/>
      <c r="O27" s="13" t="n"/>
      <c r="P27" s="217" t="n"/>
      <c r="Q27" s="217" t="n"/>
      <c r="R27" s="216" t="inlineStr">
        <is>
          <t>Misc. Unit Info</t>
        </is>
      </c>
      <c r="S27" s="437" t="n"/>
      <c r="T27" s="437" t="n"/>
      <c r="U27" s="437" t="n"/>
      <c r="V27" s="437" t="n"/>
      <c r="W27" s="437" t="n"/>
      <c r="X27" s="438" t="n"/>
    </row>
    <row r="28" ht="13.35" customHeight="1" s="162">
      <c r="B28" s="424" t="n"/>
      <c r="C28" s="425" t="n"/>
      <c r="D28" s="424" t="n"/>
      <c r="E28" s="426" t="n"/>
      <c r="F28" s="425" t="n"/>
      <c r="G28" s="424" t="n"/>
      <c r="H28" s="425" t="n"/>
      <c r="I28" s="424" t="n"/>
      <c r="J28" s="426" t="n"/>
      <c r="K28" s="426" t="n"/>
      <c r="L28" s="426" t="n"/>
      <c r="M28" s="425" t="n"/>
      <c r="O28" s="13" t="n"/>
      <c r="P28" s="217" t="n"/>
      <c r="Q28" s="217" t="n"/>
      <c r="R28" s="216" t="inlineStr">
        <is>
          <t>Misc. Unit Info</t>
        </is>
      </c>
      <c r="U28" s="217" t="n"/>
      <c r="W28" s="217" t="n"/>
      <c r="X28" s="217" t="n"/>
    </row>
    <row r="29" ht="13.35" customHeight="1" s="162">
      <c r="B29" s="439" t="inlineStr">
        <is>
          <t>Drive Type:</t>
        </is>
      </c>
      <c r="C29" s="13" t="n"/>
      <c r="D29" s="440" t="n"/>
      <c r="E29" s="439" t="inlineStr">
        <is>
          <t>Fan Rotation – Design:</t>
        </is>
      </c>
      <c r="F29" s="13" t="n"/>
      <c r="G29" s="440" t="n"/>
      <c r="H29" s="13" t="n"/>
      <c r="I29" s="439" t="inlineStr">
        <is>
          <t>Actual:</t>
        </is>
      </c>
      <c r="J29" s="440" t="n"/>
      <c r="K29" s="439" t="inlineStr">
        <is>
          <t>Sheave Bore (M/F):</t>
        </is>
      </c>
      <c r="L29" s="13" t="n"/>
      <c r="M29" s="440" t="n"/>
      <c r="O29" s="13" t="n"/>
      <c r="P29" s="217" t="n"/>
      <c r="Q29" s="217" t="n"/>
      <c r="R29" s="211" t="inlineStr">
        <is>
          <t>Design Fan Rotation</t>
        </is>
      </c>
      <c r="S29" s="421" t="n"/>
      <c r="T29" s="422" t="n"/>
      <c r="U29" s="212" t="n"/>
      <c r="V29" s="423" t="n"/>
      <c r="W29" s="217" t="n"/>
      <c r="X29" s="217"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c r="O30" s="13" t="n"/>
      <c r="P30" s="217" t="n"/>
      <c r="Q30" s="217" t="n"/>
      <c r="R30" s="211" t="inlineStr">
        <is>
          <t>Actual Fan Rotation</t>
        </is>
      </c>
      <c r="S30" s="421" t="n"/>
      <c r="T30" s="422" t="n"/>
      <c r="U30" s="212" t="n"/>
      <c r="V30" s="423" t="n"/>
      <c r="W30" s="217" t="n"/>
      <c r="X30" s="217" t="n"/>
    </row>
    <row r="31" ht="13.35" customHeight="1" s="162">
      <c r="B31" s="199" t="inlineStr">
        <is>
          <t>Manufacturer</t>
        </is>
      </c>
      <c r="C31" s="401" t="n"/>
      <c r="D31" s="204">
        <f>IF('{Equipment Data Entry}'!E66="","",'{Equipment Data Entry}'!E66)</f>
        <v/>
      </c>
      <c r="E31" s="400" t="n"/>
      <c r="F31" s="400" t="n"/>
      <c r="G31" s="401" t="n"/>
      <c r="H31" s="13" t="n"/>
      <c r="I31" s="199" t="inlineStr">
        <is>
          <t>Design Criteria</t>
        </is>
      </c>
      <c r="J31" s="401" t="n"/>
      <c r="K31" s="199" t="inlineStr">
        <is>
          <t>Design</t>
        </is>
      </c>
      <c r="L31" s="199" t="inlineStr">
        <is>
          <t>Actual</t>
        </is>
      </c>
      <c r="M31" s="13" t="n"/>
      <c r="O31" s="13" t="n"/>
      <c r="P31" s="217" t="n"/>
      <c r="Q31" s="217" t="n"/>
      <c r="R31" s="211" t="inlineStr">
        <is>
          <t>Design Filter Type</t>
        </is>
      </c>
      <c r="S31" s="421" t="n"/>
      <c r="T31" s="422" t="n"/>
      <c r="U31" s="212" t="n"/>
      <c r="V31" s="423" t="n"/>
      <c r="W31" s="217" t="n"/>
      <c r="X31" s="217" t="n"/>
    </row>
    <row r="32" ht="13.35" customHeight="1" s="162">
      <c r="B32" s="199" t="inlineStr">
        <is>
          <t>Model Number</t>
        </is>
      </c>
      <c r="C32" s="401" t="n"/>
      <c r="D32" s="204">
        <f>IF('{Equipment Data Entry}'!F66="","",'{Equipment Data Entry}'!F66)</f>
        <v/>
      </c>
      <c r="E32" s="400" t="n"/>
      <c r="F32" s="400" t="n"/>
      <c r="G32" s="401" t="n"/>
      <c r="H32" s="13" t="n"/>
      <c r="I32" s="199" t="inlineStr">
        <is>
          <t>Supply Airflow</t>
        </is>
      </c>
      <c r="J32" s="401" t="n"/>
      <c r="K32" s="24">
        <f>'ERV Airflow'!H72</f>
        <v/>
      </c>
      <c r="L32" s="24">
        <f>'ERV Airflow'!L72</f>
        <v/>
      </c>
      <c r="M32" s="22">
        <f>IF(OR(L32="",K32="",K32=0),"",L32/K32)</f>
        <v/>
      </c>
      <c r="O32" s="13" t="n"/>
      <c r="P32" s="216" t="n"/>
      <c r="Q32" s="216" t="n"/>
      <c r="R32" s="211" t="inlineStr">
        <is>
          <t>Installed Filter Type</t>
        </is>
      </c>
      <c r="S32" s="421" t="n"/>
      <c r="T32" s="422" t="n"/>
      <c r="U32" s="211" t="inlineStr">
        <is>
          <t>Qty.</t>
        </is>
      </c>
      <c r="V32" s="423" t="n"/>
      <c r="W32" s="217" t="n"/>
      <c r="X32" s="217" t="n"/>
    </row>
    <row r="33" ht="13.35" customHeight="1" s="162">
      <c r="B33" s="199" t="inlineStr">
        <is>
          <t>Serial Number</t>
        </is>
      </c>
      <c r="C33" s="401" t="n"/>
      <c r="D33" s="204" t="n"/>
      <c r="E33" s="400" t="n"/>
      <c r="F33" s="400" t="n"/>
      <c r="G33" s="401" t="n"/>
      <c r="H33" s="13" t="n"/>
      <c r="I33" s="199" t="inlineStr">
        <is>
          <t>Exhaust Airflow</t>
        </is>
      </c>
      <c r="J33" s="401" t="n"/>
      <c r="K33" s="71">
        <f>'ERV Airflow'!H93</f>
        <v/>
      </c>
      <c r="L33" s="64">
        <f>'ERV Airflow'!L93</f>
        <v/>
      </c>
      <c r="M33" s="22">
        <f>IF(OR(L33="",K33="",K33=0),"",L33/K33)</f>
        <v/>
      </c>
      <c r="O33" s="13" t="n"/>
      <c r="P33" s="217" t="n"/>
      <c r="Q33" s="217" t="n"/>
      <c r="R33" s="211" t="inlineStr">
        <is>
          <t>Size</t>
        </is>
      </c>
      <c r="S33" s="212" t="n"/>
      <c r="T33" s="423" t="n"/>
      <c r="U33" s="211" t="inlineStr">
        <is>
          <t>Qty.</t>
        </is>
      </c>
      <c r="V33" s="212" t="n"/>
      <c r="W33" s="217" t="n"/>
      <c r="X33" s="217" t="n"/>
    </row>
    <row r="34" ht="13.35" customHeight="1" s="162">
      <c r="B34" s="199" t="inlineStr">
        <is>
          <t>Area Served</t>
        </is>
      </c>
      <c r="C34" s="401" t="n"/>
      <c r="D34" s="204">
        <f>I27</f>
        <v/>
      </c>
      <c r="E34" s="400" t="n"/>
      <c r="F34" s="400" t="n"/>
      <c r="G34" s="401" t="n"/>
      <c r="H34" s="13" t="n"/>
      <c r="I34" s="199" t="inlineStr">
        <is>
          <t>Supply ΔP (core)</t>
        </is>
      </c>
      <c r="J34" s="401" t="n"/>
      <c r="K34" s="24">
        <f>IF('{Equipment Data Entry}'!R66="","",'{Equipment Data Entry}'!R66)</f>
        <v/>
      </c>
      <c r="L34" s="24" t="n"/>
      <c r="M34" s="13" t="n"/>
      <c r="O34" s="13" t="n"/>
      <c r="P34" s="217" t="n"/>
      <c r="S34" s="217" t="n"/>
      <c r="V34" s="217" t="n"/>
      <c r="W34" s="61" t="inlineStr">
        <is>
          <t>Original</t>
        </is>
      </c>
      <c r="X34" s="61" t="inlineStr">
        <is>
          <t>New</t>
        </is>
      </c>
    </row>
    <row r="35" ht="13.35" customHeight="1" s="162">
      <c r="B35" s="199" t="inlineStr">
        <is>
          <t>Location</t>
        </is>
      </c>
      <c r="C35" s="401" t="n"/>
      <c r="D35" s="204">
        <f>IF('{Equipment Data Entry}'!D66="","",'{Equipment Data Entry}'!D66)</f>
        <v/>
      </c>
      <c r="E35" s="400" t="n"/>
      <c r="F35" s="400" t="n"/>
      <c r="G35" s="401" t="n"/>
      <c r="H35" s="13" t="n"/>
      <c r="I35" s="199" t="inlineStr">
        <is>
          <t>Exhaust ΔP (core)</t>
        </is>
      </c>
      <c r="J35" s="401" t="n"/>
      <c r="K35" s="24">
        <f>IF('{Equipment Data Entry}'!S66="","",'{Equipment Data Entry}'!S66)</f>
        <v/>
      </c>
      <c r="L35" s="24" t="n"/>
      <c r="M35" s="13" t="n"/>
      <c r="O35" s="13" t="n"/>
      <c r="P35" s="217" t="n"/>
      <c r="Q35" s="217" t="n"/>
      <c r="R35" s="216" t="inlineStr">
        <is>
          <t>Direct Drive Motors</t>
        </is>
      </c>
      <c r="U35" s="216" t="inlineStr">
        <is>
          <t>Drive Change Data</t>
        </is>
      </c>
      <c r="W35" s="61" t="inlineStr">
        <is>
          <t>Original</t>
        </is>
      </c>
      <c r="X35" s="61" t="inlineStr">
        <is>
          <t>New</t>
        </is>
      </c>
    </row>
    <row r="36" ht="13.35" customHeight="1" s="162">
      <c r="B36" s="13" t="n"/>
      <c r="C36" s="13" t="n"/>
      <c r="D36" s="13" t="n"/>
      <c r="E36" s="13" t="n"/>
      <c r="F36" s="13" t="n"/>
      <c r="G36" s="13" t="n"/>
      <c r="H36" s="13" t="n"/>
      <c r="I36" s="199" t="inlineStr">
        <is>
          <t>Fan RPMs</t>
        </is>
      </c>
      <c r="J36" s="401" t="n"/>
      <c r="K36" s="24">
        <f>IF('{Equipment Data Entry}'!I66="","",'{Equipment Data Entry}'!I66)</f>
        <v/>
      </c>
      <c r="L36" s="24">
        <f>IF(L45="","",L45)</f>
        <v/>
      </c>
      <c r="M36" s="13" t="n"/>
      <c r="O36" s="13" t="n"/>
      <c r="P36" s="217" t="n"/>
      <c r="Q36" s="211" t="inlineStr">
        <is>
          <t>RPM</t>
        </is>
      </c>
      <c r="R36" s="211" t="inlineStr">
        <is>
          <t>Initial</t>
        </is>
      </c>
      <c r="S36" s="211" t="inlineStr">
        <is>
          <t>Final</t>
        </is>
      </c>
      <c r="T36" s="217" t="n"/>
      <c r="U36" s="211" t="inlineStr">
        <is>
          <t>Motor Sheave</t>
        </is>
      </c>
      <c r="V36" s="422" t="n"/>
      <c r="W36" s="212" t="n"/>
      <c r="X36" s="212" t="n"/>
    </row>
    <row r="37" ht="13.35" customHeight="1" s="162">
      <c r="B37" s="200" t="inlineStr">
        <is>
          <t>Motor Data</t>
        </is>
      </c>
      <c r="C37" s="400" t="n"/>
      <c r="D37" s="400" t="n"/>
      <c r="E37" s="400" t="n"/>
      <c r="F37" s="400" t="n"/>
      <c r="G37" s="401" t="n"/>
      <c r="H37" s="13" t="n"/>
      <c r="I37" s="199" t="inlineStr">
        <is>
          <t>Filters: Type / Size / Qty</t>
        </is>
      </c>
      <c r="J37" s="401" t="n"/>
      <c r="K37" s="24" t="n"/>
      <c r="L37" s="400" t="n"/>
      <c r="M37" s="401" t="n"/>
      <c r="O37" s="13" t="n"/>
      <c r="P37" s="217" t="n"/>
      <c r="Q37" s="211" t="inlineStr">
        <is>
          <t>RPM</t>
        </is>
      </c>
      <c r="R37" s="212" t="n"/>
      <c r="S37" s="211" t="n"/>
      <c r="T37" s="217" t="n"/>
      <c r="U37" s="211" t="inlineStr">
        <is>
          <t>Fan Sheave</t>
        </is>
      </c>
      <c r="V37" s="422" t="n"/>
      <c r="W37" s="212" t="n"/>
      <c r="X37" s="212" t="n"/>
    </row>
    <row r="38" ht="13.35" customHeight="1" s="162">
      <c r="B38" s="199" t="inlineStr">
        <is>
          <t>Manufacturer</t>
        </is>
      </c>
      <c r="C38" s="401" t="n"/>
      <c r="D38" s="203" t="n"/>
      <c r="E38" s="400" t="n"/>
      <c r="F38" s="400" t="n"/>
      <c r="G38" s="401" t="n"/>
      <c r="H38" s="13" t="n"/>
      <c r="I38" s="200" t="inlineStr">
        <is>
          <t>Drive Data</t>
        </is>
      </c>
      <c r="J38" s="400" t="n"/>
      <c r="K38" s="400" t="n"/>
      <c r="L38" s="401" t="n"/>
      <c r="M38" s="13" t="n"/>
      <c r="O38" s="13" t="n"/>
      <c r="P38" s="217" t="n"/>
      <c r="Q38" s="211" t="inlineStr">
        <is>
          <t>VFD</t>
        </is>
      </c>
      <c r="R38" s="212" t="n"/>
      <c r="S38" s="211" t="n"/>
      <c r="T38" s="217" t="n"/>
      <c r="U38" s="211" t="inlineStr">
        <is>
          <t>Belt</t>
        </is>
      </c>
      <c r="V38" s="422" t="n"/>
      <c r="W38" s="212" t="n"/>
      <c r="X38" s="212" t="n"/>
    </row>
    <row r="39" ht="13.35" customHeight="1" s="162">
      <c r="B39" s="199" t="inlineStr">
        <is>
          <t>Horsepower</t>
        </is>
      </c>
      <c r="C39" s="401" t="n"/>
      <c r="D39" s="28">
        <f>IF('{Equipment Data Entry}'!G66="","",'{Equipment Data Entry}'!G66)</f>
        <v/>
      </c>
      <c r="E39" s="21" t="inlineStr">
        <is>
          <t>RPM</t>
        </is>
      </c>
      <c r="F39" s="24" t="n"/>
      <c r="G39" s="199" t="inlineStr">
        <is>
          <t>SF</t>
        </is>
      </c>
      <c r="H39" s="13" t="n"/>
      <c r="I39" s="199" t="inlineStr">
        <is>
          <t>Motor Shv OD/Bore/PD</t>
        </is>
      </c>
      <c r="J39" s="401" t="n"/>
      <c r="K39" s="208">
        <f>IF('{Equipment Data Entry}'!J66="","",'{Equipment Data Entry}'!J66)</f>
        <v/>
      </c>
      <c r="L39" s="401" t="n"/>
      <c r="M39" s="13" t="n"/>
      <c r="O39" s="13" t="n"/>
      <c r="P39" s="217" t="n"/>
      <c r="Q39" s="211" t="inlineStr">
        <is>
          <t>DCV</t>
        </is>
      </c>
      <c r="R39" s="212" t="n"/>
      <c r="S39" s="211" t="n"/>
      <c r="T39" s="217" t="n"/>
      <c r="U39" s="211" t="inlineStr">
        <is>
          <t>C to C</t>
        </is>
      </c>
      <c r="V39" s="422" t="n"/>
      <c r="W39" s="212" t="n"/>
      <c r="X39" s="212" t="n"/>
    </row>
    <row r="40" ht="13.35" customHeight="1" s="162">
      <c r="B40" s="198">
        <f>IF('{Equipment Data Entry}'!N66="","",'{Equipment Data Entry}'!N66)</f>
        <v/>
      </c>
      <c r="C40" s="198">
        <f>IF('{Equipment Data Entry}'!O66="","",'{Equipment Data Entry}'!O66)</f>
        <v/>
      </c>
      <c r="D40" s="21" t="inlineStr">
        <is>
          <t>FLA</t>
        </is>
      </c>
      <c r="E40" s="25" t="n"/>
      <c r="F40" s="21" t="inlineStr">
        <is>
          <t>Frame</t>
        </is>
      </c>
      <c r="G40" s="208" t="n"/>
      <c r="H40" s="13" t="n"/>
      <c r="I40" s="199" t="inlineStr">
        <is>
          <t>Fan Shv OD/Bore</t>
        </is>
      </c>
      <c r="J40" s="401" t="n"/>
      <c r="K40" s="208">
        <f>IF('{Equipment Data Entry}'!K66="","",'{Equipment Data Entry}'!K66)</f>
        <v/>
      </c>
      <c r="L40" s="401" t="n"/>
      <c r="M40" s="13" t="n"/>
      <c r="O40" s="13" t="n"/>
      <c r="P40" s="217" t="n"/>
      <c r="Q40" s="217" t="n"/>
      <c r="R40" s="216" t="inlineStr">
        <is>
          <t>Technician Notes</t>
        </is>
      </c>
      <c r="S40" s="217" t="n"/>
      <c r="T40" s="217" t="n"/>
      <c r="U40" s="217" t="n"/>
      <c r="V40" s="217" t="n"/>
      <c r="W40" s="217" t="n"/>
      <c r="X40" s="217" t="n"/>
    </row>
    <row r="41" ht="13.35" customHeight="1" s="162">
      <c r="B41" s="199" t="inlineStr">
        <is>
          <t>Corrected FLA</t>
        </is>
      </c>
      <c r="C41" s="401" t="n"/>
      <c r="D41" s="27">
        <f>IF(OR(E42="",E40="",B40=""),"",B40/AVERAGE(E42:G42)*E40)</f>
        <v/>
      </c>
      <c r="E41" s="199" t="inlineStr">
        <is>
          <t>Estimated BHP</t>
        </is>
      </c>
      <c r="F41" s="401" t="n"/>
      <c r="G41" s="27">
        <f>IF(OR(COUNT(E42:G42)=0,COUNT(E43:G43)=0),"",IF(C40="1-phase", ((0.8*0.9*E42*E43)/746), AVERAGE(E42:G42)*AVERAGE(E43:G43)*0.8*0.9*1.732/746))</f>
        <v/>
      </c>
      <c r="H41" s="13" t="n"/>
      <c r="I41" s="199" t="inlineStr">
        <is>
          <t>Belt(s)</t>
        </is>
      </c>
      <c r="J41" s="208">
        <f>IF('{Equipment Data Entry}'!L66="","",'{Equipment Data Entry}'!L66)</f>
        <v/>
      </c>
      <c r="K41" s="199" t="inlineStr">
        <is>
          <t>C to C</t>
        </is>
      </c>
      <c r="L41" s="64">
        <f>IF('{Equipment Data Entry}'!M66="","",'{Equipment Data Entry}'!M66)</f>
        <v/>
      </c>
      <c r="M41" s="13" t="n"/>
      <c r="O41" s="13" t="n"/>
      <c r="P41" s="217" t="n"/>
      <c r="Q41" s="217" t="n"/>
      <c r="R41" s="216" t="inlineStr">
        <is>
          <t>Technician Notes</t>
        </is>
      </c>
      <c r="S41" s="217" t="n"/>
      <c r="T41" s="217" t="n"/>
      <c r="U41" s="217" t="n"/>
      <c r="V41" s="217" t="n"/>
      <c r="W41" s="217" t="n"/>
      <c r="X41" s="217" t="n"/>
    </row>
    <row r="42" ht="13.35" customHeight="1" s="162">
      <c r="B42" s="199" t="inlineStr">
        <is>
          <t>Measured Voltage</t>
        </is>
      </c>
      <c r="C42" s="400" t="n"/>
      <c r="D42" s="401" t="n"/>
      <c r="E42" s="24" t="n"/>
      <c r="F42" s="24" t="n"/>
      <c r="G42" s="24" t="n"/>
      <c r="H42" s="13" t="n"/>
      <c r="I42" s="199" t="inlineStr">
        <is>
          <t>Final Settings / Setpoints</t>
        </is>
      </c>
      <c r="J42" s="401" t="n"/>
      <c r="K42" s="24" t="n"/>
      <c r="L42" s="400" t="n"/>
      <c r="M42" s="401" t="n"/>
      <c r="O42" s="13" t="n"/>
      <c r="P42" s="217" t="n"/>
      <c r="Q42" s="217" t="n"/>
      <c r="R42" s="429" t="n"/>
      <c r="S42" s="430" t="n"/>
      <c r="T42" s="430" t="n"/>
      <c r="U42" s="430" t="n"/>
      <c r="V42" s="430" t="n"/>
      <c r="W42" s="430" t="n"/>
      <c r="X42" s="431" t="n"/>
    </row>
    <row r="43" ht="13.35" customHeight="1" s="162">
      <c r="B43" s="199" t="inlineStr">
        <is>
          <t>Measured Amperage</t>
        </is>
      </c>
      <c r="C43" s="400" t="n"/>
      <c r="D43" s="401" t="n"/>
      <c r="E43" s="25" t="n"/>
      <c r="F43" s="25" t="n"/>
      <c r="G43" s="25" t="n"/>
      <c r="H43" s="13" t="n"/>
      <c r="I43" s="205" t="inlineStr">
        <is>
          <t>RPM Data</t>
        </is>
      </c>
      <c r="J43" s="401" t="n"/>
      <c r="K43" s="205" t="inlineStr">
        <is>
          <t>Initial</t>
        </is>
      </c>
      <c r="L43" s="205" t="inlineStr">
        <is>
          <t>Final</t>
        </is>
      </c>
      <c r="M43" s="13" t="n"/>
      <c r="O43" s="13" t="n"/>
      <c r="P43" s="217" t="n"/>
      <c r="Q43" s="217" t="n"/>
      <c r="R43" s="432" t="n"/>
      <c r="S43" s="404" t="n"/>
      <c r="T43" s="404" t="n"/>
      <c r="U43" s="404" t="n"/>
      <c r="V43" s="404" t="n"/>
      <c r="W43" s="404" t="n"/>
      <c r="X43" s="433" t="n"/>
    </row>
    <row r="44" ht="13.35" customHeight="1" s="162">
      <c r="B44" s="13" t="n"/>
      <c r="C44" s="13" t="n"/>
      <c r="D44" s="13" t="n"/>
      <c r="E44" s="13" t="n"/>
      <c r="F44" s="13" t="n"/>
      <c r="G44" s="13" t="n"/>
      <c r="H44" s="13" t="n"/>
      <c r="I44" s="199" t="inlineStr">
        <is>
          <t>Motor RPM</t>
        </is>
      </c>
      <c r="J44" s="401" t="n"/>
      <c r="K44" s="24" t="n"/>
      <c r="L44" s="24" t="n"/>
      <c r="M44" s="13" t="n"/>
      <c r="O44" s="13" t="n"/>
      <c r="P44" s="217" t="n"/>
      <c r="Q44" s="217" t="n"/>
      <c r="R44" s="432" t="n"/>
      <c r="S44" s="404" t="n"/>
      <c r="T44" s="404" t="n"/>
      <c r="U44" s="404" t="n"/>
      <c r="V44" s="404" t="n"/>
      <c r="W44" s="404" t="n"/>
      <c r="X44" s="433" t="n"/>
    </row>
    <row r="45" ht="13.35" customHeight="1" s="162">
      <c r="B45" s="200" t="inlineStr">
        <is>
          <t xml:space="preserve">Static Pressures Profile </t>
        </is>
      </c>
      <c r="C45" s="400" t="n"/>
      <c r="D45" s="400" t="n"/>
      <c r="E45" s="400" t="n"/>
      <c r="F45" s="400" t="n"/>
      <c r="G45" s="401" t="n"/>
      <c r="H45" s="13" t="n"/>
      <c r="I45" s="199" t="inlineStr">
        <is>
          <t>Fan RPM</t>
        </is>
      </c>
      <c r="J45" s="401" t="n"/>
      <c r="K45" s="24" t="n"/>
      <c r="L45" s="24" t="n"/>
      <c r="M45" s="13" t="n"/>
      <c r="O45" s="13" t="n"/>
      <c r="P45" s="217" t="n"/>
      <c r="Q45" s="217" t="n"/>
      <c r="R45" s="432" t="n"/>
      <c r="S45" s="404" t="n"/>
      <c r="T45" s="404" t="n"/>
      <c r="U45" s="404" t="n"/>
      <c r="V45" s="404" t="n"/>
      <c r="W45" s="404" t="n"/>
      <c r="X45" s="433" t="n"/>
    </row>
    <row r="46" ht="13.35" customHeight="1" s="162">
      <c r="B46" s="434" t="n"/>
      <c r="C46" s="401" t="n"/>
      <c r="D46" s="205" t="inlineStr">
        <is>
          <t>Flt/Coil</t>
        </is>
      </c>
      <c r="E46" s="205" t="inlineStr">
        <is>
          <t>Fan</t>
        </is>
      </c>
      <c r="F46" s="434" t="n"/>
      <c r="G46" s="401" t="n"/>
      <c r="H46" s="13" t="n"/>
      <c r="I46" s="246" t="inlineStr">
        <is>
          <t>VSD Frequency</t>
        </is>
      </c>
      <c r="J46" s="403" t="n"/>
      <c r="K46" s="65" t="n"/>
      <c r="L46" s="65" t="n"/>
      <c r="M46" s="13" t="n"/>
      <c r="O46" s="13" t="n"/>
      <c r="P46" s="217" t="n"/>
      <c r="Q46" s="217" t="n"/>
      <c r="R46" s="432" t="n"/>
      <c r="S46" s="404" t="n"/>
      <c r="T46" s="404" t="n"/>
      <c r="U46" s="404" t="n"/>
      <c r="V46" s="404" t="n"/>
      <c r="W46" s="404" t="n"/>
      <c r="X46" s="433" t="n"/>
    </row>
    <row r="47" ht="13.35" customHeight="1" s="162">
      <c r="B47" s="198" t="inlineStr">
        <is>
          <t>Entering</t>
        </is>
      </c>
      <c r="C47" s="401" t="n"/>
      <c r="D47" s="19" t="n"/>
      <c r="E47" s="19" t="n"/>
      <c r="F47" s="19">
        <f>IF(E47="", "", E48-E47)</f>
        <v/>
      </c>
      <c r="G47" s="186" t="inlineStr">
        <is>
          <t>TSP</t>
        </is>
      </c>
      <c r="H47" s="23" t="n"/>
      <c r="I47" s="14" t="n"/>
      <c r="J47" s="14" t="n"/>
      <c r="K47" s="14" t="n"/>
      <c r="L47" s="38" t="n"/>
      <c r="M47" s="13" t="n"/>
      <c r="O47" s="13" t="n"/>
      <c r="P47" s="217" t="n"/>
      <c r="Q47" s="217" t="n"/>
      <c r="R47" s="432" t="n"/>
      <c r="S47" s="404" t="n"/>
      <c r="T47" s="404" t="n"/>
      <c r="U47" s="404" t="n"/>
      <c r="V47" s="404" t="n"/>
      <c r="W47" s="404" t="n"/>
      <c r="X47" s="433" t="n"/>
    </row>
    <row r="48" ht="13.35" customHeight="1" s="162">
      <c r="B48" s="198" t="inlineStr">
        <is>
          <t>Exiting</t>
        </is>
      </c>
      <c r="C48" s="401" t="n"/>
      <c r="D48" s="55">
        <f>IF(E47="", "", E47)</f>
        <v/>
      </c>
      <c r="E48" s="19" t="n"/>
      <c r="F48" s="19">
        <f>IF(E48="", "", E48-D47)</f>
        <v/>
      </c>
      <c r="G48" s="186" t="inlineStr">
        <is>
          <t>ESP</t>
        </is>
      </c>
      <c r="H48" s="23" t="n"/>
      <c r="I48" s="13" t="n"/>
      <c r="J48" s="13" t="n"/>
      <c r="K48" s="13" t="n"/>
      <c r="L48" s="13" t="n"/>
      <c r="M48" s="13" t="n"/>
      <c r="O48" s="13" t="n"/>
      <c r="P48" s="217" t="n"/>
      <c r="Q48" s="217" t="n"/>
      <c r="R48" s="432" t="n"/>
      <c r="S48" s="404" t="n"/>
      <c r="T48" s="404" t="n"/>
      <c r="U48" s="404" t="n"/>
      <c r="V48" s="404" t="n"/>
      <c r="W48" s="404" t="n"/>
      <c r="X48" s="433" t="n"/>
    </row>
    <row r="49" ht="13.35" customHeight="1" s="162">
      <c r="O49" s="13" t="n"/>
      <c r="P49" s="217" t="n"/>
      <c r="Q49" s="217" t="n"/>
      <c r="R49" s="435" t="n"/>
      <c r="S49" s="404" t="n"/>
      <c r="T49" s="404" t="n"/>
      <c r="U49" s="404" t="n"/>
      <c r="V49" s="404" t="n"/>
      <c r="W49" s="404" t="n"/>
      <c r="X49" s="433" t="n"/>
    </row>
    <row r="50" ht="13.35" customHeight="1" s="162">
      <c r="B50" s="205" t="inlineStr">
        <is>
          <t>Notes</t>
        </is>
      </c>
      <c r="C50" s="186" t="n"/>
      <c r="D50" s="400" t="n"/>
      <c r="E50" s="400" t="n"/>
      <c r="F50" s="400" t="n"/>
      <c r="G50" s="400" t="n"/>
      <c r="H50" s="400" t="n"/>
      <c r="I50" s="400" t="n"/>
      <c r="J50" s="400" t="n"/>
      <c r="K50" s="400" t="n"/>
      <c r="L50" s="400" t="n"/>
      <c r="M50" s="401" t="n"/>
      <c r="O50" s="13" t="n"/>
      <c r="P50" s="217" t="n"/>
      <c r="Q50" s="217" t="n"/>
      <c r="R50" s="432" t="n"/>
      <c r="S50" s="404" t="n"/>
      <c r="T50" s="404" t="n"/>
      <c r="U50" s="404" t="n"/>
      <c r="V50" s="404" t="n"/>
      <c r="W50" s="404" t="n"/>
      <c r="X50" s="433" t="n"/>
    </row>
    <row r="51" ht="13.35" customHeight="1" s="162">
      <c r="B51" s="186" t="n"/>
      <c r="C51" s="400" t="n"/>
      <c r="D51" s="400" t="n"/>
      <c r="E51" s="400" t="n"/>
      <c r="F51" s="400" t="n"/>
      <c r="G51" s="400" t="n"/>
      <c r="H51" s="400" t="n"/>
      <c r="I51" s="400" t="n"/>
      <c r="J51" s="400" t="n"/>
      <c r="K51" s="400" t="n"/>
      <c r="L51" s="400" t="n"/>
      <c r="M51" s="401" t="n"/>
      <c r="O51" s="13" t="n"/>
      <c r="P51" s="217" t="n"/>
      <c r="Q51" s="217" t="n"/>
      <c r="R51" s="436" t="n"/>
      <c r="S51" s="437" t="n"/>
      <c r="T51" s="437" t="n"/>
      <c r="U51" s="437" t="n"/>
      <c r="V51" s="437" t="n"/>
      <c r="W51" s="437" t="n"/>
      <c r="X51" s="438" t="n"/>
    </row>
    <row r="52" ht="13.35" customHeight="1" s="162">
      <c r="B52" s="186" t="n"/>
      <c r="C52" s="400" t="n"/>
      <c r="D52" s="400" t="n"/>
      <c r="E52" s="400" t="n"/>
      <c r="F52" s="400" t="n"/>
      <c r="G52" s="400" t="n"/>
      <c r="H52" s="400" t="n"/>
      <c r="I52" s="400" t="n"/>
      <c r="J52" s="400" t="n"/>
      <c r="K52" s="400" t="n"/>
      <c r="L52" s="400" t="n"/>
      <c r="M52" s="401" t="n"/>
    </row>
    <row r="53" ht="13.35" customHeight="1" s="162">
      <c r="B53" s="200" t="inlineStr">
        <is>
          <t>System</t>
        </is>
      </c>
      <c r="C53" s="403" t="n"/>
      <c r="D53" s="209">
        <f>IF('{Equipment Data Entry}'!B67="","",'{Equipment Data Entry}'!B67)</f>
        <v/>
      </c>
      <c r="E53" s="420" t="n"/>
      <c r="F53" s="403" t="n"/>
      <c r="G53" s="200" t="inlineStr">
        <is>
          <t>Service</t>
        </is>
      </c>
      <c r="H53" s="403" t="n"/>
      <c r="I53" s="210">
        <f>IF('{Equipment Data Entry}'!C67="","", '{Equipment Data Entry}'!C67)</f>
        <v/>
      </c>
      <c r="J53" s="420" t="n"/>
      <c r="K53" s="420" t="n"/>
      <c r="L53" s="420" t="n"/>
      <c r="M53" s="403" t="n"/>
      <c r="O53" s="13" t="n"/>
      <c r="P53" s="217" t="n"/>
      <c r="Q53" s="217" t="n"/>
      <c r="R53" s="216" t="inlineStr">
        <is>
          <t>Misc. Unit Info</t>
        </is>
      </c>
      <c r="U53" s="217" t="n"/>
      <c r="W53" s="217" t="n"/>
      <c r="X53" s="217" t="n"/>
    </row>
    <row r="54" ht="13.35" customHeight="1" s="162">
      <c r="B54" s="424" t="n"/>
      <c r="C54" s="425" t="n"/>
      <c r="D54" s="424" t="n"/>
      <c r="E54" s="426" t="n"/>
      <c r="F54" s="425" t="n"/>
      <c r="G54" s="424" t="n"/>
      <c r="H54" s="425" t="n"/>
      <c r="I54" s="424" t="n"/>
      <c r="J54" s="426" t="n"/>
      <c r="K54" s="426" t="n"/>
      <c r="L54" s="426" t="n"/>
      <c r="M54" s="425" t="n"/>
      <c r="O54" s="13" t="n"/>
      <c r="P54" s="217" t="n"/>
      <c r="Q54" s="217" t="n"/>
      <c r="R54" s="211" t="inlineStr">
        <is>
          <t>Design Fan Rotation</t>
        </is>
      </c>
      <c r="S54" s="421" t="n"/>
      <c r="T54" s="422" t="n"/>
      <c r="U54" s="212" t="n"/>
      <c r="V54" s="423" t="n"/>
      <c r="W54" s="217" t="n"/>
      <c r="X54" s="217" t="n"/>
    </row>
    <row r="55" ht="13.35" customHeight="1" s="162">
      <c r="B55" s="439" t="inlineStr">
        <is>
          <t>Drive Type:</t>
        </is>
      </c>
      <c r="C55" s="13" t="n"/>
      <c r="D55" s="440" t="n"/>
      <c r="E55" s="439" t="inlineStr">
        <is>
          <t>Fan Rotation – Design:</t>
        </is>
      </c>
      <c r="F55" s="13" t="n"/>
      <c r="G55" s="440" t="n"/>
      <c r="H55" s="13" t="n"/>
      <c r="I55" s="439" t="inlineStr">
        <is>
          <t>Actual:</t>
        </is>
      </c>
      <c r="J55" s="440" t="n"/>
      <c r="K55" s="439" t="inlineStr">
        <is>
          <t>Sheave Bore (M/F):</t>
        </is>
      </c>
      <c r="L55" s="13" t="n"/>
      <c r="M55" s="440" t="n"/>
      <c r="O55" s="13" t="n"/>
      <c r="P55" s="217" t="n"/>
      <c r="Q55" s="217" t="n"/>
      <c r="R55" s="211" t="inlineStr">
        <is>
          <t>Actual Fan Rotation</t>
        </is>
      </c>
      <c r="S55" s="421" t="n"/>
      <c r="T55" s="422" t="n"/>
      <c r="U55" s="212" t="n"/>
      <c r="V55" s="423" t="n"/>
      <c r="W55" s="217" t="n"/>
      <c r="X55" s="217" t="n"/>
    </row>
    <row r="56" ht="13.35" customHeight="1" s="162">
      <c r="B56" s="200" t="inlineStr">
        <is>
          <t>Unit Data</t>
        </is>
      </c>
      <c r="C56" s="400" t="n"/>
      <c r="D56" s="400" t="n"/>
      <c r="E56" s="400" t="n"/>
      <c r="F56" s="400" t="n"/>
      <c r="G56" s="401" t="n"/>
      <c r="H56" s="13" t="n"/>
      <c r="I56" s="200" t="inlineStr">
        <is>
          <t>Design and Performance Data</t>
        </is>
      </c>
      <c r="J56" s="400" t="n"/>
      <c r="K56" s="400" t="n"/>
      <c r="L56" s="401" t="n"/>
      <c r="M56" s="283" t="n"/>
      <c r="O56" s="13" t="n"/>
      <c r="P56" s="217" t="n"/>
      <c r="Q56" s="217" t="n"/>
      <c r="R56" s="211" t="inlineStr">
        <is>
          <t>Design Filter Type</t>
        </is>
      </c>
      <c r="S56" s="421" t="n"/>
      <c r="T56" s="422" t="n"/>
      <c r="U56" s="212" t="n"/>
      <c r="V56" s="423" t="n"/>
      <c r="W56" s="217" t="n"/>
      <c r="X56" s="217" t="n"/>
    </row>
    <row r="57" ht="13.35" customHeight="1" s="162">
      <c r="B57" s="199" t="inlineStr">
        <is>
          <t>Manufacturer</t>
        </is>
      </c>
      <c r="C57" s="401" t="n"/>
      <c r="D57" s="204">
        <f>IF('{Equipment Data Entry}'!E67="","",'{Equipment Data Entry}'!E67)</f>
        <v/>
      </c>
      <c r="E57" s="400" t="n"/>
      <c r="F57" s="400" t="n"/>
      <c r="G57" s="401" t="n"/>
      <c r="H57" s="13" t="n"/>
      <c r="I57" s="199" t="inlineStr">
        <is>
          <t>Design Criteria</t>
        </is>
      </c>
      <c r="J57" s="401" t="n"/>
      <c r="K57" s="199" t="inlineStr">
        <is>
          <t>Design</t>
        </is>
      </c>
      <c r="L57" s="199" t="inlineStr">
        <is>
          <t>Actual</t>
        </is>
      </c>
      <c r="M57" s="13" t="n"/>
      <c r="O57" s="13" t="n"/>
      <c r="P57" s="216" t="n"/>
      <c r="Q57" s="216" t="n"/>
      <c r="R57" s="211" t="inlineStr">
        <is>
          <t>Installed Filter Type</t>
        </is>
      </c>
      <c r="S57" s="421" t="n"/>
      <c r="T57" s="422" t="n"/>
      <c r="U57" s="212" t="n"/>
      <c r="V57" s="423" t="n"/>
      <c r="W57" s="217" t="n"/>
      <c r="X57" s="217" t="n"/>
    </row>
    <row r="58" ht="13.35" customHeight="1" s="162">
      <c r="B58" s="199" t="inlineStr">
        <is>
          <t>Model Number</t>
        </is>
      </c>
      <c r="C58" s="401" t="n"/>
      <c r="D58" s="204">
        <f>IF('{Equipment Data Entry}'!F67="","",'{Equipment Data Entry}'!F67)</f>
        <v/>
      </c>
      <c r="E58" s="400" t="n"/>
      <c r="F58" s="400" t="n"/>
      <c r="G58" s="401" t="n"/>
      <c r="H58" s="13" t="n"/>
      <c r="I58" s="199" t="inlineStr">
        <is>
          <t>Supply Airflow</t>
        </is>
      </c>
      <c r="J58" s="401" t="n"/>
      <c r="K58" s="24">
        <f>'ERV Airflow'!H121</f>
        <v/>
      </c>
      <c r="L58" s="24">
        <f>'ERV Airflow'!L121</f>
        <v/>
      </c>
      <c r="M58" s="22">
        <f>IF(OR(L58="",K58="",K58=0),"",L58/K58)</f>
        <v/>
      </c>
      <c r="O58" s="13" t="n"/>
      <c r="P58" s="217" t="n"/>
      <c r="Q58" s="217" t="n"/>
      <c r="R58" s="211" t="inlineStr">
        <is>
          <t>Size</t>
        </is>
      </c>
      <c r="S58" s="212" t="n"/>
      <c r="T58" s="423" t="n"/>
      <c r="U58" s="211" t="inlineStr">
        <is>
          <t>Qty.</t>
        </is>
      </c>
      <c r="V58" s="212" t="n"/>
      <c r="W58" s="217" t="n"/>
      <c r="X58" s="217" t="n"/>
    </row>
    <row r="59" ht="13.35" customHeight="1" s="162">
      <c r="B59" s="199" t="inlineStr">
        <is>
          <t>Serial Number</t>
        </is>
      </c>
      <c r="C59" s="401" t="n"/>
      <c r="D59" s="204" t="n"/>
      <c r="E59" s="400" t="n"/>
      <c r="F59" s="400" t="n"/>
      <c r="G59" s="401" t="n"/>
      <c r="H59" s="13" t="n"/>
      <c r="I59" s="199" t="inlineStr">
        <is>
          <t>Exhaust Airflow</t>
        </is>
      </c>
      <c r="J59" s="401" t="n"/>
      <c r="K59" s="71">
        <f>'ERV Airflow'!H142</f>
        <v/>
      </c>
      <c r="L59" s="64">
        <f>'ERV Airflow'!L142</f>
        <v/>
      </c>
      <c r="M59" s="22">
        <f>IF(OR(L59="",K59="",K59=0),"",L59/K59)</f>
        <v/>
      </c>
      <c r="O59" s="13" t="n"/>
      <c r="P59" s="217" t="n"/>
      <c r="S59" s="217" t="n"/>
      <c r="V59" s="217" t="n"/>
      <c r="W59" s="217" t="n"/>
      <c r="X59" s="217" t="n"/>
    </row>
    <row r="60" ht="13.35" customHeight="1" s="162">
      <c r="B60" s="199" t="inlineStr">
        <is>
          <t>Area Served</t>
        </is>
      </c>
      <c r="C60" s="401" t="n"/>
      <c r="D60" s="204">
        <f>I53</f>
        <v/>
      </c>
      <c r="E60" s="400" t="n"/>
      <c r="F60" s="400" t="n"/>
      <c r="G60" s="401" t="n"/>
      <c r="H60" s="13" t="n"/>
      <c r="I60" s="199" t="inlineStr">
        <is>
          <t>Supply ΔP (core)</t>
        </is>
      </c>
      <c r="J60" s="401" t="n"/>
      <c r="K60" s="24">
        <f>IF('{Equipment Data Entry}'!R67="","",'{Equipment Data Entry}'!R67)</f>
        <v/>
      </c>
      <c r="L60" s="24" t="n"/>
      <c r="M60" s="13" t="n"/>
      <c r="O60" s="13" t="n"/>
      <c r="P60" s="217" t="n"/>
      <c r="Q60" s="217" t="n"/>
      <c r="R60" s="216" t="inlineStr">
        <is>
          <t>Direct Drive Motors</t>
        </is>
      </c>
      <c r="U60" s="216" t="inlineStr">
        <is>
          <t>Drive Change Data</t>
        </is>
      </c>
      <c r="W60" s="61" t="inlineStr">
        <is>
          <t>Original</t>
        </is>
      </c>
      <c r="X60" s="61" t="inlineStr">
        <is>
          <t>New</t>
        </is>
      </c>
    </row>
    <row r="61" ht="13.35" customHeight="1" s="162">
      <c r="B61" s="199" t="inlineStr">
        <is>
          <t>Location</t>
        </is>
      </c>
      <c r="C61" s="401" t="n"/>
      <c r="D61" s="204">
        <f>IF('{Equipment Data Entry}'!D67="","",'{Equipment Data Entry}'!D67)</f>
        <v/>
      </c>
      <c r="E61" s="400" t="n"/>
      <c r="F61" s="400" t="n"/>
      <c r="G61" s="401" t="n"/>
      <c r="H61" s="13" t="n"/>
      <c r="I61" s="199" t="inlineStr">
        <is>
          <t>Exhaust ΔP (core)</t>
        </is>
      </c>
      <c r="J61" s="401" t="n"/>
      <c r="K61" s="24">
        <f>IF('{Equipment Data Entry}'!S67="","",'{Equipment Data Entry}'!S67)</f>
        <v/>
      </c>
      <c r="L61" s="24" t="n"/>
      <c r="M61" s="13" t="n"/>
      <c r="O61" s="13" t="n"/>
      <c r="P61" s="217" t="n"/>
      <c r="Q61" s="211" t="n"/>
      <c r="R61" s="211" t="inlineStr">
        <is>
          <t>Initial</t>
        </is>
      </c>
      <c r="S61" s="211" t="inlineStr">
        <is>
          <t>Final</t>
        </is>
      </c>
      <c r="T61" s="217" t="n"/>
      <c r="U61" s="211" t="inlineStr">
        <is>
          <t>Motor Sheave</t>
        </is>
      </c>
      <c r="V61" s="422" t="n"/>
      <c r="W61" s="212" t="n"/>
      <c r="X61" s="212" t="n"/>
    </row>
    <row r="62" ht="13.35" customHeight="1" s="162">
      <c r="B62" s="13" t="n"/>
      <c r="C62" s="13" t="n"/>
      <c r="D62" s="13" t="n"/>
      <c r="E62" s="13" t="n"/>
      <c r="F62" s="13" t="n"/>
      <c r="G62" s="13" t="n"/>
      <c r="H62" s="13" t="n"/>
      <c r="I62" s="199" t="inlineStr">
        <is>
          <t>Fan RPMs</t>
        </is>
      </c>
      <c r="J62" s="401" t="n"/>
      <c r="K62" s="24">
        <f>IF('{Equipment Data Entry}'!I67="","",'{Equipment Data Entry}'!I67)</f>
        <v/>
      </c>
      <c r="L62" s="24">
        <f>IF(L71="","",L71)</f>
        <v/>
      </c>
      <c r="M62" s="13" t="n"/>
      <c r="O62" s="13" t="n"/>
      <c r="P62" s="217" t="n"/>
      <c r="Q62" s="211" t="inlineStr">
        <is>
          <t>RPM</t>
        </is>
      </c>
      <c r="R62" s="212" t="n"/>
      <c r="S62" s="211" t="n"/>
      <c r="T62" s="217" t="n"/>
      <c r="U62" s="211" t="inlineStr">
        <is>
          <t>Fan Sheave</t>
        </is>
      </c>
      <c r="V62" s="422" t="n"/>
      <c r="W62" s="212" t="n"/>
      <c r="X62" s="212" t="n"/>
    </row>
    <row r="63" ht="13.35" customHeight="1" s="162">
      <c r="B63" s="200" t="inlineStr">
        <is>
          <t>Motor Data</t>
        </is>
      </c>
      <c r="C63" s="400" t="n"/>
      <c r="D63" s="400" t="n"/>
      <c r="E63" s="400" t="n"/>
      <c r="F63" s="400" t="n"/>
      <c r="G63" s="401" t="n"/>
      <c r="H63" s="13" t="n"/>
      <c r="I63" s="199" t="inlineStr">
        <is>
          <t>Filters: Type / Size / Qty</t>
        </is>
      </c>
      <c r="J63" s="401" t="n"/>
      <c r="K63" s="24" t="n"/>
      <c r="L63" s="400" t="n"/>
      <c r="M63" s="401" t="n"/>
      <c r="O63" s="13" t="n"/>
      <c r="P63" s="217" t="n"/>
      <c r="Q63" s="211" t="inlineStr">
        <is>
          <t>VFD</t>
        </is>
      </c>
      <c r="R63" s="212" t="n"/>
      <c r="S63" s="211" t="n"/>
      <c r="T63" s="217" t="n"/>
      <c r="U63" s="211" t="inlineStr">
        <is>
          <t>Belt</t>
        </is>
      </c>
      <c r="V63" s="422" t="n"/>
      <c r="W63" s="212" t="n"/>
      <c r="X63" s="212" t="n"/>
    </row>
    <row r="64" ht="13.35" customHeight="1" s="162">
      <c r="B64" s="199" t="inlineStr">
        <is>
          <t>Manufacturer</t>
        </is>
      </c>
      <c r="C64" s="401" t="n"/>
      <c r="D64" s="203" t="n"/>
      <c r="E64" s="400" t="n"/>
      <c r="F64" s="400" t="n"/>
      <c r="G64" s="401" t="n"/>
      <c r="H64" s="13" t="n"/>
      <c r="I64" s="200" t="inlineStr">
        <is>
          <t>Drive Data</t>
        </is>
      </c>
      <c r="J64" s="400" t="n"/>
      <c r="K64" s="400" t="n"/>
      <c r="L64" s="401" t="n"/>
      <c r="M64" s="13" t="n"/>
      <c r="O64" s="13" t="n"/>
      <c r="P64" s="217" t="n"/>
      <c r="Q64" s="211" t="inlineStr">
        <is>
          <t>DCV</t>
        </is>
      </c>
      <c r="R64" s="212" t="n"/>
      <c r="S64" s="211" t="n"/>
      <c r="T64" s="217" t="n"/>
      <c r="U64" s="211" t="inlineStr">
        <is>
          <t>C to C</t>
        </is>
      </c>
      <c r="V64" s="422" t="n"/>
      <c r="W64" s="212" t="n"/>
      <c r="X64" s="212" t="n"/>
    </row>
    <row r="65" ht="13.35" customHeight="1" s="162">
      <c r="B65" s="199" t="inlineStr">
        <is>
          <t>Horsepower</t>
        </is>
      </c>
      <c r="C65" s="401" t="n"/>
      <c r="D65" s="28">
        <f>IF('{Equipment Data Entry}'!G67="","",'{Equipment Data Entry}'!G67)</f>
        <v/>
      </c>
      <c r="E65" s="21" t="inlineStr">
        <is>
          <t>RPM</t>
        </is>
      </c>
      <c r="F65" s="24" t="n"/>
      <c r="G65" s="199" t="inlineStr">
        <is>
          <t>SF</t>
        </is>
      </c>
      <c r="H65" s="13" t="n"/>
      <c r="I65" s="199" t="inlineStr">
        <is>
          <t>Motor Shv OD/Bore/PD</t>
        </is>
      </c>
      <c r="J65" s="401" t="n"/>
      <c r="K65" s="208">
        <f>IF('{Equipment Data Entry}'!J67="","",'{Equipment Data Entry}'!J67)</f>
        <v/>
      </c>
      <c r="L65" s="401" t="n"/>
      <c r="M65" s="13" t="n"/>
      <c r="O65" s="13" t="n"/>
      <c r="P65" s="217" t="n"/>
      <c r="Q65" s="217" t="n"/>
      <c r="R65" s="217" t="n"/>
      <c r="S65" s="217" t="n"/>
      <c r="T65" s="217" t="n"/>
      <c r="U65" s="217" t="n"/>
      <c r="V65" s="217" t="n"/>
      <c r="W65" s="217" t="n"/>
      <c r="X65" s="217" t="n"/>
    </row>
    <row r="66" ht="13.35" customHeight="1" s="162">
      <c r="B66" s="198">
        <f>IF('{Equipment Data Entry}'!N67="","",'{Equipment Data Entry}'!N67)</f>
        <v/>
      </c>
      <c r="C66" s="198">
        <f>IF('{Equipment Data Entry}'!O67="","",'{Equipment Data Entry}'!O67)</f>
        <v/>
      </c>
      <c r="D66" s="21" t="inlineStr">
        <is>
          <t>FLA</t>
        </is>
      </c>
      <c r="E66" s="25" t="n"/>
      <c r="F66" s="21" t="inlineStr">
        <is>
          <t>Frame</t>
        </is>
      </c>
      <c r="G66" s="208" t="n"/>
      <c r="H66" s="13" t="n"/>
      <c r="I66" s="199" t="inlineStr">
        <is>
          <t>Fan Shv OD/Bore</t>
        </is>
      </c>
      <c r="J66" s="401" t="n"/>
      <c r="K66" s="208">
        <f>IF('{Equipment Data Entry}'!K67="","",'{Equipment Data Entry}'!K67)</f>
        <v/>
      </c>
      <c r="L66" s="401" t="n"/>
      <c r="M66" s="13" t="n"/>
      <c r="O66" s="13" t="n"/>
      <c r="P66" s="217" t="n"/>
      <c r="Q66" s="217" t="n"/>
      <c r="R66" s="216" t="inlineStr">
        <is>
          <t>Technician Notes</t>
        </is>
      </c>
      <c r="S66" s="217" t="n"/>
      <c r="T66" s="217" t="n"/>
      <c r="U66" s="217" t="n"/>
      <c r="V66" s="217" t="n"/>
      <c r="W66" s="217" t="n"/>
      <c r="X66" s="217" t="n"/>
    </row>
    <row r="67" ht="13.35" customHeight="1" s="162">
      <c r="B67" s="199" t="inlineStr">
        <is>
          <t>Corrected FLA</t>
        </is>
      </c>
      <c r="C67" s="401" t="n"/>
      <c r="D67" s="27">
        <f>IF(OR(E68="",E66="",B66=""),"",B66/AVERAGE(E68:G68)*E66)</f>
        <v/>
      </c>
      <c r="E67" s="199" t="inlineStr">
        <is>
          <t>Estimated BHP</t>
        </is>
      </c>
      <c r="F67" s="401" t="n"/>
      <c r="G67" s="27">
        <f>IF(OR(COUNT(E68:G68)=0,COUNT(E69:G69)=0),"",IF(C66="1-phase", ((0.8*0.9*E68*E69)/746), AVERAGE(E68:G68)*AVERAGE(E69:G69)*0.8*0.9*1.732/746))</f>
        <v/>
      </c>
      <c r="H67" s="13" t="n"/>
      <c r="I67" s="199" t="inlineStr">
        <is>
          <t>Belt(s)</t>
        </is>
      </c>
      <c r="J67" s="208">
        <f>IF('{Equipment Data Entry}'!L67="","",'{Equipment Data Entry}'!L67)</f>
        <v/>
      </c>
      <c r="K67" s="199" t="inlineStr">
        <is>
          <t>C to C</t>
        </is>
      </c>
      <c r="L67" s="64">
        <f>IF('{Equipment Data Entry}'!M67="","",'{Equipment Data Entry}'!M67)</f>
        <v/>
      </c>
      <c r="M67" s="13" t="n"/>
      <c r="O67" s="13" t="n"/>
      <c r="P67" s="217" t="n"/>
      <c r="Q67" s="217" t="n"/>
      <c r="R67" s="429" t="n"/>
      <c r="S67" s="430" t="n"/>
      <c r="T67" s="430" t="n"/>
      <c r="U67" s="430" t="n"/>
      <c r="V67" s="430" t="n"/>
      <c r="W67" s="430" t="n"/>
      <c r="X67" s="431" t="n"/>
    </row>
    <row r="68" ht="13.35" customHeight="1" s="162">
      <c r="B68" s="199" t="inlineStr">
        <is>
          <t>Measured Voltage</t>
        </is>
      </c>
      <c r="C68" s="400" t="n"/>
      <c r="D68" s="401" t="n"/>
      <c r="E68" s="24" t="n"/>
      <c r="F68" s="24" t="n"/>
      <c r="G68" s="24" t="n"/>
      <c r="H68" s="13" t="n"/>
      <c r="I68" s="199" t="inlineStr">
        <is>
          <t>Final Settings / Setpoints</t>
        </is>
      </c>
      <c r="J68" s="401" t="n"/>
      <c r="K68" s="24" t="n"/>
      <c r="L68" s="400" t="n"/>
      <c r="M68" s="401" t="n"/>
      <c r="O68" s="13" t="n"/>
      <c r="P68" s="217" t="n"/>
      <c r="Q68" s="217" t="n"/>
      <c r="R68" s="432" t="n"/>
      <c r="S68" s="404" t="n"/>
      <c r="T68" s="404" t="n"/>
      <c r="U68" s="404" t="n"/>
      <c r="V68" s="404" t="n"/>
      <c r="W68" s="404" t="n"/>
      <c r="X68" s="433" t="n"/>
    </row>
    <row r="69" ht="13.35" customHeight="1" s="162">
      <c r="B69" s="199" t="inlineStr">
        <is>
          <t>Measured Amperage</t>
        </is>
      </c>
      <c r="C69" s="400" t="n"/>
      <c r="D69" s="401" t="n"/>
      <c r="E69" s="25" t="n"/>
      <c r="F69" s="25" t="n"/>
      <c r="G69" s="25" t="n"/>
      <c r="H69" s="13" t="n"/>
      <c r="I69" s="205" t="inlineStr">
        <is>
          <t>RPM Data</t>
        </is>
      </c>
      <c r="J69" s="401" t="n"/>
      <c r="K69" s="205" t="inlineStr">
        <is>
          <t>Initial</t>
        </is>
      </c>
      <c r="L69" s="205" t="inlineStr">
        <is>
          <t>Final</t>
        </is>
      </c>
      <c r="M69" s="13" t="n"/>
      <c r="O69" s="13" t="n"/>
      <c r="P69" s="217" t="n"/>
      <c r="Q69" s="217" t="n"/>
      <c r="R69" s="432" t="n"/>
      <c r="S69" s="404" t="n"/>
      <c r="T69" s="404" t="n"/>
      <c r="U69" s="404" t="n"/>
      <c r="V69" s="404" t="n"/>
      <c r="W69" s="404" t="n"/>
      <c r="X69" s="433" t="n"/>
    </row>
    <row r="70" ht="13.35" customHeight="1" s="162">
      <c r="B70" s="13" t="n"/>
      <c r="C70" s="13" t="n"/>
      <c r="D70" s="13" t="n"/>
      <c r="E70" s="13" t="n"/>
      <c r="F70" s="13" t="n"/>
      <c r="G70" s="13" t="n"/>
      <c r="H70" s="13" t="n"/>
      <c r="I70" s="199" t="inlineStr">
        <is>
          <t>Motor RPM</t>
        </is>
      </c>
      <c r="J70" s="401" t="n"/>
      <c r="K70" s="24" t="n"/>
      <c r="L70" s="24" t="n"/>
      <c r="M70" s="13" t="n"/>
      <c r="O70" s="13" t="n"/>
      <c r="P70" s="217" t="n"/>
      <c r="Q70" s="217" t="n"/>
      <c r="R70" s="432" t="n"/>
      <c r="S70" s="404" t="n"/>
      <c r="T70" s="404" t="n"/>
      <c r="U70" s="404" t="n"/>
      <c r="V70" s="404" t="n"/>
      <c r="W70" s="404" t="n"/>
      <c r="X70" s="433" t="n"/>
    </row>
    <row r="71" ht="13.35" customHeight="1" s="162">
      <c r="B71" s="200" t="inlineStr">
        <is>
          <t xml:space="preserve">Static Pressures Profile </t>
        </is>
      </c>
      <c r="C71" s="400" t="n"/>
      <c r="D71" s="400" t="n"/>
      <c r="E71" s="400" t="n"/>
      <c r="F71" s="400" t="n"/>
      <c r="G71" s="401" t="n"/>
      <c r="H71" s="13" t="n"/>
      <c r="I71" s="199" t="inlineStr">
        <is>
          <t>Fan RPM</t>
        </is>
      </c>
      <c r="J71" s="401" t="n"/>
      <c r="K71" s="24" t="n"/>
      <c r="L71" s="24" t="n"/>
      <c r="M71" s="13" t="n"/>
      <c r="O71" s="13" t="n"/>
      <c r="P71" s="217" t="n"/>
      <c r="Q71" s="217" t="n"/>
      <c r="R71" s="432" t="n"/>
      <c r="S71" s="404" t="n"/>
      <c r="T71" s="404" t="n"/>
      <c r="U71" s="404" t="n"/>
      <c r="V71" s="404" t="n"/>
      <c r="W71" s="404" t="n"/>
      <c r="X71" s="433" t="n"/>
    </row>
    <row r="72" ht="13.35" customHeight="1" s="162">
      <c r="B72" s="434" t="n"/>
      <c r="C72" s="401" t="n"/>
      <c r="D72" s="205" t="inlineStr">
        <is>
          <t>Flt/Coil</t>
        </is>
      </c>
      <c r="E72" s="205" t="inlineStr">
        <is>
          <t>Fan</t>
        </is>
      </c>
      <c r="F72" s="434" t="n"/>
      <c r="G72" s="401" t="n"/>
      <c r="H72" s="13" t="n"/>
      <c r="I72" s="246" t="inlineStr">
        <is>
          <t>VSD Frequency</t>
        </is>
      </c>
      <c r="J72" s="403" t="n"/>
      <c r="K72" s="65" t="n"/>
      <c r="L72" s="65" t="n"/>
      <c r="M72" s="13" t="n"/>
      <c r="O72" s="13" t="n"/>
      <c r="P72" s="217" t="n"/>
      <c r="Q72" s="217" t="n"/>
      <c r="R72" s="432" t="n"/>
      <c r="S72" s="404" t="n"/>
      <c r="T72" s="404" t="n"/>
      <c r="U72" s="404" t="n"/>
      <c r="V72" s="404" t="n"/>
      <c r="W72" s="404" t="n"/>
      <c r="X72" s="433" t="n"/>
    </row>
    <row r="73" ht="13.35" customHeight="1" s="162">
      <c r="B73" s="198" t="inlineStr">
        <is>
          <t>Entering</t>
        </is>
      </c>
      <c r="C73" s="401" t="n"/>
      <c r="D73" s="19" t="n"/>
      <c r="E73" s="19" t="n"/>
      <c r="F73" s="19">
        <f>IF(E73="", "", E74-E73)</f>
        <v/>
      </c>
      <c r="G73" s="186" t="inlineStr">
        <is>
          <t>TSP</t>
        </is>
      </c>
      <c r="H73" s="23" t="n"/>
      <c r="I73" s="14" t="n"/>
      <c r="J73" s="14" t="n"/>
      <c r="K73" s="14" t="n"/>
      <c r="L73" s="38" t="n"/>
      <c r="M73" s="13" t="n"/>
      <c r="O73" s="13" t="n"/>
      <c r="P73" s="217" t="n"/>
      <c r="Q73" s="217" t="n"/>
      <c r="R73" s="432" t="n"/>
      <c r="S73" s="404" t="n"/>
      <c r="T73" s="404" t="n"/>
      <c r="U73" s="404" t="n"/>
      <c r="V73" s="404" t="n"/>
      <c r="W73" s="404" t="n"/>
      <c r="X73" s="433" t="n"/>
    </row>
    <row r="74" ht="13.35" customHeight="1" s="162">
      <c r="B74" s="198" t="inlineStr">
        <is>
          <t>Exiting</t>
        </is>
      </c>
      <c r="C74" s="401" t="n"/>
      <c r="D74" s="55">
        <f>IF(E73="", "", E73)</f>
        <v/>
      </c>
      <c r="E74" s="19" t="n"/>
      <c r="F74" s="19">
        <f>IF(E74="", "", E74-D73)</f>
        <v/>
      </c>
      <c r="G74" s="186" t="inlineStr">
        <is>
          <t>ESP</t>
        </is>
      </c>
      <c r="H74" s="23" t="n"/>
      <c r="I74" s="13" t="n"/>
      <c r="J74" s="13" t="n"/>
      <c r="K74" s="13" t="n"/>
      <c r="L74" s="13" t="n"/>
      <c r="M74" s="13" t="n"/>
      <c r="O74" s="13" t="n"/>
      <c r="P74" s="217" t="n"/>
      <c r="Q74" s="217" t="n"/>
      <c r="R74" s="435" t="n"/>
      <c r="S74" s="404" t="n"/>
      <c r="T74" s="404" t="n"/>
      <c r="U74" s="404" t="n"/>
      <c r="V74" s="404" t="n"/>
      <c r="W74" s="404" t="n"/>
      <c r="X74" s="433" t="n"/>
    </row>
    <row r="75" ht="13.35" customHeight="1" s="162">
      <c r="O75" s="13" t="n"/>
      <c r="P75" s="217" t="n"/>
      <c r="Q75" s="217" t="n"/>
      <c r="R75" s="432" t="n"/>
      <c r="S75" s="404" t="n"/>
      <c r="T75" s="404" t="n"/>
      <c r="U75" s="404" t="n"/>
      <c r="V75" s="404" t="n"/>
      <c r="W75" s="404" t="n"/>
      <c r="X75" s="433" t="n"/>
    </row>
    <row r="76" ht="13.35" customHeight="1" s="162">
      <c r="B76" s="200" t="inlineStr">
        <is>
          <t>System</t>
        </is>
      </c>
      <c r="C76" s="403" t="n"/>
      <c r="D76" s="209">
        <f>IF('{Equipment Data Entry}'!B68="","",'{Equipment Data Entry}'!B68)</f>
        <v/>
      </c>
      <c r="E76" s="420" t="n"/>
      <c r="F76" s="403" t="n"/>
      <c r="G76" s="200" t="inlineStr">
        <is>
          <t>Service</t>
        </is>
      </c>
      <c r="H76" s="403" t="n"/>
      <c r="I76" s="210">
        <f>IF('{Equipment Data Entry}'!C68="","", '{Equipment Data Entry}'!C68)</f>
        <v/>
      </c>
      <c r="J76" s="420" t="n"/>
      <c r="K76" s="420" t="n"/>
      <c r="L76" s="420" t="n"/>
      <c r="M76" s="403" t="n"/>
      <c r="O76" s="13" t="n"/>
      <c r="P76" s="217" t="n"/>
      <c r="Q76" s="217" t="n"/>
      <c r="R76" s="216" t="inlineStr">
        <is>
          <t>Misc. Unit Info</t>
        </is>
      </c>
      <c r="S76" s="437" t="n"/>
      <c r="T76" s="437" t="n"/>
      <c r="U76" s="437" t="n"/>
      <c r="V76" s="437" t="n"/>
      <c r="W76" s="437" t="n"/>
      <c r="X76" s="438" t="n"/>
    </row>
    <row r="77" ht="13.35" customHeight="1" s="162">
      <c r="B77" s="424" t="n"/>
      <c r="C77" s="425" t="n"/>
      <c r="D77" s="424" t="n"/>
      <c r="E77" s="426" t="n"/>
      <c r="F77" s="425" t="n"/>
      <c r="G77" s="424" t="n"/>
      <c r="H77" s="425" t="n"/>
      <c r="I77" s="424" t="n"/>
      <c r="J77" s="426" t="n"/>
      <c r="K77" s="426" t="n"/>
      <c r="L77" s="426" t="n"/>
      <c r="M77" s="425" t="n"/>
      <c r="O77" s="13" t="n"/>
      <c r="P77" s="217" t="n"/>
      <c r="Q77" s="217" t="n"/>
      <c r="R77" s="216" t="inlineStr">
        <is>
          <t>Misc. Unit Info</t>
        </is>
      </c>
      <c r="U77" s="217" t="n"/>
      <c r="W77" s="217" t="n"/>
      <c r="X77" s="217" t="n"/>
    </row>
    <row r="78" ht="13.35" customHeight="1" s="162">
      <c r="B78" s="439" t="inlineStr">
        <is>
          <t>Drive Type:</t>
        </is>
      </c>
      <c r="C78" s="13" t="n"/>
      <c r="D78" s="440" t="n"/>
      <c r="E78" s="439" t="inlineStr">
        <is>
          <t>Fan Rotation – Design:</t>
        </is>
      </c>
      <c r="F78" s="13" t="n"/>
      <c r="G78" s="440" t="n"/>
      <c r="H78" s="13" t="n"/>
      <c r="I78" s="439" t="inlineStr">
        <is>
          <t>Actual:</t>
        </is>
      </c>
      <c r="J78" s="440" t="n"/>
      <c r="K78" s="439" t="inlineStr">
        <is>
          <t>Sheave Bore (M/F):</t>
        </is>
      </c>
      <c r="L78" s="13" t="n"/>
      <c r="M78" s="440" t="n"/>
      <c r="O78" s="13" t="n"/>
      <c r="P78" s="217" t="n"/>
      <c r="Q78" s="217" t="n"/>
      <c r="R78" s="211" t="inlineStr">
        <is>
          <t>Design Fan Rotation</t>
        </is>
      </c>
      <c r="S78" s="421" t="n"/>
      <c r="T78" s="422" t="n"/>
      <c r="U78" s="212" t="n"/>
      <c r="V78" s="423" t="n"/>
      <c r="W78" s="217" t="n"/>
      <c r="X78" s="217" t="n"/>
    </row>
    <row r="79" ht="13.35" customHeight="1" s="162">
      <c r="B79" s="200" t="inlineStr">
        <is>
          <t>Unit Data</t>
        </is>
      </c>
      <c r="C79" s="400" t="n"/>
      <c r="D79" s="400" t="n"/>
      <c r="E79" s="400" t="n"/>
      <c r="F79" s="400" t="n"/>
      <c r="G79" s="401" t="n"/>
      <c r="H79" s="13" t="n"/>
      <c r="I79" s="200" t="inlineStr">
        <is>
          <t>Design and Performance Data</t>
        </is>
      </c>
      <c r="J79" s="400" t="n"/>
      <c r="K79" s="400" t="n"/>
      <c r="L79" s="401" t="n"/>
      <c r="M79" s="283" t="n"/>
      <c r="O79" s="13" t="n"/>
      <c r="P79" s="217" t="n"/>
      <c r="Q79" s="217" t="n"/>
      <c r="R79" s="211" t="inlineStr">
        <is>
          <t>Actual Fan Rotation</t>
        </is>
      </c>
      <c r="S79" s="421" t="n"/>
      <c r="T79" s="422" t="n"/>
      <c r="U79" s="212" t="n"/>
      <c r="V79" s="423" t="n"/>
      <c r="W79" s="217" t="n"/>
      <c r="X79" s="217" t="n"/>
    </row>
    <row r="80" ht="13.35" customHeight="1" s="162">
      <c r="B80" s="199" t="inlineStr">
        <is>
          <t>Manufacturer</t>
        </is>
      </c>
      <c r="C80" s="401" t="n"/>
      <c r="D80" s="204">
        <f>IF('{Equipment Data Entry}'!E68="","",'{Equipment Data Entry}'!E68)</f>
        <v/>
      </c>
      <c r="E80" s="400" t="n"/>
      <c r="F80" s="400" t="n"/>
      <c r="G80" s="401" t="n"/>
      <c r="H80" s="13" t="n"/>
      <c r="I80" s="199" t="inlineStr">
        <is>
          <t>Design Criteria</t>
        </is>
      </c>
      <c r="J80" s="401" t="n"/>
      <c r="K80" s="199" t="inlineStr">
        <is>
          <t>Design</t>
        </is>
      </c>
      <c r="L80" s="199" t="inlineStr">
        <is>
          <t>Actual</t>
        </is>
      </c>
      <c r="M80" s="13" t="n"/>
      <c r="O80" s="13" t="n"/>
      <c r="P80" s="217" t="n"/>
      <c r="Q80" s="217" t="n"/>
      <c r="R80" s="211" t="inlineStr">
        <is>
          <t>Design Filter Type</t>
        </is>
      </c>
      <c r="S80" s="421" t="n"/>
      <c r="T80" s="422" t="n"/>
      <c r="U80" s="212" t="n"/>
      <c r="V80" s="423" t="n"/>
      <c r="W80" s="217" t="n"/>
      <c r="X80" s="217" t="n"/>
    </row>
    <row r="81" ht="13.35" customHeight="1" s="162">
      <c r="B81" s="199" t="inlineStr">
        <is>
          <t>Model Number</t>
        </is>
      </c>
      <c r="C81" s="401" t="n"/>
      <c r="D81" s="204">
        <f>IF('{Equipment Data Entry}'!F68="","",'{Equipment Data Entry}'!F68)</f>
        <v/>
      </c>
      <c r="E81" s="400" t="n"/>
      <c r="F81" s="400" t="n"/>
      <c r="G81" s="401" t="n"/>
      <c r="H81" s="13" t="n"/>
      <c r="I81" s="199" t="inlineStr">
        <is>
          <t>Supply Airflow</t>
        </is>
      </c>
      <c r="J81" s="401" t="n"/>
      <c r="K81" s="24">
        <f>'ERV Airflow'!H170</f>
        <v/>
      </c>
      <c r="L81" s="24">
        <f>'ERV Airflow'!L170</f>
        <v/>
      </c>
      <c r="M81" s="22">
        <f>IF(OR(L81="",K81="",K81=0),"",L81/K81)</f>
        <v/>
      </c>
      <c r="O81" s="13" t="n"/>
      <c r="P81" s="216" t="n"/>
      <c r="Q81" s="216" t="n"/>
      <c r="R81" s="211" t="inlineStr">
        <is>
          <t>Installed Filter Type</t>
        </is>
      </c>
      <c r="S81" s="421" t="n"/>
      <c r="T81" s="422" t="n"/>
      <c r="U81" s="211" t="inlineStr">
        <is>
          <t>Qty.</t>
        </is>
      </c>
      <c r="V81" s="423" t="n"/>
      <c r="W81" s="217" t="n"/>
      <c r="X81" s="217" t="n"/>
    </row>
    <row r="82" ht="13.35" customHeight="1" s="162">
      <c r="B82" s="199" t="inlineStr">
        <is>
          <t>Serial Number</t>
        </is>
      </c>
      <c r="C82" s="401" t="n"/>
      <c r="D82" s="204" t="n"/>
      <c r="E82" s="400" t="n"/>
      <c r="F82" s="400" t="n"/>
      <c r="G82" s="401" t="n"/>
      <c r="H82" s="13" t="n"/>
      <c r="I82" s="199" t="inlineStr">
        <is>
          <t>Exhaust Airflow</t>
        </is>
      </c>
      <c r="J82" s="401" t="n"/>
      <c r="K82" s="71">
        <f>'ERV Airflow'!H191</f>
        <v/>
      </c>
      <c r="L82" s="64">
        <f>'ERV Airflow'!L191</f>
        <v/>
      </c>
      <c r="M82" s="22">
        <f>IF(OR(L82="",K82="",K82=0),"",L82/K82)</f>
        <v/>
      </c>
      <c r="O82" s="13" t="n"/>
      <c r="P82" s="217" t="n"/>
      <c r="Q82" s="217" t="n"/>
      <c r="R82" s="211" t="inlineStr">
        <is>
          <t>Size</t>
        </is>
      </c>
      <c r="S82" s="212" t="n"/>
      <c r="T82" s="423" t="n"/>
      <c r="U82" s="211" t="inlineStr">
        <is>
          <t>Qty.</t>
        </is>
      </c>
      <c r="V82" s="212" t="n"/>
      <c r="W82" s="217" t="n"/>
      <c r="X82" s="217" t="n"/>
    </row>
    <row r="83" ht="13.35" customHeight="1" s="162">
      <c r="B83" s="199" t="inlineStr">
        <is>
          <t>Area Served</t>
        </is>
      </c>
      <c r="C83" s="401" t="n"/>
      <c r="D83" s="204">
        <f>I76</f>
        <v/>
      </c>
      <c r="E83" s="400" t="n"/>
      <c r="F83" s="400" t="n"/>
      <c r="G83" s="401" t="n"/>
      <c r="H83" s="13" t="n"/>
      <c r="I83" s="199" t="inlineStr">
        <is>
          <t>Supply ΔP (core)</t>
        </is>
      </c>
      <c r="J83" s="401" t="n"/>
      <c r="K83" s="24">
        <f>IF('{Equipment Data Entry}'!R68="","",'{Equipment Data Entry}'!R68)</f>
        <v/>
      </c>
      <c r="L83" s="24" t="n"/>
      <c r="M83" s="13" t="n"/>
      <c r="O83" s="13" t="n"/>
      <c r="P83" s="217" t="n"/>
      <c r="S83" s="217" t="n"/>
      <c r="V83" s="217" t="n"/>
      <c r="W83" s="61" t="inlineStr">
        <is>
          <t>Original</t>
        </is>
      </c>
      <c r="X83" s="61" t="inlineStr">
        <is>
          <t>New</t>
        </is>
      </c>
    </row>
    <row r="84" ht="13.35" customHeight="1" s="162">
      <c r="B84" s="199" t="inlineStr">
        <is>
          <t>Location</t>
        </is>
      </c>
      <c r="C84" s="401" t="n"/>
      <c r="D84" s="204">
        <f>IF('{Equipment Data Entry}'!D68="","",'{Equipment Data Entry}'!D68)</f>
        <v/>
      </c>
      <c r="E84" s="400" t="n"/>
      <c r="F84" s="400" t="n"/>
      <c r="G84" s="401" t="n"/>
      <c r="H84" s="13" t="n"/>
      <c r="I84" s="199" t="inlineStr">
        <is>
          <t>Exhaust ΔP (core)</t>
        </is>
      </c>
      <c r="J84" s="401" t="n"/>
      <c r="K84" s="24">
        <f>IF('{Equipment Data Entry}'!S68="","",'{Equipment Data Entry}'!S68)</f>
        <v/>
      </c>
      <c r="L84" s="24" t="n"/>
      <c r="M84" s="13" t="n"/>
      <c r="O84" s="13" t="n"/>
      <c r="P84" s="217" t="n"/>
      <c r="Q84" s="217" t="n"/>
      <c r="R84" s="216" t="inlineStr">
        <is>
          <t>Direct Drive Motors</t>
        </is>
      </c>
      <c r="U84" s="216" t="inlineStr">
        <is>
          <t>Drive Change Data</t>
        </is>
      </c>
      <c r="W84" s="61" t="inlineStr">
        <is>
          <t>Original</t>
        </is>
      </c>
      <c r="X84" s="61" t="inlineStr">
        <is>
          <t>New</t>
        </is>
      </c>
    </row>
    <row r="85" ht="13.35" customHeight="1" s="162">
      <c r="B85" s="13" t="n"/>
      <c r="C85" s="13" t="n"/>
      <c r="D85" s="13" t="n"/>
      <c r="E85" s="13" t="n"/>
      <c r="F85" s="13" t="n"/>
      <c r="G85" s="13" t="n"/>
      <c r="H85" s="13" t="n"/>
      <c r="I85" s="199" t="inlineStr">
        <is>
          <t>Fan RPMs</t>
        </is>
      </c>
      <c r="J85" s="401" t="n"/>
      <c r="K85" s="24">
        <f>IF('{Equipment Data Entry}'!I68="","",'{Equipment Data Entry}'!I68)</f>
        <v/>
      </c>
      <c r="L85" s="24">
        <f>IF(L94="","",L94)</f>
        <v/>
      </c>
      <c r="M85" s="13" t="n"/>
      <c r="O85" s="13" t="n"/>
      <c r="P85" s="217" t="n"/>
      <c r="Q85" s="211" t="inlineStr">
        <is>
          <t>RPM</t>
        </is>
      </c>
      <c r="R85" s="211" t="inlineStr">
        <is>
          <t>Initial</t>
        </is>
      </c>
      <c r="S85" s="211" t="inlineStr">
        <is>
          <t>Final</t>
        </is>
      </c>
      <c r="T85" s="217" t="n"/>
      <c r="U85" s="211" t="inlineStr">
        <is>
          <t>Motor Sheave</t>
        </is>
      </c>
      <c r="V85" s="422" t="n"/>
      <c r="W85" s="212" t="n"/>
      <c r="X85" s="212" t="n"/>
    </row>
    <row r="86" ht="13.35" customHeight="1" s="162">
      <c r="B86" s="200" t="inlineStr">
        <is>
          <t>Motor Data</t>
        </is>
      </c>
      <c r="C86" s="400" t="n"/>
      <c r="D86" s="400" t="n"/>
      <c r="E86" s="400" t="n"/>
      <c r="F86" s="400" t="n"/>
      <c r="G86" s="401" t="n"/>
      <c r="H86" s="13" t="n"/>
      <c r="I86" s="199" t="inlineStr">
        <is>
          <t>Filters: Type / Size / Qty</t>
        </is>
      </c>
      <c r="J86" s="401" t="n"/>
      <c r="K86" s="24" t="n"/>
      <c r="L86" s="400" t="n"/>
      <c r="M86" s="401" t="n"/>
      <c r="O86" s="13" t="n"/>
      <c r="P86" s="217" t="n"/>
      <c r="Q86" s="211" t="inlineStr">
        <is>
          <t>RPM</t>
        </is>
      </c>
      <c r="R86" s="212" t="n"/>
      <c r="S86" s="211" t="n"/>
      <c r="T86" s="217" t="n"/>
      <c r="U86" s="211" t="inlineStr">
        <is>
          <t>Fan Sheave</t>
        </is>
      </c>
      <c r="V86" s="422" t="n"/>
      <c r="W86" s="212" t="n"/>
      <c r="X86" s="212" t="n"/>
    </row>
    <row r="87" ht="13.35" customHeight="1" s="162">
      <c r="B87" s="199" t="inlineStr">
        <is>
          <t>Manufacturer</t>
        </is>
      </c>
      <c r="C87" s="401" t="n"/>
      <c r="D87" s="203" t="n"/>
      <c r="E87" s="400" t="n"/>
      <c r="F87" s="400" t="n"/>
      <c r="G87" s="401" t="n"/>
      <c r="H87" s="13" t="n"/>
      <c r="I87" s="200" t="inlineStr">
        <is>
          <t>Drive Data</t>
        </is>
      </c>
      <c r="J87" s="400" t="n"/>
      <c r="K87" s="400" t="n"/>
      <c r="L87" s="401" t="n"/>
      <c r="M87" s="13" t="n"/>
      <c r="O87" s="13" t="n"/>
      <c r="P87" s="217" t="n"/>
      <c r="Q87" s="211" t="inlineStr">
        <is>
          <t>VFD</t>
        </is>
      </c>
      <c r="R87" s="212" t="n"/>
      <c r="S87" s="211" t="n"/>
      <c r="T87" s="217" t="n"/>
      <c r="U87" s="211" t="inlineStr">
        <is>
          <t>Belt</t>
        </is>
      </c>
      <c r="V87" s="422" t="n"/>
      <c r="W87" s="212" t="n"/>
      <c r="X87" s="212" t="n"/>
    </row>
    <row r="88" ht="13.35" customHeight="1" s="162">
      <c r="B88" s="199" t="inlineStr">
        <is>
          <t>Horsepower</t>
        </is>
      </c>
      <c r="C88" s="401" t="n"/>
      <c r="D88" s="28">
        <f>IF('{Equipment Data Entry}'!G68="","",'{Equipment Data Entry}'!G68)</f>
        <v/>
      </c>
      <c r="E88" s="21" t="inlineStr">
        <is>
          <t>RPM</t>
        </is>
      </c>
      <c r="F88" s="24" t="n"/>
      <c r="G88" s="199" t="inlineStr">
        <is>
          <t>SF</t>
        </is>
      </c>
      <c r="H88" s="13" t="n"/>
      <c r="I88" s="199" t="inlineStr">
        <is>
          <t>Motor Shv OD/Bore/PD</t>
        </is>
      </c>
      <c r="J88" s="401" t="n"/>
      <c r="K88" s="208">
        <f>IF('{Equipment Data Entry}'!J68="","",'{Equipment Data Entry}'!J68)</f>
        <v/>
      </c>
      <c r="L88" s="401" t="n"/>
      <c r="M88" s="13" t="n"/>
      <c r="O88" s="13" t="n"/>
      <c r="P88" s="217" t="n"/>
      <c r="Q88" s="211" t="inlineStr">
        <is>
          <t>DCV</t>
        </is>
      </c>
      <c r="R88" s="212" t="n"/>
      <c r="S88" s="211" t="n"/>
      <c r="T88" s="217" t="n"/>
      <c r="U88" s="211" t="inlineStr">
        <is>
          <t>C to C</t>
        </is>
      </c>
      <c r="V88" s="422" t="n"/>
      <c r="W88" s="212" t="n"/>
      <c r="X88" s="212" t="n"/>
    </row>
    <row r="89" ht="13.35" customHeight="1" s="162">
      <c r="B89" s="198">
        <f>IF('{Equipment Data Entry}'!N68="","",'{Equipment Data Entry}'!N68)</f>
        <v/>
      </c>
      <c r="C89" s="198">
        <f>IF('{Equipment Data Entry}'!O68="","",'{Equipment Data Entry}'!O68)</f>
        <v/>
      </c>
      <c r="D89" s="21" t="inlineStr">
        <is>
          <t>FLA</t>
        </is>
      </c>
      <c r="E89" s="25" t="n"/>
      <c r="F89" s="21" t="inlineStr">
        <is>
          <t>Frame</t>
        </is>
      </c>
      <c r="G89" s="208" t="n"/>
      <c r="H89" s="13" t="n"/>
      <c r="I89" s="199" t="inlineStr">
        <is>
          <t>Fan Shv OD/Bore</t>
        </is>
      </c>
      <c r="J89" s="401" t="n"/>
      <c r="K89" s="208">
        <f>IF('{Equipment Data Entry}'!K68="","",'{Equipment Data Entry}'!K68)</f>
        <v/>
      </c>
      <c r="L89" s="401" t="n"/>
      <c r="M89" s="13" t="n"/>
      <c r="O89" s="13" t="n"/>
      <c r="P89" s="217" t="n"/>
      <c r="Q89" s="217" t="n"/>
      <c r="R89" s="216" t="inlineStr">
        <is>
          <t>Technician Notes</t>
        </is>
      </c>
      <c r="S89" s="217" t="n"/>
      <c r="T89" s="217" t="n"/>
      <c r="U89" s="217" t="n"/>
      <c r="V89" s="217" t="n"/>
      <c r="W89" s="217" t="n"/>
      <c r="X89" s="217" t="n"/>
    </row>
    <row r="90" ht="13.35" customHeight="1" s="162">
      <c r="B90" s="199" t="inlineStr">
        <is>
          <t>Corrected FLA</t>
        </is>
      </c>
      <c r="C90" s="401" t="n"/>
      <c r="D90" s="27">
        <f>IF(OR(E91="",E89="",B89=""),"",B89/AVERAGE(E91:G91)*E89)</f>
        <v/>
      </c>
      <c r="E90" s="199" t="inlineStr">
        <is>
          <t>Estimated BHP</t>
        </is>
      </c>
      <c r="F90" s="401" t="n"/>
      <c r="G90" s="27">
        <f>IF(OR(COUNT(E91:G91)=0,COUNT(E92:G92)=0),"",IF(C89="1-phase", ((0.8*0.9*E91*E92)/746), AVERAGE(E91:G91)*AVERAGE(E92:G92)*0.8*0.9*1.732/746))</f>
        <v/>
      </c>
      <c r="H90" s="13" t="n"/>
      <c r="I90" s="199" t="inlineStr">
        <is>
          <t>Belt(s)</t>
        </is>
      </c>
      <c r="J90" s="208">
        <f>IF('{Equipment Data Entry}'!L68="","",'{Equipment Data Entry}'!L68)</f>
        <v/>
      </c>
      <c r="K90" s="199" t="inlineStr">
        <is>
          <t>C to C</t>
        </is>
      </c>
      <c r="L90" s="64">
        <f>IF('{Equipment Data Entry}'!M68="","",'{Equipment Data Entry}'!M68)</f>
        <v/>
      </c>
      <c r="M90" s="13" t="n"/>
      <c r="O90" s="13" t="n"/>
      <c r="P90" s="217" t="n"/>
      <c r="Q90" s="217" t="n"/>
      <c r="R90" s="216" t="inlineStr">
        <is>
          <t>Technician Notes</t>
        </is>
      </c>
      <c r="S90" s="217" t="n"/>
      <c r="T90" s="217" t="n"/>
      <c r="U90" s="217" t="n"/>
      <c r="V90" s="217" t="n"/>
      <c r="W90" s="217" t="n"/>
      <c r="X90" s="217" t="n"/>
    </row>
    <row r="91" ht="13.35" customHeight="1" s="162">
      <c r="B91" s="199" t="inlineStr">
        <is>
          <t>Measured Voltage</t>
        </is>
      </c>
      <c r="C91" s="400" t="n"/>
      <c r="D91" s="401" t="n"/>
      <c r="E91" s="24" t="n"/>
      <c r="F91" s="24" t="n"/>
      <c r="G91" s="24" t="n"/>
      <c r="H91" s="13" t="n"/>
      <c r="I91" s="199" t="inlineStr">
        <is>
          <t>Final Settings / Setpoints</t>
        </is>
      </c>
      <c r="J91" s="401" t="n"/>
      <c r="K91" s="24" t="n"/>
      <c r="L91" s="400" t="n"/>
      <c r="M91" s="401" t="n"/>
      <c r="O91" s="13" t="n"/>
      <c r="P91" s="217" t="n"/>
      <c r="Q91" s="217" t="n"/>
      <c r="R91" s="429" t="n"/>
      <c r="S91" s="430" t="n"/>
      <c r="T91" s="430" t="n"/>
      <c r="U91" s="430" t="n"/>
      <c r="V91" s="430" t="n"/>
      <c r="W91" s="430" t="n"/>
      <c r="X91" s="431" t="n"/>
    </row>
    <row r="92" ht="13.35" customHeight="1" s="162">
      <c r="B92" s="199" t="inlineStr">
        <is>
          <t>Measured Amperage</t>
        </is>
      </c>
      <c r="C92" s="400" t="n"/>
      <c r="D92" s="401" t="n"/>
      <c r="E92" s="25" t="n"/>
      <c r="F92" s="25" t="n"/>
      <c r="G92" s="25" t="n"/>
      <c r="H92" s="13" t="n"/>
      <c r="I92" s="205" t="inlineStr">
        <is>
          <t>RPM Data</t>
        </is>
      </c>
      <c r="J92" s="401" t="n"/>
      <c r="K92" s="205" t="inlineStr">
        <is>
          <t>Initial</t>
        </is>
      </c>
      <c r="L92" s="205" t="inlineStr">
        <is>
          <t>Final</t>
        </is>
      </c>
      <c r="M92" s="13" t="n"/>
      <c r="O92" s="13" t="n"/>
      <c r="P92" s="217" t="n"/>
      <c r="Q92" s="217" t="n"/>
      <c r="R92" s="432" t="n"/>
      <c r="S92" s="404" t="n"/>
      <c r="T92" s="404" t="n"/>
      <c r="U92" s="404" t="n"/>
      <c r="V92" s="404" t="n"/>
      <c r="W92" s="404" t="n"/>
      <c r="X92" s="433" t="n"/>
    </row>
    <row r="93" ht="13.35" customHeight="1" s="162">
      <c r="B93" s="13" t="n"/>
      <c r="C93" s="13" t="n"/>
      <c r="D93" s="13" t="n"/>
      <c r="E93" s="13" t="n"/>
      <c r="F93" s="13" t="n"/>
      <c r="G93" s="13" t="n"/>
      <c r="H93" s="13" t="n"/>
      <c r="I93" s="199" t="inlineStr">
        <is>
          <t>Motor RPM</t>
        </is>
      </c>
      <c r="J93" s="401" t="n"/>
      <c r="K93" s="24" t="n"/>
      <c r="L93" s="24" t="n"/>
      <c r="M93" s="13" t="n"/>
      <c r="O93" s="13" t="n"/>
      <c r="P93" s="217" t="n"/>
      <c r="Q93" s="217" t="n"/>
      <c r="R93" s="432" t="n"/>
      <c r="S93" s="404" t="n"/>
      <c r="T93" s="404" t="n"/>
      <c r="U93" s="404" t="n"/>
      <c r="V93" s="404" t="n"/>
      <c r="W93" s="404" t="n"/>
      <c r="X93" s="433" t="n"/>
    </row>
    <row r="94" ht="13.35" customHeight="1" s="162">
      <c r="B94" s="200" t="inlineStr">
        <is>
          <t xml:space="preserve">Static Pressures Profile </t>
        </is>
      </c>
      <c r="C94" s="400" t="n"/>
      <c r="D94" s="400" t="n"/>
      <c r="E94" s="400" t="n"/>
      <c r="F94" s="400" t="n"/>
      <c r="G94" s="401" t="n"/>
      <c r="H94" s="13" t="n"/>
      <c r="I94" s="199" t="inlineStr">
        <is>
          <t>Fan RPM</t>
        </is>
      </c>
      <c r="J94" s="401" t="n"/>
      <c r="K94" s="24" t="n"/>
      <c r="L94" s="24" t="n"/>
      <c r="M94" s="13" t="n"/>
      <c r="O94" s="13" t="n"/>
      <c r="P94" s="217" t="n"/>
      <c r="Q94" s="217" t="n"/>
      <c r="R94" s="432" t="n"/>
      <c r="S94" s="404" t="n"/>
      <c r="T94" s="404" t="n"/>
      <c r="U94" s="404" t="n"/>
      <c r="V94" s="404" t="n"/>
      <c r="W94" s="404" t="n"/>
      <c r="X94" s="433" t="n"/>
    </row>
    <row r="95" ht="13.35" customHeight="1" s="162">
      <c r="B95" s="434" t="n"/>
      <c r="C95" s="401" t="n"/>
      <c r="D95" s="205" t="inlineStr">
        <is>
          <t>Flt/Coil</t>
        </is>
      </c>
      <c r="E95" s="205" t="inlineStr">
        <is>
          <t>Fan</t>
        </is>
      </c>
      <c r="F95" s="434" t="n"/>
      <c r="G95" s="401" t="n"/>
      <c r="H95" s="13" t="n"/>
      <c r="I95" s="246" t="inlineStr">
        <is>
          <t>VSD Frequency</t>
        </is>
      </c>
      <c r="J95" s="403" t="n"/>
      <c r="K95" s="65" t="n"/>
      <c r="L95" s="65" t="n"/>
      <c r="M95" s="13" t="n"/>
      <c r="O95" s="13" t="n"/>
      <c r="P95" s="217" t="n"/>
      <c r="Q95" s="217" t="n"/>
      <c r="R95" s="432" t="n"/>
      <c r="S95" s="404" t="n"/>
      <c r="T95" s="404" t="n"/>
      <c r="U95" s="404" t="n"/>
      <c r="V95" s="404" t="n"/>
      <c r="W95" s="404" t="n"/>
      <c r="X95" s="433" t="n"/>
    </row>
    <row r="96" ht="13.35" customHeight="1" s="162">
      <c r="B96" s="198" t="inlineStr">
        <is>
          <t>Entering</t>
        </is>
      </c>
      <c r="C96" s="401" t="n"/>
      <c r="D96" s="19" t="n"/>
      <c r="E96" s="19" t="n"/>
      <c r="F96" s="19">
        <f>IF(E96="", "", E97-E96)</f>
        <v/>
      </c>
      <c r="G96" s="186" t="inlineStr">
        <is>
          <t>TSP</t>
        </is>
      </c>
      <c r="H96" s="23" t="n"/>
      <c r="I96" s="14" t="n"/>
      <c r="J96" s="14" t="n"/>
      <c r="K96" s="14" t="n"/>
      <c r="L96" s="38" t="n"/>
      <c r="M96" s="13" t="n"/>
      <c r="O96" s="13" t="n"/>
      <c r="P96" s="217" t="n"/>
      <c r="Q96" s="217" t="n"/>
      <c r="R96" s="432" t="n"/>
      <c r="S96" s="404" t="n"/>
      <c r="T96" s="404" t="n"/>
      <c r="U96" s="404" t="n"/>
      <c r="V96" s="404" t="n"/>
      <c r="W96" s="404" t="n"/>
      <c r="X96" s="433" t="n"/>
    </row>
    <row r="97" ht="13.35" customHeight="1" s="162">
      <c r="B97" s="198" t="inlineStr">
        <is>
          <t>Exiting</t>
        </is>
      </c>
      <c r="C97" s="401" t="n"/>
      <c r="D97" s="55">
        <f>IF(E96="", "", E96)</f>
        <v/>
      </c>
      <c r="E97" s="19" t="n"/>
      <c r="F97" s="19">
        <f>IF(E97="", "", E97-D96)</f>
        <v/>
      </c>
      <c r="G97" s="186" t="inlineStr">
        <is>
          <t>ESP</t>
        </is>
      </c>
      <c r="H97" s="23" t="n"/>
      <c r="I97" s="13" t="n"/>
      <c r="J97" s="13" t="n"/>
      <c r="K97" s="13" t="n"/>
      <c r="L97" s="13" t="n"/>
      <c r="M97" s="13" t="n"/>
      <c r="O97" s="13" t="n"/>
      <c r="P97" s="217" t="n"/>
      <c r="Q97" s="217" t="n"/>
      <c r="R97" s="432" t="n"/>
      <c r="S97" s="404" t="n"/>
      <c r="T97" s="404" t="n"/>
      <c r="U97" s="404" t="n"/>
      <c r="V97" s="404" t="n"/>
      <c r="W97" s="404" t="n"/>
      <c r="X97" s="433" t="n"/>
    </row>
    <row r="98" ht="13.35" customHeight="1" s="162">
      <c r="O98" s="13" t="n"/>
      <c r="P98" s="217" t="n"/>
      <c r="Q98" s="217" t="n"/>
      <c r="R98" s="435" t="n"/>
      <c r="S98" s="404" t="n"/>
      <c r="T98" s="404" t="n"/>
      <c r="U98" s="404" t="n"/>
      <c r="V98" s="404" t="n"/>
      <c r="W98" s="404" t="n"/>
      <c r="X98" s="433" t="n"/>
    </row>
    <row r="99" ht="13.35" customHeight="1" s="162">
      <c r="B99" s="205" t="inlineStr">
        <is>
          <t>Notes</t>
        </is>
      </c>
      <c r="C99" s="186" t="n"/>
      <c r="D99" s="400" t="n"/>
      <c r="E99" s="400" t="n"/>
      <c r="F99" s="400" t="n"/>
      <c r="G99" s="400" t="n"/>
      <c r="H99" s="400" t="n"/>
      <c r="I99" s="400" t="n"/>
      <c r="J99" s="400" t="n"/>
      <c r="K99" s="400" t="n"/>
      <c r="L99" s="400" t="n"/>
      <c r="M99" s="401" t="n"/>
      <c r="O99" s="13" t="n"/>
      <c r="P99" s="217" t="n"/>
      <c r="Q99" s="217" t="n"/>
      <c r="R99" s="432" t="n"/>
      <c r="S99" s="404" t="n"/>
      <c r="T99" s="404" t="n"/>
      <c r="U99" s="404" t="n"/>
      <c r="V99" s="404" t="n"/>
      <c r="W99" s="404" t="n"/>
      <c r="X99" s="433" t="n"/>
    </row>
    <row r="100" ht="13.35" customHeight="1" s="162">
      <c r="B100" s="186" t="n"/>
      <c r="C100" s="400" t="n"/>
      <c r="D100" s="400" t="n"/>
      <c r="E100" s="400" t="n"/>
      <c r="F100" s="400" t="n"/>
      <c r="G100" s="400" t="n"/>
      <c r="H100" s="400" t="n"/>
      <c r="I100" s="400" t="n"/>
      <c r="J100" s="400" t="n"/>
      <c r="K100" s="400" t="n"/>
      <c r="L100" s="400" t="n"/>
      <c r="M100" s="401" t="n"/>
      <c r="O100" s="13" t="n"/>
      <c r="P100" s="217" t="n"/>
      <c r="Q100" s="217" t="n"/>
      <c r="R100" s="436" t="n"/>
      <c r="S100" s="437" t="n"/>
      <c r="T100" s="437" t="n"/>
      <c r="U100" s="437" t="n"/>
      <c r="V100" s="437" t="n"/>
      <c r="W100" s="437" t="n"/>
      <c r="X100" s="438" t="n"/>
    </row>
    <row r="101" ht="13.35" customHeight="1" s="162">
      <c r="B101" s="186" t="n"/>
      <c r="C101" s="400" t="n"/>
      <c r="D101" s="400" t="n"/>
      <c r="E101" s="400" t="n"/>
      <c r="F101" s="400" t="n"/>
      <c r="G101" s="400" t="n"/>
      <c r="H101" s="400" t="n"/>
      <c r="I101" s="400" t="n"/>
      <c r="J101" s="400" t="n"/>
      <c r="K101" s="400" t="n"/>
      <c r="L101" s="400" t="n"/>
      <c r="M101" s="401" t="n"/>
    </row>
    <row r="102" ht="13.35" customHeight="1" s="162">
      <c r="B102" s="200" t="inlineStr">
        <is>
          <t>System</t>
        </is>
      </c>
      <c r="C102" s="403" t="n"/>
      <c r="D102" s="209">
        <f>IF('{Equipment Data Entry}'!B69="","",'{Equipment Data Entry}'!B69)</f>
        <v/>
      </c>
      <c r="E102" s="420" t="n"/>
      <c r="F102" s="403" t="n"/>
      <c r="G102" s="200" t="inlineStr">
        <is>
          <t>Service</t>
        </is>
      </c>
      <c r="H102" s="403" t="n"/>
      <c r="I102" s="210">
        <f>IF('{Equipment Data Entry}'!C69="","", '{Equipment Data Entry}'!C69)</f>
        <v/>
      </c>
      <c r="J102" s="420" t="n"/>
      <c r="K102" s="420" t="n"/>
      <c r="L102" s="420" t="n"/>
      <c r="M102" s="403" t="n"/>
      <c r="O102" s="13" t="n"/>
      <c r="P102" s="217" t="n"/>
      <c r="Q102" s="217" t="n"/>
      <c r="R102" s="216" t="inlineStr">
        <is>
          <t>Misc. Unit Info</t>
        </is>
      </c>
      <c r="U102" s="217" t="n"/>
      <c r="W102" s="217" t="n"/>
      <c r="X102" s="217" t="n"/>
    </row>
    <row r="103" ht="13.35" customHeight="1" s="162">
      <c r="B103" s="424" t="n"/>
      <c r="C103" s="425" t="n"/>
      <c r="D103" s="424" t="n"/>
      <c r="E103" s="426" t="n"/>
      <c r="F103" s="425" t="n"/>
      <c r="G103" s="424" t="n"/>
      <c r="H103" s="425" t="n"/>
      <c r="I103" s="424" t="n"/>
      <c r="J103" s="426" t="n"/>
      <c r="K103" s="426" t="n"/>
      <c r="L103" s="426" t="n"/>
      <c r="M103" s="425" t="n"/>
      <c r="O103" s="13" t="n"/>
      <c r="P103" s="217" t="n"/>
      <c r="Q103" s="217" t="n"/>
      <c r="R103" s="211" t="inlineStr">
        <is>
          <t>Design Fan Rotation</t>
        </is>
      </c>
      <c r="S103" s="421" t="n"/>
      <c r="T103" s="422" t="n"/>
      <c r="U103" s="212" t="n"/>
      <c r="V103" s="423" t="n"/>
      <c r="W103" s="217" t="n"/>
      <c r="X103" s="217" t="n"/>
    </row>
    <row r="104" ht="13.35" customHeight="1" s="162">
      <c r="B104" s="439" t="inlineStr">
        <is>
          <t>Drive Type:</t>
        </is>
      </c>
      <c r="C104" s="13" t="n"/>
      <c r="D104" s="440" t="n"/>
      <c r="E104" s="439" t="inlineStr">
        <is>
          <t>Fan Rotation – Design:</t>
        </is>
      </c>
      <c r="F104" s="13" t="n"/>
      <c r="G104" s="440" t="n"/>
      <c r="H104" s="13" t="n"/>
      <c r="I104" s="439" t="inlineStr">
        <is>
          <t>Actual:</t>
        </is>
      </c>
      <c r="J104" s="440" t="n"/>
      <c r="K104" s="439" t="inlineStr">
        <is>
          <t>Sheave Bore (M/F):</t>
        </is>
      </c>
      <c r="L104" s="13" t="n"/>
      <c r="M104" s="440" t="n"/>
      <c r="O104" s="13" t="n"/>
      <c r="P104" s="217" t="n"/>
      <c r="Q104" s="217" t="n"/>
      <c r="R104" s="211" t="inlineStr">
        <is>
          <t>Actual Fan Rotation</t>
        </is>
      </c>
      <c r="S104" s="421" t="n"/>
      <c r="T104" s="422" t="n"/>
      <c r="U104" s="212" t="n"/>
      <c r="V104" s="423" t="n"/>
      <c r="W104" s="217" t="n"/>
      <c r="X104" s="217" t="n"/>
    </row>
    <row r="105" ht="13.35" customHeight="1" s="162">
      <c r="B105" s="200" t="inlineStr">
        <is>
          <t>Unit Data</t>
        </is>
      </c>
      <c r="C105" s="400" t="n"/>
      <c r="D105" s="400" t="n"/>
      <c r="E105" s="400" t="n"/>
      <c r="F105" s="400" t="n"/>
      <c r="G105" s="401" t="n"/>
      <c r="H105" s="13" t="n"/>
      <c r="I105" s="200" t="inlineStr">
        <is>
          <t>Design and Performance Data</t>
        </is>
      </c>
      <c r="J105" s="400" t="n"/>
      <c r="K105" s="400" t="n"/>
      <c r="L105" s="401" t="n"/>
      <c r="M105" s="283" t="n"/>
      <c r="O105" s="13" t="n"/>
      <c r="P105" s="217" t="n"/>
      <c r="Q105" s="217" t="n"/>
      <c r="R105" s="211" t="inlineStr">
        <is>
          <t>Design Filter Type</t>
        </is>
      </c>
      <c r="S105" s="421" t="n"/>
      <c r="T105" s="422" t="n"/>
      <c r="U105" s="212" t="n"/>
      <c r="V105" s="423" t="n"/>
      <c r="W105" s="217" t="n"/>
      <c r="X105" s="217" t="n"/>
    </row>
    <row r="106" ht="13.35" customHeight="1" s="162">
      <c r="B106" s="199" t="inlineStr">
        <is>
          <t>Manufacturer</t>
        </is>
      </c>
      <c r="C106" s="401" t="n"/>
      <c r="D106" s="204">
        <f>IF('{Equipment Data Entry}'!E69="","",'{Equipment Data Entry}'!E69)</f>
        <v/>
      </c>
      <c r="E106" s="400" t="n"/>
      <c r="F106" s="400" t="n"/>
      <c r="G106" s="401" t="n"/>
      <c r="H106" s="13" t="n"/>
      <c r="I106" s="199" t="inlineStr">
        <is>
          <t>Design Criteria</t>
        </is>
      </c>
      <c r="J106" s="401" t="n"/>
      <c r="K106" s="199" t="inlineStr">
        <is>
          <t>Design</t>
        </is>
      </c>
      <c r="L106" s="199" t="inlineStr">
        <is>
          <t>Actual</t>
        </is>
      </c>
      <c r="M106" s="13" t="n"/>
      <c r="O106" s="13" t="n"/>
      <c r="P106" s="216" t="n"/>
      <c r="Q106" s="216" t="n"/>
      <c r="R106" s="211" t="inlineStr">
        <is>
          <t>Installed Filter Type</t>
        </is>
      </c>
      <c r="S106" s="421" t="n"/>
      <c r="T106" s="422" t="n"/>
      <c r="U106" s="212" t="n"/>
      <c r="V106" s="423" t="n"/>
      <c r="W106" s="217" t="n"/>
      <c r="X106" s="217" t="n"/>
    </row>
    <row r="107" ht="13.35" customHeight="1" s="162">
      <c r="B107" s="199" t="inlineStr">
        <is>
          <t>Model Number</t>
        </is>
      </c>
      <c r="C107" s="401" t="n"/>
      <c r="D107" s="204">
        <f>IF('{Equipment Data Entry}'!F69="","",'{Equipment Data Entry}'!F69)</f>
        <v/>
      </c>
      <c r="E107" s="400" t="n"/>
      <c r="F107" s="400" t="n"/>
      <c r="G107" s="401" t="n"/>
      <c r="H107" s="13" t="n"/>
      <c r="I107" s="199" t="inlineStr">
        <is>
          <t>Supply Airflow</t>
        </is>
      </c>
      <c r="J107" s="401" t="n"/>
      <c r="K107" s="24">
        <f>'ERV Airflow'!H219</f>
        <v/>
      </c>
      <c r="L107" s="24">
        <f>'ERV Airflow'!L219</f>
        <v/>
      </c>
      <c r="M107" s="22">
        <f>IF(OR(L107="",K107="",K107=0),"",L107/K107)</f>
        <v/>
      </c>
      <c r="O107" s="13" t="n"/>
      <c r="P107" s="217" t="n"/>
      <c r="Q107" s="217" t="n"/>
      <c r="R107" s="211" t="inlineStr">
        <is>
          <t>Size</t>
        </is>
      </c>
      <c r="S107" s="212" t="n"/>
      <c r="T107" s="423" t="n"/>
      <c r="U107" s="211" t="inlineStr">
        <is>
          <t>Qty.</t>
        </is>
      </c>
      <c r="V107" s="212" t="n"/>
      <c r="W107" s="217" t="n"/>
      <c r="X107" s="217" t="n"/>
    </row>
    <row r="108" ht="13.35" customHeight="1" s="162">
      <c r="B108" s="199" t="inlineStr">
        <is>
          <t>Serial Number</t>
        </is>
      </c>
      <c r="C108" s="401" t="n"/>
      <c r="D108" s="204" t="n"/>
      <c r="E108" s="400" t="n"/>
      <c r="F108" s="400" t="n"/>
      <c r="G108" s="401" t="n"/>
      <c r="H108" s="13" t="n"/>
      <c r="I108" s="199" t="inlineStr">
        <is>
          <t>Exhaust Airflow</t>
        </is>
      </c>
      <c r="J108" s="401" t="n"/>
      <c r="K108" s="71">
        <f>'ERV Airflow'!H240</f>
        <v/>
      </c>
      <c r="L108" s="64">
        <f>'ERV Airflow'!L240</f>
        <v/>
      </c>
      <c r="M108" s="22">
        <f>IF(OR(L108="",K108="",K108=0),"",L108/K108)</f>
        <v/>
      </c>
      <c r="O108" s="13" t="n"/>
      <c r="P108" s="217" t="n"/>
      <c r="S108" s="217" t="n"/>
      <c r="V108" s="217" t="n"/>
      <c r="W108" s="217" t="n"/>
      <c r="X108" s="217" t="n"/>
    </row>
    <row r="109" ht="13.35" customHeight="1" s="162">
      <c r="B109" s="199" t="inlineStr">
        <is>
          <t>Area Served</t>
        </is>
      </c>
      <c r="C109" s="401" t="n"/>
      <c r="D109" s="204">
        <f>I102</f>
        <v/>
      </c>
      <c r="E109" s="400" t="n"/>
      <c r="F109" s="400" t="n"/>
      <c r="G109" s="401" t="n"/>
      <c r="H109" s="13" t="n"/>
      <c r="I109" s="199" t="inlineStr">
        <is>
          <t>Supply ΔP (core)</t>
        </is>
      </c>
      <c r="J109" s="401" t="n"/>
      <c r="K109" s="24">
        <f>IF('{Equipment Data Entry}'!R69="","",'{Equipment Data Entry}'!R69)</f>
        <v/>
      </c>
      <c r="L109" s="24" t="n"/>
      <c r="M109" s="13" t="n"/>
      <c r="O109" s="13" t="n"/>
      <c r="P109" s="217" t="n"/>
      <c r="Q109" s="217" t="n"/>
      <c r="R109" s="216" t="inlineStr">
        <is>
          <t>Direct Drive Motors</t>
        </is>
      </c>
      <c r="U109" s="216" t="inlineStr">
        <is>
          <t>Drive Change Data</t>
        </is>
      </c>
      <c r="W109" s="61" t="inlineStr">
        <is>
          <t>Original</t>
        </is>
      </c>
      <c r="X109" s="61" t="inlineStr">
        <is>
          <t>New</t>
        </is>
      </c>
    </row>
    <row r="110" ht="13.35" customHeight="1" s="162">
      <c r="B110" s="199" t="inlineStr">
        <is>
          <t>Location</t>
        </is>
      </c>
      <c r="C110" s="401" t="n"/>
      <c r="D110" s="204">
        <f>IF('{Equipment Data Entry}'!D69="","",'{Equipment Data Entry}'!D69)</f>
        <v/>
      </c>
      <c r="E110" s="400" t="n"/>
      <c r="F110" s="400" t="n"/>
      <c r="G110" s="401" t="n"/>
      <c r="H110" s="13" t="n"/>
      <c r="I110" s="199" t="inlineStr">
        <is>
          <t>Exhaust ΔP (core)</t>
        </is>
      </c>
      <c r="J110" s="401" t="n"/>
      <c r="K110" s="24">
        <f>IF('{Equipment Data Entry}'!S69="","",'{Equipment Data Entry}'!S69)</f>
        <v/>
      </c>
      <c r="L110" s="24" t="n"/>
      <c r="M110" s="13" t="n"/>
      <c r="O110" s="13" t="n"/>
      <c r="P110" s="217" t="n"/>
      <c r="Q110" s="211" t="n"/>
      <c r="R110" s="211" t="inlineStr">
        <is>
          <t>Initial</t>
        </is>
      </c>
      <c r="S110" s="211" t="inlineStr">
        <is>
          <t>Final</t>
        </is>
      </c>
      <c r="T110" s="217" t="n"/>
      <c r="U110" s="211" t="inlineStr">
        <is>
          <t>Motor Sheave</t>
        </is>
      </c>
      <c r="V110" s="422" t="n"/>
      <c r="W110" s="212" t="n"/>
      <c r="X110" s="212" t="n"/>
    </row>
    <row r="111" ht="13.35" customHeight="1" s="162">
      <c r="B111" s="13" t="n"/>
      <c r="C111" s="13" t="n"/>
      <c r="D111" s="13" t="n"/>
      <c r="E111" s="13" t="n"/>
      <c r="F111" s="13" t="n"/>
      <c r="G111" s="13" t="n"/>
      <c r="H111" s="13" t="n"/>
      <c r="I111" s="199" t="inlineStr">
        <is>
          <t>Fan RPMs</t>
        </is>
      </c>
      <c r="J111" s="401" t="n"/>
      <c r="K111" s="24">
        <f>IF('{Equipment Data Entry}'!I69="","",'{Equipment Data Entry}'!I69)</f>
        <v/>
      </c>
      <c r="L111" s="24">
        <f>IF(L120="","",L120)</f>
        <v/>
      </c>
      <c r="M111" s="13" t="n"/>
      <c r="O111" s="13" t="n"/>
      <c r="P111" s="217" t="n"/>
      <c r="Q111" s="211" t="inlineStr">
        <is>
          <t>RPM</t>
        </is>
      </c>
      <c r="R111" s="212" t="n"/>
      <c r="S111" s="211" t="n"/>
      <c r="T111" s="217" t="n"/>
      <c r="U111" s="211" t="inlineStr">
        <is>
          <t>Fan Sheave</t>
        </is>
      </c>
      <c r="V111" s="422" t="n"/>
      <c r="W111" s="212" t="n"/>
      <c r="X111" s="212" t="n"/>
    </row>
    <row r="112" ht="13.35" customHeight="1" s="162">
      <c r="B112" s="200" t="inlineStr">
        <is>
          <t>Motor Data</t>
        </is>
      </c>
      <c r="C112" s="400" t="n"/>
      <c r="D112" s="400" t="n"/>
      <c r="E112" s="400" t="n"/>
      <c r="F112" s="400" t="n"/>
      <c r="G112" s="401" t="n"/>
      <c r="H112" s="13" t="n"/>
      <c r="I112" s="199" t="inlineStr">
        <is>
          <t>Filters: Type / Size / Qty</t>
        </is>
      </c>
      <c r="J112" s="401" t="n"/>
      <c r="K112" s="24" t="n"/>
      <c r="L112" s="400" t="n"/>
      <c r="M112" s="401" t="n"/>
      <c r="O112" s="13" t="n"/>
      <c r="P112" s="217" t="n"/>
      <c r="Q112" s="211" t="inlineStr">
        <is>
          <t>VFD</t>
        </is>
      </c>
      <c r="R112" s="212" t="n"/>
      <c r="S112" s="211" t="n"/>
      <c r="T112" s="217" t="n"/>
      <c r="U112" s="211" t="inlineStr">
        <is>
          <t>Belt</t>
        </is>
      </c>
      <c r="V112" s="422" t="n"/>
      <c r="W112" s="212" t="n"/>
      <c r="X112" s="212" t="n"/>
    </row>
    <row r="113" ht="13.35" customHeight="1" s="162">
      <c r="B113" s="199" t="inlineStr">
        <is>
          <t>Manufacturer</t>
        </is>
      </c>
      <c r="C113" s="401" t="n"/>
      <c r="D113" s="203" t="n"/>
      <c r="E113" s="400" t="n"/>
      <c r="F113" s="400" t="n"/>
      <c r="G113" s="401" t="n"/>
      <c r="H113" s="13" t="n"/>
      <c r="I113" s="200" t="inlineStr">
        <is>
          <t>Drive Data</t>
        </is>
      </c>
      <c r="J113" s="400" t="n"/>
      <c r="K113" s="400" t="n"/>
      <c r="L113" s="401" t="n"/>
      <c r="M113" s="13" t="n"/>
      <c r="O113" s="13" t="n"/>
      <c r="P113" s="217" t="n"/>
      <c r="Q113" s="211" t="inlineStr">
        <is>
          <t>DCV</t>
        </is>
      </c>
      <c r="R113" s="212" t="n"/>
      <c r="S113" s="211" t="n"/>
      <c r="T113" s="217" t="n"/>
      <c r="U113" s="211" t="inlineStr">
        <is>
          <t>C to C</t>
        </is>
      </c>
      <c r="V113" s="422" t="n"/>
      <c r="W113" s="212" t="n"/>
      <c r="X113" s="212" t="n"/>
    </row>
    <row r="114" ht="13.35" customHeight="1" s="162">
      <c r="B114" s="199" t="inlineStr">
        <is>
          <t>Horsepower</t>
        </is>
      </c>
      <c r="C114" s="401" t="n"/>
      <c r="D114" s="28">
        <f>IF('{Equipment Data Entry}'!G69="","",'{Equipment Data Entry}'!G69)</f>
        <v/>
      </c>
      <c r="E114" s="21" t="inlineStr">
        <is>
          <t>RPM</t>
        </is>
      </c>
      <c r="F114" s="24" t="n"/>
      <c r="G114" s="199" t="inlineStr">
        <is>
          <t>SF</t>
        </is>
      </c>
      <c r="H114" s="13" t="n"/>
      <c r="I114" s="199" t="inlineStr">
        <is>
          <t>Motor Shv OD/Bore/PD</t>
        </is>
      </c>
      <c r="J114" s="401" t="n"/>
      <c r="K114" s="208">
        <f>IF('{Equipment Data Entry}'!J69="","",'{Equipment Data Entry}'!J69)</f>
        <v/>
      </c>
      <c r="L114" s="401" t="n"/>
      <c r="M114" s="13" t="n"/>
      <c r="O114" s="13" t="n"/>
      <c r="P114" s="217" t="n"/>
      <c r="Q114" s="217" t="n"/>
      <c r="R114" s="217" t="n"/>
      <c r="S114" s="217" t="n"/>
      <c r="T114" s="217" t="n"/>
      <c r="U114" s="217" t="n"/>
      <c r="V114" s="217" t="n"/>
      <c r="W114" s="217" t="n"/>
      <c r="X114" s="217" t="n"/>
    </row>
    <row r="115" ht="13.35" customHeight="1" s="162">
      <c r="B115" s="198">
        <f>IF('{Equipment Data Entry}'!N69="","",'{Equipment Data Entry}'!N69)</f>
        <v/>
      </c>
      <c r="C115" s="198">
        <f>IF('{Equipment Data Entry}'!O69="","",'{Equipment Data Entry}'!O69)</f>
        <v/>
      </c>
      <c r="D115" s="21" t="inlineStr">
        <is>
          <t>FLA</t>
        </is>
      </c>
      <c r="E115" s="25" t="n"/>
      <c r="F115" s="21" t="inlineStr">
        <is>
          <t>Frame</t>
        </is>
      </c>
      <c r="G115" s="208" t="n"/>
      <c r="H115" s="13" t="n"/>
      <c r="I115" s="199" t="inlineStr">
        <is>
          <t>Fan Shv OD/Bore</t>
        </is>
      </c>
      <c r="J115" s="401" t="n"/>
      <c r="K115" s="208">
        <f>IF('{Equipment Data Entry}'!K69="","",'{Equipment Data Entry}'!K69)</f>
        <v/>
      </c>
      <c r="L115" s="401" t="n"/>
      <c r="M115" s="13" t="n"/>
      <c r="O115" s="13" t="n"/>
      <c r="P115" s="217" t="n"/>
      <c r="Q115" s="217" t="n"/>
      <c r="R115" s="216" t="inlineStr">
        <is>
          <t>Technician Notes</t>
        </is>
      </c>
      <c r="S115" s="217" t="n"/>
      <c r="T115" s="217" t="n"/>
      <c r="U115" s="217" t="n"/>
      <c r="V115" s="217" t="n"/>
      <c r="W115" s="217" t="n"/>
      <c r="X115" s="217" t="n"/>
    </row>
    <row r="116" ht="13.35" customHeight="1" s="162">
      <c r="B116" s="199" t="inlineStr">
        <is>
          <t>Corrected FLA</t>
        </is>
      </c>
      <c r="C116" s="401" t="n"/>
      <c r="D116" s="27">
        <f>IF(OR(E117="",E115="",B115=""),"",B115/AVERAGE(E117:G117)*E115)</f>
        <v/>
      </c>
      <c r="E116" s="199" t="inlineStr">
        <is>
          <t>Estimated BHP</t>
        </is>
      </c>
      <c r="F116" s="401" t="n"/>
      <c r="G116" s="27">
        <f>IF(OR(COUNT(E117:G117)=0,COUNT(E118:G118)=0),"",IF(C115="1-phase", ((0.8*0.9*E117*E118)/746), AVERAGE(E117:G117)*AVERAGE(E118:G118)*0.8*0.9*1.732/746))</f>
        <v/>
      </c>
      <c r="H116" s="13" t="n"/>
      <c r="I116" s="199" t="inlineStr">
        <is>
          <t>Belt(s)</t>
        </is>
      </c>
      <c r="J116" s="208">
        <f>IF('{Equipment Data Entry}'!L69="","",'{Equipment Data Entry}'!L69)</f>
        <v/>
      </c>
      <c r="K116" s="199" t="inlineStr">
        <is>
          <t>C to C</t>
        </is>
      </c>
      <c r="L116" s="64">
        <f>IF('{Equipment Data Entry}'!M69="","",'{Equipment Data Entry}'!M69)</f>
        <v/>
      </c>
      <c r="M116" s="13" t="n"/>
      <c r="O116" s="13" t="n"/>
      <c r="P116" s="217" t="n"/>
      <c r="Q116" s="217" t="n"/>
      <c r="R116" s="429" t="n"/>
      <c r="S116" s="430" t="n"/>
      <c r="T116" s="430" t="n"/>
      <c r="U116" s="430" t="n"/>
      <c r="V116" s="430" t="n"/>
      <c r="W116" s="430" t="n"/>
      <c r="X116" s="431" t="n"/>
    </row>
    <row r="117" ht="13.35" customHeight="1" s="162">
      <c r="B117" s="199" t="inlineStr">
        <is>
          <t>Measured Voltage</t>
        </is>
      </c>
      <c r="C117" s="400" t="n"/>
      <c r="D117" s="401" t="n"/>
      <c r="E117" s="24" t="n"/>
      <c r="F117" s="24" t="n"/>
      <c r="G117" s="24" t="n"/>
      <c r="H117" s="13" t="n"/>
      <c r="I117" s="199" t="inlineStr">
        <is>
          <t>Final Settings / Setpoints</t>
        </is>
      </c>
      <c r="J117" s="401" t="n"/>
      <c r="K117" s="24" t="n"/>
      <c r="L117" s="400" t="n"/>
      <c r="M117" s="401" t="n"/>
      <c r="O117" s="13" t="n"/>
      <c r="P117" s="217" t="n"/>
      <c r="Q117" s="217" t="n"/>
      <c r="R117" s="432" t="n"/>
      <c r="S117" s="404" t="n"/>
      <c r="T117" s="404" t="n"/>
      <c r="U117" s="404" t="n"/>
      <c r="V117" s="404" t="n"/>
      <c r="W117" s="404" t="n"/>
      <c r="X117" s="433" t="n"/>
    </row>
    <row r="118" ht="13.35" customHeight="1" s="162">
      <c r="B118" s="199" t="inlineStr">
        <is>
          <t>Measured Amperage</t>
        </is>
      </c>
      <c r="C118" s="400" t="n"/>
      <c r="D118" s="401" t="n"/>
      <c r="E118" s="25" t="n"/>
      <c r="F118" s="25" t="n"/>
      <c r="G118" s="25" t="n"/>
      <c r="H118" s="13" t="n"/>
      <c r="I118" s="205" t="inlineStr">
        <is>
          <t>RPM Data</t>
        </is>
      </c>
      <c r="J118" s="401" t="n"/>
      <c r="K118" s="205" t="inlineStr">
        <is>
          <t>Initial</t>
        </is>
      </c>
      <c r="L118" s="205" t="inlineStr">
        <is>
          <t>Final</t>
        </is>
      </c>
      <c r="M118" s="13" t="n"/>
      <c r="O118" s="13" t="n"/>
      <c r="P118" s="217" t="n"/>
      <c r="Q118" s="217" t="n"/>
      <c r="R118" s="432" t="n"/>
      <c r="S118" s="404" t="n"/>
      <c r="T118" s="404" t="n"/>
      <c r="U118" s="404" t="n"/>
      <c r="V118" s="404" t="n"/>
      <c r="W118" s="404" t="n"/>
      <c r="X118" s="433" t="n"/>
    </row>
    <row r="119" ht="13.35" customHeight="1" s="162">
      <c r="B119" s="13" t="n"/>
      <c r="C119" s="13" t="n"/>
      <c r="D119" s="13" t="n"/>
      <c r="E119" s="13" t="n"/>
      <c r="F119" s="13" t="n"/>
      <c r="G119" s="13" t="n"/>
      <c r="H119" s="13" t="n"/>
      <c r="I119" s="199" t="inlineStr">
        <is>
          <t>Motor RPM</t>
        </is>
      </c>
      <c r="J119" s="401" t="n"/>
      <c r="K119" s="24" t="n"/>
      <c r="L119" s="24" t="n"/>
      <c r="M119" s="13" t="n"/>
      <c r="O119" s="13" t="n"/>
      <c r="P119" s="217" t="n"/>
      <c r="Q119" s="217" t="n"/>
      <c r="R119" s="432" t="n"/>
      <c r="S119" s="404" t="n"/>
      <c r="T119" s="404" t="n"/>
      <c r="U119" s="404" t="n"/>
      <c r="V119" s="404" t="n"/>
      <c r="W119" s="404" t="n"/>
      <c r="X119" s="433" t="n"/>
    </row>
    <row r="120" ht="13.35" customHeight="1" s="162">
      <c r="B120" s="200" t="inlineStr">
        <is>
          <t xml:space="preserve">Static Pressures Profile </t>
        </is>
      </c>
      <c r="C120" s="400" t="n"/>
      <c r="D120" s="400" t="n"/>
      <c r="E120" s="400" t="n"/>
      <c r="F120" s="400" t="n"/>
      <c r="G120" s="401" t="n"/>
      <c r="H120" s="13" t="n"/>
      <c r="I120" s="199" t="inlineStr">
        <is>
          <t>Fan RPM</t>
        </is>
      </c>
      <c r="J120" s="401" t="n"/>
      <c r="K120" s="24" t="n"/>
      <c r="L120" s="24" t="n"/>
      <c r="M120" s="13" t="n"/>
      <c r="O120" s="13" t="n"/>
      <c r="P120" s="217" t="n"/>
      <c r="Q120" s="217" t="n"/>
      <c r="R120" s="432" t="n"/>
      <c r="S120" s="404" t="n"/>
      <c r="T120" s="404" t="n"/>
      <c r="U120" s="404" t="n"/>
      <c r="V120" s="404" t="n"/>
      <c r="W120" s="404" t="n"/>
      <c r="X120" s="433" t="n"/>
    </row>
    <row r="121" ht="13.35" customHeight="1" s="162">
      <c r="B121" s="434" t="n"/>
      <c r="C121" s="401" t="n"/>
      <c r="D121" s="205" t="inlineStr">
        <is>
          <t>Flt/Coil</t>
        </is>
      </c>
      <c r="E121" s="205" t="inlineStr">
        <is>
          <t>Fan</t>
        </is>
      </c>
      <c r="F121" s="434" t="n"/>
      <c r="G121" s="401" t="n"/>
      <c r="H121" s="13" t="n"/>
      <c r="I121" s="246" t="inlineStr">
        <is>
          <t>VSD Frequency</t>
        </is>
      </c>
      <c r="J121" s="403" t="n"/>
      <c r="K121" s="65" t="n"/>
      <c r="L121" s="65" t="n"/>
      <c r="M121" s="13" t="n"/>
      <c r="O121" s="13" t="n"/>
      <c r="P121" s="217" t="n"/>
      <c r="Q121" s="217" t="n"/>
      <c r="R121" s="432" t="n"/>
      <c r="S121" s="404" t="n"/>
      <c r="T121" s="404" t="n"/>
      <c r="U121" s="404" t="n"/>
      <c r="V121" s="404" t="n"/>
      <c r="W121" s="404" t="n"/>
      <c r="X121" s="433" t="n"/>
    </row>
    <row r="122" ht="13.35" customHeight="1" s="162">
      <c r="B122" s="198" t="inlineStr">
        <is>
          <t>Entering</t>
        </is>
      </c>
      <c r="C122" s="401" t="n"/>
      <c r="D122" s="19" t="n"/>
      <c r="E122" s="19" t="n"/>
      <c r="F122" s="19">
        <f>IF(E122="", "", E123-E122)</f>
        <v/>
      </c>
      <c r="G122" s="186" t="inlineStr">
        <is>
          <t>TSP</t>
        </is>
      </c>
      <c r="H122" s="23" t="n"/>
      <c r="I122" s="14" t="n"/>
      <c r="J122" s="14" t="n"/>
      <c r="K122" s="14" t="n"/>
      <c r="L122" s="38" t="n"/>
      <c r="M122" s="13" t="n"/>
      <c r="O122" s="13" t="n"/>
      <c r="P122" s="217" t="n"/>
      <c r="Q122" s="217" t="n"/>
      <c r="R122" s="432" t="n"/>
      <c r="S122" s="404" t="n"/>
      <c r="T122" s="404" t="n"/>
      <c r="U122" s="404" t="n"/>
      <c r="V122" s="404" t="n"/>
      <c r="W122" s="404" t="n"/>
      <c r="X122" s="433" t="n"/>
    </row>
    <row r="123" ht="13.35" customHeight="1" s="162">
      <c r="B123" s="198" t="inlineStr">
        <is>
          <t>Exiting</t>
        </is>
      </c>
      <c r="C123" s="401" t="n"/>
      <c r="D123" s="55">
        <f>IF(E122="", "", E122)</f>
        <v/>
      </c>
      <c r="E123" s="19" t="n"/>
      <c r="F123" s="19">
        <f>IF(E123="", "", E123-D122)</f>
        <v/>
      </c>
      <c r="G123" s="186" t="inlineStr">
        <is>
          <t>ESP</t>
        </is>
      </c>
      <c r="H123" s="23" t="n"/>
      <c r="I123" s="13" t="n"/>
      <c r="J123" s="13" t="n"/>
      <c r="K123" s="13" t="n"/>
      <c r="L123" s="13" t="n"/>
      <c r="M123" s="13" t="n"/>
      <c r="O123" s="13" t="n"/>
      <c r="P123" s="217" t="n"/>
      <c r="Q123" s="217" t="n"/>
      <c r="R123" s="435" t="n"/>
      <c r="S123" s="404" t="n"/>
      <c r="T123" s="404" t="n"/>
      <c r="U123" s="404" t="n"/>
      <c r="V123" s="404" t="n"/>
      <c r="W123" s="404" t="n"/>
      <c r="X123" s="433" t="n"/>
    </row>
    <row r="124" ht="13.35" customHeight="1" s="162">
      <c r="O124" s="13" t="n"/>
      <c r="P124" s="217" t="n"/>
      <c r="Q124" s="217" t="n"/>
      <c r="R124" s="432" t="n"/>
      <c r="S124" s="404" t="n"/>
      <c r="T124" s="404" t="n"/>
      <c r="U124" s="404" t="n"/>
      <c r="V124" s="404" t="n"/>
      <c r="W124" s="404" t="n"/>
      <c r="X124" s="433" t="n"/>
    </row>
    <row r="125" ht="13.35" customHeight="1" s="162">
      <c r="B125" s="200" t="inlineStr">
        <is>
          <t>System</t>
        </is>
      </c>
      <c r="C125" s="403" t="n"/>
      <c r="D125" s="209">
        <f>IF('{Equipment Data Entry}'!B70="","",'{Equipment Data Entry}'!B70)</f>
        <v/>
      </c>
      <c r="E125" s="420" t="n"/>
      <c r="F125" s="403" t="n"/>
      <c r="G125" s="200" t="inlineStr">
        <is>
          <t>Service</t>
        </is>
      </c>
      <c r="H125" s="403" t="n"/>
      <c r="I125" s="210">
        <f>IF('{Equipment Data Entry}'!C70="","", '{Equipment Data Entry}'!C70)</f>
        <v/>
      </c>
      <c r="J125" s="420" t="n"/>
      <c r="K125" s="420" t="n"/>
      <c r="L125" s="420" t="n"/>
      <c r="M125" s="403" t="n"/>
      <c r="O125" s="13" t="n"/>
      <c r="P125" s="217" t="n"/>
      <c r="Q125" s="217" t="n"/>
      <c r="R125" s="216" t="inlineStr">
        <is>
          <t>Misc. Unit Info</t>
        </is>
      </c>
      <c r="S125" s="437" t="n"/>
      <c r="T125" s="437" t="n"/>
      <c r="U125" s="437" t="n"/>
      <c r="V125" s="437" t="n"/>
      <c r="W125" s="437" t="n"/>
      <c r="X125" s="438" t="n"/>
    </row>
    <row r="126" ht="13.35" customHeight="1" s="162">
      <c r="B126" s="424" t="n"/>
      <c r="C126" s="425" t="n"/>
      <c r="D126" s="424" t="n"/>
      <c r="E126" s="426" t="n"/>
      <c r="F126" s="425" t="n"/>
      <c r="G126" s="424" t="n"/>
      <c r="H126" s="425" t="n"/>
      <c r="I126" s="424" t="n"/>
      <c r="J126" s="426" t="n"/>
      <c r="K126" s="426" t="n"/>
      <c r="L126" s="426" t="n"/>
      <c r="M126" s="425" t="n"/>
      <c r="O126" s="13" t="n"/>
      <c r="P126" s="217" t="n"/>
      <c r="Q126" s="217" t="n"/>
      <c r="R126" s="216" t="inlineStr">
        <is>
          <t>Misc. Unit Info</t>
        </is>
      </c>
      <c r="U126" s="217" t="n"/>
      <c r="W126" s="217" t="n"/>
      <c r="X126" s="217" t="n"/>
    </row>
    <row r="127" ht="13.35" customHeight="1" s="162">
      <c r="B127" s="439" t="inlineStr">
        <is>
          <t>Drive Type:</t>
        </is>
      </c>
      <c r="C127" s="13" t="n"/>
      <c r="D127" s="440" t="n"/>
      <c r="E127" s="439" t="inlineStr">
        <is>
          <t>Fan Rotation – Design:</t>
        </is>
      </c>
      <c r="F127" s="13" t="n"/>
      <c r="G127" s="440" t="n"/>
      <c r="H127" s="13" t="n"/>
      <c r="I127" s="439" t="inlineStr">
        <is>
          <t>Actual:</t>
        </is>
      </c>
      <c r="J127" s="440" t="n"/>
      <c r="K127" s="439" t="inlineStr">
        <is>
          <t>Sheave Bore (M/F):</t>
        </is>
      </c>
      <c r="L127" s="13" t="n"/>
      <c r="M127" s="440" t="n"/>
      <c r="O127" s="13" t="n"/>
      <c r="P127" s="217" t="n"/>
      <c r="Q127" s="217" t="n"/>
      <c r="R127" s="211" t="inlineStr">
        <is>
          <t>Design Fan Rotation</t>
        </is>
      </c>
      <c r="S127" s="421" t="n"/>
      <c r="T127" s="422" t="n"/>
      <c r="U127" s="212" t="n"/>
      <c r="V127" s="423" t="n"/>
      <c r="W127" s="217" t="n"/>
      <c r="X127" s="217" t="n"/>
    </row>
    <row r="128" ht="13.35" customHeight="1" s="162">
      <c r="B128" s="200" t="inlineStr">
        <is>
          <t>Unit Data</t>
        </is>
      </c>
      <c r="C128" s="400" t="n"/>
      <c r="D128" s="400" t="n"/>
      <c r="E128" s="400" t="n"/>
      <c r="F128" s="400" t="n"/>
      <c r="G128" s="401" t="n"/>
      <c r="H128" s="13" t="n"/>
      <c r="I128" s="200" t="inlineStr">
        <is>
          <t>Design and Performance Data</t>
        </is>
      </c>
      <c r="J128" s="400" t="n"/>
      <c r="K128" s="400" t="n"/>
      <c r="L128" s="401" t="n"/>
      <c r="M128" s="283" t="n"/>
      <c r="O128" s="13" t="n"/>
      <c r="P128" s="217" t="n"/>
      <c r="Q128" s="217" t="n"/>
      <c r="R128" s="211" t="inlineStr">
        <is>
          <t>Actual Fan Rotation</t>
        </is>
      </c>
      <c r="S128" s="421" t="n"/>
      <c r="T128" s="422" t="n"/>
      <c r="U128" s="212" t="n"/>
      <c r="V128" s="423" t="n"/>
      <c r="W128" s="217" t="n"/>
      <c r="X128" s="217" t="n"/>
    </row>
    <row r="129" ht="13.35" customHeight="1" s="162">
      <c r="B129" s="199" t="inlineStr">
        <is>
          <t>Manufacturer</t>
        </is>
      </c>
      <c r="C129" s="401" t="n"/>
      <c r="D129" s="204">
        <f>IF('{Equipment Data Entry}'!E70="","",'{Equipment Data Entry}'!E70)</f>
        <v/>
      </c>
      <c r="E129" s="400" t="n"/>
      <c r="F129" s="400" t="n"/>
      <c r="G129" s="401" t="n"/>
      <c r="H129" s="13" t="n"/>
      <c r="I129" s="199" t="inlineStr">
        <is>
          <t>Design Criteria</t>
        </is>
      </c>
      <c r="J129" s="401" t="n"/>
      <c r="K129" s="199" t="inlineStr">
        <is>
          <t>Design</t>
        </is>
      </c>
      <c r="L129" s="199" t="inlineStr">
        <is>
          <t>Actual</t>
        </is>
      </c>
      <c r="M129" s="13" t="n"/>
      <c r="O129" s="13" t="n"/>
      <c r="P129" s="217" t="n"/>
      <c r="Q129" s="217" t="n"/>
      <c r="R129" s="211" t="inlineStr">
        <is>
          <t>Design Filter Type</t>
        </is>
      </c>
      <c r="S129" s="421" t="n"/>
      <c r="T129" s="422" t="n"/>
      <c r="U129" s="212" t="n"/>
      <c r="V129" s="423" t="n"/>
      <c r="W129" s="217" t="n"/>
      <c r="X129" s="217" t="n"/>
    </row>
    <row r="130" ht="13.35" customHeight="1" s="162">
      <c r="B130" s="199" t="inlineStr">
        <is>
          <t>Model Number</t>
        </is>
      </c>
      <c r="C130" s="401" t="n"/>
      <c r="D130" s="204">
        <f>IF('{Equipment Data Entry}'!F70="","",'{Equipment Data Entry}'!F70)</f>
        <v/>
      </c>
      <c r="E130" s="400" t="n"/>
      <c r="F130" s="400" t="n"/>
      <c r="G130" s="401" t="n"/>
      <c r="H130" s="13" t="n"/>
      <c r="I130" s="199" t="inlineStr">
        <is>
          <t>Supply Airflow</t>
        </is>
      </c>
      <c r="J130" s="401" t="n"/>
      <c r="K130" s="24">
        <f>'ERV Airflow'!H268</f>
        <v/>
      </c>
      <c r="L130" s="24">
        <f>'ERV Airflow'!L268</f>
        <v/>
      </c>
      <c r="M130" s="22">
        <f>IF(OR(L130="",K130="",K130=0),"",L130/K130)</f>
        <v/>
      </c>
      <c r="O130" s="13" t="n"/>
      <c r="P130" s="216" t="n"/>
      <c r="Q130" s="216" t="n"/>
      <c r="R130" s="211" t="inlineStr">
        <is>
          <t>Installed Filter Type</t>
        </is>
      </c>
      <c r="S130" s="421" t="n"/>
      <c r="T130" s="422" t="n"/>
      <c r="U130" s="211" t="inlineStr">
        <is>
          <t>Qty.</t>
        </is>
      </c>
      <c r="V130" s="423" t="n"/>
      <c r="W130" s="217" t="n"/>
      <c r="X130" s="217" t="n"/>
    </row>
    <row r="131" ht="13.35" customHeight="1" s="162">
      <c r="B131" s="199" t="inlineStr">
        <is>
          <t>Serial Number</t>
        </is>
      </c>
      <c r="C131" s="401" t="n"/>
      <c r="D131" s="204" t="n"/>
      <c r="E131" s="400" t="n"/>
      <c r="F131" s="400" t="n"/>
      <c r="G131" s="401" t="n"/>
      <c r="H131" s="13" t="n"/>
      <c r="I131" s="199" t="inlineStr">
        <is>
          <t>Exhaust Airflow</t>
        </is>
      </c>
      <c r="J131" s="401" t="n"/>
      <c r="K131" s="71">
        <f>'ERV Airflow'!H289</f>
        <v/>
      </c>
      <c r="L131" s="64">
        <f>'ERV Airflow'!L289</f>
        <v/>
      </c>
      <c r="M131" s="22">
        <f>IF(OR(L131="",K131="",K131=0),"",L131/K131)</f>
        <v/>
      </c>
      <c r="O131" s="13" t="n"/>
      <c r="P131" s="217" t="n"/>
      <c r="Q131" s="217" t="n"/>
      <c r="R131" s="211" t="inlineStr">
        <is>
          <t>Size</t>
        </is>
      </c>
      <c r="S131" s="212" t="n"/>
      <c r="T131" s="423" t="n"/>
      <c r="U131" s="211" t="inlineStr">
        <is>
          <t>Qty.</t>
        </is>
      </c>
      <c r="V131" s="212" t="n"/>
      <c r="W131" s="217" t="n"/>
      <c r="X131" s="217" t="n"/>
    </row>
    <row r="132" ht="13.35" customHeight="1" s="162">
      <c r="B132" s="199" t="inlineStr">
        <is>
          <t>Area Served</t>
        </is>
      </c>
      <c r="C132" s="401" t="n"/>
      <c r="D132" s="204">
        <f>I125</f>
        <v/>
      </c>
      <c r="E132" s="400" t="n"/>
      <c r="F132" s="400" t="n"/>
      <c r="G132" s="401" t="n"/>
      <c r="H132" s="13" t="n"/>
      <c r="I132" s="199" t="inlineStr">
        <is>
          <t>Supply ΔP (core)</t>
        </is>
      </c>
      <c r="J132" s="401" t="n"/>
      <c r="K132" s="24">
        <f>IF('{Equipment Data Entry}'!R70="","",'{Equipment Data Entry}'!R70)</f>
        <v/>
      </c>
      <c r="L132" s="24" t="n"/>
      <c r="M132" s="13" t="n"/>
      <c r="O132" s="13" t="n"/>
      <c r="P132" s="217" t="n"/>
      <c r="S132" s="217" t="n"/>
      <c r="V132" s="217" t="n"/>
      <c r="W132" s="61" t="inlineStr">
        <is>
          <t>Original</t>
        </is>
      </c>
      <c r="X132" s="61" t="inlineStr">
        <is>
          <t>New</t>
        </is>
      </c>
    </row>
    <row r="133" ht="13.35" customHeight="1" s="162">
      <c r="B133" s="199" t="inlineStr">
        <is>
          <t>Location</t>
        </is>
      </c>
      <c r="C133" s="401" t="n"/>
      <c r="D133" s="204">
        <f>IF('{Equipment Data Entry}'!D70="","",'{Equipment Data Entry}'!D70)</f>
        <v/>
      </c>
      <c r="E133" s="400" t="n"/>
      <c r="F133" s="400" t="n"/>
      <c r="G133" s="401" t="n"/>
      <c r="H133" s="13" t="n"/>
      <c r="I133" s="199" t="inlineStr">
        <is>
          <t>Exhaust ΔP (core)</t>
        </is>
      </c>
      <c r="J133" s="401" t="n"/>
      <c r="K133" s="24">
        <f>IF('{Equipment Data Entry}'!S70="","",'{Equipment Data Entry}'!S70)</f>
        <v/>
      </c>
      <c r="L133" s="24" t="n"/>
      <c r="M133" s="13" t="n"/>
      <c r="O133" s="13" t="n"/>
      <c r="P133" s="217" t="n"/>
      <c r="Q133" s="217" t="n"/>
      <c r="R133" s="216" t="inlineStr">
        <is>
          <t>Direct Drive Motors</t>
        </is>
      </c>
      <c r="U133" s="216" t="inlineStr">
        <is>
          <t>Drive Change Data</t>
        </is>
      </c>
      <c r="W133" s="61" t="inlineStr">
        <is>
          <t>Original</t>
        </is>
      </c>
      <c r="X133" s="61" t="inlineStr">
        <is>
          <t>New</t>
        </is>
      </c>
    </row>
    <row r="134" ht="13.35" customHeight="1" s="162">
      <c r="B134" s="13" t="n"/>
      <c r="C134" s="13" t="n"/>
      <c r="D134" s="13" t="n"/>
      <c r="E134" s="13" t="n"/>
      <c r="F134" s="13" t="n"/>
      <c r="G134" s="13" t="n"/>
      <c r="H134" s="13" t="n"/>
      <c r="I134" s="199" t="inlineStr">
        <is>
          <t>Fan RPMs</t>
        </is>
      </c>
      <c r="J134" s="401" t="n"/>
      <c r="K134" s="24">
        <f>IF('{Equipment Data Entry}'!I70="","",'{Equipment Data Entry}'!I70)</f>
        <v/>
      </c>
      <c r="L134" s="24">
        <f>IF(L143="","",L143)</f>
        <v/>
      </c>
      <c r="M134" s="13" t="n"/>
      <c r="O134" s="13" t="n"/>
      <c r="P134" s="217" t="n"/>
      <c r="Q134" s="211" t="inlineStr">
        <is>
          <t>RPM</t>
        </is>
      </c>
      <c r="R134" s="211" t="inlineStr">
        <is>
          <t>Initial</t>
        </is>
      </c>
      <c r="S134" s="211" t="inlineStr">
        <is>
          <t>Final</t>
        </is>
      </c>
      <c r="T134" s="217" t="n"/>
      <c r="U134" s="211" t="inlineStr">
        <is>
          <t>Motor Sheave</t>
        </is>
      </c>
      <c r="V134" s="422" t="n"/>
      <c r="W134" s="212" t="n"/>
      <c r="X134" s="212" t="n"/>
    </row>
    <row r="135" ht="13.35" customHeight="1" s="162">
      <c r="B135" s="200" t="inlineStr">
        <is>
          <t>Motor Data</t>
        </is>
      </c>
      <c r="C135" s="400" t="n"/>
      <c r="D135" s="400" t="n"/>
      <c r="E135" s="400" t="n"/>
      <c r="F135" s="400" t="n"/>
      <c r="G135" s="401" t="n"/>
      <c r="H135" s="13" t="n"/>
      <c r="I135" s="199" t="inlineStr">
        <is>
          <t>Filters: Type / Size / Qty</t>
        </is>
      </c>
      <c r="J135" s="401" t="n"/>
      <c r="K135" s="24" t="n"/>
      <c r="L135" s="400" t="n"/>
      <c r="M135" s="401" t="n"/>
      <c r="O135" s="13" t="n"/>
      <c r="P135" s="217" t="n"/>
      <c r="Q135" s="211" t="inlineStr">
        <is>
          <t>RPM</t>
        </is>
      </c>
      <c r="R135" s="212" t="n"/>
      <c r="S135" s="211" t="n"/>
      <c r="T135" s="217" t="n"/>
      <c r="U135" s="211" t="inlineStr">
        <is>
          <t>Fan Sheave</t>
        </is>
      </c>
      <c r="V135" s="422" t="n"/>
      <c r="W135" s="212" t="n"/>
      <c r="X135" s="212" t="n"/>
    </row>
    <row r="136" ht="13.35" customHeight="1" s="162">
      <c r="B136" s="199" t="inlineStr">
        <is>
          <t>Manufacturer</t>
        </is>
      </c>
      <c r="C136" s="401" t="n"/>
      <c r="D136" s="203" t="n"/>
      <c r="E136" s="400" t="n"/>
      <c r="F136" s="400" t="n"/>
      <c r="G136" s="401" t="n"/>
      <c r="H136" s="13" t="n"/>
      <c r="I136" s="200" t="inlineStr">
        <is>
          <t>Drive Data</t>
        </is>
      </c>
      <c r="J136" s="400" t="n"/>
      <c r="K136" s="400" t="n"/>
      <c r="L136" s="401" t="n"/>
      <c r="M136" s="13" t="n"/>
      <c r="O136" s="13" t="n"/>
      <c r="P136" s="217" t="n"/>
      <c r="Q136" s="211" t="inlineStr">
        <is>
          <t>VFD</t>
        </is>
      </c>
      <c r="R136" s="212" t="n"/>
      <c r="S136" s="211" t="n"/>
      <c r="T136" s="217" t="n"/>
      <c r="U136" s="211" t="inlineStr">
        <is>
          <t>Belt</t>
        </is>
      </c>
      <c r="V136" s="422" t="n"/>
      <c r="W136" s="212" t="n"/>
      <c r="X136" s="212" t="n"/>
    </row>
    <row r="137" ht="13.35" customHeight="1" s="162">
      <c r="B137" s="199" t="inlineStr">
        <is>
          <t>Horsepower</t>
        </is>
      </c>
      <c r="C137" s="401" t="n"/>
      <c r="D137" s="28">
        <f>IF('{Equipment Data Entry}'!G70="","",'{Equipment Data Entry}'!G70)</f>
        <v/>
      </c>
      <c r="E137" s="21" t="inlineStr">
        <is>
          <t>RPM</t>
        </is>
      </c>
      <c r="F137" s="24" t="n"/>
      <c r="G137" s="199" t="inlineStr">
        <is>
          <t>SF</t>
        </is>
      </c>
      <c r="H137" s="13" t="n"/>
      <c r="I137" s="199" t="inlineStr">
        <is>
          <t>Motor Shv OD/Bore/PD</t>
        </is>
      </c>
      <c r="J137" s="401" t="n"/>
      <c r="K137" s="208">
        <f>IF('{Equipment Data Entry}'!J70="","",'{Equipment Data Entry}'!J70)</f>
        <v/>
      </c>
      <c r="L137" s="401" t="n"/>
      <c r="M137" s="13" t="n"/>
      <c r="O137" s="13" t="n"/>
      <c r="P137" s="217" t="n"/>
      <c r="Q137" s="211" t="inlineStr">
        <is>
          <t>DCV</t>
        </is>
      </c>
      <c r="R137" s="212" t="n"/>
      <c r="S137" s="211" t="n"/>
      <c r="T137" s="217" t="n"/>
      <c r="U137" s="211" t="inlineStr">
        <is>
          <t>C to C</t>
        </is>
      </c>
      <c r="V137" s="422" t="n"/>
      <c r="W137" s="212" t="n"/>
      <c r="X137" s="212" t="n"/>
    </row>
    <row r="138" ht="13.35" customHeight="1" s="162">
      <c r="B138" s="198">
        <f>IF('{Equipment Data Entry}'!N70="","",'{Equipment Data Entry}'!N70)</f>
        <v/>
      </c>
      <c r="C138" s="198">
        <f>IF('{Equipment Data Entry}'!O70="","",'{Equipment Data Entry}'!O70)</f>
        <v/>
      </c>
      <c r="D138" s="21" t="inlineStr">
        <is>
          <t>FLA</t>
        </is>
      </c>
      <c r="E138" s="25" t="n"/>
      <c r="F138" s="21" t="inlineStr">
        <is>
          <t>Frame</t>
        </is>
      </c>
      <c r="G138" s="208" t="n"/>
      <c r="H138" s="13" t="n"/>
      <c r="I138" s="199" t="inlineStr">
        <is>
          <t>Fan Shv OD/Bore</t>
        </is>
      </c>
      <c r="J138" s="401" t="n"/>
      <c r="K138" s="208">
        <f>IF('{Equipment Data Entry}'!K70="","",'{Equipment Data Entry}'!K70)</f>
        <v/>
      </c>
      <c r="L138" s="401" t="n"/>
      <c r="M138" s="13" t="n"/>
      <c r="O138" s="13" t="n"/>
      <c r="P138" s="217" t="n"/>
      <c r="Q138" s="217" t="n"/>
      <c r="R138" s="216" t="inlineStr">
        <is>
          <t>Technician Notes</t>
        </is>
      </c>
      <c r="S138" s="217" t="n"/>
      <c r="T138" s="217" t="n"/>
      <c r="U138" s="217" t="n"/>
      <c r="V138" s="217" t="n"/>
      <c r="W138" s="217" t="n"/>
      <c r="X138" s="217" t="n"/>
    </row>
    <row r="139" ht="13.35" customHeight="1" s="162">
      <c r="B139" s="199" t="inlineStr">
        <is>
          <t>Corrected FLA</t>
        </is>
      </c>
      <c r="C139" s="401" t="n"/>
      <c r="D139" s="27">
        <f>IF(OR(E140="",E138="",B138=""),"",B138/AVERAGE(E140:G140)*E138)</f>
        <v/>
      </c>
      <c r="E139" s="199" t="inlineStr">
        <is>
          <t>Estimated BHP</t>
        </is>
      </c>
      <c r="F139" s="401" t="n"/>
      <c r="G139" s="27">
        <f>IF(OR(COUNT(E140:G140)=0,COUNT(E141:G141)=0),"",IF(C138="1-phase", ((0.8*0.9*E140*E141)/746), AVERAGE(E140:G140)*AVERAGE(E141:G141)*0.8*0.9*1.732/746))</f>
        <v/>
      </c>
      <c r="H139" s="13" t="n"/>
      <c r="I139" s="199" t="inlineStr">
        <is>
          <t>Belt(s)</t>
        </is>
      </c>
      <c r="J139" s="208">
        <f>IF('{Equipment Data Entry}'!L70="","",'{Equipment Data Entry}'!L70)</f>
        <v/>
      </c>
      <c r="K139" s="199" t="inlineStr">
        <is>
          <t>C to C</t>
        </is>
      </c>
      <c r="L139" s="64">
        <f>IF('{Equipment Data Entry}'!M70="","",'{Equipment Data Entry}'!M70)</f>
        <v/>
      </c>
      <c r="M139" s="13" t="n"/>
      <c r="O139" s="13" t="n"/>
      <c r="P139" s="217" t="n"/>
      <c r="Q139" s="217" t="n"/>
      <c r="R139" s="216" t="inlineStr">
        <is>
          <t>Technician Notes</t>
        </is>
      </c>
      <c r="S139" s="217" t="n"/>
      <c r="T139" s="217" t="n"/>
      <c r="U139" s="217" t="n"/>
      <c r="V139" s="217" t="n"/>
      <c r="W139" s="217" t="n"/>
      <c r="X139" s="217" t="n"/>
    </row>
    <row r="140" ht="13.35" customHeight="1" s="162">
      <c r="B140" s="199" t="inlineStr">
        <is>
          <t>Measured Voltage</t>
        </is>
      </c>
      <c r="C140" s="400" t="n"/>
      <c r="D140" s="401" t="n"/>
      <c r="E140" s="24" t="n"/>
      <c r="F140" s="24" t="n"/>
      <c r="G140" s="24" t="n"/>
      <c r="H140" s="13" t="n"/>
      <c r="I140" s="199" t="inlineStr">
        <is>
          <t>Final Settings / Setpoints</t>
        </is>
      </c>
      <c r="J140" s="401" t="n"/>
      <c r="K140" s="24" t="n"/>
      <c r="L140" s="400" t="n"/>
      <c r="M140" s="401" t="n"/>
      <c r="O140" s="13" t="n"/>
      <c r="P140" s="217" t="n"/>
      <c r="Q140" s="217" t="n"/>
      <c r="R140" s="429" t="n"/>
      <c r="S140" s="430" t="n"/>
      <c r="T140" s="430" t="n"/>
      <c r="U140" s="430" t="n"/>
      <c r="V140" s="430" t="n"/>
      <c r="W140" s="430" t="n"/>
      <c r="X140" s="431" t="n"/>
    </row>
    <row r="141" ht="13.35" customHeight="1" s="162">
      <c r="B141" s="199" t="inlineStr">
        <is>
          <t>Measured Amperage</t>
        </is>
      </c>
      <c r="C141" s="400" t="n"/>
      <c r="D141" s="401" t="n"/>
      <c r="E141" s="25" t="n"/>
      <c r="F141" s="25" t="n"/>
      <c r="G141" s="25" t="n"/>
      <c r="H141" s="13" t="n"/>
      <c r="I141" s="205" t="inlineStr">
        <is>
          <t>RPM Data</t>
        </is>
      </c>
      <c r="J141" s="401" t="n"/>
      <c r="K141" s="205" t="inlineStr">
        <is>
          <t>Initial</t>
        </is>
      </c>
      <c r="L141" s="205" t="inlineStr">
        <is>
          <t>Final</t>
        </is>
      </c>
      <c r="M141" s="13" t="n"/>
      <c r="O141" s="13" t="n"/>
      <c r="P141" s="217" t="n"/>
      <c r="Q141" s="217" t="n"/>
      <c r="R141" s="432" t="n"/>
      <c r="S141" s="404" t="n"/>
      <c r="T141" s="404" t="n"/>
      <c r="U141" s="404" t="n"/>
      <c r="V141" s="404" t="n"/>
      <c r="W141" s="404" t="n"/>
      <c r="X141" s="433" t="n"/>
    </row>
    <row r="142" ht="13.35" customHeight="1" s="162">
      <c r="B142" s="13" t="n"/>
      <c r="C142" s="13" t="n"/>
      <c r="D142" s="13" t="n"/>
      <c r="E142" s="13" t="n"/>
      <c r="F142" s="13" t="n"/>
      <c r="G142" s="13" t="n"/>
      <c r="H142" s="13" t="n"/>
      <c r="I142" s="199" t="inlineStr">
        <is>
          <t>Motor RPM</t>
        </is>
      </c>
      <c r="J142" s="401" t="n"/>
      <c r="K142" s="24" t="n"/>
      <c r="L142" s="24" t="n"/>
      <c r="M142" s="13" t="n"/>
      <c r="O142" s="13" t="n"/>
      <c r="P142" s="217" t="n"/>
      <c r="Q142" s="217" t="n"/>
      <c r="R142" s="432" t="n"/>
      <c r="S142" s="404" t="n"/>
      <c r="T142" s="404" t="n"/>
      <c r="U142" s="404" t="n"/>
      <c r="V142" s="404" t="n"/>
      <c r="W142" s="404" t="n"/>
      <c r="X142" s="433" t="n"/>
    </row>
    <row r="143" ht="13.35" customHeight="1" s="162">
      <c r="B143" s="200" t="inlineStr">
        <is>
          <t xml:space="preserve">Static Pressures Profile </t>
        </is>
      </c>
      <c r="C143" s="400" t="n"/>
      <c r="D143" s="400" t="n"/>
      <c r="E143" s="400" t="n"/>
      <c r="F143" s="400" t="n"/>
      <c r="G143" s="401" t="n"/>
      <c r="H143" s="13" t="n"/>
      <c r="I143" s="199" t="inlineStr">
        <is>
          <t>Fan RPM</t>
        </is>
      </c>
      <c r="J143" s="401" t="n"/>
      <c r="K143" s="24" t="n"/>
      <c r="L143" s="24" t="n"/>
      <c r="M143" s="13" t="n"/>
      <c r="O143" s="13" t="n"/>
      <c r="P143" s="217" t="n"/>
      <c r="Q143" s="217" t="n"/>
      <c r="R143" s="432" t="n"/>
      <c r="S143" s="404" t="n"/>
      <c r="T143" s="404" t="n"/>
      <c r="U143" s="404" t="n"/>
      <c r="V143" s="404" t="n"/>
      <c r="W143" s="404" t="n"/>
      <c r="X143" s="433" t="n"/>
    </row>
    <row r="144" ht="13.35" customHeight="1" s="162">
      <c r="B144" s="434" t="n"/>
      <c r="C144" s="401" t="n"/>
      <c r="D144" s="205" t="inlineStr">
        <is>
          <t>Flt/Coil</t>
        </is>
      </c>
      <c r="E144" s="205" t="inlineStr">
        <is>
          <t>Fan</t>
        </is>
      </c>
      <c r="F144" s="434" t="n"/>
      <c r="G144" s="401" t="n"/>
      <c r="H144" s="13" t="n"/>
      <c r="I144" s="246" t="inlineStr">
        <is>
          <t>VSD Frequency</t>
        </is>
      </c>
      <c r="J144" s="403" t="n"/>
      <c r="K144" s="65" t="n"/>
      <c r="L144" s="65" t="n"/>
      <c r="M144" s="13" t="n"/>
      <c r="O144" s="13" t="n"/>
      <c r="P144" s="217" t="n"/>
      <c r="Q144" s="217" t="n"/>
      <c r="R144" s="432" t="n"/>
      <c r="S144" s="404" t="n"/>
      <c r="T144" s="404" t="n"/>
      <c r="U144" s="404" t="n"/>
      <c r="V144" s="404" t="n"/>
      <c r="W144" s="404" t="n"/>
      <c r="X144" s="433" t="n"/>
    </row>
    <row r="145" ht="13.35" customHeight="1" s="162">
      <c r="B145" s="198" t="inlineStr">
        <is>
          <t>Entering</t>
        </is>
      </c>
      <c r="C145" s="401" t="n"/>
      <c r="D145" s="19" t="n"/>
      <c r="E145" s="19" t="n"/>
      <c r="F145" s="19">
        <f>IF(E145="", "", E146-E145)</f>
        <v/>
      </c>
      <c r="G145" s="186" t="inlineStr">
        <is>
          <t>TSP</t>
        </is>
      </c>
      <c r="H145" s="23" t="n"/>
      <c r="I145" s="14" t="n"/>
      <c r="J145" s="14" t="n"/>
      <c r="K145" s="14" t="n"/>
      <c r="L145" s="38" t="n"/>
      <c r="M145" s="13" t="n"/>
      <c r="O145" s="13" t="n"/>
      <c r="P145" s="217" t="n"/>
      <c r="Q145" s="217" t="n"/>
      <c r="R145" s="432" t="n"/>
      <c r="S145" s="404" t="n"/>
      <c r="T145" s="404" t="n"/>
      <c r="U145" s="404" t="n"/>
      <c r="V145" s="404" t="n"/>
      <c r="W145" s="404" t="n"/>
      <c r="X145" s="433" t="n"/>
    </row>
    <row r="146" ht="13.35" customHeight="1" s="162">
      <c r="B146" s="198" t="inlineStr">
        <is>
          <t>Exiting</t>
        </is>
      </c>
      <c r="C146" s="401" t="n"/>
      <c r="D146" s="55">
        <f>IF(E145="", "", E145)</f>
        <v/>
      </c>
      <c r="E146" s="19" t="n"/>
      <c r="F146" s="19">
        <f>IF(E146="", "", E146-D145)</f>
        <v/>
      </c>
      <c r="G146" s="186" t="inlineStr">
        <is>
          <t>ESP</t>
        </is>
      </c>
      <c r="H146" s="23" t="n"/>
      <c r="I146" s="13" t="n"/>
      <c r="J146" s="13" t="n"/>
      <c r="K146" s="13" t="n"/>
      <c r="L146" s="13" t="n"/>
      <c r="M146" s="13" t="n"/>
      <c r="O146" s="13" t="n"/>
      <c r="P146" s="217" t="n"/>
      <c r="Q146" s="217" t="n"/>
      <c r="R146" s="432" t="n"/>
      <c r="S146" s="404" t="n"/>
      <c r="T146" s="404" t="n"/>
      <c r="U146" s="404" t="n"/>
      <c r="V146" s="404" t="n"/>
      <c r="W146" s="404" t="n"/>
      <c r="X146" s="433" t="n"/>
    </row>
    <row r="147" ht="13.35" customHeight="1" s="162">
      <c r="O147" s="13" t="n"/>
      <c r="P147" s="217" t="n"/>
      <c r="Q147" s="217" t="n"/>
      <c r="R147" s="435" t="n"/>
      <c r="S147" s="404" t="n"/>
      <c r="T147" s="404" t="n"/>
      <c r="U147" s="404" t="n"/>
      <c r="V147" s="404" t="n"/>
      <c r="W147" s="404" t="n"/>
      <c r="X147" s="433" t="n"/>
    </row>
    <row r="148" ht="13.35" customHeight="1" s="162">
      <c r="B148" s="205" t="inlineStr">
        <is>
          <t>Notes</t>
        </is>
      </c>
      <c r="C148" s="186" t="n"/>
      <c r="D148" s="400" t="n"/>
      <c r="E148" s="400" t="n"/>
      <c r="F148" s="400" t="n"/>
      <c r="G148" s="400" t="n"/>
      <c r="H148" s="400" t="n"/>
      <c r="I148" s="400" t="n"/>
      <c r="J148" s="400" t="n"/>
      <c r="K148" s="400" t="n"/>
      <c r="L148" s="400" t="n"/>
      <c r="M148" s="401" t="n"/>
      <c r="O148" s="13" t="n"/>
      <c r="P148" s="217" t="n"/>
      <c r="Q148" s="217" t="n"/>
      <c r="R148" s="432" t="n"/>
      <c r="S148" s="404" t="n"/>
      <c r="T148" s="404" t="n"/>
      <c r="U148" s="404" t="n"/>
      <c r="V148" s="404" t="n"/>
      <c r="W148" s="404" t="n"/>
      <c r="X148" s="433" t="n"/>
    </row>
    <row r="149" ht="13.35" customHeight="1" s="162">
      <c r="B149" s="186" t="n"/>
      <c r="C149" s="400" t="n"/>
      <c r="D149" s="400" t="n"/>
      <c r="E149" s="400" t="n"/>
      <c r="F149" s="400" t="n"/>
      <c r="G149" s="400" t="n"/>
      <c r="H149" s="400" t="n"/>
      <c r="I149" s="400" t="n"/>
      <c r="J149" s="400" t="n"/>
      <c r="K149" s="400" t="n"/>
      <c r="L149" s="400" t="n"/>
      <c r="M149" s="401" t="n"/>
      <c r="O149" s="13" t="n"/>
      <c r="P149" s="217" t="n"/>
      <c r="Q149" s="217" t="n"/>
      <c r="R149" s="436" t="n"/>
      <c r="S149" s="437" t="n"/>
      <c r="T149" s="437" t="n"/>
      <c r="U149" s="437" t="n"/>
      <c r="V149" s="437" t="n"/>
      <c r="W149" s="437" t="n"/>
      <c r="X149" s="438" t="n"/>
    </row>
    <row r="150" ht="13.35" customHeight="1" s="162">
      <c r="B150" s="186" t="n"/>
      <c r="C150" s="400" t="n"/>
      <c r="D150" s="400" t="n"/>
      <c r="E150" s="400" t="n"/>
      <c r="F150" s="400" t="n"/>
      <c r="G150" s="400" t="n"/>
      <c r="H150" s="400" t="n"/>
      <c r="I150" s="400" t="n"/>
      <c r="J150" s="400" t="n"/>
      <c r="K150" s="400" t="n"/>
      <c r="L150" s="400" t="n"/>
      <c r="M150" s="401" t="n"/>
    </row>
    <row r="151" ht="13.35" customHeight="1" s="162">
      <c r="B151" s="200" t="inlineStr">
        <is>
          <t>System</t>
        </is>
      </c>
      <c r="C151" s="403" t="n"/>
      <c r="D151" s="209">
        <f>IF('{Equipment Data Entry}'!B71="","",'{Equipment Data Entry}'!B71)</f>
        <v/>
      </c>
      <c r="E151" s="420" t="n"/>
      <c r="F151" s="403" t="n"/>
      <c r="G151" s="200" t="inlineStr">
        <is>
          <t>Service</t>
        </is>
      </c>
      <c r="H151" s="403" t="n"/>
      <c r="I151" s="210">
        <f>IF('{Equipment Data Entry}'!C71="","", '{Equipment Data Entry}'!C71)</f>
        <v/>
      </c>
      <c r="J151" s="420" t="n"/>
      <c r="K151" s="420" t="n"/>
      <c r="L151" s="420" t="n"/>
      <c r="M151" s="403" t="n"/>
      <c r="O151" s="13" t="n"/>
      <c r="P151" s="217" t="n"/>
      <c r="Q151" s="217" t="n"/>
      <c r="R151" s="216" t="inlineStr">
        <is>
          <t>Misc. Unit Info</t>
        </is>
      </c>
      <c r="U151" s="217" t="n"/>
      <c r="W151" s="217" t="n"/>
      <c r="X151" s="217" t="n"/>
    </row>
    <row r="152" ht="13.35" customHeight="1" s="162">
      <c r="B152" s="424" t="n"/>
      <c r="C152" s="425" t="n"/>
      <c r="D152" s="424" t="n"/>
      <c r="E152" s="426" t="n"/>
      <c r="F152" s="425" t="n"/>
      <c r="G152" s="424" t="n"/>
      <c r="H152" s="425" t="n"/>
      <c r="I152" s="424" t="n"/>
      <c r="J152" s="426" t="n"/>
      <c r="K152" s="426" t="n"/>
      <c r="L152" s="426" t="n"/>
      <c r="M152" s="425" t="n"/>
      <c r="O152" s="13" t="n"/>
      <c r="P152" s="217" t="n"/>
      <c r="Q152" s="217" t="n"/>
      <c r="R152" s="211" t="inlineStr">
        <is>
          <t>Design Fan Rotation</t>
        </is>
      </c>
      <c r="S152" s="421" t="n"/>
      <c r="T152" s="422" t="n"/>
      <c r="U152" s="212" t="n"/>
      <c r="V152" s="423" t="n"/>
      <c r="W152" s="217" t="n"/>
      <c r="X152" s="217" t="n"/>
    </row>
    <row r="153" ht="13.35" customHeight="1" s="162">
      <c r="B153" s="439" t="inlineStr">
        <is>
          <t>Drive Type:</t>
        </is>
      </c>
      <c r="C153" s="13" t="n"/>
      <c r="D153" s="440" t="n"/>
      <c r="E153" s="439" t="inlineStr">
        <is>
          <t>Fan Rotation – Design:</t>
        </is>
      </c>
      <c r="F153" s="13" t="n"/>
      <c r="G153" s="440" t="n"/>
      <c r="H153" s="13" t="n"/>
      <c r="I153" s="439" t="inlineStr">
        <is>
          <t>Actual:</t>
        </is>
      </c>
      <c r="J153" s="440" t="n"/>
      <c r="K153" s="439" t="inlineStr">
        <is>
          <t>Sheave Bore (M/F):</t>
        </is>
      </c>
      <c r="L153" s="13" t="n"/>
      <c r="M153" s="440" t="n"/>
      <c r="O153" s="13" t="n"/>
      <c r="P153" s="217" t="n"/>
      <c r="Q153" s="217" t="n"/>
      <c r="R153" s="211" t="inlineStr">
        <is>
          <t>Actual Fan Rotation</t>
        </is>
      </c>
      <c r="S153" s="421" t="n"/>
      <c r="T153" s="422" t="n"/>
      <c r="U153" s="212" t="n"/>
      <c r="V153" s="423" t="n"/>
      <c r="W153" s="217" t="n"/>
      <c r="X153" s="217" t="n"/>
    </row>
    <row r="154" ht="13.35" customHeight="1" s="162">
      <c r="B154" s="200" t="inlineStr">
        <is>
          <t>Unit Data</t>
        </is>
      </c>
      <c r="C154" s="400" t="n"/>
      <c r="D154" s="400" t="n"/>
      <c r="E154" s="400" t="n"/>
      <c r="F154" s="400" t="n"/>
      <c r="G154" s="401" t="n"/>
      <c r="H154" s="13" t="n"/>
      <c r="I154" s="200" t="inlineStr">
        <is>
          <t>Design and Performance Data</t>
        </is>
      </c>
      <c r="J154" s="400" t="n"/>
      <c r="K154" s="400" t="n"/>
      <c r="L154" s="401" t="n"/>
      <c r="M154" s="283" t="n"/>
      <c r="O154" s="13" t="n"/>
      <c r="P154" s="217" t="n"/>
      <c r="Q154" s="217" t="n"/>
      <c r="R154" s="211" t="inlineStr">
        <is>
          <t>Design Filter Type</t>
        </is>
      </c>
      <c r="S154" s="421" t="n"/>
      <c r="T154" s="422" t="n"/>
      <c r="U154" s="212" t="n"/>
      <c r="V154" s="423" t="n"/>
      <c r="W154" s="217" t="n"/>
      <c r="X154" s="217" t="n"/>
    </row>
    <row r="155" ht="13.35" customHeight="1" s="162">
      <c r="B155" s="199" t="inlineStr">
        <is>
          <t>Manufacturer</t>
        </is>
      </c>
      <c r="C155" s="401" t="n"/>
      <c r="D155" s="204">
        <f>IF('{Equipment Data Entry}'!E71="","",'{Equipment Data Entry}'!E71)</f>
        <v/>
      </c>
      <c r="E155" s="400" t="n"/>
      <c r="F155" s="400" t="n"/>
      <c r="G155" s="401" t="n"/>
      <c r="H155" s="13" t="n"/>
      <c r="I155" s="199" t="inlineStr">
        <is>
          <t>Design Criteria</t>
        </is>
      </c>
      <c r="J155" s="401" t="n"/>
      <c r="K155" s="199" t="inlineStr">
        <is>
          <t>Design</t>
        </is>
      </c>
      <c r="L155" s="199" t="inlineStr">
        <is>
          <t>Actual</t>
        </is>
      </c>
      <c r="M155" s="13" t="n"/>
      <c r="O155" s="13" t="n"/>
      <c r="P155" s="216" t="n"/>
      <c r="Q155" s="216" t="n"/>
      <c r="R155" s="211" t="inlineStr">
        <is>
          <t>Installed Filter Type</t>
        </is>
      </c>
      <c r="S155" s="421" t="n"/>
      <c r="T155" s="422" t="n"/>
      <c r="U155" s="212" t="n"/>
      <c r="V155" s="423" t="n"/>
      <c r="W155" s="217" t="n"/>
      <c r="X155" s="217" t="n"/>
    </row>
    <row r="156" ht="13.35" customHeight="1" s="162">
      <c r="B156" s="199" t="inlineStr">
        <is>
          <t>Model Number</t>
        </is>
      </c>
      <c r="C156" s="401" t="n"/>
      <c r="D156" s="204">
        <f>IF('{Equipment Data Entry}'!F71="","",'{Equipment Data Entry}'!F71)</f>
        <v/>
      </c>
      <c r="E156" s="400" t="n"/>
      <c r="F156" s="400" t="n"/>
      <c r="G156" s="401" t="n"/>
      <c r="H156" s="13" t="n"/>
      <c r="I156" s="199" t="inlineStr">
        <is>
          <t>Supply Airflow</t>
        </is>
      </c>
      <c r="J156" s="401" t="n"/>
      <c r="K156" s="24">
        <f>'ERV Airflow'!H317</f>
        <v/>
      </c>
      <c r="L156" s="24">
        <f>'ERV Airflow'!L317</f>
        <v/>
      </c>
      <c r="M156" s="22">
        <f>IF(OR(L156="",K156="",K156=0),"",L156/K156)</f>
        <v/>
      </c>
      <c r="O156" s="13" t="n"/>
      <c r="P156" s="217" t="n"/>
      <c r="Q156" s="217" t="n"/>
      <c r="R156" s="211" t="inlineStr">
        <is>
          <t>Size</t>
        </is>
      </c>
      <c r="S156" s="212" t="n"/>
      <c r="T156" s="423" t="n"/>
      <c r="U156" s="211" t="inlineStr">
        <is>
          <t>Qty.</t>
        </is>
      </c>
      <c r="V156" s="212" t="n"/>
      <c r="W156" s="217" t="n"/>
      <c r="X156" s="217" t="n"/>
    </row>
    <row r="157" ht="13.35" customHeight="1" s="162">
      <c r="B157" s="199" t="inlineStr">
        <is>
          <t>Serial Number</t>
        </is>
      </c>
      <c r="C157" s="401" t="n"/>
      <c r="D157" s="204" t="n"/>
      <c r="E157" s="400" t="n"/>
      <c r="F157" s="400" t="n"/>
      <c r="G157" s="401" t="n"/>
      <c r="H157" s="13" t="n"/>
      <c r="I157" s="199" t="inlineStr">
        <is>
          <t>Exhaust Airflow</t>
        </is>
      </c>
      <c r="J157" s="401" t="n"/>
      <c r="K157" s="71">
        <f>'ERV Airflow'!H338</f>
        <v/>
      </c>
      <c r="L157" s="64">
        <f>'ERV Airflow'!L338</f>
        <v/>
      </c>
      <c r="M157" s="22">
        <f>IF(OR(L157="",K157="",K157=0),"",L157/K157)</f>
        <v/>
      </c>
      <c r="O157" s="13" t="n"/>
      <c r="P157" s="217" t="n"/>
      <c r="S157" s="217" t="n"/>
      <c r="V157" s="217" t="n"/>
      <c r="W157" s="217" t="n"/>
      <c r="X157" s="217" t="n"/>
    </row>
    <row r="158" ht="13.35" customHeight="1" s="162">
      <c r="B158" s="199" t="inlineStr">
        <is>
          <t>Area Served</t>
        </is>
      </c>
      <c r="C158" s="401" t="n"/>
      <c r="D158" s="204">
        <f>I151</f>
        <v/>
      </c>
      <c r="E158" s="400" t="n"/>
      <c r="F158" s="400" t="n"/>
      <c r="G158" s="401" t="n"/>
      <c r="H158" s="13" t="n"/>
      <c r="I158" s="199" t="inlineStr">
        <is>
          <t>Supply ΔP (core)</t>
        </is>
      </c>
      <c r="J158" s="401" t="n"/>
      <c r="K158" s="24">
        <f>IF('{Equipment Data Entry}'!R71="","",'{Equipment Data Entry}'!R71)</f>
        <v/>
      </c>
      <c r="L158" s="24" t="n"/>
      <c r="M158" s="13" t="n"/>
      <c r="O158" s="13" t="n"/>
      <c r="P158" s="217" t="n"/>
      <c r="Q158" s="217" t="n"/>
      <c r="R158" s="216" t="inlineStr">
        <is>
          <t>Direct Drive Motors</t>
        </is>
      </c>
      <c r="U158" s="216" t="inlineStr">
        <is>
          <t>Drive Change Data</t>
        </is>
      </c>
      <c r="W158" s="61" t="inlineStr">
        <is>
          <t>Original</t>
        </is>
      </c>
      <c r="X158" s="61" t="inlineStr">
        <is>
          <t>New</t>
        </is>
      </c>
    </row>
    <row r="159" ht="13.35" customHeight="1" s="162">
      <c r="B159" s="199" t="inlineStr">
        <is>
          <t>Location</t>
        </is>
      </c>
      <c r="C159" s="401" t="n"/>
      <c r="D159" s="204">
        <f>IF('{Equipment Data Entry}'!D71="","",'{Equipment Data Entry}'!D71)</f>
        <v/>
      </c>
      <c r="E159" s="400" t="n"/>
      <c r="F159" s="400" t="n"/>
      <c r="G159" s="401" t="n"/>
      <c r="H159" s="13" t="n"/>
      <c r="I159" s="199" t="inlineStr">
        <is>
          <t>Exhaust ΔP (core)</t>
        </is>
      </c>
      <c r="J159" s="401" t="n"/>
      <c r="K159" s="24">
        <f>IF('{Equipment Data Entry}'!S71="","",'{Equipment Data Entry}'!S71)</f>
        <v/>
      </c>
      <c r="L159" s="24" t="n"/>
      <c r="M159" s="13" t="n"/>
      <c r="O159" s="13" t="n"/>
      <c r="P159" s="217" t="n"/>
      <c r="Q159" s="211" t="n"/>
      <c r="R159" s="211" t="inlineStr">
        <is>
          <t>Initial</t>
        </is>
      </c>
      <c r="S159" s="211" t="inlineStr">
        <is>
          <t>Final</t>
        </is>
      </c>
      <c r="T159" s="217" t="n"/>
      <c r="U159" s="211" t="inlineStr">
        <is>
          <t>Motor Sheave</t>
        </is>
      </c>
      <c r="V159" s="422" t="n"/>
      <c r="W159" s="212" t="n"/>
      <c r="X159" s="212" t="n"/>
    </row>
    <row r="160" ht="13.35" customHeight="1" s="162">
      <c r="B160" s="13" t="n"/>
      <c r="C160" s="13" t="n"/>
      <c r="D160" s="13" t="n"/>
      <c r="E160" s="13" t="n"/>
      <c r="F160" s="13" t="n"/>
      <c r="G160" s="13" t="n"/>
      <c r="H160" s="13" t="n"/>
      <c r="I160" s="199" t="inlineStr">
        <is>
          <t>Fan RPMs</t>
        </is>
      </c>
      <c r="J160" s="401" t="n"/>
      <c r="K160" s="24">
        <f>IF('{Equipment Data Entry}'!I71="","",'{Equipment Data Entry}'!I71)</f>
        <v/>
      </c>
      <c r="L160" s="24">
        <f>IF(L169="","",L169)</f>
        <v/>
      </c>
      <c r="M160" s="13" t="n"/>
      <c r="O160" s="13" t="n"/>
      <c r="P160" s="217" t="n"/>
      <c r="Q160" s="211" t="inlineStr">
        <is>
          <t>RPM</t>
        </is>
      </c>
      <c r="R160" s="212" t="n"/>
      <c r="S160" s="211" t="n"/>
      <c r="T160" s="217" t="n"/>
      <c r="U160" s="211" t="inlineStr">
        <is>
          <t>Fan Sheave</t>
        </is>
      </c>
      <c r="V160" s="422" t="n"/>
      <c r="W160" s="212" t="n"/>
      <c r="X160" s="212" t="n"/>
    </row>
    <row r="161" ht="13.35" customHeight="1" s="162">
      <c r="B161" s="200" t="inlineStr">
        <is>
          <t>Motor Data</t>
        </is>
      </c>
      <c r="C161" s="400" t="n"/>
      <c r="D161" s="400" t="n"/>
      <c r="E161" s="400" t="n"/>
      <c r="F161" s="400" t="n"/>
      <c r="G161" s="401" t="n"/>
      <c r="H161" s="13" t="n"/>
      <c r="I161" s="199" t="inlineStr">
        <is>
          <t>Filters: Type / Size / Qty</t>
        </is>
      </c>
      <c r="J161" s="401" t="n"/>
      <c r="K161" s="24" t="n"/>
      <c r="L161" s="400" t="n"/>
      <c r="M161" s="401" t="n"/>
      <c r="O161" s="13" t="n"/>
      <c r="P161" s="217" t="n"/>
      <c r="Q161" s="211" t="inlineStr">
        <is>
          <t>VFD</t>
        </is>
      </c>
      <c r="R161" s="212" t="n"/>
      <c r="S161" s="211" t="n"/>
      <c r="T161" s="217" t="n"/>
      <c r="U161" s="211" t="inlineStr">
        <is>
          <t>Belt</t>
        </is>
      </c>
      <c r="V161" s="422" t="n"/>
      <c r="W161" s="212" t="n"/>
      <c r="X161" s="212" t="n"/>
    </row>
    <row r="162" ht="13.35" customHeight="1" s="162">
      <c r="B162" s="199" t="inlineStr">
        <is>
          <t>Manufacturer</t>
        </is>
      </c>
      <c r="C162" s="401" t="n"/>
      <c r="D162" s="203" t="n"/>
      <c r="E162" s="400" t="n"/>
      <c r="F162" s="400" t="n"/>
      <c r="G162" s="401" t="n"/>
      <c r="H162" s="13" t="n"/>
      <c r="I162" s="200" t="inlineStr">
        <is>
          <t>Drive Data</t>
        </is>
      </c>
      <c r="J162" s="400" t="n"/>
      <c r="K162" s="400" t="n"/>
      <c r="L162" s="401" t="n"/>
      <c r="M162" s="13" t="n"/>
      <c r="O162" s="13" t="n"/>
      <c r="P162" s="217" t="n"/>
      <c r="Q162" s="211" t="inlineStr">
        <is>
          <t>DCV</t>
        </is>
      </c>
      <c r="R162" s="212" t="n"/>
      <c r="S162" s="211" t="n"/>
      <c r="T162" s="217" t="n"/>
      <c r="U162" s="211" t="inlineStr">
        <is>
          <t>C to C</t>
        </is>
      </c>
      <c r="V162" s="422" t="n"/>
      <c r="W162" s="212" t="n"/>
      <c r="X162" s="212" t="n"/>
    </row>
    <row r="163" ht="13.35" customHeight="1" s="162">
      <c r="B163" s="199" t="inlineStr">
        <is>
          <t>Horsepower</t>
        </is>
      </c>
      <c r="C163" s="401" t="n"/>
      <c r="D163" s="28">
        <f>IF('{Equipment Data Entry}'!G71="","",'{Equipment Data Entry}'!G71)</f>
        <v/>
      </c>
      <c r="E163" s="21" t="inlineStr">
        <is>
          <t>RPM</t>
        </is>
      </c>
      <c r="F163" s="24" t="n"/>
      <c r="G163" s="199" t="inlineStr">
        <is>
          <t>SF</t>
        </is>
      </c>
      <c r="H163" s="13" t="n"/>
      <c r="I163" s="199" t="inlineStr">
        <is>
          <t>Motor Shv OD/Bore/PD</t>
        </is>
      </c>
      <c r="J163" s="401" t="n"/>
      <c r="K163" s="208">
        <f>IF('{Equipment Data Entry}'!J71="","",'{Equipment Data Entry}'!J71)</f>
        <v/>
      </c>
      <c r="L163" s="401" t="n"/>
      <c r="M163" s="13" t="n"/>
      <c r="O163" s="13" t="n"/>
      <c r="P163" s="217" t="n"/>
      <c r="Q163" s="217" t="n"/>
      <c r="R163" s="217" t="n"/>
      <c r="S163" s="217" t="n"/>
      <c r="T163" s="217" t="n"/>
      <c r="U163" s="217" t="n"/>
      <c r="V163" s="217" t="n"/>
      <c r="W163" s="217" t="n"/>
      <c r="X163" s="217" t="n"/>
    </row>
    <row r="164" ht="13.35" customHeight="1" s="162">
      <c r="B164" s="198">
        <f>IF('{Equipment Data Entry}'!N71="","",'{Equipment Data Entry}'!N71)</f>
        <v/>
      </c>
      <c r="C164" s="198">
        <f>IF('{Equipment Data Entry}'!O71="","",'{Equipment Data Entry}'!O71)</f>
        <v/>
      </c>
      <c r="D164" s="21" t="inlineStr">
        <is>
          <t>FLA</t>
        </is>
      </c>
      <c r="E164" s="25" t="n"/>
      <c r="F164" s="21" t="inlineStr">
        <is>
          <t>Frame</t>
        </is>
      </c>
      <c r="G164" s="208" t="n"/>
      <c r="H164" s="13" t="n"/>
      <c r="I164" s="199" t="inlineStr">
        <is>
          <t>Fan Shv OD/Bore</t>
        </is>
      </c>
      <c r="J164" s="401" t="n"/>
      <c r="K164" s="208">
        <f>IF('{Equipment Data Entry}'!K71="","",'{Equipment Data Entry}'!K71)</f>
        <v/>
      </c>
      <c r="L164" s="401" t="n"/>
      <c r="M164" s="13" t="n"/>
      <c r="O164" s="13" t="n"/>
      <c r="P164" s="217" t="n"/>
      <c r="Q164" s="217" t="n"/>
      <c r="R164" s="216" t="inlineStr">
        <is>
          <t>Technician Notes</t>
        </is>
      </c>
      <c r="S164" s="217" t="n"/>
      <c r="T164" s="217" t="n"/>
      <c r="U164" s="217" t="n"/>
      <c r="V164" s="217" t="n"/>
      <c r="W164" s="217" t="n"/>
      <c r="X164" s="217" t="n"/>
    </row>
    <row r="165" ht="13.35" customHeight="1" s="162">
      <c r="B165" s="199" t="inlineStr">
        <is>
          <t>Corrected FLA</t>
        </is>
      </c>
      <c r="C165" s="401" t="n"/>
      <c r="D165" s="27">
        <f>IF(OR(E166="",E164="",B164=""),"",B164/AVERAGE(E166:G166)*E164)</f>
        <v/>
      </c>
      <c r="E165" s="199" t="inlineStr">
        <is>
          <t>Estimated BHP</t>
        </is>
      </c>
      <c r="F165" s="401" t="n"/>
      <c r="G165" s="27">
        <f>IF(OR(COUNT(E166:G166)=0,COUNT(E167:G167)=0),"",IF(C164="1-phase", ((0.8*0.9*E166*E167)/746), AVERAGE(E166:G166)*AVERAGE(E167:G167)*0.8*0.9*1.732/746))</f>
        <v/>
      </c>
      <c r="H165" s="13" t="n"/>
      <c r="I165" s="199" t="inlineStr">
        <is>
          <t>Belt(s)</t>
        </is>
      </c>
      <c r="J165" s="208">
        <f>IF('{Equipment Data Entry}'!L71="","",'{Equipment Data Entry}'!L71)</f>
        <v/>
      </c>
      <c r="K165" s="199" t="inlineStr">
        <is>
          <t>C to C</t>
        </is>
      </c>
      <c r="L165" s="64">
        <f>IF('{Equipment Data Entry}'!M71="","",'{Equipment Data Entry}'!M71)</f>
        <v/>
      </c>
      <c r="M165" s="13" t="n"/>
      <c r="O165" s="13" t="n"/>
      <c r="P165" s="217" t="n"/>
      <c r="Q165" s="217" t="n"/>
      <c r="R165" s="429" t="n"/>
      <c r="S165" s="430" t="n"/>
      <c r="T165" s="430" t="n"/>
      <c r="U165" s="430" t="n"/>
      <c r="V165" s="430" t="n"/>
      <c r="W165" s="430" t="n"/>
      <c r="X165" s="431" t="n"/>
    </row>
    <row r="166" ht="13.35" customHeight="1" s="162">
      <c r="B166" s="199" t="inlineStr">
        <is>
          <t>Measured Voltage</t>
        </is>
      </c>
      <c r="C166" s="400" t="n"/>
      <c r="D166" s="401" t="n"/>
      <c r="E166" s="24" t="n"/>
      <c r="F166" s="24" t="n"/>
      <c r="G166" s="24" t="n"/>
      <c r="H166" s="13" t="n"/>
      <c r="I166" s="199" t="inlineStr">
        <is>
          <t>Final Settings / Setpoints</t>
        </is>
      </c>
      <c r="J166" s="401" t="n"/>
      <c r="K166" s="24" t="n"/>
      <c r="L166" s="400" t="n"/>
      <c r="M166" s="401" t="n"/>
      <c r="O166" s="13" t="n"/>
      <c r="P166" s="217" t="n"/>
      <c r="Q166" s="217" t="n"/>
      <c r="R166" s="432" t="n"/>
      <c r="S166" s="404" t="n"/>
      <c r="T166" s="404" t="n"/>
      <c r="U166" s="404" t="n"/>
      <c r="V166" s="404" t="n"/>
      <c r="W166" s="404" t="n"/>
      <c r="X166" s="433" t="n"/>
    </row>
    <row r="167" ht="13.35" customHeight="1" s="162">
      <c r="B167" s="199" t="inlineStr">
        <is>
          <t>Measured Amperage</t>
        </is>
      </c>
      <c r="C167" s="400" t="n"/>
      <c r="D167" s="401" t="n"/>
      <c r="E167" s="25" t="n"/>
      <c r="F167" s="25" t="n"/>
      <c r="G167" s="25" t="n"/>
      <c r="H167" s="13" t="n"/>
      <c r="I167" s="205" t="inlineStr">
        <is>
          <t>RPM Data</t>
        </is>
      </c>
      <c r="J167" s="401" t="n"/>
      <c r="K167" s="205" t="inlineStr">
        <is>
          <t>Initial</t>
        </is>
      </c>
      <c r="L167" s="205" t="inlineStr">
        <is>
          <t>Final</t>
        </is>
      </c>
      <c r="M167" s="13" t="n"/>
      <c r="O167" s="13" t="n"/>
      <c r="P167" s="217" t="n"/>
      <c r="Q167" s="217" t="n"/>
      <c r="R167" s="432" t="n"/>
      <c r="S167" s="404" t="n"/>
      <c r="T167" s="404" t="n"/>
      <c r="U167" s="404" t="n"/>
      <c r="V167" s="404" t="n"/>
      <c r="W167" s="404" t="n"/>
      <c r="X167" s="433" t="n"/>
    </row>
    <row r="168" ht="13.35" customHeight="1" s="162">
      <c r="B168" s="13" t="n"/>
      <c r="C168" s="13" t="n"/>
      <c r="D168" s="13" t="n"/>
      <c r="E168" s="13" t="n"/>
      <c r="F168" s="13" t="n"/>
      <c r="G168" s="13" t="n"/>
      <c r="H168" s="13" t="n"/>
      <c r="I168" s="199" t="inlineStr">
        <is>
          <t>Motor RPM</t>
        </is>
      </c>
      <c r="J168" s="401" t="n"/>
      <c r="K168" s="24" t="n"/>
      <c r="L168" s="24" t="n"/>
      <c r="M168" s="13" t="n"/>
      <c r="O168" s="13" t="n"/>
      <c r="P168" s="217" t="n"/>
      <c r="Q168" s="217" t="n"/>
      <c r="R168" s="432" t="n"/>
      <c r="S168" s="404" t="n"/>
      <c r="T168" s="404" t="n"/>
      <c r="U168" s="404" t="n"/>
      <c r="V168" s="404" t="n"/>
      <c r="W168" s="404" t="n"/>
      <c r="X168" s="433" t="n"/>
    </row>
    <row r="169" ht="13.35" customHeight="1" s="162">
      <c r="B169" s="200" t="inlineStr">
        <is>
          <t xml:space="preserve">Static Pressures Profile </t>
        </is>
      </c>
      <c r="C169" s="400" t="n"/>
      <c r="D169" s="400" t="n"/>
      <c r="E169" s="400" t="n"/>
      <c r="F169" s="400" t="n"/>
      <c r="G169" s="401" t="n"/>
      <c r="H169" s="13" t="n"/>
      <c r="I169" s="199" t="inlineStr">
        <is>
          <t>Fan RPM</t>
        </is>
      </c>
      <c r="J169" s="401" t="n"/>
      <c r="K169" s="24" t="n"/>
      <c r="L169" s="24" t="n"/>
      <c r="M169" s="13" t="n"/>
      <c r="O169" s="13" t="n"/>
      <c r="P169" s="217" t="n"/>
      <c r="Q169" s="217" t="n"/>
      <c r="R169" s="432" t="n"/>
      <c r="S169" s="404" t="n"/>
      <c r="T169" s="404" t="n"/>
      <c r="U169" s="404" t="n"/>
      <c r="V169" s="404" t="n"/>
      <c r="W169" s="404" t="n"/>
      <c r="X169" s="433" t="n"/>
    </row>
    <row r="170" ht="13.35" customHeight="1" s="162">
      <c r="B170" s="434" t="n"/>
      <c r="C170" s="401" t="n"/>
      <c r="D170" s="205" t="inlineStr">
        <is>
          <t>Flt/Coil</t>
        </is>
      </c>
      <c r="E170" s="205" t="inlineStr">
        <is>
          <t>Fan</t>
        </is>
      </c>
      <c r="F170" s="434" t="n"/>
      <c r="G170" s="401" t="n"/>
      <c r="H170" s="13" t="n"/>
      <c r="I170" s="246" t="inlineStr">
        <is>
          <t>VSD Frequency</t>
        </is>
      </c>
      <c r="J170" s="403" t="n"/>
      <c r="K170" s="65" t="n"/>
      <c r="L170" s="65" t="n"/>
      <c r="M170" s="13" t="n"/>
      <c r="O170" s="13" t="n"/>
      <c r="P170" s="217" t="n"/>
      <c r="Q170" s="217" t="n"/>
      <c r="R170" s="432" t="n"/>
      <c r="S170" s="404" t="n"/>
      <c r="T170" s="404" t="n"/>
      <c r="U170" s="404" t="n"/>
      <c r="V170" s="404" t="n"/>
      <c r="W170" s="404" t="n"/>
      <c r="X170" s="433" t="n"/>
    </row>
    <row r="171" ht="13.35" customHeight="1" s="162">
      <c r="B171" s="198" t="inlineStr">
        <is>
          <t>Entering</t>
        </is>
      </c>
      <c r="C171" s="401" t="n"/>
      <c r="D171" s="19" t="n"/>
      <c r="E171" s="19" t="n"/>
      <c r="F171" s="19">
        <f>IF(E171="", "", E172-E171)</f>
        <v/>
      </c>
      <c r="G171" s="186" t="inlineStr">
        <is>
          <t>TSP</t>
        </is>
      </c>
      <c r="H171" s="23" t="n"/>
      <c r="I171" s="14" t="n"/>
      <c r="J171" s="14" t="n"/>
      <c r="K171" s="14" t="n"/>
      <c r="L171" s="38" t="n"/>
      <c r="M171" s="13" t="n"/>
      <c r="O171" s="13" t="n"/>
      <c r="P171" s="217" t="n"/>
      <c r="Q171" s="217" t="n"/>
      <c r="R171" s="432" t="n"/>
      <c r="S171" s="404" t="n"/>
      <c r="T171" s="404" t="n"/>
      <c r="U171" s="404" t="n"/>
      <c r="V171" s="404" t="n"/>
      <c r="W171" s="404" t="n"/>
      <c r="X171" s="433" t="n"/>
    </row>
    <row r="172" ht="13.35" customHeight="1" s="162">
      <c r="B172" s="198" t="inlineStr">
        <is>
          <t>Exiting</t>
        </is>
      </c>
      <c r="C172" s="401" t="n"/>
      <c r="D172" s="55">
        <f>IF(E171="", "", E171)</f>
        <v/>
      </c>
      <c r="E172" s="19" t="n"/>
      <c r="F172" s="19">
        <f>IF(E172="", "", E172-D171)</f>
        <v/>
      </c>
      <c r="G172" s="186" t="inlineStr">
        <is>
          <t>ESP</t>
        </is>
      </c>
      <c r="H172" s="23" t="n"/>
      <c r="I172" s="13" t="n"/>
      <c r="J172" s="13" t="n"/>
      <c r="K172" s="13" t="n"/>
      <c r="L172" s="13" t="n"/>
      <c r="M172" s="13" t="n"/>
      <c r="O172" s="13" t="n"/>
      <c r="P172" s="217" t="n"/>
      <c r="Q172" s="217" t="n"/>
      <c r="R172" s="435" t="n"/>
      <c r="S172" s="404" t="n"/>
      <c r="T172" s="404" t="n"/>
      <c r="U172" s="404" t="n"/>
      <c r="V172" s="404" t="n"/>
      <c r="W172" s="404" t="n"/>
      <c r="X172" s="433" t="n"/>
    </row>
    <row r="173" ht="13.35" customHeight="1" s="162">
      <c r="O173" s="13" t="n"/>
      <c r="P173" s="217" t="n"/>
      <c r="Q173" s="217" t="n"/>
      <c r="R173" s="432" t="n"/>
      <c r="S173" s="404" t="n"/>
      <c r="T173" s="404" t="n"/>
      <c r="U173" s="404" t="n"/>
      <c r="V173" s="404" t="n"/>
      <c r="W173" s="404" t="n"/>
      <c r="X173" s="433" t="n"/>
    </row>
    <row r="174" ht="13.35" customHeight="1" s="162">
      <c r="B174" s="200" t="inlineStr">
        <is>
          <t>System</t>
        </is>
      </c>
      <c r="C174" s="403" t="n"/>
      <c r="D174" s="209">
        <f>IF('{Equipment Data Entry}'!B72="","",'{Equipment Data Entry}'!B72)</f>
        <v/>
      </c>
      <c r="E174" s="420" t="n"/>
      <c r="F174" s="403" t="n"/>
      <c r="G174" s="200" t="inlineStr">
        <is>
          <t>Service</t>
        </is>
      </c>
      <c r="H174" s="403" t="n"/>
      <c r="I174" s="210">
        <f>IF('{Equipment Data Entry}'!C72="","", '{Equipment Data Entry}'!C72)</f>
        <v/>
      </c>
      <c r="J174" s="420" t="n"/>
      <c r="K174" s="420" t="n"/>
      <c r="L174" s="420" t="n"/>
      <c r="M174" s="403" t="n"/>
      <c r="O174" s="13" t="n"/>
      <c r="P174" s="217" t="n"/>
      <c r="Q174" s="217" t="n"/>
      <c r="R174" s="216" t="inlineStr">
        <is>
          <t>Misc. Unit Info</t>
        </is>
      </c>
      <c r="S174" s="437" t="n"/>
      <c r="T174" s="437" t="n"/>
      <c r="U174" s="437" t="n"/>
      <c r="V174" s="437" t="n"/>
      <c r="W174" s="437" t="n"/>
      <c r="X174" s="438" t="n"/>
    </row>
    <row r="175" ht="13.35" customHeight="1" s="162">
      <c r="B175" s="424" t="n"/>
      <c r="C175" s="425" t="n"/>
      <c r="D175" s="424" t="n"/>
      <c r="E175" s="426" t="n"/>
      <c r="F175" s="425" t="n"/>
      <c r="G175" s="424" t="n"/>
      <c r="H175" s="425" t="n"/>
      <c r="I175" s="424" t="n"/>
      <c r="J175" s="426" t="n"/>
      <c r="K175" s="426" t="n"/>
      <c r="L175" s="426" t="n"/>
      <c r="M175" s="425" t="n"/>
      <c r="O175" s="13" t="n"/>
      <c r="P175" s="217" t="n"/>
      <c r="Q175" s="217" t="n"/>
      <c r="R175" s="216" t="inlineStr">
        <is>
          <t>Misc. Unit Info</t>
        </is>
      </c>
      <c r="U175" s="217" t="n"/>
      <c r="W175" s="217" t="n"/>
      <c r="X175" s="217" t="n"/>
    </row>
    <row r="176" ht="13.35" customHeight="1" s="162">
      <c r="B176" s="439" t="inlineStr">
        <is>
          <t>Drive Type:</t>
        </is>
      </c>
      <c r="C176" s="13" t="n"/>
      <c r="D176" s="440" t="n"/>
      <c r="E176" s="439" t="inlineStr">
        <is>
          <t>Fan Rotation – Design:</t>
        </is>
      </c>
      <c r="F176" s="13" t="n"/>
      <c r="G176" s="440" t="n"/>
      <c r="H176" s="13" t="n"/>
      <c r="I176" s="439" t="inlineStr">
        <is>
          <t>Actual:</t>
        </is>
      </c>
      <c r="J176" s="440" t="n"/>
      <c r="K176" s="439" t="inlineStr">
        <is>
          <t>Sheave Bore (M/F):</t>
        </is>
      </c>
      <c r="L176" s="13" t="n"/>
      <c r="M176" s="440" t="n"/>
      <c r="O176" s="13" t="n"/>
      <c r="P176" s="217" t="n"/>
      <c r="Q176" s="217" t="n"/>
      <c r="R176" s="211" t="inlineStr">
        <is>
          <t>Design Fan Rotation</t>
        </is>
      </c>
      <c r="S176" s="421" t="n"/>
      <c r="T176" s="422" t="n"/>
      <c r="U176" s="212" t="n"/>
      <c r="V176" s="423" t="n"/>
      <c r="W176" s="217" t="n"/>
      <c r="X176" s="217" t="n"/>
    </row>
    <row r="177" ht="13.35" customHeight="1" s="162">
      <c r="B177" s="200" t="inlineStr">
        <is>
          <t>Unit Data</t>
        </is>
      </c>
      <c r="C177" s="400" t="n"/>
      <c r="D177" s="400" t="n"/>
      <c r="E177" s="400" t="n"/>
      <c r="F177" s="400" t="n"/>
      <c r="G177" s="401" t="n"/>
      <c r="H177" s="13" t="n"/>
      <c r="I177" s="200" t="inlineStr">
        <is>
          <t>Design and Performance Data</t>
        </is>
      </c>
      <c r="J177" s="400" t="n"/>
      <c r="K177" s="400" t="n"/>
      <c r="L177" s="401" t="n"/>
      <c r="M177" s="283" t="n"/>
      <c r="O177" s="13" t="n"/>
      <c r="P177" s="217" t="n"/>
      <c r="Q177" s="217" t="n"/>
      <c r="R177" s="211" t="inlineStr">
        <is>
          <t>Actual Fan Rotation</t>
        </is>
      </c>
      <c r="S177" s="421" t="n"/>
      <c r="T177" s="422" t="n"/>
      <c r="U177" s="212" t="n"/>
      <c r="V177" s="423" t="n"/>
      <c r="W177" s="217" t="n"/>
      <c r="X177" s="217" t="n"/>
    </row>
    <row r="178" ht="13.35" customHeight="1" s="162">
      <c r="B178" s="199" t="inlineStr">
        <is>
          <t>Manufacturer</t>
        </is>
      </c>
      <c r="C178" s="401" t="n"/>
      <c r="D178" s="204">
        <f>IF('{Equipment Data Entry}'!E72="","",'{Equipment Data Entry}'!E72)</f>
        <v/>
      </c>
      <c r="E178" s="400" t="n"/>
      <c r="F178" s="400" t="n"/>
      <c r="G178" s="401" t="n"/>
      <c r="H178" s="13" t="n"/>
      <c r="I178" s="199" t="inlineStr">
        <is>
          <t>Design Criteria</t>
        </is>
      </c>
      <c r="J178" s="401" t="n"/>
      <c r="K178" s="199" t="inlineStr">
        <is>
          <t>Design</t>
        </is>
      </c>
      <c r="L178" s="199" t="inlineStr">
        <is>
          <t>Actual</t>
        </is>
      </c>
      <c r="M178" s="13" t="n"/>
      <c r="O178" s="13" t="n"/>
      <c r="P178" s="217" t="n"/>
      <c r="Q178" s="217" t="n"/>
      <c r="R178" s="211" t="inlineStr">
        <is>
          <t>Design Filter Type</t>
        </is>
      </c>
      <c r="S178" s="421" t="n"/>
      <c r="T178" s="422" t="n"/>
      <c r="U178" s="212" t="n"/>
      <c r="V178" s="423" t="n"/>
      <c r="W178" s="217" t="n"/>
      <c r="X178" s="217" t="n"/>
    </row>
    <row r="179" ht="13.35" customHeight="1" s="162">
      <c r="B179" s="199" t="inlineStr">
        <is>
          <t>Model Number</t>
        </is>
      </c>
      <c r="C179" s="401" t="n"/>
      <c r="D179" s="204">
        <f>IF('{Equipment Data Entry}'!F72="","",'{Equipment Data Entry}'!F72)</f>
        <v/>
      </c>
      <c r="E179" s="400" t="n"/>
      <c r="F179" s="400" t="n"/>
      <c r="G179" s="401" t="n"/>
      <c r="H179" s="13" t="n"/>
      <c r="I179" s="199" t="inlineStr">
        <is>
          <t>Supply Airflow</t>
        </is>
      </c>
      <c r="J179" s="401" t="n"/>
      <c r="K179" s="24">
        <f>'ERV Airflow'!H366</f>
        <v/>
      </c>
      <c r="L179" s="24">
        <f>'ERV Airflow'!L366</f>
        <v/>
      </c>
      <c r="M179" s="22">
        <f>IF(OR(L179="",K179="",K179=0),"",L179/K179)</f>
        <v/>
      </c>
      <c r="O179" s="13" t="n"/>
      <c r="P179" s="216" t="n"/>
      <c r="Q179" s="216" t="n"/>
      <c r="R179" s="211" t="inlineStr">
        <is>
          <t>Installed Filter Type</t>
        </is>
      </c>
      <c r="S179" s="421" t="n"/>
      <c r="T179" s="422" t="n"/>
      <c r="U179" s="211" t="inlineStr">
        <is>
          <t>Qty.</t>
        </is>
      </c>
      <c r="V179" s="423" t="n"/>
      <c r="W179" s="217" t="n"/>
      <c r="X179" s="217" t="n"/>
    </row>
    <row r="180" ht="13.35" customHeight="1" s="162">
      <c r="B180" s="199" t="inlineStr">
        <is>
          <t>Serial Number</t>
        </is>
      </c>
      <c r="C180" s="401" t="n"/>
      <c r="D180" s="204" t="n"/>
      <c r="E180" s="400" t="n"/>
      <c r="F180" s="400" t="n"/>
      <c r="G180" s="401" t="n"/>
      <c r="H180" s="13" t="n"/>
      <c r="I180" s="199" t="inlineStr">
        <is>
          <t>Exhaust Airflow</t>
        </is>
      </c>
      <c r="J180" s="401" t="n"/>
      <c r="K180" s="71">
        <f>'ERV Airflow'!H387</f>
        <v/>
      </c>
      <c r="L180" s="64">
        <f>'ERV Airflow'!L387</f>
        <v/>
      </c>
      <c r="M180" s="22">
        <f>IF(OR(L180="",K180="",K180=0),"",L180/K180)</f>
        <v/>
      </c>
      <c r="O180" s="13" t="n"/>
      <c r="P180" s="217" t="n"/>
      <c r="Q180" s="217" t="n"/>
      <c r="R180" s="211" t="inlineStr">
        <is>
          <t>Size</t>
        </is>
      </c>
      <c r="S180" s="212" t="n"/>
      <c r="T180" s="423" t="n"/>
      <c r="U180" s="211" t="inlineStr">
        <is>
          <t>Qty.</t>
        </is>
      </c>
      <c r="V180" s="212" t="n"/>
      <c r="W180" s="217" t="n"/>
      <c r="X180" s="217" t="n"/>
    </row>
    <row r="181" ht="13.35" customHeight="1" s="162">
      <c r="B181" s="199" t="inlineStr">
        <is>
          <t>Area Served</t>
        </is>
      </c>
      <c r="C181" s="401" t="n"/>
      <c r="D181" s="204">
        <f>I174</f>
        <v/>
      </c>
      <c r="E181" s="400" t="n"/>
      <c r="F181" s="400" t="n"/>
      <c r="G181" s="401" t="n"/>
      <c r="H181" s="13" t="n"/>
      <c r="I181" s="199" t="inlineStr">
        <is>
          <t>Supply ΔP (core)</t>
        </is>
      </c>
      <c r="J181" s="401" t="n"/>
      <c r="K181" s="24">
        <f>IF('{Equipment Data Entry}'!R72="","",'{Equipment Data Entry}'!R72)</f>
        <v/>
      </c>
      <c r="L181" s="24" t="n"/>
      <c r="M181" s="13" t="n"/>
      <c r="O181" s="13" t="n"/>
      <c r="P181" s="217" t="n"/>
      <c r="S181" s="217" t="n"/>
      <c r="V181" s="217" t="n"/>
      <c r="W181" s="61" t="inlineStr">
        <is>
          <t>Original</t>
        </is>
      </c>
      <c r="X181" s="61" t="inlineStr">
        <is>
          <t>New</t>
        </is>
      </c>
    </row>
    <row r="182" ht="13.35" customHeight="1" s="162">
      <c r="B182" s="199" t="inlineStr">
        <is>
          <t>Location</t>
        </is>
      </c>
      <c r="C182" s="401" t="n"/>
      <c r="D182" s="204">
        <f>IF('{Equipment Data Entry}'!D72="","",'{Equipment Data Entry}'!D72)</f>
        <v/>
      </c>
      <c r="E182" s="400" t="n"/>
      <c r="F182" s="400" t="n"/>
      <c r="G182" s="401" t="n"/>
      <c r="H182" s="13" t="n"/>
      <c r="I182" s="199" t="inlineStr">
        <is>
          <t>Exhaust ΔP (core)</t>
        </is>
      </c>
      <c r="J182" s="401" t="n"/>
      <c r="K182" s="24">
        <f>IF('{Equipment Data Entry}'!S72="","",'{Equipment Data Entry}'!S72)</f>
        <v/>
      </c>
      <c r="L182" s="24" t="n"/>
      <c r="M182" s="13" t="n"/>
      <c r="O182" s="13" t="n"/>
      <c r="P182" s="217" t="n"/>
      <c r="Q182" s="217" t="n"/>
      <c r="R182" s="216" t="inlineStr">
        <is>
          <t>Direct Drive Motors</t>
        </is>
      </c>
      <c r="U182" s="216" t="inlineStr">
        <is>
          <t>Drive Change Data</t>
        </is>
      </c>
      <c r="W182" s="61" t="inlineStr">
        <is>
          <t>Original</t>
        </is>
      </c>
      <c r="X182" s="61" t="inlineStr">
        <is>
          <t>New</t>
        </is>
      </c>
    </row>
    <row r="183" ht="13.35" customHeight="1" s="162">
      <c r="B183" s="13" t="n"/>
      <c r="C183" s="13" t="n"/>
      <c r="D183" s="13" t="n"/>
      <c r="E183" s="13" t="n"/>
      <c r="F183" s="13" t="n"/>
      <c r="G183" s="13" t="n"/>
      <c r="H183" s="13" t="n"/>
      <c r="I183" s="199" t="inlineStr">
        <is>
          <t>Fan RPMs</t>
        </is>
      </c>
      <c r="J183" s="401" t="n"/>
      <c r="K183" s="24">
        <f>IF('{Equipment Data Entry}'!I72="","",'{Equipment Data Entry}'!I72)</f>
        <v/>
      </c>
      <c r="L183" s="24">
        <f>IF(L192="","",L192)</f>
        <v/>
      </c>
      <c r="M183" s="13" t="n"/>
      <c r="O183" s="13" t="n"/>
      <c r="P183" s="217" t="n"/>
      <c r="Q183" s="211" t="inlineStr">
        <is>
          <t>RPM</t>
        </is>
      </c>
      <c r="R183" s="211" t="inlineStr">
        <is>
          <t>Initial</t>
        </is>
      </c>
      <c r="S183" s="211" t="inlineStr">
        <is>
          <t>Final</t>
        </is>
      </c>
      <c r="T183" s="217" t="n"/>
      <c r="U183" s="211" t="inlineStr">
        <is>
          <t>Motor Sheave</t>
        </is>
      </c>
      <c r="V183" s="422" t="n"/>
      <c r="W183" s="212" t="n"/>
      <c r="X183" s="212" t="n"/>
    </row>
    <row r="184" ht="13.35" customHeight="1" s="162">
      <c r="B184" s="200" t="inlineStr">
        <is>
          <t>Motor Data</t>
        </is>
      </c>
      <c r="C184" s="400" t="n"/>
      <c r="D184" s="400" t="n"/>
      <c r="E184" s="400" t="n"/>
      <c r="F184" s="400" t="n"/>
      <c r="G184" s="401" t="n"/>
      <c r="H184" s="13" t="n"/>
      <c r="I184" s="199" t="inlineStr">
        <is>
          <t>Filters: Type / Size / Qty</t>
        </is>
      </c>
      <c r="J184" s="401" t="n"/>
      <c r="K184" s="24" t="n"/>
      <c r="L184" s="400" t="n"/>
      <c r="M184" s="401" t="n"/>
      <c r="O184" s="13" t="n"/>
      <c r="P184" s="217" t="n"/>
      <c r="Q184" s="211" t="inlineStr">
        <is>
          <t>RPM</t>
        </is>
      </c>
      <c r="R184" s="212" t="n"/>
      <c r="S184" s="211" t="n"/>
      <c r="T184" s="217" t="n"/>
      <c r="U184" s="211" t="inlineStr">
        <is>
          <t>Fan Sheave</t>
        </is>
      </c>
      <c r="V184" s="422" t="n"/>
      <c r="W184" s="212" t="n"/>
      <c r="X184" s="212" t="n"/>
    </row>
    <row r="185" ht="13.35" customHeight="1" s="162">
      <c r="B185" s="199" t="inlineStr">
        <is>
          <t>Manufacturer</t>
        </is>
      </c>
      <c r="C185" s="401" t="n"/>
      <c r="D185" s="203" t="n"/>
      <c r="E185" s="400" t="n"/>
      <c r="F185" s="400" t="n"/>
      <c r="G185" s="401" t="n"/>
      <c r="H185" s="13" t="n"/>
      <c r="I185" s="200" t="inlineStr">
        <is>
          <t>Drive Data</t>
        </is>
      </c>
      <c r="J185" s="400" t="n"/>
      <c r="K185" s="400" t="n"/>
      <c r="L185" s="401" t="n"/>
      <c r="M185" s="13" t="n"/>
      <c r="O185" s="13" t="n"/>
      <c r="P185" s="217" t="n"/>
      <c r="Q185" s="211" t="inlineStr">
        <is>
          <t>VFD</t>
        </is>
      </c>
      <c r="R185" s="212" t="n"/>
      <c r="S185" s="211" t="n"/>
      <c r="T185" s="217" t="n"/>
      <c r="U185" s="211" t="inlineStr">
        <is>
          <t>Belt</t>
        </is>
      </c>
      <c r="V185" s="422" t="n"/>
      <c r="W185" s="212" t="n"/>
      <c r="X185" s="212" t="n"/>
    </row>
    <row r="186" ht="13.35" customHeight="1" s="162">
      <c r="B186" s="199" t="inlineStr">
        <is>
          <t>Horsepower</t>
        </is>
      </c>
      <c r="C186" s="401" t="n"/>
      <c r="D186" s="28">
        <f>IF('{Equipment Data Entry}'!G72="","",'{Equipment Data Entry}'!G72)</f>
        <v/>
      </c>
      <c r="E186" s="21" t="inlineStr">
        <is>
          <t>RPM</t>
        </is>
      </c>
      <c r="F186" s="24" t="n"/>
      <c r="G186" s="199" t="inlineStr">
        <is>
          <t>SF</t>
        </is>
      </c>
      <c r="H186" s="13" t="n"/>
      <c r="I186" s="199" t="inlineStr">
        <is>
          <t>Motor Shv OD/Bore/PD</t>
        </is>
      </c>
      <c r="J186" s="401" t="n"/>
      <c r="K186" s="208">
        <f>IF('{Equipment Data Entry}'!J72="","",'{Equipment Data Entry}'!J72)</f>
        <v/>
      </c>
      <c r="L186" s="401" t="n"/>
      <c r="M186" s="13" t="n"/>
      <c r="O186" s="13" t="n"/>
      <c r="P186" s="217" t="n"/>
      <c r="Q186" s="211" t="inlineStr">
        <is>
          <t>DCV</t>
        </is>
      </c>
      <c r="R186" s="212" t="n"/>
      <c r="S186" s="211" t="n"/>
      <c r="T186" s="217" t="n"/>
      <c r="U186" s="211" t="inlineStr">
        <is>
          <t>C to C</t>
        </is>
      </c>
      <c r="V186" s="422" t="n"/>
      <c r="W186" s="212" t="n"/>
      <c r="X186" s="212" t="n"/>
    </row>
    <row r="187" ht="13.35" customHeight="1" s="162">
      <c r="B187" s="198">
        <f>IF('{Equipment Data Entry}'!N72="","",'{Equipment Data Entry}'!N72)</f>
        <v/>
      </c>
      <c r="C187" s="198">
        <f>IF('{Equipment Data Entry}'!O72="","",'{Equipment Data Entry}'!O72)</f>
        <v/>
      </c>
      <c r="D187" s="21" t="inlineStr">
        <is>
          <t>FLA</t>
        </is>
      </c>
      <c r="E187" s="25" t="n"/>
      <c r="F187" s="21" t="inlineStr">
        <is>
          <t>Frame</t>
        </is>
      </c>
      <c r="G187" s="208" t="n"/>
      <c r="H187" s="13" t="n"/>
      <c r="I187" s="199" t="inlineStr">
        <is>
          <t>Fan Shv OD/Bore</t>
        </is>
      </c>
      <c r="J187" s="401" t="n"/>
      <c r="K187" s="208">
        <f>IF('{Equipment Data Entry}'!K72="","",'{Equipment Data Entry}'!K72)</f>
        <v/>
      </c>
      <c r="L187" s="401" t="n"/>
      <c r="M187" s="13" t="n"/>
      <c r="O187" s="13" t="n"/>
      <c r="P187" s="217" t="n"/>
      <c r="Q187" s="217" t="n"/>
      <c r="R187" s="216" t="inlineStr">
        <is>
          <t>Technician Notes</t>
        </is>
      </c>
      <c r="S187" s="217" t="n"/>
      <c r="T187" s="217" t="n"/>
      <c r="U187" s="217" t="n"/>
      <c r="V187" s="217" t="n"/>
      <c r="W187" s="217" t="n"/>
      <c r="X187" s="217" t="n"/>
    </row>
    <row r="188" ht="13.35" customHeight="1" s="162">
      <c r="B188" s="199" t="inlineStr">
        <is>
          <t>Corrected FLA</t>
        </is>
      </c>
      <c r="C188" s="401" t="n"/>
      <c r="D188" s="27">
        <f>IF(OR(E189="",E187="",B187=""),"",B187/AVERAGE(E189:G189)*E187)</f>
        <v/>
      </c>
      <c r="E188" s="199" t="inlineStr">
        <is>
          <t>Estimated BHP</t>
        </is>
      </c>
      <c r="F188" s="401" t="n"/>
      <c r="G188" s="27">
        <f>IF(OR(COUNT(E189:G189)=0,COUNT(E190:G190)=0),"",IF(C187="1-phase", ((0.8*0.9*E189*E190)/746), AVERAGE(E189:G189)*AVERAGE(E190:G190)*0.8*0.9*1.732/746))</f>
        <v/>
      </c>
      <c r="H188" s="13" t="n"/>
      <c r="I188" s="199" t="inlineStr">
        <is>
          <t>Belt(s)</t>
        </is>
      </c>
      <c r="J188" s="208">
        <f>IF('{Equipment Data Entry}'!L72="","",'{Equipment Data Entry}'!L72)</f>
        <v/>
      </c>
      <c r="K188" s="199" t="inlineStr">
        <is>
          <t>C to C</t>
        </is>
      </c>
      <c r="L188" s="64">
        <f>IF('{Equipment Data Entry}'!M72="","",'{Equipment Data Entry}'!M72)</f>
        <v/>
      </c>
      <c r="M188" s="13" t="n"/>
      <c r="O188" s="13" t="n"/>
      <c r="P188" s="217" t="n"/>
      <c r="Q188" s="217" t="n"/>
      <c r="R188" s="216" t="inlineStr">
        <is>
          <t>Technician Notes</t>
        </is>
      </c>
      <c r="S188" s="217" t="n"/>
      <c r="T188" s="217" t="n"/>
      <c r="U188" s="217" t="n"/>
      <c r="V188" s="217" t="n"/>
      <c r="W188" s="217" t="n"/>
      <c r="X188" s="217" t="n"/>
    </row>
    <row r="189" ht="13.35" customHeight="1" s="162">
      <c r="B189" s="199" t="inlineStr">
        <is>
          <t>Measured Voltage</t>
        </is>
      </c>
      <c r="C189" s="400" t="n"/>
      <c r="D189" s="401" t="n"/>
      <c r="E189" s="24" t="n"/>
      <c r="F189" s="24" t="n"/>
      <c r="G189" s="24" t="n"/>
      <c r="H189" s="13" t="n"/>
      <c r="I189" s="199" t="inlineStr">
        <is>
          <t>Final Settings / Setpoints</t>
        </is>
      </c>
      <c r="J189" s="401" t="n"/>
      <c r="K189" s="24" t="n"/>
      <c r="L189" s="400" t="n"/>
      <c r="M189" s="401" t="n"/>
      <c r="O189" s="13" t="n"/>
      <c r="P189" s="217" t="n"/>
      <c r="Q189" s="217" t="n"/>
      <c r="R189" s="429" t="n"/>
      <c r="S189" s="430" t="n"/>
      <c r="T189" s="430" t="n"/>
      <c r="U189" s="430" t="n"/>
      <c r="V189" s="430" t="n"/>
      <c r="W189" s="430" t="n"/>
      <c r="X189" s="431" t="n"/>
    </row>
    <row r="190" ht="13.35" customHeight="1" s="162">
      <c r="B190" s="199" t="inlineStr">
        <is>
          <t>Measured Amperage</t>
        </is>
      </c>
      <c r="C190" s="400" t="n"/>
      <c r="D190" s="401" t="n"/>
      <c r="E190" s="25" t="n"/>
      <c r="F190" s="25" t="n"/>
      <c r="G190" s="25" t="n"/>
      <c r="H190" s="13" t="n"/>
      <c r="I190" s="205" t="inlineStr">
        <is>
          <t>RPM Data</t>
        </is>
      </c>
      <c r="J190" s="401" t="n"/>
      <c r="K190" s="205" t="inlineStr">
        <is>
          <t>Initial</t>
        </is>
      </c>
      <c r="L190" s="205" t="inlineStr">
        <is>
          <t>Final</t>
        </is>
      </c>
      <c r="M190" s="13" t="n"/>
      <c r="O190" s="13" t="n"/>
      <c r="P190" s="217" t="n"/>
      <c r="Q190" s="217" t="n"/>
      <c r="R190" s="432" t="n"/>
      <c r="S190" s="404" t="n"/>
      <c r="T190" s="404" t="n"/>
      <c r="U190" s="404" t="n"/>
      <c r="V190" s="404" t="n"/>
      <c r="W190" s="404" t="n"/>
      <c r="X190" s="433" t="n"/>
    </row>
    <row r="191" ht="13.35" customHeight="1" s="162">
      <c r="B191" s="13" t="n"/>
      <c r="C191" s="13" t="n"/>
      <c r="D191" s="13" t="n"/>
      <c r="E191" s="13" t="n"/>
      <c r="F191" s="13" t="n"/>
      <c r="G191" s="13" t="n"/>
      <c r="H191" s="13" t="n"/>
      <c r="I191" s="199" t="inlineStr">
        <is>
          <t>Motor RPM</t>
        </is>
      </c>
      <c r="J191" s="401" t="n"/>
      <c r="K191" s="24" t="n"/>
      <c r="L191" s="24" t="n"/>
      <c r="M191" s="13" t="n"/>
      <c r="O191" s="13" t="n"/>
      <c r="P191" s="217" t="n"/>
      <c r="Q191" s="217" t="n"/>
      <c r="R191" s="432" t="n"/>
      <c r="S191" s="404" t="n"/>
      <c r="T191" s="404" t="n"/>
      <c r="U191" s="404" t="n"/>
      <c r="V191" s="404" t="n"/>
      <c r="W191" s="404" t="n"/>
      <c r="X191" s="433" t="n"/>
    </row>
    <row r="192" ht="13.35" customHeight="1" s="162">
      <c r="B192" s="200" t="inlineStr">
        <is>
          <t xml:space="preserve">Static Pressures Profile </t>
        </is>
      </c>
      <c r="C192" s="400" t="n"/>
      <c r="D192" s="400" t="n"/>
      <c r="E192" s="400" t="n"/>
      <c r="F192" s="400" t="n"/>
      <c r="G192" s="401" t="n"/>
      <c r="H192" s="13" t="n"/>
      <c r="I192" s="199" t="inlineStr">
        <is>
          <t>Fan RPM</t>
        </is>
      </c>
      <c r="J192" s="401" t="n"/>
      <c r="K192" s="24" t="n"/>
      <c r="L192" s="24" t="n"/>
      <c r="M192" s="13" t="n"/>
      <c r="O192" s="13" t="n"/>
      <c r="P192" s="217" t="n"/>
      <c r="Q192" s="217" t="n"/>
      <c r="R192" s="432" t="n"/>
      <c r="S192" s="404" t="n"/>
      <c r="T192" s="404" t="n"/>
      <c r="U192" s="404" t="n"/>
      <c r="V192" s="404" t="n"/>
      <c r="W192" s="404" t="n"/>
      <c r="X192" s="433" t="n"/>
    </row>
    <row r="193" ht="13.35" customHeight="1" s="162">
      <c r="B193" s="434" t="n"/>
      <c r="C193" s="401" t="n"/>
      <c r="D193" s="205" t="inlineStr">
        <is>
          <t>Flt/Coil</t>
        </is>
      </c>
      <c r="E193" s="205" t="inlineStr">
        <is>
          <t>Fan</t>
        </is>
      </c>
      <c r="F193" s="434" t="n"/>
      <c r="G193" s="401" t="n"/>
      <c r="H193" s="13" t="n"/>
      <c r="I193" s="246" t="inlineStr">
        <is>
          <t>VSD Frequency</t>
        </is>
      </c>
      <c r="J193" s="403" t="n"/>
      <c r="K193" s="65" t="n"/>
      <c r="L193" s="65" t="n"/>
      <c r="M193" s="13" t="n"/>
      <c r="O193" s="13" t="n"/>
      <c r="P193" s="217" t="n"/>
      <c r="Q193" s="217" t="n"/>
      <c r="R193" s="432" t="n"/>
      <c r="S193" s="404" t="n"/>
      <c r="T193" s="404" t="n"/>
      <c r="U193" s="404" t="n"/>
      <c r="V193" s="404" t="n"/>
      <c r="W193" s="404" t="n"/>
      <c r="X193" s="433" t="n"/>
    </row>
    <row r="194" ht="13.35" customHeight="1" s="162">
      <c r="B194" s="198" t="inlineStr">
        <is>
          <t>Entering</t>
        </is>
      </c>
      <c r="C194" s="401" t="n"/>
      <c r="D194" s="19" t="n"/>
      <c r="E194" s="19" t="n"/>
      <c r="F194" s="19">
        <f>IF(E194="", "", E195-E194)</f>
        <v/>
      </c>
      <c r="G194" s="186" t="inlineStr">
        <is>
          <t>TSP</t>
        </is>
      </c>
      <c r="H194" s="23" t="n"/>
      <c r="I194" s="14" t="n"/>
      <c r="J194" s="14" t="n"/>
      <c r="K194" s="14" t="n"/>
      <c r="L194" s="38" t="n"/>
      <c r="M194" s="13" t="n"/>
      <c r="O194" s="13" t="n"/>
      <c r="P194" s="217" t="n"/>
      <c r="Q194" s="217" t="n"/>
      <c r="R194" s="432" t="n"/>
      <c r="S194" s="404" t="n"/>
      <c r="T194" s="404" t="n"/>
      <c r="U194" s="404" t="n"/>
      <c r="V194" s="404" t="n"/>
      <c r="W194" s="404" t="n"/>
      <c r="X194" s="433" t="n"/>
    </row>
    <row r="195" ht="13.35" customHeight="1" s="162">
      <c r="B195" s="198" t="inlineStr">
        <is>
          <t>Exiting</t>
        </is>
      </c>
      <c r="C195" s="401" t="n"/>
      <c r="D195" s="55">
        <f>IF(E194="", "", E194)</f>
        <v/>
      </c>
      <c r="E195" s="19" t="n"/>
      <c r="F195" s="19">
        <f>IF(E195="", "", E195-D194)</f>
        <v/>
      </c>
      <c r="G195" s="186" t="inlineStr">
        <is>
          <t>ESP</t>
        </is>
      </c>
      <c r="H195" s="23" t="n"/>
      <c r="I195" s="13" t="n"/>
      <c r="J195" s="13" t="n"/>
      <c r="K195" s="13" t="n"/>
      <c r="L195" s="13" t="n"/>
      <c r="M195" s="13" t="n"/>
      <c r="O195" s="13" t="n"/>
      <c r="P195" s="217" t="n"/>
      <c r="Q195" s="217" t="n"/>
      <c r="R195" s="432" t="n"/>
      <c r="S195" s="404" t="n"/>
      <c r="T195" s="404" t="n"/>
      <c r="U195" s="404" t="n"/>
      <c r="V195" s="404" t="n"/>
      <c r="W195" s="404" t="n"/>
      <c r="X195" s="433" t="n"/>
    </row>
    <row r="196" ht="13.35" customHeight="1" s="162">
      <c r="O196" s="13" t="n"/>
      <c r="P196" s="217" t="n"/>
      <c r="Q196" s="217" t="n"/>
      <c r="R196" s="435" t="n"/>
      <c r="S196" s="404" t="n"/>
      <c r="T196" s="404" t="n"/>
      <c r="U196" s="404" t="n"/>
      <c r="V196" s="404" t="n"/>
      <c r="W196" s="404" t="n"/>
      <c r="X196" s="433" t="n"/>
    </row>
    <row r="197" ht="13.35" customHeight="1" s="162">
      <c r="B197" s="205" t="inlineStr">
        <is>
          <t>Notes</t>
        </is>
      </c>
      <c r="C197" s="186" t="n"/>
      <c r="D197" s="400" t="n"/>
      <c r="E197" s="400" t="n"/>
      <c r="F197" s="400" t="n"/>
      <c r="G197" s="400" t="n"/>
      <c r="H197" s="400" t="n"/>
      <c r="I197" s="400" t="n"/>
      <c r="J197" s="400" t="n"/>
      <c r="K197" s="400" t="n"/>
      <c r="L197" s="400" t="n"/>
      <c r="M197" s="401" t="n"/>
      <c r="O197" s="13" t="n"/>
      <c r="P197" s="217" t="n"/>
      <c r="Q197" s="217" t="n"/>
      <c r="R197" s="432" t="n"/>
      <c r="S197" s="404" t="n"/>
      <c r="T197" s="404" t="n"/>
      <c r="U197" s="404" t="n"/>
      <c r="V197" s="404" t="n"/>
      <c r="W197" s="404" t="n"/>
      <c r="X197" s="433" t="n"/>
    </row>
    <row r="198" ht="13.35" customHeight="1" s="162">
      <c r="B198" s="186" t="n"/>
      <c r="C198" s="400" t="n"/>
      <c r="D198" s="400" t="n"/>
      <c r="E198" s="400" t="n"/>
      <c r="F198" s="400" t="n"/>
      <c r="G198" s="400" t="n"/>
      <c r="H198" s="400" t="n"/>
      <c r="I198" s="400" t="n"/>
      <c r="J198" s="400" t="n"/>
      <c r="K198" s="400" t="n"/>
      <c r="L198" s="400" t="n"/>
      <c r="M198" s="401" t="n"/>
      <c r="O198" s="13" t="n"/>
      <c r="P198" s="217" t="n"/>
      <c r="Q198" s="217" t="n"/>
      <c r="R198" s="436" t="n"/>
      <c r="S198" s="437" t="n"/>
      <c r="T198" s="437" t="n"/>
      <c r="U198" s="437" t="n"/>
      <c r="V198" s="437" t="n"/>
      <c r="W198" s="437" t="n"/>
      <c r="X198" s="438" t="n"/>
    </row>
    <row r="199" ht="13.35" customHeight="1" s="162">
      <c r="B199" s="186" t="n"/>
      <c r="C199" s="400" t="n"/>
      <c r="D199" s="400" t="n"/>
      <c r="E199" s="400" t="n"/>
      <c r="F199" s="400" t="n"/>
      <c r="G199" s="400" t="n"/>
      <c r="H199" s="400" t="n"/>
      <c r="I199" s="400" t="n"/>
      <c r="J199" s="400" t="n"/>
      <c r="K199" s="400" t="n"/>
      <c r="L199" s="400" t="n"/>
      <c r="M199" s="401" t="n"/>
    </row>
    <row r="200" ht="13.35" customHeight="1" s="162">
      <c r="B200" s="200" t="inlineStr">
        <is>
          <t>System</t>
        </is>
      </c>
      <c r="C200" s="403" t="n"/>
      <c r="D200" s="209">
        <f>IF('{Equipment Data Entry}'!B73="","",'{Equipment Data Entry}'!B73)</f>
        <v/>
      </c>
      <c r="E200" s="420" t="n"/>
      <c r="F200" s="403" t="n"/>
      <c r="G200" s="200" t="inlineStr">
        <is>
          <t>Service</t>
        </is>
      </c>
      <c r="H200" s="403" t="n"/>
      <c r="I200" s="210">
        <f>IF('{Equipment Data Entry}'!C73="","", '{Equipment Data Entry}'!C73)</f>
        <v/>
      </c>
      <c r="J200" s="420" t="n"/>
      <c r="K200" s="420" t="n"/>
      <c r="L200" s="420" t="n"/>
      <c r="M200" s="403" t="n"/>
      <c r="O200" s="13" t="n"/>
      <c r="P200" s="217" t="n"/>
      <c r="Q200" s="217" t="n"/>
      <c r="R200" s="216" t="inlineStr">
        <is>
          <t>Misc. Unit Info</t>
        </is>
      </c>
      <c r="U200" s="217" t="n"/>
      <c r="W200" s="217" t="n"/>
      <c r="X200" s="217" t="n"/>
    </row>
    <row r="201" ht="13.35" customHeight="1" s="162">
      <c r="B201" s="424" t="n"/>
      <c r="C201" s="425" t="n"/>
      <c r="D201" s="424" t="n"/>
      <c r="E201" s="426" t="n"/>
      <c r="F201" s="425" t="n"/>
      <c r="G201" s="424" t="n"/>
      <c r="H201" s="425" t="n"/>
      <c r="I201" s="424" t="n"/>
      <c r="J201" s="426" t="n"/>
      <c r="K201" s="426" t="n"/>
      <c r="L201" s="426" t="n"/>
      <c r="M201" s="425" t="n"/>
      <c r="O201" s="13" t="n"/>
      <c r="P201" s="217" t="n"/>
      <c r="Q201" s="217" t="n"/>
      <c r="R201" s="211" t="inlineStr">
        <is>
          <t>Design Fan Rotation</t>
        </is>
      </c>
      <c r="S201" s="421" t="n"/>
      <c r="T201" s="422" t="n"/>
      <c r="U201" s="212" t="n"/>
      <c r="V201" s="423" t="n"/>
      <c r="W201" s="217" t="n"/>
      <c r="X201" s="217" t="n"/>
    </row>
    <row r="202" ht="13.35" customHeight="1" s="162">
      <c r="B202" s="439" t="inlineStr">
        <is>
          <t>Drive Type:</t>
        </is>
      </c>
      <c r="C202" s="13" t="n"/>
      <c r="D202" s="440" t="n"/>
      <c r="E202" s="439" t="inlineStr">
        <is>
          <t>Fan Rotation – Design:</t>
        </is>
      </c>
      <c r="F202" s="13" t="n"/>
      <c r="G202" s="440" t="n"/>
      <c r="H202" s="13" t="n"/>
      <c r="I202" s="439" t="inlineStr">
        <is>
          <t>Actual:</t>
        </is>
      </c>
      <c r="J202" s="440" t="n"/>
      <c r="K202" s="439" t="inlineStr">
        <is>
          <t>Sheave Bore (M/F):</t>
        </is>
      </c>
      <c r="L202" s="13" t="n"/>
      <c r="M202" s="440" t="n"/>
      <c r="O202" s="13" t="n"/>
      <c r="P202" s="217" t="n"/>
      <c r="Q202" s="217" t="n"/>
      <c r="R202" s="211" t="inlineStr">
        <is>
          <t>Actual Fan Rotation</t>
        </is>
      </c>
      <c r="S202" s="421" t="n"/>
      <c r="T202" s="422" t="n"/>
      <c r="U202" s="212" t="n"/>
      <c r="V202" s="423" t="n"/>
      <c r="W202" s="217" t="n"/>
      <c r="X202" s="217" t="n"/>
    </row>
    <row r="203" ht="13.35" customHeight="1" s="162">
      <c r="B203" s="200" t="inlineStr">
        <is>
          <t>Unit Data</t>
        </is>
      </c>
      <c r="C203" s="400" t="n"/>
      <c r="D203" s="400" t="n"/>
      <c r="E203" s="400" t="n"/>
      <c r="F203" s="400" t="n"/>
      <c r="G203" s="401" t="n"/>
      <c r="H203" s="13" t="n"/>
      <c r="I203" s="200" t="inlineStr">
        <is>
          <t>Design and Performance Data</t>
        </is>
      </c>
      <c r="J203" s="400" t="n"/>
      <c r="K203" s="400" t="n"/>
      <c r="L203" s="401" t="n"/>
      <c r="M203" s="283" t="n"/>
      <c r="O203" s="13" t="n"/>
      <c r="P203" s="217" t="n"/>
      <c r="Q203" s="217" t="n"/>
      <c r="R203" s="211" t="inlineStr">
        <is>
          <t>Design Filter Type</t>
        </is>
      </c>
      <c r="S203" s="421" t="n"/>
      <c r="T203" s="422" t="n"/>
      <c r="U203" s="212" t="n"/>
      <c r="V203" s="423" t="n"/>
      <c r="W203" s="217" t="n"/>
      <c r="X203" s="217" t="n"/>
    </row>
    <row r="204" ht="13.35" customHeight="1" s="162">
      <c r="B204" s="199" t="inlineStr">
        <is>
          <t>Manufacturer</t>
        </is>
      </c>
      <c r="C204" s="401" t="n"/>
      <c r="D204" s="204">
        <f>IF('{Equipment Data Entry}'!E73="","",'{Equipment Data Entry}'!E73)</f>
        <v/>
      </c>
      <c r="E204" s="400" t="n"/>
      <c r="F204" s="400" t="n"/>
      <c r="G204" s="401" t="n"/>
      <c r="H204" s="13" t="n"/>
      <c r="I204" s="199" t="inlineStr">
        <is>
          <t>Design Criteria</t>
        </is>
      </c>
      <c r="J204" s="401" t="n"/>
      <c r="K204" s="199" t="inlineStr">
        <is>
          <t>Design</t>
        </is>
      </c>
      <c r="L204" s="199" t="inlineStr">
        <is>
          <t>Actual</t>
        </is>
      </c>
      <c r="M204" s="13" t="n"/>
      <c r="O204" s="13" t="n"/>
      <c r="P204" s="216" t="n"/>
      <c r="Q204" s="216" t="n"/>
      <c r="R204" s="211" t="inlineStr">
        <is>
          <t>Installed Filter Type</t>
        </is>
      </c>
      <c r="S204" s="421" t="n"/>
      <c r="T204" s="422" t="n"/>
      <c r="U204" s="212" t="n"/>
      <c r="V204" s="423" t="n"/>
      <c r="W204" s="217" t="n"/>
      <c r="X204" s="217" t="n"/>
    </row>
    <row r="205" ht="13.35" customHeight="1" s="162">
      <c r="B205" s="199" t="inlineStr">
        <is>
          <t>Model Number</t>
        </is>
      </c>
      <c r="C205" s="401" t="n"/>
      <c r="D205" s="204">
        <f>IF('{Equipment Data Entry}'!F73="","",'{Equipment Data Entry}'!F73)</f>
        <v/>
      </c>
      <c r="E205" s="400" t="n"/>
      <c r="F205" s="400" t="n"/>
      <c r="G205" s="401" t="n"/>
      <c r="H205" s="13" t="n"/>
      <c r="I205" s="199" t="inlineStr">
        <is>
          <t>Supply Airflow</t>
        </is>
      </c>
      <c r="J205" s="401" t="n"/>
      <c r="K205" s="24">
        <f>'ERV Airflow'!H415</f>
        <v/>
      </c>
      <c r="L205" s="24">
        <f>'ERV Airflow'!L415</f>
        <v/>
      </c>
      <c r="M205" s="22">
        <f>IF(OR(L205="",K205="",K205=0),"",L205/K205)</f>
        <v/>
      </c>
      <c r="O205" s="13" t="n"/>
      <c r="P205" s="217" t="n"/>
      <c r="Q205" s="217" t="n"/>
      <c r="R205" s="211" t="inlineStr">
        <is>
          <t>Size</t>
        </is>
      </c>
      <c r="S205" s="212" t="n"/>
      <c r="T205" s="423" t="n"/>
      <c r="U205" s="211" t="inlineStr">
        <is>
          <t>Qty.</t>
        </is>
      </c>
      <c r="V205" s="212" t="n"/>
      <c r="W205" s="217" t="n"/>
      <c r="X205" s="217" t="n"/>
    </row>
    <row r="206" ht="13.35" customHeight="1" s="162">
      <c r="B206" s="199" t="inlineStr">
        <is>
          <t>Serial Number</t>
        </is>
      </c>
      <c r="C206" s="401" t="n"/>
      <c r="D206" s="204" t="n"/>
      <c r="E206" s="400" t="n"/>
      <c r="F206" s="400" t="n"/>
      <c r="G206" s="401" t="n"/>
      <c r="H206" s="13" t="n"/>
      <c r="I206" s="199" t="inlineStr">
        <is>
          <t>Exhaust Airflow</t>
        </is>
      </c>
      <c r="J206" s="401" t="n"/>
      <c r="K206" s="71">
        <f>'ERV Airflow'!H436</f>
        <v/>
      </c>
      <c r="L206" s="64">
        <f>'ERV Airflow'!L436</f>
        <v/>
      </c>
      <c r="M206" s="22">
        <f>IF(OR(L206="",K206="",K206=0),"",L206/K206)</f>
        <v/>
      </c>
      <c r="O206" s="13" t="n"/>
      <c r="P206" s="217" t="n"/>
      <c r="S206" s="217" t="n"/>
      <c r="V206" s="217" t="n"/>
      <c r="W206" s="217" t="n"/>
      <c r="X206" s="217" t="n"/>
    </row>
    <row r="207" ht="13.35" customHeight="1" s="162">
      <c r="B207" s="199" t="inlineStr">
        <is>
          <t>Area Served</t>
        </is>
      </c>
      <c r="C207" s="401" t="n"/>
      <c r="D207" s="204">
        <f>I200</f>
        <v/>
      </c>
      <c r="E207" s="400" t="n"/>
      <c r="F207" s="400" t="n"/>
      <c r="G207" s="401" t="n"/>
      <c r="H207" s="13" t="n"/>
      <c r="I207" s="199" t="inlineStr">
        <is>
          <t>Supply ΔP (core)</t>
        </is>
      </c>
      <c r="J207" s="401" t="n"/>
      <c r="K207" s="24">
        <f>IF('{Equipment Data Entry}'!R73="","",'{Equipment Data Entry}'!R73)</f>
        <v/>
      </c>
      <c r="L207" s="24" t="n"/>
      <c r="M207" s="13" t="n"/>
      <c r="O207" s="13" t="n"/>
      <c r="P207" s="217" t="n"/>
      <c r="Q207" s="217" t="n"/>
      <c r="R207" s="216" t="inlineStr">
        <is>
          <t>Direct Drive Motors</t>
        </is>
      </c>
      <c r="U207" s="216" t="inlineStr">
        <is>
          <t>Drive Change Data</t>
        </is>
      </c>
      <c r="W207" s="61" t="inlineStr">
        <is>
          <t>Original</t>
        </is>
      </c>
      <c r="X207" s="61" t="inlineStr">
        <is>
          <t>New</t>
        </is>
      </c>
    </row>
    <row r="208" ht="13.35" customHeight="1" s="162">
      <c r="B208" s="199" t="inlineStr">
        <is>
          <t>Location</t>
        </is>
      </c>
      <c r="C208" s="401" t="n"/>
      <c r="D208" s="204">
        <f>IF('{Equipment Data Entry}'!D73="","",'{Equipment Data Entry}'!D73)</f>
        <v/>
      </c>
      <c r="E208" s="400" t="n"/>
      <c r="F208" s="400" t="n"/>
      <c r="G208" s="401" t="n"/>
      <c r="H208" s="13" t="n"/>
      <c r="I208" s="199" t="inlineStr">
        <is>
          <t>Exhaust ΔP (core)</t>
        </is>
      </c>
      <c r="J208" s="401" t="n"/>
      <c r="K208" s="24">
        <f>IF('{Equipment Data Entry}'!S73="","",'{Equipment Data Entry}'!S73)</f>
        <v/>
      </c>
      <c r="L208" s="24" t="n"/>
      <c r="M208" s="13" t="n"/>
      <c r="O208" s="13" t="n"/>
      <c r="P208" s="217" t="n"/>
      <c r="Q208" s="211" t="n"/>
      <c r="R208" s="211" t="inlineStr">
        <is>
          <t>Initial</t>
        </is>
      </c>
      <c r="S208" s="211" t="inlineStr">
        <is>
          <t>Final</t>
        </is>
      </c>
      <c r="T208" s="217" t="n"/>
      <c r="U208" s="211" t="inlineStr">
        <is>
          <t>Motor Sheave</t>
        </is>
      </c>
      <c r="V208" s="422" t="n"/>
      <c r="W208" s="212" t="n"/>
      <c r="X208" s="212" t="n"/>
    </row>
    <row r="209" ht="13.35" customHeight="1" s="162">
      <c r="B209" s="13" t="n"/>
      <c r="C209" s="13" t="n"/>
      <c r="D209" s="13" t="n"/>
      <c r="E209" s="13" t="n"/>
      <c r="F209" s="13" t="n"/>
      <c r="G209" s="13" t="n"/>
      <c r="H209" s="13" t="n"/>
      <c r="I209" s="199" t="inlineStr">
        <is>
          <t>Fan RPMs</t>
        </is>
      </c>
      <c r="J209" s="401" t="n"/>
      <c r="K209" s="24">
        <f>IF('{Equipment Data Entry}'!I73="","",'{Equipment Data Entry}'!I73)</f>
        <v/>
      </c>
      <c r="L209" s="24">
        <f>IF(L218="","",L218)</f>
        <v/>
      </c>
      <c r="M209" s="13" t="n"/>
      <c r="O209" s="13" t="n"/>
      <c r="P209" s="217" t="n"/>
      <c r="Q209" s="211" t="inlineStr">
        <is>
          <t>RPM</t>
        </is>
      </c>
      <c r="R209" s="212" t="n"/>
      <c r="S209" s="211" t="n"/>
      <c r="T209" s="217" t="n"/>
      <c r="U209" s="211" t="inlineStr">
        <is>
          <t>Fan Sheave</t>
        </is>
      </c>
      <c r="V209" s="422" t="n"/>
      <c r="W209" s="212" t="n"/>
      <c r="X209" s="212" t="n"/>
    </row>
    <row r="210" ht="13.35" customHeight="1" s="162">
      <c r="B210" s="200" t="inlineStr">
        <is>
          <t>Motor Data</t>
        </is>
      </c>
      <c r="C210" s="400" t="n"/>
      <c r="D210" s="400" t="n"/>
      <c r="E210" s="400" t="n"/>
      <c r="F210" s="400" t="n"/>
      <c r="G210" s="401" t="n"/>
      <c r="H210" s="13" t="n"/>
      <c r="I210" s="199" t="inlineStr">
        <is>
          <t>Filters: Type / Size / Qty</t>
        </is>
      </c>
      <c r="J210" s="401" t="n"/>
      <c r="K210" s="24" t="n"/>
      <c r="L210" s="400" t="n"/>
      <c r="M210" s="401" t="n"/>
      <c r="O210" s="13" t="n"/>
      <c r="P210" s="217" t="n"/>
      <c r="Q210" s="211" t="inlineStr">
        <is>
          <t>VFD</t>
        </is>
      </c>
      <c r="R210" s="212" t="n"/>
      <c r="S210" s="211" t="n"/>
      <c r="T210" s="217" t="n"/>
      <c r="U210" s="211" t="inlineStr">
        <is>
          <t>Belt</t>
        </is>
      </c>
      <c r="V210" s="422" t="n"/>
      <c r="W210" s="212" t="n"/>
      <c r="X210" s="212" t="n"/>
    </row>
    <row r="211" ht="13.35" customHeight="1" s="162">
      <c r="B211" s="199" t="inlineStr">
        <is>
          <t>Manufacturer</t>
        </is>
      </c>
      <c r="C211" s="401" t="n"/>
      <c r="D211" s="203" t="n"/>
      <c r="E211" s="400" t="n"/>
      <c r="F211" s="400" t="n"/>
      <c r="G211" s="401" t="n"/>
      <c r="H211" s="13" t="n"/>
      <c r="I211" s="200" t="inlineStr">
        <is>
          <t>Drive Data</t>
        </is>
      </c>
      <c r="J211" s="400" t="n"/>
      <c r="K211" s="400" t="n"/>
      <c r="L211" s="401" t="n"/>
      <c r="M211" s="13" t="n"/>
      <c r="O211" s="13" t="n"/>
      <c r="P211" s="217" t="n"/>
      <c r="Q211" s="211" t="inlineStr">
        <is>
          <t>DCV</t>
        </is>
      </c>
      <c r="R211" s="212" t="n"/>
      <c r="S211" s="211" t="n"/>
      <c r="T211" s="217" t="n"/>
      <c r="U211" s="211" t="inlineStr">
        <is>
          <t>C to C</t>
        </is>
      </c>
      <c r="V211" s="422" t="n"/>
      <c r="W211" s="212" t="n"/>
      <c r="X211" s="212" t="n"/>
    </row>
    <row r="212" ht="13.35" customHeight="1" s="162">
      <c r="B212" s="199" t="inlineStr">
        <is>
          <t>Horsepower</t>
        </is>
      </c>
      <c r="C212" s="401" t="n"/>
      <c r="D212" s="28">
        <f>IF('{Equipment Data Entry}'!G73="","",'{Equipment Data Entry}'!G73)</f>
        <v/>
      </c>
      <c r="E212" s="21" t="inlineStr">
        <is>
          <t>RPM</t>
        </is>
      </c>
      <c r="F212" s="24" t="n"/>
      <c r="G212" s="199" t="inlineStr">
        <is>
          <t>SF</t>
        </is>
      </c>
      <c r="H212" s="13" t="n"/>
      <c r="I212" s="199" t="inlineStr">
        <is>
          <t>Motor Shv OD/Bore/PD</t>
        </is>
      </c>
      <c r="J212" s="401" t="n"/>
      <c r="K212" s="208">
        <f>IF('{Equipment Data Entry}'!J73="","",'{Equipment Data Entry}'!J73)</f>
        <v/>
      </c>
      <c r="L212" s="401" t="n"/>
      <c r="M212" s="13" t="n"/>
      <c r="O212" s="13" t="n"/>
      <c r="P212" s="217" t="n"/>
      <c r="Q212" s="217" t="n"/>
      <c r="R212" s="217" t="n"/>
      <c r="S212" s="217" t="n"/>
      <c r="T212" s="217" t="n"/>
      <c r="U212" s="217" t="n"/>
      <c r="V212" s="217" t="n"/>
      <c r="W212" s="217" t="n"/>
      <c r="X212" s="217" t="n"/>
    </row>
    <row r="213" ht="13.35" customHeight="1" s="162">
      <c r="B213" s="198">
        <f>IF('{Equipment Data Entry}'!N73="","",'{Equipment Data Entry}'!N73)</f>
        <v/>
      </c>
      <c r="C213" s="198">
        <f>IF('{Equipment Data Entry}'!O73="","",'{Equipment Data Entry}'!O73)</f>
        <v/>
      </c>
      <c r="D213" s="21" t="inlineStr">
        <is>
          <t>FLA</t>
        </is>
      </c>
      <c r="E213" s="25" t="n"/>
      <c r="F213" s="21" t="inlineStr">
        <is>
          <t>Frame</t>
        </is>
      </c>
      <c r="G213" s="208" t="n"/>
      <c r="H213" s="13" t="n"/>
      <c r="I213" s="199" t="inlineStr">
        <is>
          <t>Fan Shv OD/Bore</t>
        </is>
      </c>
      <c r="J213" s="401" t="n"/>
      <c r="K213" s="208">
        <f>IF('{Equipment Data Entry}'!K73="","",'{Equipment Data Entry}'!K73)</f>
        <v/>
      </c>
      <c r="L213" s="401" t="n"/>
      <c r="M213" s="13" t="n"/>
      <c r="O213" s="13" t="n"/>
      <c r="P213" s="217" t="n"/>
      <c r="Q213" s="217" t="n"/>
      <c r="R213" s="216" t="inlineStr">
        <is>
          <t>Technician Notes</t>
        </is>
      </c>
      <c r="S213" s="217" t="n"/>
      <c r="T213" s="217" t="n"/>
      <c r="U213" s="217" t="n"/>
      <c r="V213" s="217" t="n"/>
      <c r="W213" s="217" t="n"/>
      <c r="X213" s="217" t="n"/>
    </row>
    <row r="214" ht="13.35" customHeight="1" s="162">
      <c r="B214" s="199" t="inlineStr">
        <is>
          <t>Corrected FLA</t>
        </is>
      </c>
      <c r="C214" s="401" t="n"/>
      <c r="D214" s="27">
        <f>IF(OR(E215="",E213="",B213=""),"",B213/AVERAGE(E215:G215)*E213)</f>
        <v/>
      </c>
      <c r="E214" s="199" t="inlineStr">
        <is>
          <t>Estimated BHP</t>
        </is>
      </c>
      <c r="F214" s="401" t="n"/>
      <c r="G214" s="27">
        <f>IF(OR(COUNT(E215:G215)=0,COUNT(E216:G216)=0),"",IF(C213="1-phase", ((0.8*0.9*E215*E216)/746), AVERAGE(E215:G215)*AVERAGE(E216:G216)*0.8*0.9*1.732/746))</f>
        <v/>
      </c>
      <c r="H214" s="13" t="n"/>
      <c r="I214" s="199" t="inlineStr">
        <is>
          <t>Belt(s)</t>
        </is>
      </c>
      <c r="J214" s="208">
        <f>IF('{Equipment Data Entry}'!L73="","",'{Equipment Data Entry}'!L73)</f>
        <v/>
      </c>
      <c r="K214" s="199" t="inlineStr">
        <is>
          <t>C to C</t>
        </is>
      </c>
      <c r="L214" s="64">
        <f>IF('{Equipment Data Entry}'!M73="","",'{Equipment Data Entry}'!M73)</f>
        <v/>
      </c>
      <c r="M214" s="13" t="n"/>
      <c r="O214" s="13" t="n"/>
      <c r="P214" s="217" t="n"/>
      <c r="Q214" s="217" t="n"/>
      <c r="R214" s="429" t="n"/>
      <c r="S214" s="430" t="n"/>
      <c r="T214" s="430" t="n"/>
      <c r="U214" s="430" t="n"/>
      <c r="V214" s="430" t="n"/>
      <c r="W214" s="430" t="n"/>
      <c r="X214" s="431" t="n"/>
    </row>
    <row r="215" ht="13.35" customHeight="1" s="162">
      <c r="B215" s="199" t="inlineStr">
        <is>
          <t>Measured Voltage</t>
        </is>
      </c>
      <c r="C215" s="400" t="n"/>
      <c r="D215" s="401" t="n"/>
      <c r="E215" s="24" t="n"/>
      <c r="F215" s="24" t="n"/>
      <c r="G215" s="24" t="n"/>
      <c r="H215" s="13" t="n"/>
      <c r="I215" s="199" t="inlineStr">
        <is>
          <t>Final Settings / Setpoints</t>
        </is>
      </c>
      <c r="J215" s="401" t="n"/>
      <c r="K215" s="24" t="n"/>
      <c r="L215" s="400" t="n"/>
      <c r="M215" s="401" t="n"/>
      <c r="O215" s="13" t="n"/>
      <c r="P215" s="217" t="n"/>
      <c r="Q215" s="217" t="n"/>
      <c r="R215" s="432" t="n"/>
      <c r="S215" s="404" t="n"/>
      <c r="T215" s="404" t="n"/>
      <c r="U215" s="404" t="n"/>
      <c r="V215" s="404" t="n"/>
      <c r="W215" s="404" t="n"/>
      <c r="X215" s="433" t="n"/>
    </row>
    <row r="216" ht="13.35" customHeight="1" s="162">
      <c r="B216" s="199" t="inlineStr">
        <is>
          <t>Measured Amperage</t>
        </is>
      </c>
      <c r="C216" s="400" t="n"/>
      <c r="D216" s="401" t="n"/>
      <c r="E216" s="25" t="n"/>
      <c r="F216" s="25" t="n"/>
      <c r="G216" s="25" t="n"/>
      <c r="H216" s="13" t="n"/>
      <c r="I216" s="205" t="inlineStr">
        <is>
          <t>RPM Data</t>
        </is>
      </c>
      <c r="J216" s="401" t="n"/>
      <c r="K216" s="205" t="inlineStr">
        <is>
          <t>Initial</t>
        </is>
      </c>
      <c r="L216" s="205" t="inlineStr">
        <is>
          <t>Final</t>
        </is>
      </c>
      <c r="M216" s="13" t="n"/>
      <c r="O216" s="13" t="n"/>
      <c r="P216" s="217" t="n"/>
      <c r="Q216" s="217" t="n"/>
      <c r="R216" s="432" t="n"/>
      <c r="S216" s="404" t="n"/>
      <c r="T216" s="404" t="n"/>
      <c r="U216" s="404" t="n"/>
      <c r="V216" s="404" t="n"/>
      <c r="W216" s="404" t="n"/>
      <c r="X216" s="433" t="n"/>
    </row>
    <row r="217" ht="13.35" customHeight="1" s="162">
      <c r="B217" s="13" t="n"/>
      <c r="C217" s="13" t="n"/>
      <c r="D217" s="13" t="n"/>
      <c r="E217" s="13" t="n"/>
      <c r="F217" s="13" t="n"/>
      <c r="G217" s="13" t="n"/>
      <c r="H217" s="13" t="n"/>
      <c r="I217" s="199" t="inlineStr">
        <is>
          <t>Motor RPM</t>
        </is>
      </c>
      <c r="J217" s="401" t="n"/>
      <c r="K217" s="24" t="n"/>
      <c r="L217" s="24" t="n"/>
      <c r="M217" s="13" t="n"/>
      <c r="O217" s="13" t="n"/>
      <c r="P217" s="217" t="n"/>
      <c r="Q217" s="217" t="n"/>
      <c r="R217" s="432" t="n"/>
      <c r="S217" s="404" t="n"/>
      <c r="T217" s="404" t="n"/>
      <c r="U217" s="404" t="n"/>
      <c r="V217" s="404" t="n"/>
      <c r="W217" s="404" t="n"/>
      <c r="X217" s="433" t="n"/>
    </row>
    <row r="218" ht="13.35" customHeight="1" s="162">
      <c r="B218" s="200" t="inlineStr">
        <is>
          <t xml:space="preserve">Static Pressures Profile </t>
        </is>
      </c>
      <c r="C218" s="400" t="n"/>
      <c r="D218" s="400" t="n"/>
      <c r="E218" s="400" t="n"/>
      <c r="F218" s="400" t="n"/>
      <c r="G218" s="401" t="n"/>
      <c r="H218" s="13" t="n"/>
      <c r="I218" s="199" t="inlineStr">
        <is>
          <t>Fan RPM</t>
        </is>
      </c>
      <c r="J218" s="401" t="n"/>
      <c r="K218" s="24" t="n"/>
      <c r="L218" s="24" t="n"/>
      <c r="M218" s="13" t="n"/>
      <c r="O218" s="13" t="n"/>
      <c r="P218" s="217" t="n"/>
      <c r="Q218" s="217" t="n"/>
      <c r="R218" s="432" t="n"/>
      <c r="S218" s="404" t="n"/>
      <c r="T218" s="404" t="n"/>
      <c r="U218" s="404" t="n"/>
      <c r="V218" s="404" t="n"/>
      <c r="W218" s="404" t="n"/>
      <c r="X218" s="433" t="n"/>
    </row>
    <row r="219" ht="13.35" customHeight="1" s="162">
      <c r="B219" s="434" t="n"/>
      <c r="C219" s="401" t="n"/>
      <c r="D219" s="205" t="inlineStr">
        <is>
          <t>Flt/Coil</t>
        </is>
      </c>
      <c r="E219" s="205" t="inlineStr">
        <is>
          <t>Fan</t>
        </is>
      </c>
      <c r="F219" s="434" t="n"/>
      <c r="G219" s="401" t="n"/>
      <c r="H219" s="13" t="n"/>
      <c r="I219" s="246" t="inlineStr">
        <is>
          <t>VSD Frequency</t>
        </is>
      </c>
      <c r="J219" s="403" t="n"/>
      <c r="K219" s="65" t="n"/>
      <c r="L219" s="65" t="n"/>
      <c r="M219" s="13" t="n"/>
      <c r="O219" s="13" t="n"/>
      <c r="P219" s="217" t="n"/>
      <c r="Q219" s="217" t="n"/>
      <c r="R219" s="432" t="n"/>
      <c r="S219" s="404" t="n"/>
      <c r="T219" s="404" t="n"/>
      <c r="U219" s="404" t="n"/>
      <c r="V219" s="404" t="n"/>
      <c r="W219" s="404" t="n"/>
      <c r="X219" s="433" t="n"/>
    </row>
    <row r="220" ht="13.35" customHeight="1" s="162">
      <c r="B220" s="198" t="inlineStr">
        <is>
          <t>Entering</t>
        </is>
      </c>
      <c r="C220" s="401" t="n"/>
      <c r="D220" s="19" t="n"/>
      <c r="E220" s="19" t="n"/>
      <c r="F220" s="19">
        <f>IF(E220="", "", E221-E220)</f>
        <v/>
      </c>
      <c r="G220" s="186" t="inlineStr">
        <is>
          <t>TSP</t>
        </is>
      </c>
      <c r="H220" s="23" t="n"/>
      <c r="I220" s="14" t="n"/>
      <c r="J220" s="14" t="n"/>
      <c r="K220" s="14" t="n"/>
      <c r="L220" s="38" t="n"/>
      <c r="M220" s="13" t="n"/>
      <c r="O220" s="13" t="n"/>
      <c r="P220" s="217" t="n"/>
      <c r="Q220" s="217" t="n"/>
      <c r="R220" s="432" t="n"/>
      <c r="S220" s="404" t="n"/>
      <c r="T220" s="404" t="n"/>
      <c r="U220" s="404" t="n"/>
      <c r="V220" s="404" t="n"/>
      <c r="W220" s="404" t="n"/>
      <c r="X220" s="433" t="n"/>
    </row>
    <row r="221" ht="13.35" customHeight="1" s="162">
      <c r="B221" s="198" t="inlineStr">
        <is>
          <t>Exiting</t>
        </is>
      </c>
      <c r="C221" s="401" t="n"/>
      <c r="D221" s="55">
        <f>IF(E220="", "", E220)</f>
        <v/>
      </c>
      <c r="E221" s="19" t="n"/>
      <c r="F221" s="19">
        <f>IF(E221="", "", E221-D220)</f>
        <v/>
      </c>
      <c r="G221" s="186" t="inlineStr">
        <is>
          <t>ESP</t>
        </is>
      </c>
      <c r="H221" s="23" t="n"/>
      <c r="I221" s="13" t="n"/>
      <c r="J221" s="13" t="n"/>
      <c r="K221" s="13" t="n"/>
      <c r="L221" s="13" t="n"/>
      <c r="M221" s="13" t="n"/>
      <c r="O221" s="13" t="n"/>
      <c r="P221" s="217" t="n"/>
      <c r="Q221" s="217" t="n"/>
      <c r="R221" s="435" t="n"/>
      <c r="S221" s="404" t="n"/>
      <c r="T221" s="404" t="n"/>
      <c r="U221" s="404" t="n"/>
      <c r="V221" s="404" t="n"/>
      <c r="W221" s="404" t="n"/>
      <c r="X221" s="433" t="n"/>
    </row>
    <row r="222" ht="13.35" customHeight="1" s="162">
      <c r="O222" s="13" t="n"/>
      <c r="P222" s="217" t="n"/>
      <c r="Q222" s="217" t="n"/>
      <c r="R222" s="432" t="n"/>
      <c r="S222" s="404" t="n"/>
      <c r="T222" s="404" t="n"/>
      <c r="U222" s="404" t="n"/>
      <c r="V222" s="404" t="n"/>
      <c r="W222" s="404" t="n"/>
      <c r="X222" s="433" t="n"/>
    </row>
    <row r="223" ht="13.35" customHeight="1" s="162">
      <c r="B223" s="200" t="inlineStr">
        <is>
          <t>System</t>
        </is>
      </c>
      <c r="C223" s="403" t="n"/>
      <c r="D223" s="209">
        <f>IF('{Equipment Data Entry}'!B74="","",'{Equipment Data Entry}'!B74)</f>
        <v/>
      </c>
      <c r="E223" s="420" t="n"/>
      <c r="F223" s="403" t="n"/>
      <c r="G223" s="200" t="inlineStr">
        <is>
          <t>Service</t>
        </is>
      </c>
      <c r="H223" s="403" t="n"/>
      <c r="I223" s="210">
        <f>IF('{Equipment Data Entry}'!C74="","", '{Equipment Data Entry}'!C74)</f>
        <v/>
      </c>
      <c r="J223" s="420" t="n"/>
      <c r="K223" s="420" t="n"/>
      <c r="L223" s="420" t="n"/>
      <c r="M223" s="403" t="n"/>
      <c r="O223" s="13" t="n"/>
      <c r="P223" s="217" t="n"/>
      <c r="Q223" s="217" t="n"/>
      <c r="R223" s="216" t="inlineStr">
        <is>
          <t>Misc. Unit Info</t>
        </is>
      </c>
      <c r="S223" s="437" t="n"/>
      <c r="T223" s="437" t="n"/>
      <c r="U223" s="437" t="n"/>
      <c r="V223" s="437" t="n"/>
      <c r="W223" s="437" t="n"/>
      <c r="X223" s="438" t="n"/>
    </row>
    <row r="224" ht="13.35" customHeight="1" s="162">
      <c r="B224" s="424" t="n"/>
      <c r="C224" s="425" t="n"/>
      <c r="D224" s="424" t="n"/>
      <c r="E224" s="426" t="n"/>
      <c r="F224" s="425" t="n"/>
      <c r="G224" s="424" t="n"/>
      <c r="H224" s="425" t="n"/>
      <c r="I224" s="424" t="n"/>
      <c r="J224" s="426" t="n"/>
      <c r="K224" s="426" t="n"/>
      <c r="L224" s="426" t="n"/>
      <c r="M224" s="425" t="n"/>
      <c r="O224" s="13" t="n"/>
      <c r="P224" s="217" t="n"/>
      <c r="Q224" s="217" t="n"/>
      <c r="R224" s="216" t="inlineStr">
        <is>
          <t>Misc. Unit Info</t>
        </is>
      </c>
      <c r="U224" s="217" t="n"/>
      <c r="W224" s="217" t="n"/>
      <c r="X224" s="217" t="n"/>
    </row>
    <row r="225" ht="13.35" customHeight="1" s="162">
      <c r="B225" s="439" t="inlineStr">
        <is>
          <t>Drive Type:</t>
        </is>
      </c>
      <c r="C225" s="13" t="n"/>
      <c r="D225" s="440" t="n"/>
      <c r="E225" s="439" t="inlineStr">
        <is>
          <t>Fan Rotation – Design:</t>
        </is>
      </c>
      <c r="F225" s="13" t="n"/>
      <c r="G225" s="440" t="n"/>
      <c r="H225" s="13" t="n"/>
      <c r="I225" s="439" t="inlineStr">
        <is>
          <t>Actual:</t>
        </is>
      </c>
      <c r="J225" s="440" t="n"/>
      <c r="K225" s="439" t="inlineStr">
        <is>
          <t>Sheave Bore (M/F):</t>
        </is>
      </c>
      <c r="L225" s="13" t="n"/>
      <c r="M225" s="440" t="n"/>
      <c r="O225" s="13" t="n"/>
      <c r="P225" s="217" t="n"/>
      <c r="Q225" s="217" t="n"/>
      <c r="R225" s="211" t="inlineStr">
        <is>
          <t>Design Fan Rotation</t>
        </is>
      </c>
      <c r="S225" s="421" t="n"/>
      <c r="T225" s="422" t="n"/>
      <c r="U225" s="212" t="n"/>
      <c r="V225" s="423" t="n"/>
      <c r="W225" s="217" t="n"/>
      <c r="X225" s="217" t="n"/>
    </row>
    <row r="226" ht="13.35" customHeight="1" s="162">
      <c r="B226" s="200" t="inlineStr">
        <is>
          <t>Unit Data</t>
        </is>
      </c>
      <c r="C226" s="400" t="n"/>
      <c r="D226" s="400" t="n"/>
      <c r="E226" s="400" t="n"/>
      <c r="F226" s="400" t="n"/>
      <c r="G226" s="401" t="n"/>
      <c r="H226" s="13" t="n"/>
      <c r="I226" s="200" t="inlineStr">
        <is>
          <t>Design and Performance Data</t>
        </is>
      </c>
      <c r="J226" s="400" t="n"/>
      <c r="K226" s="400" t="n"/>
      <c r="L226" s="401" t="n"/>
      <c r="M226" s="283" t="n"/>
      <c r="O226" s="13" t="n"/>
      <c r="P226" s="217" t="n"/>
      <c r="Q226" s="217" t="n"/>
      <c r="R226" s="211" t="inlineStr">
        <is>
          <t>Actual Fan Rotation</t>
        </is>
      </c>
      <c r="S226" s="421" t="n"/>
      <c r="T226" s="422" t="n"/>
      <c r="U226" s="212" t="n"/>
      <c r="V226" s="423" t="n"/>
      <c r="W226" s="217" t="n"/>
      <c r="X226" s="217" t="n"/>
    </row>
    <row r="227" ht="13.35" customHeight="1" s="162">
      <c r="B227" s="199" t="inlineStr">
        <is>
          <t>Manufacturer</t>
        </is>
      </c>
      <c r="C227" s="401" t="n"/>
      <c r="D227" s="204">
        <f>IF('{Equipment Data Entry}'!E74="","",'{Equipment Data Entry}'!E74)</f>
        <v/>
      </c>
      <c r="E227" s="400" t="n"/>
      <c r="F227" s="400" t="n"/>
      <c r="G227" s="401" t="n"/>
      <c r="H227" s="13" t="n"/>
      <c r="I227" s="199" t="inlineStr">
        <is>
          <t>Design Criteria</t>
        </is>
      </c>
      <c r="J227" s="401" t="n"/>
      <c r="K227" s="199" t="inlineStr">
        <is>
          <t>Design</t>
        </is>
      </c>
      <c r="L227" s="199" t="inlineStr">
        <is>
          <t>Actual</t>
        </is>
      </c>
      <c r="M227" s="13" t="n"/>
      <c r="O227" s="13" t="n"/>
      <c r="P227" s="217" t="n"/>
      <c r="Q227" s="217" t="n"/>
      <c r="R227" s="211" t="inlineStr">
        <is>
          <t>Design Filter Type</t>
        </is>
      </c>
      <c r="S227" s="421" t="n"/>
      <c r="T227" s="422" t="n"/>
      <c r="U227" s="212" t="n"/>
      <c r="V227" s="423" t="n"/>
      <c r="W227" s="217" t="n"/>
      <c r="X227" s="217" t="n"/>
    </row>
    <row r="228" ht="13.35" customHeight="1" s="162">
      <c r="B228" s="199" t="inlineStr">
        <is>
          <t>Model Number</t>
        </is>
      </c>
      <c r="C228" s="401" t="n"/>
      <c r="D228" s="204">
        <f>IF('{Equipment Data Entry}'!F74="","",'{Equipment Data Entry}'!F74)</f>
        <v/>
      </c>
      <c r="E228" s="400" t="n"/>
      <c r="F228" s="400" t="n"/>
      <c r="G228" s="401" t="n"/>
      <c r="H228" s="13" t="n"/>
      <c r="I228" s="199" t="inlineStr">
        <is>
          <t>Supply Airflow</t>
        </is>
      </c>
      <c r="J228" s="401" t="n"/>
      <c r="K228" s="24">
        <f>'ERV Airflow'!H464</f>
        <v/>
      </c>
      <c r="L228" s="24">
        <f>'ERV Airflow'!L464</f>
        <v/>
      </c>
      <c r="M228" s="22">
        <f>IF(OR(L228="",K228="",K228=0),"",L228/K228)</f>
        <v/>
      </c>
      <c r="O228" s="13" t="n"/>
      <c r="P228" s="216" t="n"/>
      <c r="Q228" s="216" t="n"/>
      <c r="R228" s="211" t="inlineStr">
        <is>
          <t>Installed Filter Type</t>
        </is>
      </c>
      <c r="S228" s="421" t="n"/>
      <c r="T228" s="422" t="n"/>
      <c r="U228" s="211" t="inlineStr">
        <is>
          <t>Qty.</t>
        </is>
      </c>
      <c r="V228" s="423" t="n"/>
      <c r="W228" s="217" t="n"/>
      <c r="X228" s="217" t="n"/>
    </row>
    <row r="229" ht="13.35" customHeight="1" s="162">
      <c r="B229" s="199" t="inlineStr">
        <is>
          <t>Serial Number</t>
        </is>
      </c>
      <c r="C229" s="401" t="n"/>
      <c r="D229" s="204" t="n"/>
      <c r="E229" s="400" t="n"/>
      <c r="F229" s="400" t="n"/>
      <c r="G229" s="401" t="n"/>
      <c r="H229" s="13" t="n"/>
      <c r="I229" s="199" t="inlineStr">
        <is>
          <t>Exhaust Airflow</t>
        </is>
      </c>
      <c r="J229" s="401" t="n"/>
      <c r="K229" s="71">
        <f>'ERV Airflow'!H485</f>
        <v/>
      </c>
      <c r="L229" s="64">
        <f>'ERV Airflow'!L485</f>
        <v/>
      </c>
      <c r="M229" s="22">
        <f>IF(OR(L229="",K229="",K229=0),"",L229/K229)</f>
        <v/>
      </c>
      <c r="O229" s="13" t="n"/>
      <c r="P229" s="217" t="n"/>
      <c r="Q229" s="217" t="n"/>
      <c r="R229" s="211" t="inlineStr">
        <is>
          <t>Size</t>
        </is>
      </c>
      <c r="S229" s="212" t="n"/>
      <c r="T229" s="423" t="n"/>
      <c r="U229" s="211" t="inlineStr">
        <is>
          <t>Qty.</t>
        </is>
      </c>
      <c r="V229" s="212" t="n"/>
      <c r="W229" s="217" t="n"/>
      <c r="X229" s="217" t="n"/>
    </row>
    <row r="230" ht="13.35" customHeight="1" s="162">
      <c r="B230" s="199" t="inlineStr">
        <is>
          <t>Area Served</t>
        </is>
      </c>
      <c r="C230" s="401" t="n"/>
      <c r="D230" s="204">
        <f>I223</f>
        <v/>
      </c>
      <c r="E230" s="400" t="n"/>
      <c r="F230" s="400" t="n"/>
      <c r="G230" s="401" t="n"/>
      <c r="H230" s="13" t="n"/>
      <c r="I230" s="199" t="inlineStr">
        <is>
          <t>Supply ΔP (core)</t>
        </is>
      </c>
      <c r="J230" s="401" t="n"/>
      <c r="K230" s="24">
        <f>IF('{Equipment Data Entry}'!R74="","",'{Equipment Data Entry}'!R74)</f>
        <v/>
      </c>
      <c r="L230" s="24" t="n"/>
      <c r="M230" s="13" t="n"/>
      <c r="O230" s="13" t="n"/>
      <c r="P230" s="217" t="n"/>
      <c r="S230" s="217" t="n"/>
      <c r="V230" s="217" t="n"/>
      <c r="W230" s="61" t="inlineStr">
        <is>
          <t>Original</t>
        </is>
      </c>
      <c r="X230" s="61" t="inlineStr">
        <is>
          <t>New</t>
        </is>
      </c>
    </row>
    <row r="231" ht="13.35" customHeight="1" s="162">
      <c r="B231" s="199" t="inlineStr">
        <is>
          <t>Location</t>
        </is>
      </c>
      <c r="C231" s="401" t="n"/>
      <c r="D231" s="204">
        <f>IF('{Equipment Data Entry}'!D74="","",'{Equipment Data Entry}'!D74)</f>
        <v/>
      </c>
      <c r="E231" s="400" t="n"/>
      <c r="F231" s="400" t="n"/>
      <c r="G231" s="401" t="n"/>
      <c r="H231" s="13" t="n"/>
      <c r="I231" s="199" t="inlineStr">
        <is>
          <t>Exhaust ΔP (core)</t>
        </is>
      </c>
      <c r="J231" s="401" t="n"/>
      <c r="K231" s="24">
        <f>IF('{Equipment Data Entry}'!S74="","",'{Equipment Data Entry}'!S74)</f>
        <v/>
      </c>
      <c r="L231" s="24" t="n"/>
      <c r="M231" s="13" t="n"/>
      <c r="O231" s="13" t="n"/>
      <c r="P231" s="217" t="n"/>
      <c r="Q231" s="217" t="n"/>
      <c r="R231" s="216" t="inlineStr">
        <is>
          <t>Direct Drive Motors</t>
        </is>
      </c>
      <c r="U231" s="216" t="inlineStr">
        <is>
          <t>Drive Change Data</t>
        </is>
      </c>
      <c r="W231" s="61" t="inlineStr">
        <is>
          <t>Original</t>
        </is>
      </c>
      <c r="X231" s="61" t="inlineStr">
        <is>
          <t>New</t>
        </is>
      </c>
    </row>
    <row r="232" ht="13.35" customHeight="1" s="162">
      <c r="B232" s="13" t="n"/>
      <c r="C232" s="13" t="n"/>
      <c r="D232" s="13" t="n"/>
      <c r="E232" s="13" t="n"/>
      <c r="F232" s="13" t="n"/>
      <c r="G232" s="13" t="n"/>
      <c r="H232" s="13" t="n"/>
      <c r="I232" s="199" t="inlineStr">
        <is>
          <t>Fan RPMs</t>
        </is>
      </c>
      <c r="J232" s="401" t="n"/>
      <c r="K232" s="24">
        <f>IF('{Equipment Data Entry}'!I74="","",'{Equipment Data Entry}'!I74)</f>
        <v/>
      </c>
      <c r="L232" s="24">
        <f>IF(L241="","",L241)</f>
        <v/>
      </c>
      <c r="M232" s="13" t="n"/>
      <c r="O232" s="13" t="n"/>
      <c r="P232" s="217" t="n"/>
      <c r="Q232" s="211" t="inlineStr">
        <is>
          <t>RPM</t>
        </is>
      </c>
      <c r="R232" s="211" t="inlineStr">
        <is>
          <t>Initial</t>
        </is>
      </c>
      <c r="S232" s="211" t="inlineStr">
        <is>
          <t>Final</t>
        </is>
      </c>
      <c r="T232" s="217" t="n"/>
      <c r="U232" s="211" t="inlineStr">
        <is>
          <t>Motor Sheave</t>
        </is>
      </c>
      <c r="V232" s="422" t="n"/>
      <c r="W232" s="212" t="n"/>
      <c r="X232" s="212" t="n"/>
    </row>
    <row r="233" ht="13.35" customHeight="1" s="162">
      <c r="B233" s="200" t="inlineStr">
        <is>
          <t>Motor Data</t>
        </is>
      </c>
      <c r="C233" s="400" t="n"/>
      <c r="D233" s="400" t="n"/>
      <c r="E233" s="400" t="n"/>
      <c r="F233" s="400" t="n"/>
      <c r="G233" s="401" t="n"/>
      <c r="H233" s="13" t="n"/>
      <c r="I233" s="199" t="inlineStr">
        <is>
          <t>Filters: Type / Size / Qty</t>
        </is>
      </c>
      <c r="J233" s="401" t="n"/>
      <c r="K233" s="24" t="n"/>
      <c r="L233" s="400" t="n"/>
      <c r="M233" s="401" t="n"/>
      <c r="O233" s="13" t="n"/>
      <c r="P233" s="217" t="n"/>
      <c r="Q233" s="211" t="inlineStr">
        <is>
          <t>RPM</t>
        </is>
      </c>
      <c r="R233" s="212" t="n"/>
      <c r="S233" s="211" t="n"/>
      <c r="T233" s="217" t="n"/>
      <c r="U233" s="211" t="inlineStr">
        <is>
          <t>Fan Sheave</t>
        </is>
      </c>
      <c r="V233" s="422" t="n"/>
      <c r="W233" s="212" t="n"/>
      <c r="X233" s="212" t="n"/>
    </row>
    <row r="234" ht="13.35" customHeight="1" s="162">
      <c r="B234" s="199" t="inlineStr">
        <is>
          <t>Manufacturer</t>
        </is>
      </c>
      <c r="C234" s="401" t="n"/>
      <c r="D234" s="203" t="n"/>
      <c r="E234" s="400" t="n"/>
      <c r="F234" s="400" t="n"/>
      <c r="G234" s="401" t="n"/>
      <c r="H234" s="13" t="n"/>
      <c r="I234" s="200" t="inlineStr">
        <is>
          <t>Drive Data</t>
        </is>
      </c>
      <c r="J234" s="400" t="n"/>
      <c r="K234" s="400" t="n"/>
      <c r="L234" s="401" t="n"/>
      <c r="M234" s="13" t="n"/>
      <c r="O234" s="13" t="n"/>
      <c r="P234" s="217" t="n"/>
      <c r="Q234" s="211" t="inlineStr">
        <is>
          <t>VFD</t>
        </is>
      </c>
      <c r="R234" s="212" t="n"/>
      <c r="S234" s="211" t="n"/>
      <c r="T234" s="217" t="n"/>
      <c r="U234" s="211" t="inlineStr">
        <is>
          <t>Belt</t>
        </is>
      </c>
      <c r="V234" s="422" t="n"/>
      <c r="W234" s="212" t="n"/>
      <c r="X234" s="212" t="n"/>
    </row>
    <row r="235" ht="13.35" customHeight="1" s="162">
      <c r="B235" s="199" t="inlineStr">
        <is>
          <t>Horsepower</t>
        </is>
      </c>
      <c r="C235" s="401" t="n"/>
      <c r="D235" s="28">
        <f>IF('{Equipment Data Entry}'!G74="","",'{Equipment Data Entry}'!G74)</f>
        <v/>
      </c>
      <c r="E235" s="21" t="inlineStr">
        <is>
          <t>RPM</t>
        </is>
      </c>
      <c r="F235" s="24" t="n"/>
      <c r="G235" s="199" t="inlineStr">
        <is>
          <t>SF</t>
        </is>
      </c>
      <c r="H235" s="13" t="n"/>
      <c r="I235" s="199" t="inlineStr">
        <is>
          <t>Motor Shv OD/Bore/PD</t>
        </is>
      </c>
      <c r="J235" s="401" t="n"/>
      <c r="K235" s="208">
        <f>IF('{Equipment Data Entry}'!J74="","",'{Equipment Data Entry}'!J74)</f>
        <v/>
      </c>
      <c r="L235" s="401" t="n"/>
      <c r="M235" s="13" t="n"/>
      <c r="O235" s="13" t="n"/>
      <c r="P235" s="217" t="n"/>
      <c r="Q235" s="211" t="inlineStr">
        <is>
          <t>DCV</t>
        </is>
      </c>
      <c r="R235" s="212" t="n"/>
      <c r="S235" s="211" t="n"/>
      <c r="T235" s="217" t="n"/>
      <c r="U235" s="211" t="inlineStr">
        <is>
          <t>C to C</t>
        </is>
      </c>
      <c r="V235" s="422" t="n"/>
      <c r="W235" s="212" t="n"/>
      <c r="X235" s="212" t="n"/>
    </row>
    <row r="236" ht="13.35" customHeight="1" s="162">
      <c r="B236" s="198">
        <f>IF('{Equipment Data Entry}'!N74="","",'{Equipment Data Entry}'!N74)</f>
        <v/>
      </c>
      <c r="C236" s="198">
        <f>IF('{Equipment Data Entry}'!O74="","",'{Equipment Data Entry}'!O74)</f>
        <v/>
      </c>
      <c r="D236" s="21" t="inlineStr">
        <is>
          <t>FLA</t>
        </is>
      </c>
      <c r="E236" s="25" t="n"/>
      <c r="F236" s="21" t="inlineStr">
        <is>
          <t>Frame</t>
        </is>
      </c>
      <c r="G236" s="208" t="n"/>
      <c r="H236" s="13" t="n"/>
      <c r="I236" s="199" t="inlineStr">
        <is>
          <t>Fan Shv OD/Bore</t>
        </is>
      </c>
      <c r="J236" s="401" t="n"/>
      <c r="K236" s="208">
        <f>IF('{Equipment Data Entry}'!K74="","",'{Equipment Data Entry}'!K74)</f>
        <v/>
      </c>
      <c r="L236" s="401" t="n"/>
      <c r="M236" s="13" t="n"/>
      <c r="O236" s="13" t="n"/>
      <c r="P236" s="217" t="n"/>
      <c r="Q236" s="217" t="n"/>
      <c r="R236" s="216" t="inlineStr">
        <is>
          <t>Technician Notes</t>
        </is>
      </c>
      <c r="S236" s="217" t="n"/>
      <c r="T236" s="217" t="n"/>
      <c r="U236" s="217" t="n"/>
      <c r="V236" s="217" t="n"/>
      <c r="W236" s="217" t="n"/>
      <c r="X236" s="217" t="n"/>
    </row>
    <row r="237" ht="13.35" customHeight="1" s="162">
      <c r="B237" s="199" t="inlineStr">
        <is>
          <t>Corrected FLA</t>
        </is>
      </c>
      <c r="C237" s="401" t="n"/>
      <c r="D237" s="27">
        <f>IF(OR(E238="",E236="",B236=""),"",B236/AVERAGE(E238:G238)*E236)</f>
        <v/>
      </c>
      <c r="E237" s="199" t="inlineStr">
        <is>
          <t>Estimated BHP</t>
        </is>
      </c>
      <c r="F237" s="401" t="n"/>
      <c r="G237" s="27">
        <f>IF(OR(COUNT(E238:G238)=0,COUNT(E239:G239)=0),"",IF(C236="1-phase", ((0.8*0.9*E238*E239)/746), AVERAGE(E238:G238)*AVERAGE(E239:G239)*0.8*0.9*1.732/746))</f>
        <v/>
      </c>
      <c r="H237" s="13" t="n"/>
      <c r="I237" s="199" t="inlineStr">
        <is>
          <t>Belt(s)</t>
        </is>
      </c>
      <c r="J237" s="208">
        <f>IF('{Equipment Data Entry}'!L74="","",'{Equipment Data Entry}'!L74)</f>
        <v/>
      </c>
      <c r="K237" s="199" t="inlineStr">
        <is>
          <t>C to C</t>
        </is>
      </c>
      <c r="L237" s="64">
        <f>IF('{Equipment Data Entry}'!M74="","",'{Equipment Data Entry}'!M74)</f>
        <v/>
      </c>
      <c r="M237" s="13" t="n"/>
      <c r="O237" s="13" t="n"/>
      <c r="P237" s="217" t="n"/>
      <c r="Q237" s="217" t="n"/>
      <c r="R237" s="216" t="inlineStr">
        <is>
          <t>Technician Notes</t>
        </is>
      </c>
      <c r="S237" s="217" t="n"/>
      <c r="T237" s="217" t="n"/>
      <c r="U237" s="217" t="n"/>
      <c r="V237" s="217" t="n"/>
      <c r="W237" s="217" t="n"/>
      <c r="X237" s="217" t="n"/>
    </row>
    <row r="238" ht="13.35" customHeight="1" s="162">
      <c r="B238" s="199" t="inlineStr">
        <is>
          <t>Measured Voltage</t>
        </is>
      </c>
      <c r="C238" s="400" t="n"/>
      <c r="D238" s="401" t="n"/>
      <c r="E238" s="24" t="n"/>
      <c r="F238" s="24" t="n"/>
      <c r="G238" s="24" t="n"/>
      <c r="H238" s="13" t="n"/>
      <c r="I238" s="199" t="inlineStr">
        <is>
          <t>Final Settings / Setpoints</t>
        </is>
      </c>
      <c r="J238" s="401" t="n"/>
      <c r="K238" s="24" t="n"/>
      <c r="L238" s="400" t="n"/>
      <c r="M238" s="401" t="n"/>
      <c r="O238" s="13" t="n"/>
      <c r="P238" s="217" t="n"/>
      <c r="Q238" s="217" t="n"/>
      <c r="R238" s="429" t="n"/>
      <c r="S238" s="430" t="n"/>
      <c r="T238" s="430" t="n"/>
      <c r="U238" s="430" t="n"/>
      <c r="V238" s="430" t="n"/>
      <c r="W238" s="430" t="n"/>
      <c r="X238" s="431" t="n"/>
    </row>
    <row r="239" ht="13.35" customHeight="1" s="162">
      <c r="B239" s="199" t="inlineStr">
        <is>
          <t>Measured Amperage</t>
        </is>
      </c>
      <c r="C239" s="400" t="n"/>
      <c r="D239" s="401" t="n"/>
      <c r="E239" s="25" t="n"/>
      <c r="F239" s="25" t="n"/>
      <c r="G239" s="25" t="n"/>
      <c r="H239" s="13" t="n"/>
      <c r="I239" s="205" t="inlineStr">
        <is>
          <t>RPM Data</t>
        </is>
      </c>
      <c r="J239" s="401" t="n"/>
      <c r="K239" s="205" t="inlineStr">
        <is>
          <t>Initial</t>
        </is>
      </c>
      <c r="L239" s="205" t="inlineStr">
        <is>
          <t>Final</t>
        </is>
      </c>
      <c r="M239" s="13" t="n"/>
      <c r="O239" s="13" t="n"/>
      <c r="P239" s="217" t="n"/>
      <c r="Q239" s="217" t="n"/>
      <c r="R239" s="432" t="n"/>
      <c r="S239" s="404" t="n"/>
      <c r="T239" s="404" t="n"/>
      <c r="U239" s="404" t="n"/>
      <c r="V239" s="404" t="n"/>
      <c r="W239" s="404" t="n"/>
      <c r="X239" s="433" t="n"/>
    </row>
    <row r="240" ht="13.35" customHeight="1" s="162">
      <c r="B240" s="13" t="n"/>
      <c r="C240" s="13" t="n"/>
      <c r="D240" s="13" t="n"/>
      <c r="E240" s="13" t="n"/>
      <c r="F240" s="13" t="n"/>
      <c r="G240" s="13" t="n"/>
      <c r="H240" s="13" t="n"/>
      <c r="I240" s="199" t="inlineStr">
        <is>
          <t>Motor RPM</t>
        </is>
      </c>
      <c r="J240" s="401" t="n"/>
      <c r="K240" s="24" t="n"/>
      <c r="L240" s="24" t="n"/>
      <c r="M240" s="13" t="n"/>
      <c r="O240" s="13" t="n"/>
      <c r="P240" s="217" t="n"/>
      <c r="Q240" s="217" t="n"/>
      <c r="R240" s="432" t="n"/>
      <c r="S240" s="404" t="n"/>
      <c r="T240" s="404" t="n"/>
      <c r="U240" s="404" t="n"/>
      <c r="V240" s="404" t="n"/>
      <c r="W240" s="404" t="n"/>
      <c r="X240" s="433" t="n"/>
    </row>
    <row r="241" ht="13.35" customHeight="1" s="162">
      <c r="B241" s="200" t="inlineStr">
        <is>
          <t xml:space="preserve">Static Pressures Profile </t>
        </is>
      </c>
      <c r="C241" s="400" t="n"/>
      <c r="D241" s="400" t="n"/>
      <c r="E241" s="400" t="n"/>
      <c r="F241" s="400" t="n"/>
      <c r="G241" s="401" t="n"/>
      <c r="H241" s="13" t="n"/>
      <c r="I241" s="199" t="inlineStr">
        <is>
          <t>Fan RPM</t>
        </is>
      </c>
      <c r="J241" s="401" t="n"/>
      <c r="K241" s="24" t="n"/>
      <c r="L241" s="24" t="n"/>
      <c r="M241" s="13" t="n"/>
      <c r="O241" s="13" t="n"/>
      <c r="P241" s="217" t="n"/>
      <c r="Q241" s="217" t="n"/>
      <c r="R241" s="432" t="n"/>
      <c r="S241" s="404" t="n"/>
      <c r="T241" s="404" t="n"/>
      <c r="U241" s="404" t="n"/>
      <c r="V241" s="404" t="n"/>
      <c r="W241" s="404" t="n"/>
      <c r="X241" s="433" t="n"/>
    </row>
    <row r="242" ht="13.35" customHeight="1" s="162">
      <c r="B242" s="434" t="n"/>
      <c r="C242" s="401" t="n"/>
      <c r="D242" s="205" t="inlineStr">
        <is>
          <t>Flt/Coil</t>
        </is>
      </c>
      <c r="E242" s="205" t="inlineStr">
        <is>
          <t>Fan</t>
        </is>
      </c>
      <c r="F242" s="434" t="n"/>
      <c r="G242" s="401" t="n"/>
      <c r="H242" s="13" t="n"/>
      <c r="I242" s="246" t="inlineStr">
        <is>
          <t>VSD Frequency</t>
        </is>
      </c>
      <c r="J242" s="403" t="n"/>
      <c r="K242" s="65" t="n"/>
      <c r="L242" s="65" t="n"/>
      <c r="M242" s="13" t="n"/>
      <c r="O242" s="13" t="n"/>
      <c r="P242" s="217" t="n"/>
      <c r="Q242" s="217" t="n"/>
      <c r="R242" s="432" t="n"/>
      <c r="S242" s="404" t="n"/>
      <c r="T242" s="404" t="n"/>
      <c r="U242" s="404" t="n"/>
      <c r="V242" s="404" t="n"/>
      <c r="W242" s="404" t="n"/>
      <c r="X242" s="433" t="n"/>
    </row>
    <row r="243" ht="13.35" customHeight="1" s="162">
      <c r="B243" s="198" t="inlineStr">
        <is>
          <t>Entering</t>
        </is>
      </c>
      <c r="C243" s="401" t="n"/>
      <c r="D243" s="19" t="n"/>
      <c r="E243" s="19" t="n"/>
      <c r="F243" s="19">
        <f>IF(E243="", "", E244-E243)</f>
        <v/>
      </c>
      <c r="G243" s="186" t="inlineStr">
        <is>
          <t>TSP</t>
        </is>
      </c>
      <c r="H243" s="23" t="n"/>
      <c r="I243" s="14" t="n"/>
      <c r="J243" s="14" t="n"/>
      <c r="K243" s="14" t="n"/>
      <c r="L243" s="38" t="n"/>
      <c r="M243" s="13" t="n"/>
      <c r="O243" s="13" t="n"/>
      <c r="P243" s="217" t="n"/>
      <c r="Q243" s="217" t="n"/>
      <c r="R243" s="432" t="n"/>
      <c r="S243" s="404" t="n"/>
      <c r="T243" s="404" t="n"/>
      <c r="U243" s="404" t="n"/>
      <c r="V243" s="404" t="n"/>
      <c r="W243" s="404" t="n"/>
      <c r="X243" s="433" t="n"/>
    </row>
    <row r="244" ht="13.35" customHeight="1" s="162">
      <c r="B244" s="198" t="inlineStr">
        <is>
          <t>Exiting</t>
        </is>
      </c>
      <c r="C244" s="401" t="n"/>
      <c r="D244" s="55">
        <f>IF(E243="", "", E243)</f>
        <v/>
      </c>
      <c r="E244" s="19" t="n"/>
      <c r="F244" s="19">
        <f>IF(E244="", "", E244-D243)</f>
        <v/>
      </c>
      <c r="G244" s="186" t="inlineStr">
        <is>
          <t>ESP</t>
        </is>
      </c>
      <c r="H244" s="23" t="n"/>
      <c r="I244" s="13" t="n"/>
      <c r="J244" s="13" t="n"/>
      <c r="K244" s="13" t="n"/>
      <c r="L244" s="13" t="n"/>
      <c r="M244" s="13" t="n"/>
      <c r="O244" s="13" t="n"/>
      <c r="P244" s="217" t="n"/>
      <c r="Q244" s="217" t="n"/>
      <c r="R244" s="432" t="n"/>
      <c r="S244" s="404" t="n"/>
      <c r="T244" s="404" t="n"/>
      <c r="U244" s="404" t="n"/>
      <c r="V244" s="404" t="n"/>
      <c r="W244" s="404" t="n"/>
      <c r="X244" s="433" t="n"/>
    </row>
    <row r="245" ht="13.35" customHeight="1" s="162">
      <c r="O245" s="13" t="n"/>
      <c r="P245" s="217" t="n"/>
      <c r="Q245" s="217" t="n"/>
      <c r="R245" s="435" t="n"/>
      <c r="S245" s="404" t="n"/>
      <c r="T245" s="404" t="n"/>
      <c r="U245" s="404" t="n"/>
      <c r="V245" s="404" t="n"/>
      <c r="W245" s="404" t="n"/>
      <c r="X245" s="433" t="n"/>
    </row>
    <row r="246" ht="13.35" customHeight="1" s="162">
      <c r="B246" s="205" t="inlineStr">
        <is>
          <t>Notes</t>
        </is>
      </c>
      <c r="C246" s="186" t="n"/>
      <c r="D246" s="400" t="n"/>
      <c r="E246" s="400" t="n"/>
      <c r="F246" s="400" t="n"/>
      <c r="G246" s="400" t="n"/>
      <c r="H246" s="400" t="n"/>
      <c r="I246" s="400" t="n"/>
      <c r="J246" s="400" t="n"/>
      <c r="K246" s="400" t="n"/>
      <c r="L246" s="400" t="n"/>
      <c r="M246" s="401" t="n"/>
      <c r="O246" s="13" t="n"/>
      <c r="P246" s="217" t="n"/>
      <c r="Q246" s="217" t="n"/>
      <c r="R246" s="432" t="n"/>
      <c r="S246" s="404" t="n"/>
      <c r="T246" s="404" t="n"/>
      <c r="U246" s="404" t="n"/>
      <c r="V246" s="404" t="n"/>
      <c r="W246" s="404" t="n"/>
      <c r="X246" s="433" t="n"/>
    </row>
    <row r="247" ht="13.35" customHeight="1" s="162">
      <c r="B247" s="186" t="n"/>
      <c r="C247" s="400" t="n"/>
      <c r="D247" s="400" t="n"/>
      <c r="E247" s="400" t="n"/>
      <c r="F247" s="400" t="n"/>
      <c r="G247" s="400" t="n"/>
      <c r="H247" s="400" t="n"/>
      <c r="I247" s="400" t="n"/>
      <c r="J247" s="400" t="n"/>
      <c r="K247" s="400" t="n"/>
      <c r="L247" s="400" t="n"/>
      <c r="M247" s="401" t="n"/>
      <c r="O247" s="13" t="n"/>
      <c r="P247" s="217" t="n"/>
      <c r="Q247" s="217" t="n"/>
      <c r="R247" s="436" t="n"/>
      <c r="S247" s="437" t="n"/>
      <c r="T247" s="437" t="n"/>
      <c r="U247" s="437" t="n"/>
      <c r="V247" s="437" t="n"/>
      <c r="W247" s="437" t="n"/>
      <c r="X247" s="438" t="n"/>
    </row>
    <row r="248" ht="13.35" customHeight="1" s="162">
      <c r="B248" s="186" t="n"/>
      <c r="C248" s="400" t="n"/>
      <c r="D248" s="400" t="n"/>
      <c r="E248" s="400" t="n"/>
      <c r="F248" s="400" t="n"/>
      <c r="G248" s="400" t="n"/>
      <c r="H248" s="400" t="n"/>
      <c r="I248" s="400" t="n"/>
      <c r="J248" s="400" t="n"/>
      <c r="K248" s="400" t="n"/>
      <c r="L248" s="400" t="n"/>
      <c r="M248" s="401" t="n"/>
    </row>
  </sheetData>
  <mergeCells count="793">
    <mergeCell ref="I223:M224"/>
    <mergeCell ref="U128:V128"/>
    <mergeCell ref="D130:G130"/>
    <mergeCell ref="U226:V226"/>
    <mergeCell ref="U136:V136"/>
    <mergeCell ref="R204:T204"/>
    <mergeCell ref="B12:C12"/>
    <mergeCell ref="I106:J106"/>
    <mergeCell ref="D132:G132"/>
    <mergeCell ref="U228:V228"/>
    <mergeCell ref="R18:X18"/>
    <mergeCell ref="I4:M5"/>
    <mergeCell ref="D59:G59"/>
    <mergeCell ref="B235:C235"/>
    <mergeCell ref="P206:R206"/>
    <mergeCell ref="I66:J66"/>
    <mergeCell ref="R19:X19"/>
    <mergeCell ref="R146:X146"/>
    <mergeCell ref="B243:C243"/>
    <mergeCell ref="B205:C205"/>
    <mergeCell ref="I155:J155"/>
    <mergeCell ref="F23:G23"/>
    <mergeCell ref="F121:G121"/>
    <mergeCell ref="I170:J170"/>
    <mergeCell ref="D151:F152"/>
    <mergeCell ref="I157:J157"/>
    <mergeCell ref="D200:F201"/>
    <mergeCell ref="B190:D190"/>
    <mergeCell ref="I193:J193"/>
    <mergeCell ref="U14:V14"/>
    <mergeCell ref="U85:V85"/>
    <mergeCell ref="D87:G87"/>
    <mergeCell ref="U60:V60"/>
    <mergeCell ref="K236:L236"/>
    <mergeCell ref="B129:C129"/>
    <mergeCell ref="R141:X141"/>
    <mergeCell ref="U78:V78"/>
    <mergeCell ref="B25:C25"/>
    <mergeCell ref="B14:G14"/>
    <mergeCell ref="I46:J46"/>
    <mergeCell ref="B156:C156"/>
    <mergeCell ref="E67:F67"/>
    <mergeCell ref="D64:G64"/>
    <mergeCell ref="R72:X72"/>
    <mergeCell ref="R154:T154"/>
    <mergeCell ref="R143:X143"/>
    <mergeCell ref="B131:C131"/>
    <mergeCell ref="U80:V80"/>
    <mergeCell ref="I61:J61"/>
    <mergeCell ref="I183:J183"/>
    <mergeCell ref="S180:T180"/>
    <mergeCell ref="R129:T129"/>
    <mergeCell ref="B220:C220"/>
    <mergeCell ref="B2:C2"/>
    <mergeCell ref="B195:C195"/>
    <mergeCell ref="B231:C231"/>
    <mergeCell ref="I212:J212"/>
    <mergeCell ref="I112:J112"/>
    <mergeCell ref="B239:D239"/>
    <mergeCell ref="B68:D68"/>
    <mergeCell ref="U225:V225"/>
    <mergeCell ref="U13:V13"/>
    <mergeCell ref="U7:V7"/>
    <mergeCell ref="I43:J43"/>
    <mergeCell ref="I114:J114"/>
    <mergeCell ref="P108:R108"/>
    <mergeCell ref="B154:G154"/>
    <mergeCell ref="K184:M184"/>
    <mergeCell ref="F46:G46"/>
    <mergeCell ref="I107:J107"/>
    <mergeCell ref="S33:T33"/>
    <mergeCell ref="B84:C84"/>
    <mergeCell ref="I7:L7"/>
    <mergeCell ref="D204:G204"/>
    <mergeCell ref="D11:G11"/>
    <mergeCell ref="R217:X217"/>
    <mergeCell ref="E237:F237"/>
    <mergeCell ref="U8:V8"/>
    <mergeCell ref="R207:T207"/>
    <mergeCell ref="R11:T11"/>
    <mergeCell ref="B15:C15"/>
    <mergeCell ref="R27:X27"/>
    <mergeCell ref="I151:M152"/>
    <mergeCell ref="B215:D215"/>
    <mergeCell ref="U231:V231"/>
    <mergeCell ref="D206:G206"/>
    <mergeCell ref="I200:M201"/>
    <mergeCell ref="B150:M150"/>
    <mergeCell ref="I138:J138"/>
    <mergeCell ref="B80:C80"/>
    <mergeCell ref="R84:T84"/>
    <mergeCell ref="I59:J59"/>
    <mergeCell ref="R78:T78"/>
    <mergeCell ref="D181:G181"/>
    <mergeCell ref="U137:V137"/>
    <mergeCell ref="R91:X91"/>
    <mergeCell ref="E18:F18"/>
    <mergeCell ref="I9:J9"/>
    <mergeCell ref="B151:C152"/>
    <mergeCell ref="B144:C144"/>
    <mergeCell ref="G174:H175"/>
    <mergeCell ref="I140:J140"/>
    <mergeCell ref="B242:C242"/>
    <mergeCell ref="S156:T156"/>
    <mergeCell ref="I232:J232"/>
    <mergeCell ref="R80:T80"/>
    <mergeCell ref="B81:C81"/>
    <mergeCell ref="D223:F224"/>
    <mergeCell ref="B208:C208"/>
    <mergeCell ref="I207:J207"/>
    <mergeCell ref="I11:J11"/>
    <mergeCell ref="I204:J204"/>
    <mergeCell ref="U84:V84"/>
    <mergeCell ref="U155:V155"/>
    <mergeCell ref="G76:H77"/>
    <mergeCell ref="S34:U34"/>
    <mergeCell ref="U86:V86"/>
    <mergeCell ref="U151:V151"/>
    <mergeCell ref="K166:M166"/>
    <mergeCell ref="B170:C170"/>
    <mergeCell ref="U186:V186"/>
    <mergeCell ref="R155:T155"/>
    <mergeCell ref="D76:F77"/>
    <mergeCell ref="R226:T226"/>
    <mergeCell ref="B234:C234"/>
    <mergeCell ref="B34:C34"/>
    <mergeCell ref="R246:X246"/>
    <mergeCell ref="U152:V152"/>
    <mergeCell ref="B172:C172"/>
    <mergeCell ref="B79:G79"/>
    <mergeCell ref="G102:H103"/>
    <mergeCell ref="I62:J62"/>
    <mergeCell ref="I191:J191"/>
    <mergeCell ref="B100:M100"/>
    <mergeCell ref="U177:V177"/>
    <mergeCell ref="B140:D140"/>
    <mergeCell ref="J2:K2"/>
    <mergeCell ref="R28:T28"/>
    <mergeCell ref="B238:D238"/>
    <mergeCell ref="B210:G210"/>
    <mergeCell ref="U35:V35"/>
    <mergeCell ref="R30:T30"/>
    <mergeCell ref="P59:R59"/>
    <mergeCell ref="I65:J65"/>
    <mergeCell ref="I192:J192"/>
    <mergeCell ref="K63:M63"/>
    <mergeCell ref="S181:U181"/>
    <mergeCell ref="D12:G12"/>
    <mergeCell ref="D83:G83"/>
    <mergeCell ref="I79:L79"/>
    <mergeCell ref="R51:X51"/>
    <mergeCell ref="F193:G193"/>
    <mergeCell ref="E188:F188"/>
    <mergeCell ref="D207:G207"/>
    <mergeCell ref="R93:X93"/>
    <mergeCell ref="R175:T175"/>
    <mergeCell ref="C197:M197"/>
    <mergeCell ref="R220:X220"/>
    <mergeCell ref="B244:C244"/>
    <mergeCell ref="R170:X170"/>
    <mergeCell ref="B229:C229"/>
    <mergeCell ref="B145:C145"/>
    <mergeCell ref="B23:C23"/>
    <mergeCell ref="R106:T106"/>
    <mergeCell ref="B181:C181"/>
    <mergeCell ref="R222:X222"/>
    <mergeCell ref="I206:J206"/>
    <mergeCell ref="B30:G30"/>
    <mergeCell ref="R81:T81"/>
    <mergeCell ref="R152:T152"/>
    <mergeCell ref="D159:G159"/>
    <mergeCell ref="R172:X172"/>
    <mergeCell ref="I181:J181"/>
    <mergeCell ref="B87:C87"/>
    <mergeCell ref="D80:G80"/>
    <mergeCell ref="R221:X221"/>
    <mergeCell ref="I12:J12"/>
    <mergeCell ref="U234:V234"/>
    <mergeCell ref="B94:G94"/>
    <mergeCell ref="I235:J235"/>
    <mergeCell ref="I39:J39"/>
    <mergeCell ref="I14:J14"/>
    <mergeCell ref="I76:M77"/>
    <mergeCell ref="K39:L39"/>
    <mergeCell ref="U54:V54"/>
    <mergeCell ref="K238:M238"/>
    <mergeCell ref="U200:V200"/>
    <mergeCell ref="U29:V29"/>
    <mergeCell ref="R228:T228"/>
    <mergeCell ref="B207:C207"/>
    <mergeCell ref="D162:G162"/>
    <mergeCell ref="B163:C163"/>
    <mergeCell ref="D156:G156"/>
    <mergeCell ref="B56:G56"/>
    <mergeCell ref="P34:R34"/>
    <mergeCell ref="D227:G227"/>
    <mergeCell ref="R7:T7"/>
    <mergeCell ref="B113:C113"/>
    <mergeCell ref="U202:V202"/>
    <mergeCell ref="R125:X125"/>
    <mergeCell ref="U31:V31"/>
    <mergeCell ref="U158:V158"/>
    <mergeCell ref="E139:F139"/>
    <mergeCell ref="B42:D42"/>
    <mergeCell ref="L2:M2"/>
    <mergeCell ref="B165:C165"/>
    <mergeCell ref="D8:G8"/>
    <mergeCell ref="I217:J217"/>
    <mergeCell ref="I102:M103"/>
    <mergeCell ref="B166:D166"/>
    <mergeCell ref="D231:G231"/>
    <mergeCell ref="B31:C31"/>
    <mergeCell ref="I228:J228"/>
    <mergeCell ref="U105:V105"/>
    <mergeCell ref="L3:M3"/>
    <mergeCell ref="R120:X120"/>
    <mergeCell ref="I129:J129"/>
    <mergeCell ref="S107:T107"/>
    <mergeCell ref="D109:G109"/>
    <mergeCell ref="I71:J71"/>
    <mergeCell ref="I131:J131"/>
    <mergeCell ref="D174:F175"/>
    <mergeCell ref="C50:M50"/>
    <mergeCell ref="S157:U157"/>
    <mergeCell ref="R77:T77"/>
    <mergeCell ref="U57:V57"/>
    <mergeCell ref="U184:V184"/>
    <mergeCell ref="D155:G155"/>
    <mergeCell ref="D84:G84"/>
    <mergeCell ref="I58:J58"/>
    <mergeCell ref="G27:H28"/>
    <mergeCell ref="B20:D20"/>
    <mergeCell ref="B125:C126"/>
    <mergeCell ref="F72:G72"/>
    <mergeCell ref="B178:C178"/>
    <mergeCell ref="R127:T127"/>
    <mergeCell ref="R176:T176"/>
    <mergeCell ref="U102:V102"/>
    <mergeCell ref="R25:X25"/>
    <mergeCell ref="S9:T9"/>
    <mergeCell ref="I203:L203"/>
    <mergeCell ref="E116:F116"/>
    <mergeCell ref="I83:J83"/>
    <mergeCell ref="K68:M68"/>
    <mergeCell ref="R242:X242"/>
    <mergeCell ref="B24:C24"/>
    <mergeCell ref="I20:J20"/>
    <mergeCell ref="R178:T178"/>
    <mergeCell ref="R223:X223"/>
    <mergeCell ref="R173:X173"/>
    <mergeCell ref="B167:D167"/>
    <mergeCell ref="B32:C32"/>
    <mergeCell ref="I13:J13"/>
    <mergeCell ref="R100:X100"/>
    <mergeCell ref="I84:J84"/>
    <mergeCell ref="I238:J238"/>
    <mergeCell ref="U4:V4"/>
    <mergeCell ref="B90:C90"/>
    <mergeCell ref="I86:J86"/>
    <mergeCell ref="I213:J213"/>
    <mergeCell ref="I80:J80"/>
    <mergeCell ref="D33:G33"/>
    <mergeCell ref="I144:J144"/>
    <mergeCell ref="I242:J242"/>
    <mergeCell ref="D35:G35"/>
    <mergeCell ref="B128:G128"/>
    <mergeCell ref="D228:G228"/>
    <mergeCell ref="B226:G226"/>
    <mergeCell ref="D27:F28"/>
    <mergeCell ref="U32:V32"/>
    <mergeCell ref="D178:G178"/>
    <mergeCell ref="K210:M210"/>
    <mergeCell ref="U159:V159"/>
    <mergeCell ref="B179:C179"/>
    <mergeCell ref="R191:X191"/>
    <mergeCell ref="D34:G34"/>
    <mergeCell ref="B192:G192"/>
    <mergeCell ref="P181:R181"/>
    <mergeCell ref="B4:C5"/>
    <mergeCell ref="B116:C116"/>
    <mergeCell ref="B189:D189"/>
    <mergeCell ref="R102:T102"/>
    <mergeCell ref="B216:D216"/>
    <mergeCell ref="I174:M175"/>
    <mergeCell ref="U161:V161"/>
    <mergeCell ref="C148:M148"/>
    <mergeCell ref="B63:G63"/>
    <mergeCell ref="R49:X49"/>
    <mergeCell ref="B230:C230"/>
    <mergeCell ref="I33:J33"/>
    <mergeCell ref="R179:T179"/>
    <mergeCell ref="I8:J8"/>
    <mergeCell ref="B223:C224"/>
    <mergeCell ref="I241:J241"/>
    <mergeCell ref="I231:J231"/>
    <mergeCell ref="I35:J35"/>
    <mergeCell ref="D61:G61"/>
    <mergeCell ref="R103:T103"/>
    <mergeCell ref="I10:J10"/>
    <mergeCell ref="R219:X219"/>
    <mergeCell ref="D53:F54"/>
    <mergeCell ref="K66:L66"/>
    <mergeCell ref="U129:V129"/>
    <mergeCell ref="U63:V63"/>
    <mergeCell ref="U110:V110"/>
    <mergeCell ref="I211:L211"/>
    <mergeCell ref="R244:X244"/>
    <mergeCell ref="R75:X75"/>
    <mergeCell ref="B194:C194"/>
    <mergeCell ref="B121:C121"/>
    <mergeCell ref="K140:M140"/>
    <mergeCell ref="B96:C96"/>
    <mergeCell ref="B58:C58"/>
    <mergeCell ref="K213:L213"/>
    <mergeCell ref="R245:X245"/>
    <mergeCell ref="R166:X166"/>
    <mergeCell ref="B60:C60"/>
    <mergeCell ref="I215:J215"/>
    <mergeCell ref="B162:C162"/>
    <mergeCell ref="I21:J21"/>
    <mergeCell ref="U103:V103"/>
    <mergeCell ref="S205:T205"/>
    <mergeCell ref="U134:V134"/>
    <mergeCell ref="B169:G169"/>
    <mergeCell ref="I229:J229"/>
    <mergeCell ref="P83:R83"/>
    <mergeCell ref="I23:J23"/>
    <mergeCell ref="I216:J216"/>
    <mergeCell ref="B7:G7"/>
    <mergeCell ref="D107:G107"/>
    <mergeCell ref="D234:G234"/>
    <mergeCell ref="U55:V55"/>
    <mergeCell ref="R192:X192"/>
    <mergeCell ref="R21:X21"/>
    <mergeCell ref="E41:F41"/>
    <mergeCell ref="B71:G71"/>
    <mergeCell ref="B188:C188"/>
    <mergeCell ref="I53:M54"/>
    <mergeCell ref="U211:V211"/>
    <mergeCell ref="B117:D117"/>
    <mergeCell ref="R194:X194"/>
    <mergeCell ref="E214:F214"/>
    <mergeCell ref="R50:X50"/>
    <mergeCell ref="I178:J178"/>
    <mergeCell ref="R121:X121"/>
    <mergeCell ref="B109:C109"/>
    <mergeCell ref="B47:C47"/>
    <mergeCell ref="I34:J34"/>
    <mergeCell ref="D2:I2"/>
    <mergeCell ref="B59:C59"/>
    <mergeCell ref="B53:C54"/>
    <mergeCell ref="B46:C46"/>
    <mergeCell ref="I120:J120"/>
    <mergeCell ref="I36:J36"/>
    <mergeCell ref="R55:T55"/>
    <mergeCell ref="S58:T58"/>
    <mergeCell ref="R126:T126"/>
    <mergeCell ref="I163:J163"/>
    <mergeCell ref="D133:G133"/>
    <mergeCell ref="K163:L163"/>
    <mergeCell ref="B69:D69"/>
    <mergeCell ref="S10:U10"/>
    <mergeCell ref="B219:C219"/>
    <mergeCell ref="B48:C48"/>
    <mergeCell ref="K42:M42"/>
    <mergeCell ref="I115:J115"/>
    <mergeCell ref="R200:T200"/>
    <mergeCell ref="B8:C8"/>
    <mergeCell ref="U126:V126"/>
    <mergeCell ref="B241:G241"/>
    <mergeCell ref="U53:V53"/>
    <mergeCell ref="B73:C73"/>
    <mergeCell ref="K19:M19"/>
    <mergeCell ref="B200:C201"/>
    <mergeCell ref="B51:M51"/>
    <mergeCell ref="S230:U230"/>
    <mergeCell ref="R202:T202"/>
    <mergeCell ref="U130:V130"/>
    <mergeCell ref="B10:C10"/>
    <mergeCell ref="K37:M37"/>
    <mergeCell ref="B137:C137"/>
    <mergeCell ref="R149:X149"/>
    <mergeCell ref="D57:G57"/>
    <mergeCell ref="R8:T8"/>
    <mergeCell ref="B218:G218"/>
    <mergeCell ref="R124:X124"/>
    <mergeCell ref="R118:X118"/>
    <mergeCell ref="D32:G32"/>
    <mergeCell ref="B74:C74"/>
    <mergeCell ref="R231:T231"/>
    <mergeCell ref="R142:X142"/>
    <mergeCell ref="R60:T60"/>
    <mergeCell ref="B139:C139"/>
    <mergeCell ref="P10:R10"/>
    <mergeCell ref="G125:H126"/>
    <mergeCell ref="B114:C114"/>
    <mergeCell ref="R144:X144"/>
    <mergeCell ref="I31:J31"/>
    <mergeCell ref="U79:V79"/>
    <mergeCell ref="I168:J168"/>
    <mergeCell ref="I95:J95"/>
    <mergeCell ref="I89:J89"/>
    <mergeCell ref="U81:V81"/>
    <mergeCell ref="K89:L89"/>
    <mergeCell ref="U208:V208"/>
    <mergeCell ref="I38:L38"/>
    <mergeCell ref="U183:V183"/>
    <mergeCell ref="K88:L88"/>
    <mergeCell ref="P157:R157"/>
    <mergeCell ref="R71:X71"/>
    <mergeCell ref="K161:M161"/>
    <mergeCell ref="D110:G110"/>
    <mergeCell ref="B67:C67"/>
    <mergeCell ref="D60:G60"/>
    <mergeCell ref="B61:C61"/>
    <mergeCell ref="R195:X195"/>
    <mergeCell ref="R73:X73"/>
    <mergeCell ref="I184:J184"/>
    <mergeCell ref="D3:I3"/>
    <mergeCell ref="I121:J121"/>
    <mergeCell ref="R197:X197"/>
    <mergeCell ref="K115:L115"/>
    <mergeCell ref="R5:T5"/>
    <mergeCell ref="B203:G203"/>
    <mergeCell ref="I42:J42"/>
    <mergeCell ref="U28:V28"/>
    <mergeCell ref="I110:J110"/>
    <mergeCell ref="I44:J44"/>
    <mergeCell ref="D136:G136"/>
    <mergeCell ref="I166:J166"/>
    <mergeCell ref="F170:G170"/>
    <mergeCell ref="B64:C64"/>
    <mergeCell ref="B199:M199"/>
    <mergeCell ref="R79:T79"/>
    <mergeCell ref="K189:M189"/>
    <mergeCell ref="U5:V5"/>
    <mergeCell ref="D205:G205"/>
    <mergeCell ref="R42:X42"/>
    <mergeCell ref="B237:C237"/>
    <mergeCell ref="B16:C16"/>
    <mergeCell ref="K235:L235"/>
    <mergeCell ref="U232:V232"/>
    <mergeCell ref="D58:G58"/>
    <mergeCell ref="R215:X215"/>
    <mergeCell ref="B3:C3"/>
    <mergeCell ref="U6:V6"/>
    <mergeCell ref="R201:T201"/>
    <mergeCell ref="B18:C18"/>
    <mergeCell ref="I70:J70"/>
    <mergeCell ref="K86:M86"/>
    <mergeCell ref="I57:J57"/>
    <mergeCell ref="B19:D19"/>
    <mergeCell ref="R203:T203"/>
    <mergeCell ref="B11:C11"/>
    <mergeCell ref="R23:X23"/>
    <mergeCell ref="I32:J32"/>
    <mergeCell ref="U227:V227"/>
    <mergeCell ref="I134:J134"/>
    <mergeCell ref="B76:C77"/>
    <mergeCell ref="S108:U108"/>
    <mergeCell ref="S131:T131"/>
    <mergeCell ref="U160:V160"/>
    <mergeCell ref="D131:G131"/>
    <mergeCell ref="U209:V209"/>
    <mergeCell ref="U87:V87"/>
    <mergeCell ref="R241:X241"/>
    <mergeCell ref="E90:F90"/>
    <mergeCell ref="I111:J111"/>
    <mergeCell ref="K233:M233"/>
    <mergeCell ref="U224:V224"/>
    <mergeCell ref="I185:L185"/>
    <mergeCell ref="R243:X243"/>
    <mergeCell ref="R99:X99"/>
    <mergeCell ref="B158:C158"/>
    <mergeCell ref="B141:D141"/>
    <mergeCell ref="J3:K3"/>
    <mergeCell ref="R29:T29"/>
    <mergeCell ref="R74:X74"/>
    <mergeCell ref="R145:X145"/>
    <mergeCell ref="I56:L56"/>
    <mergeCell ref="B102:C103"/>
    <mergeCell ref="B95:C95"/>
    <mergeCell ref="R31:T31"/>
    <mergeCell ref="R76:X76"/>
    <mergeCell ref="R158:T158"/>
    <mergeCell ref="R147:X147"/>
    <mergeCell ref="I60:J60"/>
    <mergeCell ref="I187:J187"/>
    <mergeCell ref="R6:T6"/>
    <mergeCell ref="K187:L187"/>
    <mergeCell ref="B97:C97"/>
    <mergeCell ref="K16:L16"/>
    <mergeCell ref="R165:X165"/>
    <mergeCell ref="B72:C72"/>
    <mergeCell ref="R140:X140"/>
    <mergeCell ref="I189:J189"/>
    <mergeCell ref="I45:J45"/>
    <mergeCell ref="D15:G15"/>
    <mergeCell ref="D129:G129"/>
    <mergeCell ref="B228:C228"/>
    <mergeCell ref="U77:V77"/>
    <mergeCell ref="K117:M117"/>
    <mergeCell ref="U179:V179"/>
    <mergeCell ref="I218:J218"/>
    <mergeCell ref="R92:X92"/>
    <mergeCell ref="D10:G10"/>
    <mergeCell ref="U135:V135"/>
    <mergeCell ref="B88:C88"/>
    <mergeCell ref="D81:G81"/>
    <mergeCell ref="K40:L40"/>
    <mergeCell ref="U233:V233"/>
    <mergeCell ref="U37:V37"/>
    <mergeCell ref="R216:X216"/>
    <mergeCell ref="R94:X94"/>
    <mergeCell ref="D208:G208"/>
    <mergeCell ref="B82:C82"/>
    <mergeCell ref="I205:J205"/>
    <mergeCell ref="U12:V12"/>
    <mergeCell ref="K112:M112"/>
    <mergeCell ref="B146:C146"/>
    <mergeCell ref="U235:V235"/>
    <mergeCell ref="I142:J142"/>
    <mergeCell ref="R218:X218"/>
    <mergeCell ref="B108:C108"/>
    <mergeCell ref="B91:D91"/>
    <mergeCell ref="R193:X193"/>
    <mergeCell ref="R168:X168"/>
    <mergeCell ref="R24:X24"/>
    <mergeCell ref="B83:C83"/>
    <mergeCell ref="G151:H152"/>
    <mergeCell ref="I87:L87"/>
    <mergeCell ref="B184:G184"/>
    <mergeCell ref="U113:V113"/>
    <mergeCell ref="R26:X26"/>
    <mergeCell ref="B149:M149"/>
    <mergeCell ref="I137:J137"/>
    <mergeCell ref="B247:M247"/>
    <mergeCell ref="U88:V88"/>
    <mergeCell ref="K137:L137"/>
    <mergeCell ref="U153:V153"/>
    <mergeCell ref="I164:J164"/>
    <mergeCell ref="I64:L64"/>
    <mergeCell ref="K164:L164"/>
    <mergeCell ref="B159:C159"/>
    <mergeCell ref="B101:M101"/>
    <mergeCell ref="R171:X171"/>
    <mergeCell ref="K114:L114"/>
    <mergeCell ref="I128:L128"/>
    <mergeCell ref="U154:V154"/>
    <mergeCell ref="B174:C175"/>
    <mergeCell ref="B37:G37"/>
    <mergeCell ref="R32:T32"/>
    <mergeCell ref="P230:R230"/>
    <mergeCell ref="B136:C136"/>
    <mergeCell ref="R148:X148"/>
    <mergeCell ref="R224:T224"/>
    <mergeCell ref="B143:G143"/>
    <mergeCell ref="R44:X44"/>
    <mergeCell ref="C99:M99"/>
    <mergeCell ref="S206:U206"/>
    <mergeCell ref="I130:J130"/>
    <mergeCell ref="I190:J190"/>
    <mergeCell ref="I68:J68"/>
    <mergeCell ref="I117:J117"/>
    <mergeCell ref="I92:J92"/>
    <mergeCell ref="R225:T225"/>
    <mergeCell ref="I132:J132"/>
    <mergeCell ref="D4:F5"/>
    <mergeCell ref="I219:J219"/>
    <mergeCell ref="B27:C28"/>
    <mergeCell ref="U210:V210"/>
    <mergeCell ref="S59:U59"/>
    <mergeCell ref="U185:V185"/>
    <mergeCell ref="U182:V182"/>
    <mergeCell ref="R239:X239"/>
    <mergeCell ref="U38:V38"/>
    <mergeCell ref="R95:X95"/>
    <mergeCell ref="R70:X70"/>
    <mergeCell ref="K135:M135"/>
    <mergeCell ref="B161:G161"/>
    <mergeCell ref="D211:G211"/>
    <mergeCell ref="R97:X97"/>
    <mergeCell ref="I81:J81"/>
    <mergeCell ref="I208:J208"/>
    <mergeCell ref="R227:T227"/>
    <mergeCell ref="U15:V15"/>
    <mergeCell ref="R240:X240"/>
    <mergeCell ref="R96:X96"/>
    <mergeCell ref="B193:C193"/>
    <mergeCell ref="B155:C155"/>
    <mergeCell ref="D82:G82"/>
    <mergeCell ref="I210:J210"/>
    <mergeCell ref="R109:T109"/>
    <mergeCell ref="R98:X98"/>
    <mergeCell ref="I16:J16"/>
    <mergeCell ref="I209:J209"/>
    <mergeCell ref="K138:L138"/>
    <mergeCell ref="I239:J239"/>
    <mergeCell ref="B92:D92"/>
    <mergeCell ref="U175:V175"/>
    <mergeCell ref="F144:G144"/>
    <mergeCell ref="I136:L136"/>
    <mergeCell ref="U162:V162"/>
    <mergeCell ref="R123:X123"/>
    <mergeCell ref="B182:C182"/>
    <mergeCell ref="B38:C38"/>
    <mergeCell ref="D31:G31"/>
    <mergeCell ref="S229:T229"/>
    <mergeCell ref="R151:T151"/>
    <mergeCell ref="I186:J186"/>
    <mergeCell ref="D229:G229"/>
    <mergeCell ref="K186:L186"/>
    <mergeCell ref="D158:G158"/>
    <mergeCell ref="I154:L154"/>
    <mergeCell ref="U106:V106"/>
    <mergeCell ref="B45:G45"/>
    <mergeCell ref="D108:G108"/>
    <mergeCell ref="B211:C211"/>
    <mergeCell ref="R174:X174"/>
    <mergeCell ref="I236:J236"/>
    <mergeCell ref="I27:M28"/>
    <mergeCell ref="R182:T182"/>
    <mergeCell ref="R214:X214"/>
    <mergeCell ref="R189:X189"/>
    <mergeCell ref="B33:C33"/>
    <mergeCell ref="R45:X45"/>
    <mergeCell ref="B22:G22"/>
    <mergeCell ref="R238:X238"/>
    <mergeCell ref="R4:T4"/>
    <mergeCell ref="I94:J94"/>
    <mergeCell ref="R20:X20"/>
    <mergeCell ref="I69:J69"/>
    <mergeCell ref="B212:C212"/>
    <mergeCell ref="B43:D43"/>
    <mergeCell ref="B86:G86"/>
    <mergeCell ref="B206:C206"/>
    <mergeCell ref="B41:C41"/>
    <mergeCell ref="R47:X47"/>
    <mergeCell ref="B106:C106"/>
    <mergeCell ref="B35:C35"/>
    <mergeCell ref="I158:J158"/>
    <mergeCell ref="R177:T177"/>
    <mergeCell ref="U109:V109"/>
    <mergeCell ref="R22:X22"/>
    <mergeCell ref="R104:T104"/>
    <mergeCell ref="I133:J133"/>
    <mergeCell ref="I108:J108"/>
    <mergeCell ref="S132:U132"/>
    <mergeCell ref="G200:H201"/>
    <mergeCell ref="I160:J160"/>
    <mergeCell ref="U111:V111"/>
    <mergeCell ref="R35:T35"/>
    <mergeCell ref="D113:G113"/>
    <mergeCell ref="B180:C180"/>
    <mergeCell ref="I135:J135"/>
    <mergeCell ref="U61:V61"/>
    <mergeCell ref="I233:J233"/>
    <mergeCell ref="I227:J227"/>
    <mergeCell ref="B130:C130"/>
    <mergeCell ref="R167:X167"/>
    <mergeCell ref="U104:V104"/>
    <mergeCell ref="I72:J72"/>
    <mergeCell ref="K14:M14"/>
    <mergeCell ref="I15:L15"/>
    <mergeCell ref="R53:T53"/>
    <mergeCell ref="B157:C157"/>
    <mergeCell ref="B132:C132"/>
    <mergeCell ref="R169:X169"/>
    <mergeCell ref="B177:G177"/>
    <mergeCell ref="R130:T130"/>
    <mergeCell ref="U56:V56"/>
    <mergeCell ref="B186:C186"/>
    <mergeCell ref="B198:M198"/>
    <mergeCell ref="P132:R132"/>
    <mergeCell ref="I17:J17"/>
    <mergeCell ref="I88:J88"/>
    <mergeCell ref="K17:L17"/>
    <mergeCell ref="I82:J82"/>
    <mergeCell ref="D125:F126"/>
    <mergeCell ref="D179:G179"/>
    <mergeCell ref="U201:V201"/>
    <mergeCell ref="I240:J240"/>
    <mergeCell ref="I162:L162"/>
    <mergeCell ref="U176:V176"/>
    <mergeCell ref="I19:J19"/>
    <mergeCell ref="K212:L212"/>
    <mergeCell ref="I177:L177"/>
    <mergeCell ref="U203:V203"/>
    <mergeCell ref="D230:G230"/>
    <mergeCell ref="R116:X116"/>
    <mergeCell ref="I226:L226"/>
    <mergeCell ref="D102:F103"/>
    <mergeCell ref="K91:M91"/>
    <mergeCell ref="U178:V178"/>
    <mergeCell ref="D180:G180"/>
    <mergeCell ref="D9:G9"/>
    <mergeCell ref="B185:C185"/>
    <mergeCell ref="B122:C122"/>
    <mergeCell ref="U207:V207"/>
    <mergeCell ref="U36:V36"/>
    <mergeCell ref="R190:X190"/>
    <mergeCell ref="R68:X68"/>
    <mergeCell ref="R46:X46"/>
    <mergeCell ref="U30:V30"/>
    <mergeCell ref="R117:X117"/>
    <mergeCell ref="B214:C214"/>
    <mergeCell ref="I179:J179"/>
    <mergeCell ref="R54:T54"/>
    <mergeCell ref="D38:G38"/>
    <mergeCell ref="G4:H5"/>
    <mergeCell ref="B112:G112"/>
    <mergeCell ref="I141:J141"/>
    <mergeCell ref="R48:X48"/>
    <mergeCell ref="F242:G242"/>
    <mergeCell ref="R119:X119"/>
    <mergeCell ref="B107:C107"/>
    <mergeCell ref="I30:L30"/>
    <mergeCell ref="R56:T56"/>
    <mergeCell ref="I230:J230"/>
    <mergeCell ref="I159:J159"/>
    <mergeCell ref="I37:J37"/>
    <mergeCell ref="R105:T105"/>
    <mergeCell ref="B57:C57"/>
    <mergeCell ref="I143:J143"/>
    <mergeCell ref="B171:C171"/>
    <mergeCell ref="I161:J161"/>
    <mergeCell ref="U112:V112"/>
    <mergeCell ref="U62:V62"/>
    <mergeCell ref="B9:C9"/>
    <mergeCell ref="U127:V127"/>
    <mergeCell ref="U64:V64"/>
    <mergeCell ref="K65:L65"/>
    <mergeCell ref="B133:C133"/>
    <mergeCell ref="B204:C204"/>
    <mergeCell ref="I63:J63"/>
    <mergeCell ref="I125:M126"/>
    <mergeCell ref="B105:G105"/>
    <mergeCell ref="D106:G106"/>
    <mergeCell ref="R247:X247"/>
    <mergeCell ref="B120:G120"/>
    <mergeCell ref="B248:M248"/>
    <mergeCell ref="B227:C227"/>
    <mergeCell ref="R133:T133"/>
    <mergeCell ref="R122:X122"/>
    <mergeCell ref="D157:G157"/>
    <mergeCell ref="R43:X43"/>
    <mergeCell ref="E165:F165"/>
    <mergeCell ref="B39:C39"/>
    <mergeCell ref="I91:J91"/>
    <mergeCell ref="C246:M246"/>
    <mergeCell ref="F95:G95"/>
    <mergeCell ref="I156:J156"/>
    <mergeCell ref="S82:T82"/>
    <mergeCell ref="U11:V11"/>
    <mergeCell ref="D182:G182"/>
    <mergeCell ref="U204:V204"/>
    <mergeCell ref="B118:D118"/>
    <mergeCell ref="I105:L105"/>
    <mergeCell ref="I85:J85"/>
    <mergeCell ref="S83:U83"/>
    <mergeCell ref="I22:J22"/>
    <mergeCell ref="I93:J93"/>
    <mergeCell ref="R67:X67"/>
    <mergeCell ref="F219:G219"/>
    <mergeCell ref="I234:L234"/>
    <mergeCell ref="R69:X69"/>
    <mergeCell ref="I113:L113"/>
    <mergeCell ref="K215:M215"/>
    <mergeCell ref="R196:X196"/>
    <mergeCell ref="I180:J180"/>
    <mergeCell ref="I118:J118"/>
    <mergeCell ref="G223:H224"/>
    <mergeCell ref="B135:G135"/>
    <mergeCell ref="I167:J167"/>
    <mergeCell ref="B233:G233"/>
    <mergeCell ref="B65:C65"/>
    <mergeCell ref="U39:V39"/>
    <mergeCell ref="D185:G185"/>
    <mergeCell ref="R153:T153"/>
    <mergeCell ref="R198:X198"/>
    <mergeCell ref="I182:J182"/>
    <mergeCell ref="R57:T57"/>
    <mergeCell ref="U133:V133"/>
    <mergeCell ref="R128:T128"/>
    <mergeCell ref="I169:J169"/>
    <mergeCell ref="I109:J109"/>
    <mergeCell ref="B123:C123"/>
    <mergeCell ref="I119:J119"/>
    <mergeCell ref="B221:C221"/>
    <mergeCell ref="G53:H54"/>
    <mergeCell ref="B110:C110"/>
    <mergeCell ref="B52:M52"/>
    <mergeCell ref="I40:J40"/>
  </mergeCells>
  <conditionalFormatting sqref="B17">
    <cfRule type="cellIs" priority="202" operator="equal" dxfId="209">
      <formula>"Voltage"</formula>
    </cfRule>
  </conditionalFormatting>
  <conditionalFormatting sqref="B40">
    <cfRule type="cellIs" priority="34" operator="equal" dxfId="209">
      <formula>"Voltage"</formula>
    </cfRule>
  </conditionalFormatting>
  <conditionalFormatting sqref="B66">
    <cfRule type="cellIs" priority="30" operator="equal" dxfId="209">
      <formula>"Voltage"</formula>
    </cfRule>
  </conditionalFormatting>
  <conditionalFormatting sqref="B89">
    <cfRule type="cellIs" priority="26" operator="equal" dxfId="209">
      <formula>"Voltage"</formula>
    </cfRule>
  </conditionalFormatting>
  <conditionalFormatting sqref="B115">
    <cfRule type="cellIs" priority="22" operator="equal" dxfId="209">
      <formula>"Voltage"</formula>
    </cfRule>
  </conditionalFormatting>
  <conditionalFormatting sqref="B138">
    <cfRule type="cellIs" priority="18" operator="equal" dxfId="209">
      <formula>"Voltage"</formula>
    </cfRule>
  </conditionalFormatting>
  <conditionalFormatting sqref="B164">
    <cfRule type="cellIs" priority="14" operator="equal" dxfId="209">
      <formula>"Voltage"</formula>
    </cfRule>
  </conditionalFormatting>
  <conditionalFormatting sqref="B187">
    <cfRule type="cellIs" priority="10" operator="equal" dxfId="209">
      <formula>"Voltage"</formula>
    </cfRule>
  </conditionalFormatting>
  <conditionalFormatting sqref="B213">
    <cfRule type="cellIs" priority="6" operator="equal" dxfId="209">
      <formula>"Voltage"</formula>
    </cfRule>
  </conditionalFormatting>
  <conditionalFormatting sqref="B236">
    <cfRule type="cellIs" priority="2" operator="equal" dxfId="209">
      <formula>"Voltage"</formula>
    </cfRule>
  </conditionalFormatting>
  <conditionalFormatting sqref="C17">
    <cfRule type="cellIs" priority="203" operator="equal" dxfId="209">
      <formula>"Phase"</formula>
    </cfRule>
  </conditionalFormatting>
  <conditionalFormatting sqref="C40">
    <cfRule type="cellIs" priority="35" operator="equal" dxfId="209">
      <formula>"Phase"</formula>
    </cfRule>
  </conditionalFormatting>
  <conditionalFormatting sqref="C66">
    <cfRule type="cellIs" priority="31" operator="equal" dxfId="209">
      <formula>"Phase"</formula>
    </cfRule>
  </conditionalFormatting>
  <conditionalFormatting sqref="C89">
    <cfRule type="cellIs" priority="27" operator="equal" dxfId="209">
      <formula>"Phase"</formula>
    </cfRule>
  </conditionalFormatting>
  <conditionalFormatting sqref="C115">
    <cfRule type="cellIs" priority="23" operator="equal" dxfId="209">
      <formula>"Phase"</formula>
    </cfRule>
  </conditionalFormatting>
  <conditionalFormatting sqref="C138">
    <cfRule type="cellIs" priority="19" operator="equal" dxfId="209">
      <formula>"Phase"</formula>
    </cfRule>
  </conditionalFormatting>
  <conditionalFormatting sqref="C164">
    <cfRule type="cellIs" priority="15" operator="equal" dxfId="209">
      <formula>"Phase"</formula>
    </cfRule>
  </conditionalFormatting>
  <conditionalFormatting sqref="C187">
    <cfRule type="cellIs" priority="11" operator="equal" dxfId="209">
      <formula>"Phase"</formula>
    </cfRule>
  </conditionalFormatting>
  <conditionalFormatting sqref="C213">
    <cfRule type="cellIs" priority="7" operator="equal" dxfId="209">
      <formula>"Phase"</formula>
    </cfRule>
  </conditionalFormatting>
  <conditionalFormatting sqref="C236">
    <cfRule type="cellIs" priority="3" operator="equal" dxfId="209">
      <formula>"Phase"</formula>
    </cfRule>
  </conditionalFormatting>
  <conditionalFormatting sqref="G16">
    <cfRule type="cellIs" priority="204" operator="equal" dxfId="209">
      <formula>"SF"</formula>
    </cfRule>
  </conditionalFormatting>
  <conditionalFormatting sqref="G18">
    <cfRule type="containsErrors" priority="201" dxfId="49">
      <formula>ISERROR(G18)</formula>
    </cfRule>
  </conditionalFormatting>
  <conditionalFormatting sqref="G39">
    <cfRule type="cellIs" priority="36" operator="equal" dxfId="209">
      <formula>"SF"</formula>
    </cfRule>
  </conditionalFormatting>
  <conditionalFormatting sqref="G41">
    <cfRule type="containsErrors" priority="33" dxfId="49">
      <formula>ISERROR(G41)</formula>
    </cfRule>
  </conditionalFormatting>
  <conditionalFormatting sqref="G65">
    <cfRule type="cellIs" priority="32" operator="equal" dxfId="209">
      <formula>"SF"</formula>
    </cfRule>
  </conditionalFormatting>
  <conditionalFormatting sqref="G67">
    <cfRule type="containsErrors" priority="29" dxfId="49">
      <formula>ISERROR(G67)</formula>
    </cfRule>
  </conditionalFormatting>
  <conditionalFormatting sqref="G88">
    <cfRule type="cellIs" priority="28" operator="equal" dxfId="209">
      <formula>"SF"</formula>
    </cfRule>
  </conditionalFormatting>
  <conditionalFormatting sqref="G90">
    <cfRule type="containsErrors" priority="25" dxfId="49">
      <formula>ISERROR(G90)</formula>
    </cfRule>
  </conditionalFormatting>
  <conditionalFormatting sqref="G114">
    <cfRule type="cellIs" priority="24" operator="equal" dxfId="209">
      <formula>"SF"</formula>
    </cfRule>
  </conditionalFormatting>
  <conditionalFormatting sqref="G116">
    <cfRule type="containsErrors" priority="21" dxfId="49">
      <formula>ISERROR(G116)</formula>
    </cfRule>
  </conditionalFormatting>
  <conditionalFormatting sqref="G137">
    <cfRule type="cellIs" priority="20" operator="equal" dxfId="209">
      <formula>"SF"</formula>
    </cfRule>
  </conditionalFormatting>
  <conditionalFormatting sqref="G139">
    <cfRule type="containsErrors" priority="17" dxfId="49">
      <formula>ISERROR(G139)</formula>
    </cfRule>
  </conditionalFormatting>
  <conditionalFormatting sqref="G163">
    <cfRule type="cellIs" priority="16" operator="equal" dxfId="209">
      <formula>"SF"</formula>
    </cfRule>
  </conditionalFormatting>
  <conditionalFormatting sqref="G165">
    <cfRule type="containsErrors" priority="13" dxfId="49">
      <formula>ISERROR(G165)</formula>
    </cfRule>
  </conditionalFormatting>
  <conditionalFormatting sqref="G186">
    <cfRule type="cellIs" priority="12" operator="equal" dxfId="209">
      <formula>"SF"</formula>
    </cfRule>
  </conditionalFormatting>
  <conditionalFormatting sqref="G188">
    <cfRule type="containsErrors" priority="9" dxfId="49">
      <formula>ISERROR(G188)</formula>
    </cfRule>
  </conditionalFormatting>
  <conditionalFormatting sqref="G212">
    <cfRule type="cellIs" priority="8" operator="equal" dxfId="209">
      <formula>"SF"</formula>
    </cfRule>
  </conditionalFormatting>
  <conditionalFormatting sqref="G214">
    <cfRule type="containsErrors" priority="5" dxfId="49">
      <formula>ISERROR(G214)</formula>
    </cfRule>
  </conditionalFormatting>
  <conditionalFormatting sqref="G235">
    <cfRule type="cellIs" priority="4" operator="equal" dxfId="209">
      <formula>"SF"</formula>
    </cfRule>
  </conditionalFormatting>
  <conditionalFormatting sqref="G237">
    <cfRule type="containsErrors" priority="1" dxfId="49">
      <formula>ISERROR(G237)</formula>
    </cfRule>
  </conditionalFormatting>
  <dataValidations count="4">
    <dataValidation sqref="G16 G39 G65 G88 G114 G137 G163 G186 G212 G235" showDropDown="0" showInputMessage="0" showErrorMessage="0" allowBlank="1" type="list">
      <formula1>Service.Factors2</formula1>
    </dataValidation>
    <dataValidation sqref="B17 B40 B66 B89 B115 B138 B164 B187 B213 B236" showDropDown="0" showInputMessage="0" showErrorMessage="0" allowBlank="1" type="list">
      <formula1>Voltage.Options</formula1>
    </dataValidation>
    <dataValidation sqref="C17 C40 C66 C89 C115 C138 C164 C187 C213 C236" showDropDown="0" showInputMessage="0" showErrorMessage="0" allowBlank="1" type="list">
      <formula1>Phase</formula1>
    </dataValidation>
    <dataValidation sqref="D6 D29 D55 D78 D104 D127 D153 D176 D202 D225" showDropDown="0" showInputMessage="0" showErrorMessage="0" allowBlank="1" type="list">
      <formula1>Drive.Type</formula1>
    </dataValidation>
  </dataValidations>
  <pageMargins left="0.7" right="0.7" top="0.75" bottom="0.75" header="0.3" footer="0.3"/>
  <pageSetup orientation="portrait" scale="99"/>
  <headerFooter>
    <oddHeader>&amp;L&amp;G&amp;C&amp;"+,Bold"&amp;16 Energy Recovery Unit Data Report</oddHeader>
    <oddFooter>&amp;C&amp;8Page &amp;P</oddFooter>
  </headerFooter>
  <rowBreaks count="1" manualBreakCount="1">
    <brk id="52"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tabColor rgb="FF00B0F0"/>
    <outlinePr summaryBelow="1" summaryRight="1"/>
    <pageSetUpPr/>
  </sheetPr>
  <dimension ref="A1:Z492"/>
  <sheetViews>
    <sheetView tabSelected="0" zoomScale="90" workbookViewId="0">
      <selection activeCell="A1" sqref="A1"/>
    </sheetView>
  </sheetViews>
  <sheetFormatPr baseColWidth="8" defaultColWidth="6.85546875" defaultRowHeight="13.35" customHeight="1"/>
  <cols>
    <col width="3.42578125" customWidth="1" style="238" min="1" max="1"/>
    <col width="6.85546875" customWidth="1" style="238" min="2" max="13"/>
    <col width="20.6" customWidth="1" style="162" min="3" max="3"/>
    <col width="5.4" customWidth="1" style="162" min="4" max="4"/>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20" t="n"/>
      <c r="F4" s="403" t="n"/>
      <c r="G4" s="200" t="inlineStr">
        <is>
          <t>Service</t>
        </is>
      </c>
      <c r="H4" s="403" t="n"/>
      <c r="I4" s="210">
        <f>IF('{Equipment Data Entry}'!C65="","",'{Equipment Data Entry}'!C65)</f>
        <v/>
      </c>
      <c r="J4" s="420" t="n"/>
      <c r="K4" s="420" t="n"/>
      <c r="L4" s="420" t="n"/>
      <c r="M4" s="403" t="n"/>
      <c r="P4" s="450" t="inlineStr">
        <is>
          <t>Technician Notes</t>
        </is>
      </c>
      <c r="Q4" s="451" t="n"/>
      <c r="R4" s="451" t="n"/>
      <c r="S4" s="451" t="n"/>
      <c r="T4" s="451" t="n"/>
      <c r="U4" s="451" t="n"/>
      <c r="V4" s="451" t="n"/>
      <c r="W4" s="451" t="n"/>
      <c r="X4" s="451" t="n"/>
      <c r="Y4" s="451" t="n"/>
      <c r="Z4" s="452" t="n"/>
    </row>
    <row r="5" ht="13.35" customHeight="1" s="162">
      <c r="B5" s="424" t="n"/>
      <c r="C5" s="425" t="n"/>
      <c r="D5" s="424" t="n"/>
      <c r="E5" s="426" t="n"/>
      <c r="F5" s="425" t="n"/>
      <c r="G5" s="424" t="n"/>
      <c r="H5" s="425" t="n"/>
      <c r="I5" s="424" t="n"/>
      <c r="J5" s="426" t="n"/>
      <c r="K5" s="426" t="n"/>
      <c r="L5" s="426" t="n"/>
      <c r="M5" s="425" t="n"/>
      <c r="P5" s="453" t="n"/>
      <c r="Z5" s="454" t="n"/>
    </row>
    <row r="6" ht="13.35" customHeight="1" s="162">
      <c r="B6" s="455" t="inlineStr">
        <is>
          <t>Instrument:</t>
        </is>
      </c>
      <c r="C6" s="5" t="n"/>
      <c r="D6" s="428" t="n"/>
      <c r="G6" s="427" t="inlineStr">
        <is>
          <t>Ak basis / notes:</t>
        </is>
      </c>
      <c r="I6" s="456" t="n"/>
      <c r="P6" s="453" t="n"/>
      <c r="Z6" s="454" t="n"/>
    </row>
    <row r="7" ht="13.35" customHeight="1" s="162">
      <c r="B7" s="188" t="inlineStr">
        <is>
          <t>Supply Air Outlet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c r="P7" s="453" t="n"/>
      <c r="Z7" s="454" t="n"/>
    </row>
    <row r="8" ht="13.35" customHeight="1" s="162">
      <c r="B8" s="153" t="inlineStr">
        <is>
          <t>No.</t>
        </is>
      </c>
      <c r="C8" s="188" t="inlineStr">
        <is>
          <t>Area Served</t>
        </is>
      </c>
      <c r="D8" s="188" t="inlineStr">
        <is>
          <t>Type</t>
        </is>
      </c>
      <c r="E8" s="188" t="inlineStr">
        <is>
          <t>Size</t>
        </is>
      </c>
      <c r="F8" s="188" t="inlineStr">
        <is>
          <t>Ak</t>
        </is>
      </c>
      <c r="G8" s="442" t="n"/>
      <c r="H8" s="442" t="n"/>
      <c r="I8" s="188" t="inlineStr">
        <is>
          <t>VEL</t>
        </is>
      </c>
      <c r="J8" s="188" t="inlineStr">
        <is>
          <t>CFM</t>
        </is>
      </c>
      <c r="K8" s="188" t="inlineStr">
        <is>
          <t>VEL</t>
        </is>
      </c>
      <c r="L8" s="188" t="inlineStr">
        <is>
          <t>CFM</t>
        </is>
      </c>
      <c r="M8" s="442" t="n"/>
      <c r="P8" s="453" t="n"/>
      <c r="Z8" s="454" t="n"/>
    </row>
    <row r="9" ht="13.35" customHeight="1" s="162">
      <c r="B9" s="307" t="n"/>
      <c r="C9" s="307" t="n"/>
      <c r="E9" s="307" t="n"/>
      <c r="F9" s="32" t="n"/>
      <c r="G9" s="33">
        <f>IF(F9="", "", H9/F9)</f>
        <v/>
      </c>
      <c r="H9" s="33" t="n"/>
      <c r="I9" s="33" t="n"/>
      <c r="J9" s="33">
        <f>IF(I9="", "", I9*$F9)</f>
        <v/>
      </c>
      <c r="K9" s="33" t="n"/>
      <c r="L9" s="33">
        <f>IF(K9="", "", K9*$F9)</f>
        <v/>
      </c>
      <c r="M9" s="30">
        <f>IF(OR(H9="",H9=0),"",IF(K9="",IF(J9="","",J9/H9),L9/H9))</f>
        <v/>
      </c>
      <c r="P9" s="453" t="n"/>
      <c r="Z9" s="454"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53" t="n"/>
      <c r="Z10" s="454"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53" t="n"/>
      <c r="Z11" s="454"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53" t="n"/>
      <c r="Z12" s="454" t="n"/>
    </row>
    <row r="13" ht="13.35" customHeight="1" s="162">
      <c r="B13" s="307" t="n"/>
      <c r="C13" s="307" t="n"/>
      <c r="E13" s="307" t="n"/>
      <c r="F13" s="32" t="n"/>
      <c r="G13" s="33">
        <f>IF(F13="", "", H13/F13)</f>
        <v/>
      </c>
      <c r="H13" s="33" t="n"/>
      <c r="I13" s="33" t="n"/>
      <c r="J13" s="33">
        <f>IF(I13="", "", I13*$F13)</f>
        <v/>
      </c>
      <c r="K13" s="33" t="n"/>
      <c r="L13" s="33">
        <f>IF(K13="", "", K13*$F13)</f>
        <v/>
      </c>
      <c r="M13" s="30">
        <f>IF(OR(H13="",H13=0),"",IF(K13="",IF(J13="","",J13/H13),L13/H13))</f>
        <v/>
      </c>
      <c r="P13" s="453" t="n"/>
      <c r="Z13" s="454" t="n"/>
    </row>
    <row r="14" ht="13.35" customHeight="1" s="162">
      <c r="B14" s="307" t="n"/>
      <c r="C14" s="307" t="n"/>
      <c r="E14" s="307" t="n"/>
      <c r="F14" s="32" t="n"/>
      <c r="G14" s="33">
        <f>IF(F14="", "", H14/F14)</f>
        <v/>
      </c>
      <c r="H14" s="33" t="n"/>
      <c r="I14" s="33" t="n"/>
      <c r="J14" s="33">
        <f>IF(I14="", "", I14*$F14)</f>
        <v/>
      </c>
      <c r="K14" s="33" t="n"/>
      <c r="L14" s="33">
        <f>IF(K14="", "", K14*$F14)</f>
        <v/>
      </c>
      <c r="M14" s="30">
        <f>IF(OR(H14="",H14=0),"",IF(K14="",IF(J14="","",J14/H14),L14/H14))</f>
        <v/>
      </c>
      <c r="P14" s="453" t="n"/>
      <c r="Z14" s="454" t="n"/>
    </row>
    <row r="15" ht="13.35" customHeight="1" s="162">
      <c r="B15" s="307" t="n"/>
      <c r="C15" s="307" t="n"/>
      <c r="E15" s="307" t="n"/>
      <c r="F15" s="32" t="n"/>
      <c r="G15" s="33">
        <f>IF(F15="", "", H15/F15)</f>
        <v/>
      </c>
      <c r="H15" s="33" t="n"/>
      <c r="I15" s="33" t="n"/>
      <c r="J15" s="33">
        <f>IF(I15="", "", I15*$F15)</f>
        <v/>
      </c>
      <c r="K15" s="33" t="n"/>
      <c r="L15" s="33">
        <f>IF(K15="", "", K15*$F15)</f>
        <v/>
      </c>
      <c r="M15" s="30">
        <f>IF(OR(H15="",H15=0),"",IF(K15="",IF(J15="","",J15/H15),L15/H15))</f>
        <v/>
      </c>
      <c r="P15" s="453" t="n"/>
      <c r="Z15" s="454"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c r="P16" s="453" t="n"/>
      <c r="Z16" s="454"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c r="P17" s="453" t="n"/>
      <c r="Z17" s="454" t="n"/>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c r="P18" s="453" t="n"/>
      <c r="Z18" s="454" t="n"/>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c r="P19" s="453" t="n"/>
      <c r="Z19" s="454" t="n"/>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c r="P20" s="453" t="n"/>
      <c r="Z20" s="454" t="n"/>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c r="P21" s="453" t="n"/>
      <c r="Z21" s="454" t="n"/>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c r="P22" s="457" t="n"/>
      <c r="Q22" s="458" t="n"/>
      <c r="R22" s="458" t="n"/>
      <c r="S22" s="458" t="n"/>
      <c r="T22" s="458" t="n"/>
      <c r="U22" s="458" t="n"/>
      <c r="V22" s="458" t="n"/>
      <c r="W22" s="458" t="n"/>
      <c r="X22" s="458" t="n"/>
      <c r="Y22" s="458" t="n"/>
      <c r="Z22" s="459" t="n"/>
    </row>
    <row r="23" ht="13.35" customHeight="1" s="162">
      <c r="C23" s="126" t="inlineStr">
        <is>
          <t>Total</t>
        </is>
      </c>
      <c r="D23" s="159" t="n"/>
      <c r="H23" s="45">
        <f>IF(SUM(H9:H22)=0,"",SUM(H9:H22))</f>
        <v/>
      </c>
      <c r="J23" s="45">
        <f>IF(SUM(J9:J22)=0,"",SUM(J9:J22))</f>
        <v/>
      </c>
      <c r="L23" s="45">
        <f>IF(SUM(L9:L22)=0,"",SUM(L9:L22))</f>
        <v/>
      </c>
      <c r="M23" s="35">
        <f>IF(OR(H23="",H23=0),"",IF(L23="",IF(J23="","",J23/H23),L23/H23))</f>
        <v/>
      </c>
      <c r="P23" s="238" t="n"/>
    </row>
    <row r="24" ht="13.35" customHeight="1" s="162">
      <c r="P24" s="238" t="n"/>
    </row>
    <row r="25" ht="13.35" customHeight="1" s="162">
      <c r="B25" s="200" t="inlineStr">
        <is>
          <t>System</t>
        </is>
      </c>
      <c r="C25" s="403" t="n"/>
      <c r="D25" s="209">
        <f>IF('{Equipment Data Entry}'!B65="","",'{Equipment Data Entry}'!B65)</f>
        <v/>
      </c>
      <c r="E25" s="420" t="n"/>
      <c r="F25" s="403" t="n"/>
      <c r="G25" s="200" t="inlineStr">
        <is>
          <t>Service</t>
        </is>
      </c>
      <c r="H25" s="403" t="n"/>
      <c r="I25" s="210">
        <f>IF('{Equipment Data Entry}'!C65="","",'{Equipment Data Entry}'!C65)</f>
        <v/>
      </c>
      <c r="J25" s="420" t="n"/>
      <c r="K25" s="420" t="n"/>
      <c r="L25" s="420" t="n"/>
      <c r="M25" s="403" t="n"/>
      <c r="P25" s="450" t="inlineStr">
        <is>
          <t>Technician Notes</t>
        </is>
      </c>
      <c r="Q25" s="451" t="n"/>
      <c r="R25" s="451" t="n"/>
      <c r="S25" s="451" t="n"/>
      <c r="T25" s="451" t="n"/>
      <c r="U25" s="451" t="n"/>
      <c r="V25" s="451" t="n"/>
      <c r="W25" s="451" t="n"/>
      <c r="X25" s="451" t="n"/>
      <c r="Y25" s="451" t="n"/>
      <c r="Z25" s="452" t="n"/>
    </row>
    <row r="26" ht="13.35" customHeight="1" s="162">
      <c r="B26" s="424" t="n"/>
      <c r="C26" s="425" t="n"/>
      <c r="D26" s="424" t="n"/>
      <c r="E26" s="426" t="n"/>
      <c r="F26" s="425" t="n"/>
      <c r="G26" s="424" t="n"/>
      <c r="H26" s="425" t="n"/>
      <c r="I26" s="424" t="n"/>
      <c r="J26" s="426" t="n"/>
      <c r="K26" s="426" t="n"/>
      <c r="L26" s="426" t="n"/>
      <c r="M26" s="425" t="n"/>
      <c r="P26" s="453" t="n"/>
      <c r="Z26" s="454" t="n"/>
    </row>
    <row r="27" ht="13.35" customHeight="1" s="162">
      <c r="B27" s="455" t="inlineStr">
        <is>
          <t>Instrument:</t>
        </is>
      </c>
      <c r="C27" s="5" t="n"/>
      <c r="D27" s="428" t="n"/>
      <c r="G27" s="427" t="inlineStr">
        <is>
          <t>Ak basis / notes:</t>
        </is>
      </c>
      <c r="I27" s="456" t="n"/>
      <c r="P27" s="453" t="n"/>
      <c r="Z27" s="454" t="n"/>
    </row>
    <row r="28" ht="13.35" customHeight="1" s="162">
      <c r="B28" s="188" t="inlineStr">
        <is>
          <t>Exhaust Air Inlet Airflow</t>
        </is>
      </c>
      <c r="C28" s="174" t="n"/>
      <c r="D28" s="174" t="n"/>
      <c r="E28" s="174" t="n"/>
      <c r="F28" s="173" t="n"/>
      <c r="G28" s="233" t="inlineStr">
        <is>
          <t>Design VEL</t>
        </is>
      </c>
      <c r="H28" s="194" t="inlineStr">
        <is>
          <t>Design CFM</t>
        </is>
      </c>
      <c r="I28" s="188" t="inlineStr">
        <is>
          <t>Initial</t>
        </is>
      </c>
      <c r="J28" s="173" t="n"/>
      <c r="K28" s="188" t="inlineStr">
        <is>
          <t>Final</t>
        </is>
      </c>
      <c r="L28" s="173" t="n"/>
      <c r="M28" s="188" t="inlineStr">
        <is>
          <t>%</t>
        </is>
      </c>
      <c r="P28" s="453" t="n"/>
      <c r="Z28" s="454" t="n"/>
    </row>
    <row r="29" ht="13.35" customHeight="1" s="162">
      <c r="B29" s="153" t="inlineStr">
        <is>
          <t>No.</t>
        </is>
      </c>
      <c r="C29" s="188" t="inlineStr">
        <is>
          <t>Area Served</t>
        </is>
      </c>
      <c r="D29" s="188" t="inlineStr">
        <is>
          <t>Type</t>
        </is>
      </c>
      <c r="E29" s="188" t="inlineStr">
        <is>
          <t>Size</t>
        </is>
      </c>
      <c r="F29" s="188" t="inlineStr">
        <is>
          <t>Ak</t>
        </is>
      </c>
      <c r="G29" s="442" t="n"/>
      <c r="H29" s="442" t="n"/>
      <c r="I29" s="188" t="inlineStr">
        <is>
          <t>VEL</t>
        </is>
      </c>
      <c r="J29" s="188" t="inlineStr">
        <is>
          <t>CFM</t>
        </is>
      </c>
      <c r="K29" s="188" t="inlineStr">
        <is>
          <t>VEL</t>
        </is>
      </c>
      <c r="L29" s="188" t="inlineStr">
        <is>
          <t>CFM</t>
        </is>
      </c>
      <c r="M29" s="442" t="n"/>
      <c r="P29" s="453" t="n"/>
      <c r="Z29" s="454" t="n"/>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c r="P30" s="453" t="n"/>
      <c r="Z30" s="454" t="n"/>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c r="P31" s="453" t="n"/>
      <c r="Z31" s="454" t="n"/>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c r="P32" s="453" t="n"/>
      <c r="Z32" s="454"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c r="P33" s="453" t="n"/>
      <c r="Z33" s="454" t="n"/>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c r="P34" s="453" t="n"/>
      <c r="Z34" s="454" t="n"/>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c r="P35" s="453" t="n"/>
      <c r="Z35" s="454" t="n"/>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c r="P36" s="453" t="n"/>
      <c r="Z36" s="454" t="n"/>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c r="P37" s="453" t="n"/>
      <c r="Z37" s="454" t="n"/>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c r="P38" s="453" t="n"/>
      <c r="Z38" s="454" t="n"/>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c r="P39" s="453" t="n"/>
      <c r="Z39" s="454"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c r="P40" s="453" t="n"/>
      <c r="Z40" s="454"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c r="P41" s="453" t="n"/>
      <c r="Z41" s="454" t="n"/>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c r="P42" s="453" t="n"/>
      <c r="Z42" s="454"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c r="P43" s="457" t="n"/>
      <c r="Q43" s="458" t="n"/>
      <c r="R43" s="458" t="n"/>
      <c r="S43" s="458" t="n"/>
      <c r="T43" s="458" t="n"/>
      <c r="U43" s="458" t="n"/>
      <c r="V43" s="458" t="n"/>
      <c r="W43" s="458" t="n"/>
      <c r="X43" s="458" t="n"/>
      <c r="Y43" s="458" t="n"/>
      <c r="Z43" s="459" t="n"/>
    </row>
    <row r="44" ht="13.35" customHeight="1" s="162">
      <c r="C44" s="126" t="inlineStr">
        <is>
          <t>Total</t>
        </is>
      </c>
      <c r="D44" s="159" t="n"/>
      <c r="H44" s="45">
        <f>IF(SUM(H30:H43)=0,"",SUM(H30:H43))</f>
        <v/>
      </c>
      <c r="J44" s="45">
        <f>IF(SUM(J30:J43)=0,"",SUM(J30:J43))</f>
        <v/>
      </c>
      <c r="L44" s="45">
        <f>IF(SUM(L30:L43)=0,"",SUM(L30:L43))</f>
        <v/>
      </c>
      <c r="M44" s="35">
        <f>IF(OR(H44="",H44=0),"",IF(L44="",IF(J44="","",J44/H44),L44/H44))</f>
        <v/>
      </c>
    </row>
    <row r="45"/>
    <row r="46"/>
    <row r="47" ht="13.35" customHeight="1" s="162">
      <c r="B47" s="188" t="inlineStr">
        <is>
          <t>Notes</t>
        </is>
      </c>
      <c r="C47" s="173" t="n"/>
      <c r="D47" s="254" t="n"/>
      <c r="E47" s="159" t="n"/>
      <c r="F47" s="159" t="n"/>
      <c r="G47" s="159" t="n"/>
      <c r="H47" s="159" t="n"/>
      <c r="I47" s="159" t="n"/>
      <c r="J47" s="159" t="n"/>
      <c r="K47" s="159" t="n"/>
      <c r="L47" s="159" t="n"/>
      <c r="M47" s="160" t="n"/>
    </row>
    <row r="48" ht="13.35" customHeight="1" s="162">
      <c r="B48" s="460" t="n"/>
      <c r="M48" s="163" t="n"/>
    </row>
    <row r="49" ht="13.35" customHeight="1" s="162">
      <c r="B49" s="460" t="n"/>
      <c r="M49" s="163" t="n"/>
    </row>
    <row r="50" ht="13.35" customHeight="1" s="162">
      <c r="B50" s="460" t="n"/>
      <c r="M50" s="163" t="n"/>
    </row>
    <row r="51" ht="13.35" customHeight="1" s="162">
      <c r="B51" s="461" t="n"/>
      <c r="C51" s="165" t="n"/>
      <c r="D51" s="165" t="n"/>
      <c r="E51" s="165" t="n"/>
      <c r="F51" s="165" t="n"/>
      <c r="G51" s="165" t="n"/>
      <c r="H51" s="165" t="n"/>
      <c r="I51" s="165" t="n"/>
      <c r="J51" s="165" t="n"/>
      <c r="K51" s="165" t="n"/>
      <c r="L51" s="165" t="n"/>
      <c r="M51" s="166" t="n"/>
    </row>
    <row r="52"/>
    <row r="53" ht="13.35" customHeight="1" s="162">
      <c r="B53" s="200" t="inlineStr">
        <is>
          <t>System</t>
        </is>
      </c>
      <c r="C53" s="403" t="n"/>
      <c r="D53" s="209">
        <f>IF('{Equipment Data Entry}'!B66="","",'{Equipment Data Entry}'!B66)</f>
        <v/>
      </c>
      <c r="E53" s="420" t="n"/>
      <c r="F53" s="403" t="n"/>
      <c r="G53" s="200" t="inlineStr">
        <is>
          <t>Service</t>
        </is>
      </c>
      <c r="H53" s="403" t="n"/>
      <c r="I53" s="210">
        <f>IF('{Equipment Data Entry}'!C66="","",'{Equipment Data Entry}'!C66)</f>
        <v/>
      </c>
      <c r="J53" s="420" t="n"/>
      <c r="K53" s="420" t="n"/>
      <c r="L53" s="420" t="n"/>
      <c r="M53" s="403" t="n"/>
      <c r="P53" s="450" t="inlineStr">
        <is>
          <t>Technician Notes</t>
        </is>
      </c>
      <c r="Q53" s="451" t="n"/>
      <c r="R53" s="451" t="n"/>
      <c r="S53" s="451" t="n"/>
      <c r="T53" s="451" t="n"/>
      <c r="U53" s="451" t="n"/>
      <c r="V53" s="451" t="n"/>
      <c r="W53" s="451" t="n"/>
      <c r="X53" s="451" t="n"/>
      <c r="Y53" s="451" t="n"/>
      <c r="Z53" s="452" t="n"/>
    </row>
    <row r="54" ht="13.35" customHeight="1" s="162">
      <c r="B54" s="424" t="n"/>
      <c r="C54" s="425" t="n"/>
      <c r="D54" s="424" t="n"/>
      <c r="E54" s="426" t="n"/>
      <c r="F54" s="425" t="n"/>
      <c r="G54" s="424" t="n"/>
      <c r="H54" s="425" t="n"/>
      <c r="I54" s="424" t="n"/>
      <c r="J54" s="426" t="n"/>
      <c r="K54" s="426" t="n"/>
      <c r="L54" s="426" t="n"/>
      <c r="M54" s="425" t="n"/>
      <c r="P54" s="453" t="n"/>
      <c r="Z54" s="454" t="n"/>
    </row>
    <row r="55" ht="13.35" customHeight="1" s="162">
      <c r="B55" s="455" t="inlineStr">
        <is>
          <t>Instrument:</t>
        </is>
      </c>
      <c r="C55" s="5" t="n"/>
      <c r="D55" s="428" t="n"/>
      <c r="G55" s="427" t="inlineStr">
        <is>
          <t>Ak basis / notes:</t>
        </is>
      </c>
      <c r="I55" s="456" t="n"/>
      <c r="P55" s="453" t="n"/>
      <c r="Z55" s="454" t="n"/>
    </row>
    <row r="56" ht="13.35" customHeight="1" s="162">
      <c r="B56" s="188" t="inlineStr">
        <is>
          <t>Supply Air Outlet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c r="P56" s="453" t="n"/>
      <c r="Z56" s="454" t="n"/>
    </row>
    <row r="57" ht="13.35" customHeight="1" s="162">
      <c r="B57" s="153" t="inlineStr">
        <is>
          <t>No.</t>
        </is>
      </c>
      <c r="C57" s="188" t="inlineStr">
        <is>
          <t>Area Served</t>
        </is>
      </c>
      <c r="D57" s="188" t="inlineStr">
        <is>
          <t>Type</t>
        </is>
      </c>
      <c r="E57" s="188" t="inlineStr">
        <is>
          <t>Size</t>
        </is>
      </c>
      <c r="F57" s="188" t="inlineStr">
        <is>
          <t>Ak</t>
        </is>
      </c>
      <c r="G57" s="442" t="n"/>
      <c r="H57" s="442" t="n"/>
      <c r="I57" s="188" t="inlineStr">
        <is>
          <t>VEL</t>
        </is>
      </c>
      <c r="J57" s="188" t="inlineStr">
        <is>
          <t>CFM</t>
        </is>
      </c>
      <c r="K57" s="188" t="inlineStr">
        <is>
          <t>VEL</t>
        </is>
      </c>
      <c r="L57" s="188" t="inlineStr">
        <is>
          <t>CFM</t>
        </is>
      </c>
      <c r="M57" s="442" t="n"/>
      <c r="P57" s="453" t="n"/>
      <c r="Z57" s="454"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c r="P58" s="453" t="n"/>
      <c r="Z58" s="454" t="n"/>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c r="P59" s="453" t="n"/>
      <c r="Z59" s="454"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c r="P60" s="453" t="n"/>
      <c r="Z60" s="454" t="n"/>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c r="P61" s="453" t="n"/>
      <c r="Z61" s="454" t="n"/>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c r="P62" s="453" t="n"/>
      <c r="Z62" s="454" t="n"/>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c r="P63" s="453" t="n"/>
      <c r="Z63" s="454"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c r="P64" s="453" t="n"/>
      <c r="Z64" s="454" t="n"/>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c r="P65" s="453" t="n"/>
      <c r="Z65" s="454" t="n"/>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c r="P66" s="453" t="n"/>
      <c r="Z66" s="454" t="n"/>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c r="P67" s="453" t="n"/>
      <c r="Z67" s="454" t="n"/>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c r="P68" s="453" t="n"/>
      <c r="Z68" s="454"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c r="P69" s="453" t="n"/>
      <c r="Z69" s="454" t="n"/>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c r="P70" s="453" t="n"/>
      <c r="Z70" s="454" t="n"/>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c r="P71" s="457" t="n"/>
      <c r="Q71" s="458" t="n"/>
      <c r="R71" s="458" t="n"/>
      <c r="S71" s="458" t="n"/>
      <c r="T71" s="458" t="n"/>
      <c r="U71" s="458" t="n"/>
      <c r="V71" s="458" t="n"/>
      <c r="W71" s="458" t="n"/>
      <c r="X71" s="458" t="n"/>
      <c r="Y71" s="458" t="n"/>
      <c r="Z71" s="459" t="n"/>
    </row>
    <row r="72" ht="13.35" customHeight="1" s="162">
      <c r="C72" s="126" t="inlineStr">
        <is>
          <t>Total</t>
        </is>
      </c>
      <c r="D72" s="159" t="n"/>
      <c r="H72" s="45">
        <f>IF(SUM(H58:H71)=0,"",SUM(H58:H71))</f>
        <v/>
      </c>
      <c r="J72" s="45">
        <f>IF(SUM(J58:J71)=0,"",SUM(J58:J71))</f>
        <v/>
      </c>
      <c r="L72" s="45">
        <f>IF(SUM(L58:L71)=0,"",SUM(L58:L71))</f>
        <v/>
      </c>
      <c r="M72" s="35">
        <f>IF(OR(H72="",H72=0),"",IF(L72="",IF(J72="","",J72/H72),L72/H72))</f>
        <v/>
      </c>
    </row>
    <row r="73"/>
    <row r="74" ht="13.35" customHeight="1" s="162">
      <c r="B74" s="200" t="inlineStr">
        <is>
          <t>System</t>
        </is>
      </c>
      <c r="C74" s="403" t="n"/>
      <c r="D74" s="209">
        <f>IF('{Equipment Data Entry}'!B66="","",'{Equipment Data Entry}'!B66)</f>
        <v/>
      </c>
      <c r="E74" s="420" t="n"/>
      <c r="F74" s="403" t="n"/>
      <c r="G74" s="200" t="inlineStr">
        <is>
          <t>Service</t>
        </is>
      </c>
      <c r="H74" s="403" t="n"/>
      <c r="I74" s="210">
        <f>IF('{Equipment Data Entry}'!C66="","",'{Equipment Data Entry}'!C66)</f>
        <v/>
      </c>
      <c r="J74" s="420" t="n"/>
      <c r="K74" s="420" t="n"/>
      <c r="L74" s="420" t="n"/>
      <c r="M74" s="403" t="n"/>
      <c r="P74" s="450" t="inlineStr">
        <is>
          <t>Technician Notes</t>
        </is>
      </c>
      <c r="Q74" s="451" t="n"/>
      <c r="R74" s="451" t="n"/>
      <c r="S74" s="451" t="n"/>
      <c r="T74" s="451" t="n"/>
      <c r="U74" s="451" t="n"/>
      <c r="V74" s="451" t="n"/>
      <c r="W74" s="451" t="n"/>
      <c r="X74" s="451" t="n"/>
      <c r="Y74" s="451" t="n"/>
      <c r="Z74" s="452" t="n"/>
    </row>
    <row r="75" ht="13.35" customHeight="1" s="162">
      <c r="B75" s="424" t="n"/>
      <c r="C75" s="425" t="n"/>
      <c r="D75" s="424" t="n"/>
      <c r="E75" s="426" t="n"/>
      <c r="F75" s="425" t="n"/>
      <c r="G75" s="424" t="n"/>
      <c r="H75" s="425" t="n"/>
      <c r="I75" s="424" t="n"/>
      <c r="J75" s="426" t="n"/>
      <c r="K75" s="426" t="n"/>
      <c r="L75" s="426" t="n"/>
      <c r="M75" s="425" t="n"/>
      <c r="P75" s="453" t="n"/>
      <c r="Z75" s="454" t="n"/>
    </row>
    <row r="76" ht="13.35" customHeight="1" s="162">
      <c r="B76" s="455" t="inlineStr">
        <is>
          <t>Instrument:</t>
        </is>
      </c>
      <c r="C76" s="5" t="n"/>
      <c r="D76" s="428" t="n"/>
      <c r="G76" s="427" t="inlineStr">
        <is>
          <t>Ak basis / notes:</t>
        </is>
      </c>
      <c r="I76" s="456" t="n"/>
      <c r="P76" s="453" t="n"/>
      <c r="Z76" s="454" t="n"/>
    </row>
    <row r="77" ht="13.35" customHeight="1" s="162">
      <c r="B77" s="188" t="inlineStr">
        <is>
          <t>Exhaust Air Inlet Airflow</t>
        </is>
      </c>
      <c r="C77" s="174" t="n"/>
      <c r="D77" s="174" t="n"/>
      <c r="E77" s="174" t="n"/>
      <c r="F77" s="173" t="n"/>
      <c r="G77" s="233" t="inlineStr">
        <is>
          <t>Design VEL</t>
        </is>
      </c>
      <c r="H77" s="194" t="inlineStr">
        <is>
          <t>Design CFM</t>
        </is>
      </c>
      <c r="I77" s="188" t="inlineStr">
        <is>
          <t>Initial</t>
        </is>
      </c>
      <c r="J77" s="173" t="n"/>
      <c r="K77" s="188" t="inlineStr">
        <is>
          <t>Final</t>
        </is>
      </c>
      <c r="L77" s="173" t="n"/>
      <c r="M77" s="188" t="inlineStr">
        <is>
          <t>%</t>
        </is>
      </c>
      <c r="P77" s="453" t="n"/>
      <c r="Z77" s="454" t="n"/>
    </row>
    <row r="78" ht="13.35" customHeight="1" s="162">
      <c r="B78" s="153" t="inlineStr">
        <is>
          <t>No.</t>
        </is>
      </c>
      <c r="C78" s="188" t="inlineStr">
        <is>
          <t>Area Served</t>
        </is>
      </c>
      <c r="D78" s="188" t="inlineStr">
        <is>
          <t>Type</t>
        </is>
      </c>
      <c r="E78" s="188" t="inlineStr">
        <is>
          <t>Size</t>
        </is>
      </c>
      <c r="F78" s="188" t="inlineStr">
        <is>
          <t>Ak</t>
        </is>
      </c>
      <c r="G78" s="442" t="n"/>
      <c r="H78" s="442" t="n"/>
      <c r="I78" s="188" t="inlineStr">
        <is>
          <t>VEL</t>
        </is>
      </c>
      <c r="J78" s="188" t="inlineStr">
        <is>
          <t>CFM</t>
        </is>
      </c>
      <c r="K78" s="188" t="inlineStr">
        <is>
          <t>VEL</t>
        </is>
      </c>
      <c r="L78" s="188" t="inlineStr">
        <is>
          <t>CFM</t>
        </is>
      </c>
      <c r="M78" s="442" t="n"/>
      <c r="P78" s="453" t="n"/>
      <c r="Z78" s="454" t="n"/>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c r="P79" s="453" t="n"/>
      <c r="Z79" s="454"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c r="P80" s="453" t="n"/>
      <c r="Z80" s="454"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c r="P81" s="453" t="n"/>
      <c r="Z81" s="454" t="n"/>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c r="P82" s="453" t="n"/>
      <c r="Z82" s="454" t="n"/>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c r="P83" s="453" t="n"/>
      <c r="Z83" s="454" t="n"/>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c r="P84" s="453" t="n"/>
      <c r="Z84" s="454" t="n"/>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c r="P85" s="453" t="n"/>
      <c r="Z85" s="454" t="n"/>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c r="P86" s="453" t="n"/>
      <c r="Z86" s="454" t="n"/>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c r="P87" s="453" t="n"/>
      <c r="Z87" s="454"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c r="P88" s="453" t="n"/>
      <c r="Z88" s="454" t="n"/>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c r="P89" s="453" t="n"/>
      <c r="Z89" s="454" t="n"/>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c r="P90" s="453" t="n"/>
      <c r="Z90" s="454" t="n"/>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c r="P91" s="453" t="n"/>
      <c r="Z91" s="454" t="n"/>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c r="P92" s="457" t="n"/>
      <c r="Q92" s="458" t="n"/>
      <c r="R92" s="458" t="n"/>
      <c r="S92" s="458" t="n"/>
      <c r="T92" s="458" t="n"/>
      <c r="U92" s="458" t="n"/>
      <c r="V92" s="458" t="n"/>
      <c r="W92" s="458" t="n"/>
      <c r="X92" s="458" t="n"/>
      <c r="Y92" s="458" t="n"/>
      <c r="Z92" s="459" t="n"/>
    </row>
    <row r="93" ht="13.35" customHeight="1" s="162">
      <c r="C93" s="126" t="inlineStr">
        <is>
          <t>Total</t>
        </is>
      </c>
      <c r="D93" s="159" t="n"/>
      <c r="H93" s="45">
        <f>IF(SUM(H79:H92)=0,"",SUM(H79:H92))</f>
        <v/>
      </c>
      <c r="J93" s="45">
        <f>IF(SUM(J79:J92)=0,"",SUM(J79:J92))</f>
        <v/>
      </c>
      <c r="L93" s="45">
        <f>IF(SUM(L79:L92)=0,"",SUM(L79:L92))</f>
        <v/>
      </c>
      <c r="M93" s="35">
        <f>IF(OR(H93="",H93=0),"",IF(L93="",IF(J93="","",J93/H93),L93/H93))</f>
        <v/>
      </c>
    </row>
    <row r="94"/>
    <row r="95"/>
    <row r="96" ht="13.35" customHeight="1" s="162">
      <c r="B96" s="188" t="inlineStr">
        <is>
          <t>Notes</t>
        </is>
      </c>
      <c r="C96" s="173" t="n"/>
      <c r="D96" s="254" t="n"/>
      <c r="E96" s="159" t="n"/>
      <c r="F96" s="159" t="n"/>
      <c r="G96" s="159" t="n"/>
      <c r="H96" s="159" t="n"/>
      <c r="I96" s="159" t="n"/>
      <c r="J96" s="159" t="n"/>
      <c r="K96" s="159" t="n"/>
      <c r="L96" s="159" t="n"/>
      <c r="M96" s="160" t="n"/>
    </row>
    <row r="97" ht="13.35" customHeight="1" s="162">
      <c r="B97" s="460" t="n"/>
      <c r="M97" s="163" t="n"/>
    </row>
    <row r="98" ht="13.35" customHeight="1" s="162">
      <c r="B98" s="460" t="n"/>
      <c r="M98" s="163" t="n"/>
    </row>
    <row r="99" ht="13.35" customHeight="1" s="162">
      <c r="B99" s="460" t="n"/>
      <c r="M99" s="163" t="n"/>
    </row>
    <row r="100" ht="13.35" customHeight="1" s="162">
      <c r="B100" s="461" t="n"/>
      <c r="C100" s="165" t="n"/>
      <c r="D100" s="165" t="n"/>
      <c r="E100" s="165" t="n"/>
      <c r="F100" s="165" t="n"/>
      <c r="G100" s="165" t="n"/>
      <c r="H100" s="165" t="n"/>
      <c r="I100" s="165" t="n"/>
      <c r="J100" s="165" t="n"/>
      <c r="K100" s="165" t="n"/>
      <c r="L100" s="165" t="n"/>
      <c r="M100" s="166" t="n"/>
    </row>
    <row r="101"/>
    <row r="102" ht="13.35" customHeight="1" s="162">
      <c r="B102" s="200" t="inlineStr">
        <is>
          <t>System</t>
        </is>
      </c>
      <c r="C102" s="403" t="n"/>
      <c r="D102" s="209">
        <f>IF('{Equipment Data Entry}'!B67="","",'{Equipment Data Entry}'!B67)</f>
        <v/>
      </c>
      <c r="E102" s="420" t="n"/>
      <c r="F102" s="403" t="n"/>
      <c r="G102" s="200" t="inlineStr">
        <is>
          <t>Service</t>
        </is>
      </c>
      <c r="H102" s="403" t="n"/>
      <c r="I102" s="210">
        <f>IF('{Equipment Data Entry}'!C67="","",'{Equipment Data Entry}'!C67)</f>
        <v/>
      </c>
      <c r="J102" s="420" t="n"/>
      <c r="K102" s="420" t="n"/>
      <c r="L102" s="420" t="n"/>
      <c r="M102" s="403" t="n"/>
      <c r="P102" s="450" t="inlineStr">
        <is>
          <t>Technician Notes</t>
        </is>
      </c>
      <c r="Q102" s="451" t="n"/>
      <c r="R102" s="451" t="n"/>
      <c r="S102" s="451" t="n"/>
      <c r="T102" s="451" t="n"/>
      <c r="U102" s="451" t="n"/>
      <c r="V102" s="451" t="n"/>
      <c r="W102" s="451" t="n"/>
      <c r="X102" s="451" t="n"/>
      <c r="Y102" s="451" t="n"/>
      <c r="Z102" s="452" t="n"/>
    </row>
    <row r="103" ht="13.35" customHeight="1" s="162">
      <c r="B103" s="424" t="n"/>
      <c r="C103" s="425" t="n"/>
      <c r="D103" s="424" t="n"/>
      <c r="E103" s="426" t="n"/>
      <c r="F103" s="425" t="n"/>
      <c r="G103" s="424" t="n"/>
      <c r="H103" s="425" t="n"/>
      <c r="I103" s="424" t="n"/>
      <c r="J103" s="426" t="n"/>
      <c r="K103" s="426" t="n"/>
      <c r="L103" s="426" t="n"/>
      <c r="M103" s="425" t="n"/>
      <c r="P103" s="453" t="n"/>
      <c r="Z103" s="454" t="n"/>
    </row>
    <row r="104" ht="13.35" customHeight="1" s="162">
      <c r="B104" s="455" t="inlineStr">
        <is>
          <t>Instrument:</t>
        </is>
      </c>
      <c r="C104" s="5" t="n"/>
      <c r="D104" s="428" t="n"/>
      <c r="G104" s="427" t="inlineStr">
        <is>
          <t>Ak basis / notes:</t>
        </is>
      </c>
      <c r="I104" s="456" t="n"/>
      <c r="P104" s="453" t="n"/>
      <c r="Z104" s="454" t="n"/>
    </row>
    <row r="105" ht="13.35" customHeight="1" s="162">
      <c r="B105" s="188" t="inlineStr">
        <is>
          <t>Supply Air Outlet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c r="P105" s="453" t="n"/>
      <c r="Z105" s="454" t="n"/>
    </row>
    <row r="106" ht="13.35" customHeight="1" s="162">
      <c r="B106" s="153" t="inlineStr">
        <is>
          <t>No.</t>
        </is>
      </c>
      <c r="C106" s="188" t="inlineStr">
        <is>
          <t>Area Served</t>
        </is>
      </c>
      <c r="D106" s="188" t="inlineStr">
        <is>
          <t>Type</t>
        </is>
      </c>
      <c r="E106" s="188" t="inlineStr">
        <is>
          <t>Size</t>
        </is>
      </c>
      <c r="F106" s="188" t="inlineStr">
        <is>
          <t>Ak</t>
        </is>
      </c>
      <c r="G106" s="442" t="n"/>
      <c r="H106" s="442" t="n"/>
      <c r="I106" s="188" t="inlineStr">
        <is>
          <t>VEL</t>
        </is>
      </c>
      <c r="J106" s="188" t="inlineStr">
        <is>
          <t>CFM</t>
        </is>
      </c>
      <c r="K106" s="188" t="inlineStr">
        <is>
          <t>VEL</t>
        </is>
      </c>
      <c r="L106" s="188" t="inlineStr">
        <is>
          <t>CFM</t>
        </is>
      </c>
      <c r="M106" s="442" t="n"/>
      <c r="P106" s="453" t="n"/>
      <c r="Z106" s="454"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c r="P107" s="453" t="n"/>
      <c r="Z107" s="454" t="n"/>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c r="P108" s="453" t="n"/>
      <c r="Z108" s="454" t="n"/>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c r="P109" s="453" t="n"/>
      <c r="Z109" s="454" t="n"/>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c r="P110" s="453" t="n"/>
      <c r="Z110" s="454" t="n"/>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53" t="n"/>
      <c r="Z111" s="454"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53" t="n"/>
      <c r="Z112" s="454"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53" t="n"/>
      <c r="Z113" s="454"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53" t="n"/>
      <c r="Z114" s="454"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53" t="n"/>
      <c r="Z115" s="454"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53" t="n"/>
      <c r="Z116" s="454"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53" t="n"/>
      <c r="Z117" s="454"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53" t="n"/>
      <c r="Z118" s="454"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53" t="n"/>
      <c r="Z119" s="454"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57" t="n"/>
      <c r="Q120" s="458" t="n"/>
      <c r="R120" s="458" t="n"/>
      <c r="S120" s="458" t="n"/>
      <c r="T120" s="458" t="n"/>
      <c r="U120" s="458" t="n"/>
      <c r="V120" s="458" t="n"/>
      <c r="W120" s="458" t="n"/>
      <c r="X120" s="458" t="n"/>
      <c r="Y120" s="458" t="n"/>
      <c r="Z120" s="459" t="n"/>
    </row>
    <row r="121" ht="13.35" customHeight="1" s="162">
      <c r="C121" s="126" t="inlineStr">
        <is>
          <t>Total</t>
        </is>
      </c>
      <c r="D121" s="159" t="n"/>
      <c r="H121" s="45">
        <f>IF(SUM(H107:H120)=0,"",SUM(H107:H120))</f>
        <v/>
      </c>
      <c r="J121" s="45">
        <f>IF(SUM(J107:J120)=0,"",SUM(J107:J120))</f>
        <v/>
      </c>
      <c r="L121" s="45">
        <f>IF(SUM(L107:L120)=0,"",SUM(L107:L120))</f>
        <v/>
      </c>
      <c r="M121" s="35">
        <f>IF(OR(H121="",H121=0),"",IF(L121="",IF(J121="","",J121/H121),L121/H121))</f>
        <v/>
      </c>
    </row>
    <row r="122"/>
    <row r="123" ht="13.35" customHeight="1" s="162">
      <c r="B123" s="200" t="inlineStr">
        <is>
          <t>System</t>
        </is>
      </c>
      <c r="C123" s="403" t="n"/>
      <c r="D123" s="209">
        <f>IF('{Equipment Data Entry}'!B67="","",'{Equipment Data Entry}'!B67)</f>
        <v/>
      </c>
      <c r="E123" s="420" t="n"/>
      <c r="F123" s="403" t="n"/>
      <c r="G123" s="200" t="inlineStr">
        <is>
          <t>Service</t>
        </is>
      </c>
      <c r="H123" s="403" t="n"/>
      <c r="I123" s="210">
        <f>IF('{Equipment Data Entry}'!C67="","",'{Equipment Data Entry}'!C67)</f>
        <v/>
      </c>
      <c r="J123" s="420" t="n"/>
      <c r="K123" s="420" t="n"/>
      <c r="L123" s="420" t="n"/>
      <c r="M123" s="403" t="n"/>
      <c r="P123" s="450" t="inlineStr">
        <is>
          <t>Technician Notes</t>
        </is>
      </c>
      <c r="Q123" s="451" t="n"/>
      <c r="R123" s="451" t="n"/>
      <c r="S123" s="451" t="n"/>
      <c r="T123" s="451" t="n"/>
      <c r="U123" s="451" t="n"/>
      <c r="V123" s="451" t="n"/>
      <c r="W123" s="451" t="n"/>
      <c r="X123" s="451" t="n"/>
      <c r="Y123" s="451" t="n"/>
      <c r="Z123" s="452" t="n"/>
    </row>
    <row r="124" ht="13.35" customHeight="1" s="162">
      <c r="B124" s="424" t="n"/>
      <c r="C124" s="425" t="n"/>
      <c r="D124" s="424" t="n"/>
      <c r="E124" s="426" t="n"/>
      <c r="F124" s="425" t="n"/>
      <c r="G124" s="424" t="n"/>
      <c r="H124" s="425" t="n"/>
      <c r="I124" s="424" t="n"/>
      <c r="J124" s="426" t="n"/>
      <c r="K124" s="426" t="n"/>
      <c r="L124" s="426" t="n"/>
      <c r="M124" s="425" t="n"/>
      <c r="P124" s="453" t="n"/>
      <c r="Z124" s="454" t="n"/>
    </row>
    <row r="125" ht="13.35" customHeight="1" s="162">
      <c r="B125" s="455" t="inlineStr">
        <is>
          <t>Instrument:</t>
        </is>
      </c>
      <c r="C125" s="5" t="n"/>
      <c r="D125" s="428" t="n"/>
      <c r="G125" s="427" t="inlineStr">
        <is>
          <t>Ak basis / notes:</t>
        </is>
      </c>
      <c r="I125" s="456" t="n"/>
      <c r="P125" s="453" t="n"/>
      <c r="Z125" s="454" t="n"/>
    </row>
    <row r="126" ht="13.35" customHeight="1" s="162">
      <c r="B126" s="188" t="inlineStr">
        <is>
          <t>Exhaust Air Inlet Airflow</t>
        </is>
      </c>
      <c r="C126" s="174" t="n"/>
      <c r="D126" s="174" t="n"/>
      <c r="E126" s="174" t="n"/>
      <c r="F126" s="173" t="n"/>
      <c r="G126" s="233" t="inlineStr">
        <is>
          <t>Design VEL</t>
        </is>
      </c>
      <c r="H126" s="194" t="inlineStr">
        <is>
          <t>Design CFM</t>
        </is>
      </c>
      <c r="I126" s="188" t="inlineStr">
        <is>
          <t>Initial</t>
        </is>
      </c>
      <c r="J126" s="173" t="n"/>
      <c r="K126" s="188" t="inlineStr">
        <is>
          <t>Final</t>
        </is>
      </c>
      <c r="L126" s="173" t="n"/>
      <c r="M126" s="188" t="inlineStr">
        <is>
          <t>%</t>
        </is>
      </c>
      <c r="P126" s="453" t="n"/>
      <c r="Z126" s="454" t="n"/>
    </row>
    <row r="127" ht="13.35" customHeight="1" s="162">
      <c r="B127" s="153" t="inlineStr">
        <is>
          <t>No.</t>
        </is>
      </c>
      <c r="C127" s="188" t="inlineStr">
        <is>
          <t>Area Served</t>
        </is>
      </c>
      <c r="D127" s="188" t="inlineStr">
        <is>
          <t>Type</t>
        </is>
      </c>
      <c r="E127" s="188" t="inlineStr">
        <is>
          <t>Size</t>
        </is>
      </c>
      <c r="F127" s="188" t="inlineStr">
        <is>
          <t>Ak</t>
        </is>
      </c>
      <c r="G127" s="442" t="n"/>
      <c r="H127" s="442" t="n"/>
      <c r="I127" s="188" t="inlineStr">
        <is>
          <t>VEL</t>
        </is>
      </c>
      <c r="J127" s="188" t="inlineStr">
        <is>
          <t>CFM</t>
        </is>
      </c>
      <c r="K127" s="188" t="inlineStr">
        <is>
          <t>VEL</t>
        </is>
      </c>
      <c r="L127" s="188" t="inlineStr">
        <is>
          <t>CFM</t>
        </is>
      </c>
      <c r="M127" s="442" t="n"/>
      <c r="P127" s="453" t="n"/>
      <c r="Z127" s="454" t="n"/>
    </row>
    <row r="128" ht="13.35" customHeight="1" s="162">
      <c r="B128" s="307" t="n"/>
      <c r="C128" s="307" t="n"/>
      <c r="E128" s="307" t="n"/>
      <c r="F128" s="32" t="n"/>
      <c r="G128" s="33">
        <f>IF(F128="", "", H128/F128)</f>
        <v/>
      </c>
      <c r="H128" s="33" t="n"/>
      <c r="I128" s="33" t="n"/>
      <c r="J128" s="33">
        <f>IF(I128="", "", I128*$F128)</f>
        <v/>
      </c>
      <c r="K128" s="33" t="n"/>
      <c r="L128" s="33">
        <f>IF(K128="", "", K128*$F128)</f>
        <v/>
      </c>
      <c r="M128" s="30">
        <f>IF(OR(H128="",H128=0),"",IF(K128="",IF(J128="","",J128/H128),L128/H128))</f>
        <v/>
      </c>
      <c r="P128" s="453" t="n"/>
      <c r="Z128" s="454" t="n"/>
    </row>
    <row r="129" ht="13.35" customHeight="1" s="162">
      <c r="B129" s="307" t="n"/>
      <c r="C129" s="307" t="n"/>
      <c r="E129" s="307" t="n"/>
      <c r="F129" s="32" t="n"/>
      <c r="G129" s="33">
        <f>IF(F129="", "", H129/F129)</f>
        <v/>
      </c>
      <c r="H129" s="33" t="n"/>
      <c r="I129" s="33" t="n"/>
      <c r="J129" s="33">
        <f>IF(I129="", "", I129*$F129)</f>
        <v/>
      </c>
      <c r="K129" s="33" t="n"/>
      <c r="L129" s="33">
        <f>IF(K129="", "", K129*$F129)</f>
        <v/>
      </c>
      <c r="M129" s="30">
        <f>IF(OR(H129="",H129=0),"",IF(K129="",IF(J129="","",J129/H129),L129/H129))</f>
        <v/>
      </c>
      <c r="P129" s="453" t="n"/>
      <c r="Z129" s="454" t="n"/>
    </row>
    <row r="130" ht="13.35" customHeight="1" s="162">
      <c r="B130" s="307" t="n"/>
      <c r="C130" s="307" t="n"/>
      <c r="E130" s="307" t="n"/>
      <c r="F130" s="32" t="n"/>
      <c r="G130" s="33">
        <f>IF(F130="", "", H130/F130)</f>
        <v/>
      </c>
      <c r="H130" s="33" t="n"/>
      <c r="I130" s="33" t="n"/>
      <c r="J130" s="33">
        <f>IF(I130="", "", I130*$F130)</f>
        <v/>
      </c>
      <c r="K130" s="33" t="n"/>
      <c r="L130" s="33">
        <f>IF(K130="", "", K130*$F130)</f>
        <v/>
      </c>
      <c r="M130" s="30">
        <f>IF(OR(H130="",H130=0),"",IF(K130="",IF(J130="","",J130/H130),L130/H130))</f>
        <v/>
      </c>
      <c r="P130" s="453" t="n"/>
      <c r="Z130" s="454" t="n"/>
    </row>
    <row r="131" ht="13.35" customHeight="1" s="162">
      <c r="B131" s="307" t="n"/>
      <c r="C131" s="307" t="n"/>
      <c r="E131" s="307" t="n"/>
      <c r="F131" s="32" t="n"/>
      <c r="G131" s="33">
        <f>IF(F131="", "", H131/F131)</f>
        <v/>
      </c>
      <c r="H131" s="33" t="n"/>
      <c r="I131" s="33" t="n"/>
      <c r="J131" s="33">
        <f>IF(I131="", "", I131*$F131)</f>
        <v/>
      </c>
      <c r="K131" s="33" t="n"/>
      <c r="L131" s="33">
        <f>IF(K131="", "", K131*$F131)</f>
        <v/>
      </c>
      <c r="M131" s="30">
        <f>IF(OR(H131="",H131=0),"",IF(K131="",IF(J131="","",J131/H131),L131/H131))</f>
        <v/>
      </c>
      <c r="P131" s="453" t="n"/>
      <c r="Z131" s="454" t="n"/>
    </row>
    <row r="132" ht="13.35" customHeight="1" s="162">
      <c r="B132" s="307" t="n"/>
      <c r="C132" s="307" t="n"/>
      <c r="E132" s="307" t="n"/>
      <c r="F132" s="32" t="n"/>
      <c r="G132" s="33">
        <f>IF(F132="", "", H132/F132)</f>
        <v/>
      </c>
      <c r="H132" s="33" t="n"/>
      <c r="I132" s="33" t="n"/>
      <c r="J132" s="33">
        <f>IF(I132="", "", I132*$F132)</f>
        <v/>
      </c>
      <c r="K132" s="33" t="n"/>
      <c r="L132" s="33">
        <f>IF(K132="", "", K132*$F132)</f>
        <v/>
      </c>
      <c r="M132" s="30">
        <f>IF(OR(H132="",H132=0),"",IF(K132="",IF(J132="","",J132/H132),L132/H132))</f>
        <v/>
      </c>
      <c r="P132" s="453" t="n"/>
      <c r="Z132" s="454"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c r="P133" s="453" t="n"/>
      <c r="Z133" s="454" t="n"/>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c r="P134" s="453" t="n"/>
      <c r="Z134" s="454" t="n"/>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c r="P135" s="453" t="n"/>
      <c r="Z135" s="454"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c r="P136" s="453" t="n"/>
      <c r="Z136" s="454"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c r="P137" s="453" t="n"/>
      <c r="Z137" s="454" t="n"/>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c r="P138" s="453" t="n"/>
      <c r="Z138" s="454" t="n"/>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c r="P139" s="453" t="n"/>
      <c r="Z139" s="454" t="n"/>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c r="P140" s="453" t="n"/>
      <c r="Z140" s="454" t="n"/>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c r="P141" s="457" t="n"/>
      <c r="Q141" s="458" t="n"/>
      <c r="R141" s="458" t="n"/>
      <c r="S141" s="458" t="n"/>
      <c r="T141" s="458" t="n"/>
      <c r="U141" s="458" t="n"/>
      <c r="V141" s="458" t="n"/>
      <c r="W141" s="458" t="n"/>
      <c r="X141" s="458" t="n"/>
      <c r="Y141" s="458" t="n"/>
      <c r="Z141" s="459" t="n"/>
    </row>
    <row r="142" ht="13.35" customHeight="1" s="162">
      <c r="C142" s="126" t="inlineStr">
        <is>
          <t>Total</t>
        </is>
      </c>
      <c r="D142" s="159" t="n"/>
      <c r="H142" s="45">
        <f>IF(SUM(H128:H141)=0,"",SUM(H128:H141))</f>
        <v/>
      </c>
      <c r="J142" s="45">
        <f>IF(SUM(J128:J141)=0,"",SUM(J128:J141))</f>
        <v/>
      </c>
      <c r="L142" s="45">
        <f>IF(SUM(L128:L141)=0,"",SUM(L128:L141))</f>
        <v/>
      </c>
      <c r="M142" s="35">
        <f>IF(OR(H142="",H142=0),"",IF(L142="",IF(J142="","",J142/H142),L142/H142))</f>
        <v/>
      </c>
    </row>
    <row r="143"/>
    <row r="144"/>
    <row r="145" ht="13.35" customHeight="1" s="162">
      <c r="B145" s="188" t="inlineStr">
        <is>
          <t>Notes</t>
        </is>
      </c>
      <c r="C145" s="173" t="n"/>
      <c r="D145" s="254" t="n"/>
      <c r="E145" s="159" t="n"/>
      <c r="F145" s="159" t="n"/>
      <c r="G145" s="159" t="n"/>
      <c r="H145" s="159" t="n"/>
      <c r="I145" s="159" t="n"/>
      <c r="J145" s="159" t="n"/>
      <c r="K145" s="159" t="n"/>
      <c r="L145" s="159" t="n"/>
      <c r="M145" s="160" t="n"/>
    </row>
    <row r="146" ht="13.35" customHeight="1" s="162">
      <c r="B146" s="460" t="n"/>
      <c r="M146" s="163" t="n"/>
    </row>
    <row r="147" ht="13.35" customHeight="1" s="162">
      <c r="B147" s="460" t="n"/>
      <c r="M147" s="163" t="n"/>
    </row>
    <row r="148" ht="13.35" customHeight="1" s="162">
      <c r="B148" s="460" t="n"/>
      <c r="M148" s="163" t="n"/>
    </row>
    <row r="149" ht="13.35" customHeight="1" s="162">
      <c r="B149" s="461" t="n"/>
      <c r="C149" s="165" t="n"/>
      <c r="D149" s="165" t="n"/>
      <c r="E149" s="165" t="n"/>
      <c r="F149" s="165" t="n"/>
      <c r="G149" s="165" t="n"/>
      <c r="H149" s="165" t="n"/>
      <c r="I149" s="165" t="n"/>
      <c r="J149" s="165" t="n"/>
      <c r="K149" s="165" t="n"/>
      <c r="L149" s="165" t="n"/>
      <c r="M149" s="166" t="n"/>
    </row>
    <row r="150"/>
    <row r="151" ht="13.35" customHeight="1" s="162">
      <c r="B151" s="200" t="inlineStr">
        <is>
          <t>System</t>
        </is>
      </c>
      <c r="C151" s="403" t="n"/>
      <c r="D151" s="209">
        <f>IF('{Equipment Data Entry}'!B68="","",'{Equipment Data Entry}'!B68)</f>
        <v/>
      </c>
      <c r="E151" s="420" t="n"/>
      <c r="F151" s="403" t="n"/>
      <c r="G151" s="200" t="inlineStr">
        <is>
          <t>Service</t>
        </is>
      </c>
      <c r="H151" s="403" t="n"/>
      <c r="I151" s="210">
        <f>IF('{Equipment Data Entry}'!C68="","",'{Equipment Data Entry}'!C68)</f>
        <v/>
      </c>
      <c r="J151" s="420" t="n"/>
      <c r="K151" s="420" t="n"/>
      <c r="L151" s="420" t="n"/>
      <c r="M151" s="403" t="n"/>
      <c r="P151" s="450" t="inlineStr">
        <is>
          <t>Technician Notes</t>
        </is>
      </c>
      <c r="Q151" s="451" t="n"/>
      <c r="R151" s="451" t="n"/>
      <c r="S151" s="451" t="n"/>
      <c r="T151" s="451" t="n"/>
      <c r="U151" s="451" t="n"/>
      <c r="V151" s="451" t="n"/>
      <c r="W151" s="451" t="n"/>
      <c r="X151" s="451" t="n"/>
      <c r="Y151" s="451" t="n"/>
      <c r="Z151" s="452" t="n"/>
    </row>
    <row r="152" ht="13.35" customHeight="1" s="162">
      <c r="B152" s="424" t="n"/>
      <c r="C152" s="425" t="n"/>
      <c r="D152" s="424" t="n"/>
      <c r="E152" s="426" t="n"/>
      <c r="F152" s="425" t="n"/>
      <c r="G152" s="424" t="n"/>
      <c r="H152" s="425" t="n"/>
      <c r="I152" s="424" t="n"/>
      <c r="J152" s="426" t="n"/>
      <c r="K152" s="426" t="n"/>
      <c r="L152" s="426" t="n"/>
      <c r="M152" s="425" t="n"/>
      <c r="P152" s="453" t="n"/>
      <c r="Z152" s="454" t="n"/>
    </row>
    <row r="153" ht="13.35" customHeight="1" s="162">
      <c r="B153" s="455" t="inlineStr">
        <is>
          <t>Instrument:</t>
        </is>
      </c>
      <c r="C153" s="5" t="n"/>
      <c r="D153" s="428" t="n"/>
      <c r="G153" s="427" t="inlineStr">
        <is>
          <t>Ak basis / notes:</t>
        </is>
      </c>
      <c r="I153" s="456" t="n"/>
      <c r="P153" s="453" t="n"/>
      <c r="Z153" s="454" t="n"/>
    </row>
    <row r="154" ht="13.35" customHeight="1" s="162">
      <c r="B154" s="188" t="inlineStr">
        <is>
          <t>Supply Air Outlet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c r="P154" s="453" t="n"/>
      <c r="Z154" s="454" t="n"/>
    </row>
    <row r="155" ht="13.35" customHeight="1" s="162">
      <c r="B155" s="153" t="inlineStr">
        <is>
          <t>No.</t>
        </is>
      </c>
      <c r="C155" s="188" t="inlineStr">
        <is>
          <t>Area Served</t>
        </is>
      </c>
      <c r="D155" s="188" t="inlineStr">
        <is>
          <t>Type</t>
        </is>
      </c>
      <c r="E155" s="188" t="inlineStr">
        <is>
          <t>Size</t>
        </is>
      </c>
      <c r="F155" s="188" t="inlineStr">
        <is>
          <t>Ak</t>
        </is>
      </c>
      <c r="G155" s="442" t="n"/>
      <c r="H155" s="442" t="n"/>
      <c r="I155" s="188" t="inlineStr">
        <is>
          <t>VEL</t>
        </is>
      </c>
      <c r="J155" s="188" t="inlineStr">
        <is>
          <t>CFM</t>
        </is>
      </c>
      <c r="K155" s="188" t="inlineStr">
        <is>
          <t>VEL</t>
        </is>
      </c>
      <c r="L155" s="188" t="inlineStr">
        <is>
          <t>CFM</t>
        </is>
      </c>
      <c r="M155" s="442" t="n"/>
      <c r="P155" s="453" t="n"/>
      <c r="Z155" s="454"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c r="P156" s="453" t="n"/>
      <c r="Z156" s="454" t="n"/>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53" t="n"/>
      <c r="Z157" s="454"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53" t="n"/>
      <c r="Z158" s="454"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53" t="n"/>
      <c r="Z159" s="454"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53" t="n"/>
      <c r="Z160" s="454"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53" t="n"/>
      <c r="Z161" s="454"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53" t="n"/>
      <c r="Z162" s="454"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53" t="n"/>
      <c r="Z163" s="454"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53" t="n"/>
      <c r="Z164" s="454"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53" t="n"/>
      <c r="Z165" s="454"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53" t="n"/>
      <c r="Z166" s="454" t="n"/>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c r="P167" s="453" t="n"/>
      <c r="Z167" s="454" t="n"/>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c r="P168" s="453" t="n"/>
      <c r="Z168" s="454" t="n"/>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c r="P169" s="457" t="n"/>
      <c r="Q169" s="458" t="n"/>
      <c r="R169" s="458" t="n"/>
      <c r="S169" s="458" t="n"/>
      <c r="T169" s="458" t="n"/>
      <c r="U169" s="458" t="n"/>
      <c r="V169" s="458" t="n"/>
      <c r="W169" s="458" t="n"/>
      <c r="X169" s="458" t="n"/>
      <c r="Y169" s="458" t="n"/>
      <c r="Z169" s="459" t="n"/>
    </row>
    <row r="170" ht="13.35" customHeight="1" s="162">
      <c r="C170" s="126" t="inlineStr">
        <is>
          <t>Total</t>
        </is>
      </c>
      <c r="D170" s="159" t="n"/>
      <c r="H170" s="45">
        <f>IF(SUM(H156:H169)=0,"",SUM(H156:H169))</f>
        <v/>
      </c>
      <c r="J170" s="45">
        <f>IF(SUM(J156:J169)=0,"",SUM(J156:J169))</f>
        <v/>
      </c>
      <c r="L170" s="45">
        <f>IF(SUM(L156:L169)=0,"",SUM(L156:L169))</f>
        <v/>
      </c>
      <c r="M170" s="35">
        <f>IF(OR(H170="",H170=0),"",IF(L170="",IF(J170="","",J170/H170),L170/H170))</f>
        <v/>
      </c>
    </row>
    <row r="171"/>
    <row r="172" ht="13.35" customHeight="1" s="162">
      <c r="B172" s="200" t="inlineStr">
        <is>
          <t>System</t>
        </is>
      </c>
      <c r="C172" s="403" t="n"/>
      <c r="D172" s="209">
        <f>IF('{Equipment Data Entry}'!B68="","",'{Equipment Data Entry}'!B68)</f>
        <v/>
      </c>
      <c r="E172" s="420" t="n"/>
      <c r="F172" s="403" t="n"/>
      <c r="G172" s="200" t="inlineStr">
        <is>
          <t>Service</t>
        </is>
      </c>
      <c r="H172" s="403" t="n"/>
      <c r="I172" s="210">
        <f>IF('{Equipment Data Entry}'!C68="","",'{Equipment Data Entry}'!C68)</f>
        <v/>
      </c>
      <c r="J172" s="420" t="n"/>
      <c r="K172" s="420" t="n"/>
      <c r="L172" s="420" t="n"/>
      <c r="M172" s="403" t="n"/>
      <c r="P172" s="450" t="inlineStr">
        <is>
          <t>Technician Notes</t>
        </is>
      </c>
      <c r="Q172" s="451" t="n"/>
      <c r="R172" s="451" t="n"/>
      <c r="S172" s="451" t="n"/>
      <c r="T172" s="451" t="n"/>
      <c r="U172" s="451" t="n"/>
      <c r="V172" s="451" t="n"/>
      <c r="W172" s="451" t="n"/>
      <c r="X172" s="451" t="n"/>
      <c r="Y172" s="451" t="n"/>
      <c r="Z172" s="452" t="n"/>
    </row>
    <row r="173" ht="13.35" customHeight="1" s="162">
      <c r="B173" s="424" t="n"/>
      <c r="C173" s="425" t="n"/>
      <c r="D173" s="424" t="n"/>
      <c r="E173" s="426" t="n"/>
      <c r="F173" s="425" t="n"/>
      <c r="G173" s="424" t="n"/>
      <c r="H173" s="425" t="n"/>
      <c r="I173" s="424" t="n"/>
      <c r="J173" s="426" t="n"/>
      <c r="K173" s="426" t="n"/>
      <c r="L173" s="426" t="n"/>
      <c r="M173" s="425" t="n"/>
      <c r="P173" s="453" t="n"/>
      <c r="Z173" s="454" t="n"/>
    </row>
    <row r="174" ht="13.35" customHeight="1" s="162">
      <c r="B174" s="455" t="inlineStr">
        <is>
          <t>Instrument:</t>
        </is>
      </c>
      <c r="C174" s="5" t="n"/>
      <c r="D174" s="428" t="n"/>
      <c r="G174" s="427" t="inlineStr">
        <is>
          <t>Ak basis / notes:</t>
        </is>
      </c>
      <c r="I174" s="456" t="n"/>
      <c r="P174" s="453" t="n"/>
      <c r="Z174" s="454" t="n"/>
    </row>
    <row r="175" ht="13.35" customHeight="1" s="162">
      <c r="B175" s="188" t="inlineStr">
        <is>
          <t>Exhaust Air Inlet Airflow</t>
        </is>
      </c>
      <c r="C175" s="174" t="n"/>
      <c r="D175" s="174" t="n"/>
      <c r="E175" s="174" t="n"/>
      <c r="F175" s="173" t="n"/>
      <c r="G175" s="233" t="inlineStr">
        <is>
          <t>Design VEL</t>
        </is>
      </c>
      <c r="H175" s="194" t="inlineStr">
        <is>
          <t>Design CFM</t>
        </is>
      </c>
      <c r="I175" s="188" t="inlineStr">
        <is>
          <t>Initial</t>
        </is>
      </c>
      <c r="J175" s="173" t="n"/>
      <c r="K175" s="188" t="inlineStr">
        <is>
          <t>Final</t>
        </is>
      </c>
      <c r="L175" s="173" t="n"/>
      <c r="M175" s="188" t="inlineStr">
        <is>
          <t>%</t>
        </is>
      </c>
      <c r="P175" s="453" t="n"/>
      <c r="Z175" s="454" t="n"/>
    </row>
    <row r="176" ht="13.35" customHeight="1" s="162">
      <c r="B176" s="153" t="inlineStr">
        <is>
          <t>No.</t>
        </is>
      </c>
      <c r="C176" s="188" t="inlineStr">
        <is>
          <t>Area Served</t>
        </is>
      </c>
      <c r="D176" s="188" t="inlineStr">
        <is>
          <t>Type</t>
        </is>
      </c>
      <c r="E176" s="188" t="inlineStr">
        <is>
          <t>Size</t>
        </is>
      </c>
      <c r="F176" s="188" t="inlineStr">
        <is>
          <t>Ak</t>
        </is>
      </c>
      <c r="G176" s="442" t="n"/>
      <c r="H176" s="442" t="n"/>
      <c r="I176" s="188" t="inlineStr">
        <is>
          <t>VEL</t>
        </is>
      </c>
      <c r="J176" s="188" t="inlineStr">
        <is>
          <t>CFM</t>
        </is>
      </c>
      <c r="K176" s="188" t="inlineStr">
        <is>
          <t>VEL</t>
        </is>
      </c>
      <c r="L176" s="188" t="inlineStr">
        <is>
          <t>CFM</t>
        </is>
      </c>
      <c r="M176" s="442" t="n"/>
      <c r="P176" s="453" t="n"/>
      <c r="Z176" s="454" t="n"/>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c r="P177" s="453" t="n"/>
      <c r="Z177" s="454" t="n"/>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c r="P178" s="453" t="n"/>
      <c r="Z178" s="454" t="n"/>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c r="P179" s="453" t="n"/>
      <c r="Z179" s="454" t="n"/>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c r="P180" s="453" t="n"/>
      <c r="Z180" s="454" t="n"/>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c r="P181" s="453" t="n"/>
      <c r="Z181" s="454" t="n"/>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c r="P182" s="453" t="n"/>
      <c r="Z182" s="454" t="n"/>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c r="P183" s="453" t="n"/>
      <c r="Z183" s="454"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c r="P184" s="453" t="n"/>
      <c r="Z184" s="454"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c r="P185" s="453" t="n"/>
      <c r="Z185" s="454" t="n"/>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c r="P186" s="453" t="n"/>
      <c r="Z186" s="454" t="n"/>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c r="P187" s="453" t="n"/>
      <c r="Z187" s="454" t="n"/>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c r="P188" s="453" t="n"/>
      <c r="Z188" s="454" t="n"/>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c r="P189" s="453" t="n"/>
      <c r="Z189" s="454" t="n"/>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c r="P190" s="457" t="n"/>
      <c r="Q190" s="458" t="n"/>
      <c r="R190" s="458" t="n"/>
      <c r="S190" s="458" t="n"/>
      <c r="T190" s="458" t="n"/>
      <c r="U190" s="458" t="n"/>
      <c r="V190" s="458" t="n"/>
      <c r="W190" s="458" t="n"/>
      <c r="X190" s="458" t="n"/>
      <c r="Y190" s="458" t="n"/>
      <c r="Z190" s="459" t="n"/>
    </row>
    <row r="191" ht="13.35" customHeight="1" s="162">
      <c r="C191" s="126" t="inlineStr">
        <is>
          <t>Total</t>
        </is>
      </c>
      <c r="D191" s="159" t="n"/>
      <c r="H191" s="45">
        <f>IF(SUM(H177:H190)=0,"",SUM(H177:H190))</f>
        <v/>
      </c>
      <c r="J191" s="45">
        <f>IF(SUM(J177:J190)=0,"",SUM(J177:J190))</f>
        <v/>
      </c>
      <c r="L191" s="45">
        <f>IF(SUM(L177:L190)=0,"",SUM(L177:L190))</f>
        <v/>
      </c>
      <c r="M191" s="35">
        <f>IF(OR(H191="",H191=0),"",IF(L191="",IF(J191="","",J191/H191),L191/H191))</f>
        <v/>
      </c>
    </row>
    <row r="192"/>
    <row r="193"/>
    <row r="194" ht="13.35" customHeight="1" s="162">
      <c r="B194" s="188" t="inlineStr">
        <is>
          <t>Notes</t>
        </is>
      </c>
      <c r="C194" s="173" t="n"/>
      <c r="D194" s="254" t="n"/>
      <c r="E194" s="159" t="n"/>
      <c r="F194" s="159" t="n"/>
      <c r="G194" s="159" t="n"/>
      <c r="H194" s="159" t="n"/>
      <c r="I194" s="159" t="n"/>
      <c r="J194" s="159" t="n"/>
      <c r="K194" s="159" t="n"/>
      <c r="L194" s="159" t="n"/>
      <c r="M194" s="160" t="n"/>
    </row>
    <row r="195" ht="13.35" customHeight="1" s="162">
      <c r="B195" s="460" t="n"/>
      <c r="M195" s="163" t="n"/>
    </row>
    <row r="196" ht="13.35" customHeight="1" s="162">
      <c r="B196" s="460" t="n"/>
      <c r="M196" s="163" t="n"/>
    </row>
    <row r="197" ht="13.35" customHeight="1" s="162">
      <c r="B197" s="460" t="n"/>
      <c r="M197" s="163" t="n"/>
    </row>
    <row r="198" ht="13.35" customHeight="1" s="162">
      <c r="B198" s="461" t="n"/>
      <c r="C198" s="165" t="n"/>
      <c r="D198" s="165" t="n"/>
      <c r="E198" s="165" t="n"/>
      <c r="F198" s="165" t="n"/>
      <c r="G198" s="165" t="n"/>
      <c r="H198" s="165" t="n"/>
      <c r="I198" s="165" t="n"/>
      <c r="J198" s="165" t="n"/>
      <c r="K198" s="165" t="n"/>
      <c r="L198" s="165" t="n"/>
      <c r="M198" s="166" t="n"/>
    </row>
    <row r="199"/>
    <row r="200" ht="13.35" customHeight="1" s="162">
      <c r="B200" s="200" t="inlineStr">
        <is>
          <t>System</t>
        </is>
      </c>
      <c r="C200" s="403" t="n"/>
      <c r="D200" s="209">
        <f>IF('{Equipment Data Entry}'!B69="","",'{Equipment Data Entry}'!B69)</f>
        <v/>
      </c>
      <c r="E200" s="420" t="n"/>
      <c r="F200" s="403" t="n"/>
      <c r="G200" s="200" t="inlineStr">
        <is>
          <t>Service</t>
        </is>
      </c>
      <c r="H200" s="403" t="n"/>
      <c r="I200" s="210">
        <f>IF('{Equipment Data Entry}'!C69="","",'{Equipment Data Entry}'!C69)</f>
        <v/>
      </c>
      <c r="J200" s="420" t="n"/>
      <c r="K200" s="420" t="n"/>
      <c r="L200" s="420" t="n"/>
      <c r="M200" s="403" t="n"/>
      <c r="P200" s="450" t="inlineStr">
        <is>
          <t>Technician Notes</t>
        </is>
      </c>
      <c r="Q200" s="451" t="n"/>
      <c r="R200" s="451" t="n"/>
      <c r="S200" s="451" t="n"/>
      <c r="T200" s="451" t="n"/>
      <c r="U200" s="451" t="n"/>
      <c r="V200" s="451" t="n"/>
      <c r="W200" s="451" t="n"/>
      <c r="X200" s="451" t="n"/>
      <c r="Y200" s="451" t="n"/>
      <c r="Z200" s="452" t="n"/>
    </row>
    <row r="201" ht="13.35" customHeight="1" s="162">
      <c r="B201" s="424" t="n"/>
      <c r="C201" s="425" t="n"/>
      <c r="D201" s="424" t="n"/>
      <c r="E201" s="426" t="n"/>
      <c r="F201" s="425" t="n"/>
      <c r="G201" s="424" t="n"/>
      <c r="H201" s="425" t="n"/>
      <c r="I201" s="424" t="n"/>
      <c r="J201" s="426" t="n"/>
      <c r="K201" s="426" t="n"/>
      <c r="L201" s="426" t="n"/>
      <c r="M201" s="425" t="n"/>
      <c r="P201" s="453" t="n"/>
      <c r="Z201" s="454" t="n"/>
    </row>
    <row r="202" ht="13.35" customHeight="1" s="162">
      <c r="B202" s="455" t="inlineStr">
        <is>
          <t>Instrument:</t>
        </is>
      </c>
      <c r="C202" s="5" t="n"/>
      <c r="D202" s="428" t="n"/>
      <c r="G202" s="427" t="inlineStr">
        <is>
          <t>Ak basis / notes:</t>
        </is>
      </c>
      <c r="I202" s="456" t="n"/>
      <c r="P202" s="453" t="n"/>
      <c r="Z202" s="454" t="n"/>
    </row>
    <row r="203" ht="13.35" customHeight="1" s="162">
      <c r="B203" s="188" t="inlineStr">
        <is>
          <t>Supply Air Outlet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c r="P203" s="453" t="n"/>
      <c r="Z203" s="454" t="n"/>
    </row>
    <row r="204" ht="13.35" customHeight="1" s="162">
      <c r="B204" s="153" t="inlineStr">
        <is>
          <t>No.</t>
        </is>
      </c>
      <c r="C204" s="188" t="inlineStr">
        <is>
          <t>Area Served</t>
        </is>
      </c>
      <c r="D204" s="188" t="inlineStr">
        <is>
          <t>Type</t>
        </is>
      </c>
      <c r="E204" s="188" t="inlineStr">
        <is>
          <t>Size</t>
        </is>
      </c>
      <c r="F204" s="188" t="inlineStr">
        <is>
          <t>Ak</t>
        </is>
      </c>
      <c r="G204" s="442" t="n"/>
      <c r="H204" s="442" t="n"/>
      <c r="I204" s="188" t="inlineStr">
        <is>
          <t>VEL</t>
        </is>
      </c>
      <c r="J204" s="188" t="inlineStr">
        <is>
          <t>CFM</t>
        </is>
      </c>
      <c r="K204" s="188" t="inlineStr">
        <is>
          <t>VEL</t>
        </is>
      </c>
      <c r="L204" s="188" t="inlineStr">
        <is>
          <t>CFM</t>
        </is>
      </c>
      <c r="M204" s="442" t="n"/>
      <c r="P204" s="453" t="n"/>
      <c r="Z204" s="454"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53" t="n"/>
      <c r="Z205" s="454"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53" t="n"/>
      <c r="Z206" s="454"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53" t="n"/>
      <c r="Z207" s="454"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53" t="n"/>
      <c r="Z208" s="454"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53" t="n"/>
      <c r="Z209" s="454"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53" t="n"/>
      <c r="Z210" s="454"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53" t="n"/>
      <c r="Z211" s="454"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53" t="n"/>
      <c r="Z212" s="454"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53" t="n"/>
      <c r="Z213" s="454" t="n"/>
    </row>
    <row r="214" ht="13.35" customHeight="1" s="162">
      <c r="B214" s="307" t="n"/>
      <c r="C214" s="307" t="n"/>
      <c r="E214" s="307" t="n"/>
      <c r="F214" s="32" t="n"/>
      <c r="G214" s="33">
        <f>IF(F214="", "", H214/F214)</f>
        <v/>
      </c>
      <c r="H214" s="33" t="n"/>
      <c r="I214" s="33" t="n"/>
      <c r="J214" s="33">
        <f>IF(I214="", "", I214*$F214)</f>
        <v/>
      </c>
      <c r="K214" s="33" t="n"/>
      <c r="L214" s="33">
        <f>IF(K214="", "", K214*$F214)</f>
        <v/>
      </c>
      <c r="M214" s="30">
        <f>IF(OR(H214="",H214=0),"",IF(K214="",IF(J214="","",J214/H214),L214/H214))</f>
        <v/>
      </c>
      <c r="P214" s="453" t="n"/>
      <c r="Z214" s="454" t="n"/>
    </row>
    <row r="215" ht="13.35" customHeight="1" s="162">
      <c r="B215" s="307" t="n"/>
      <c r="C215" s="307" t="n"/>
      <c r="E215" s="307" t="n"/>
      <c r="F215" s="32" t="n"/>
      <c r="G215" s="33">
        <f>IF(F215="", "", H215/F215)</f>
        <v/>
      </c>
      <c r="H215" s="33" t="n"/>
      <c r="I215" s="33" t="n"/>
      <c r="J215" s="33">
        <f>IF(I215="", "", I215*$F215)</f>
        <v/>
      </c>
      <c r="K215" s="33" t="n"/>
      <c r="L215" s="33">
        <f>IF(K215="", "", K215*$F215)</f>
        <v/>
      </c>
      <c r="M215" s="30">
        <f>IF(OR(H215="",H215=0),"",IF(K215="",IF(J215="","",J215/H215),L215/H215))</f>
        <v/>
      </c>
      <c r="P215" s="453" t="n"/>
      <c r="Z215" s="454" t="n"/>
    </row>
    <row r="216" ht="13.35" customHeight="1" s="162">
      <c r="B216" s="307" t="n"/>
      <c r="C216" s="307" t="n"/>
      <c r="E216" s="307" t="n"/>
      <c r="F216" s="32" t="n"/>
      <c r="G216" s="33">
        <f>IF(F216="", "", H216/F216)</f>
        <v/>
      </c>
      <c r="H216" s="33" t="n"/>
      <c r="I216" s="33" t="n"/>
      <c r="J216" s="33">
        <f>IF(I216="", "", I216*$F216)</f>
        <v/>
      </c>
      <c r="K216" s="33" t="n"/>
      <c r="L216" s="33">
        <f>IF(K216="", "", K216*$F216)</f>
        <v/>
      </c>
      <c r="M216" s="30">
        <f>IF(OR(H216="",H216=0),"",IF(K216="",IF(J216="","",J216/H216),L216/H216))</f>
        <v/>
      </c>
      <c r="P216" s="453" t="n"/>
      <c r="Z216" s="454" t="n"/>
    </row>
    <row r="217" ht="13.35" customHeight="1" s="162">
      <c r="B217" s="307" t="n"/>
      <c r="C217" s="307" t="n"/>
      <c r="E217" s="307" t="n"/>
      <c r="F217" s="32" t="n"/>
      <c r="G217" s="33">
        <f>IF(F217="", "", H217/F217)</f>
        <v/>
      </c>
      <c r="H217" s="33" t="n"/>
      <c r="I217" s="33" t="n"/>
      <c r="J217" s="33">
        <f>IF(I217="", "", I217*$F217)</f>
        <v/>
      </c>
      <c r="K217" s="33" t="n"/>
      <c r="L217" s="33">
        <f>IF(K217="", "", K217*$F217)</f>
        <v/>
      </c>
      <c r="M217" s="30">
        <f>IF(OR(H217="",H217=0),"",IF(K217="",IF(J217="","",J217/H217),L217/H217))</f>
        <v/>
      </c>
      <c r="P217" s="453" t="n"/>
      <c r="Z217" s="454" t="n"/>
    </row>
    <row r="218" ht="13.35" customHeight="1" s="162">
      <c r="B218" s="307" t="n"/>
      <c r="C218" s="307" t="n"/>
      <c r="E218" s="307" t="n"/>
      <c r="F218" s="32" t="n"/>
      <c r="G218" s="33">
        <f>IF(F218="", "", H218/F218)</f>
        <v/>
      </c>
      <c r="H218" s="33" t="n"/>
      <c r="I218" s="33" t="n"/>
      <c r="J218" s="33">
        <f>IF(I218="", "", I218*$F218)</f>
        <v/>
      </c>
      <c r="K218" s="33" t="n"/>
      <c r="L218" s="33">
        <f>IF(K218="", "", K218*$F218)</f>
        <v/>
      </c>
      <c r="M218" s="30">
        <f>IF(OR(H218="",H218=0),"",IF(K218="",IF(J218="","",J218/H218),L218/H218))</f>
        <v/>
      </c>
      <c r="P218" s="457" t="n"/>
      <c r="Q218" s="458" t="n"/>
      <c r="R218" s="458" t="n"/>
      <c r="S218" s="458" t="n"/>
      <c r="T218" s="458" t="n"/>
      <c r="U218" s="458" t="n"/>
      <c r="V218" s="458" t="n"/>
      <c r="W218" s="458" t="n"/>
      <c r="X218" s="458" t="n"/>
      <c r="Y218" s="458" t="n"/>
      <c r="Z218" s="459" t="n"/>
    </row>
    <row r="219" ht="13.35" customHeight="1" s="162">
      <c r="C219" s="126" t="inlineStr">
        <is>
          <t>Total</t>
        </is>
      </c>
      <c r="D219" s="159" t="n"/>
      <c r="H219" s="45">
        <f>IF(SUM(H205:H218)=0,"",SUM(H205:H218))</f>
        <v/>
      </c>
      <c r="J219" s="45">
        <f>IF(SUM(J205:J218)=0,"",SUM(J205:J218))</f>
        <v/>
      </c>
      <c r="L219" s="45">
        <f>IF(SUM(L205:L218)=0,"",SUM(L205:L218))</f>
        <v/>
      </c>
      <c r="M219" s="35">
        <f>IF(OR(H219="",H219=0),"",IF(L219="",IF(J219="","",J219/H219),L219/H219))</f>
        <v/>
      </c>
    </row>
    <row r="220"/>
    <row r="221" ht="13.35" customHeight="1" s="162">
      <c r="B221" s="200" t="inlineStr">
        <is>
          <t>System</t>
        </is>
      </c>
      <c r="C221" s="403" t="n"/>
      <c r="D221" s="209">
        <f>IF('{Equipment Data Entry}'!B69="","",'{Equipment Data Entry}'!B69)</f>
        <v/>
      </c>
      <c r="E221" s="420" t="n"/>
      <c r="F221" s="403" t="n"/>
      <c r="G221" s="200" t="inlineStr">
        <is>
          <t>Service</t>
        </is>
      </c>
      <c r="H221" s="403" t="n"/>
      <c r="I221" s="210">
        <f>IF('{Equipment Data Entry}'!C69="","",'{Equipment Data Entry}'!C69)</f>
        <v/>
      </c>
      <c r="J221" s="420" t="n"/>
      <c r="K221" s="420" t="n"/>
      <c r="L221" s="420" t="n"/>
      <c r="M221" s="403" t="n"/>
      <c r="P221" s="450" t="inlineStr">
        <is>
          <t>Technician Notes</t>
        </is>
      </c>
      <c r="Q221" s="451" t="n"/>
      <c r="R221" s="451" t="n"/>
      <c r="S221" s="451" t="n"/>
      <c r="T221" s="451" t="n"/>
      <c r="U221" s="451" t="n"/>
      <c r="V221" s="451" t="n"/>
      <c r="W221" s="451" t="n"/>
      <c r="X221" s="451" t="n"/>
      <c r="Y221" s="451" t="n"/>
      <c r="Z221" s="452" t="n"/>
    </row>
    <row r="222" ht="13.35" customHeight="1" s="162">
      <c r="B222" s="424" t="n"/>
      <c r="C222" s="425" t="n"/>
      <c r="D222" s="424" t="n"/>
      <c r="E222" s="426" t="n"/>
      <c r="F222" s="425" t="n"/>
      <c r="G222" s="424" t="n"/>
      <c r="H222" s="425" t="n"/>
      <c r="I222" s="424" t="n"/>
      <c r="J222" s="426" t="n"/>
      <c r="K222" s="426" t="n"/>
      <c r="L222" s="426" t="n"/>
      <c r="M222" s="425" t="n"/>
      <c r="P222" s="453" t="n"/>
      <c r="Z222" s="454" t="n"/>
    </row>
    <row r="223" ht="13.35" customHeight="1" s="162">
      <c r="B223" s="455" t="inlineStr">
        <is>
          <t>Instrument:</t>
        </is>
      </c>
      <c r="C223" s="5" t="n"/>
      <c r="D223" s="428" t="n"/>
      <c r="G223" s="427" t="inlineStr">
        <is>
          <t>Ak basis / notes:</t>
        </is>
      </c>
      <c r="I223" s="456" t="n"/>
      <c r="P223" s="453" t="n"/>
      <c r="Z223" s="454" t="n"/>
    </row>
    <row r="224" ht="13.35" customHeight="1" s="162">
      <c r="B224" s="188" t="inlineStr">
        <is>
          <t>Exhaust Air Inlet Airflow</t>
        </is>
      </c>
      <c r="C224" s="174" t="n"/>
      <c r="D224" s="174" t="n"/>
      <c r="E224" s="174" t="n"/>
      <c r="F224" s="173" t="n"/>
      <c r="G224" s="233" t="inlineStr">
        <is>
          <t>Design VEL</t>
        </is>
      </c>
      <c r="H224" s="194" t="inlineStr">
        <is>
          <t>Design CFM</t>
        </is>
      </c>
      <c r="I224" s="188" t="inlineStr">
        <is>
          <t>Initial</t>
        </is>
      </c>
      <c r="J224" s="173" t="n"/>
      <c r="K224" s="188" t="inlineStr">
        <is>
          <t>Final</t>
        </is>
      </c>
      <c r="L224" s="173" t="n"/>
      <c r="M224" s="188" t="inlineStr">
        <is>
          <t>%</t>
        </is>
      </c>
      <c r="P224" s="453" t="n"/>
      <c r="Z224" s="454" t="n"/>
    </row>
    <row r="225" ht="13.35" customHeight="1" s="162">
      <c r="B225" s="153" t="inlineStr">
        <is>
          <t>No.</t>
        </is>
      </c>
      <c r="C225" s="188" t="inlineStr">
        <is>
          <t>Area Served</t>
        </is>
      </c>
      <c r="D225" s="188" t="inlineStr">
        <is>
          <t>Type</t>
        </is>
      </c>
      <c r="E225" s="188" t="inlineStr">
        <is>
          <t>Size</t>
        </is>
      </c>
      <c r="F225" s="188" t="inlineStr">
        <is>
          <t>Ak</t>
        </is>
      </c>
      <c r="G225" s="442" t="n"/>
      <c r="H225" s="442" t="n"/>
      <c r="I225" s="188" t="inlineStr">
        <is>
          <t>VEL</t>
        </is>
      </c>
      <c r="J225" s="188" t="inlineStr">
        <is>
          <t>CFM</t>
        </is>
      </c>
      <c r="K225" s="188" t="inlineStr">
        <is>
          <t>VEL</t>
        </is>
      </c>
      <c r="L225" s="188" t="inlineStr">
        <is>
          <t>CFM</t>
        </is>
      </c>
      <c r="M225" s="442" t="n"/>
      <c r="P225" s="453" t="n"/>
      <c r="Z225" s="454" t="n"/>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c r="P226" s="453" t="n"/>
      <c r="Z226" s="454" t="n"/>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c r="P227" s="453" t="n"/>
      <c r="Z227" s="454" t="n"/>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c r="P228" s="453" t="n"/>
      <c r="Z228" s="454" t="n"/>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c r="P229" s="453" t="n"/>
      <c r="Z229" s="454" t="n"/>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c r="P230" s="453" t="n"/>
      <c r="Z230" s="454" t="n"/>
    </row>
    <row r="231" ht="13.35" customHeight="1" s="162">
      <c r="B231" s="307" t="n"/>
      <c r="C231" s="307" t="n"/>
      <c r="E231" s="307" t="n"/>
      <c r="F231" s="32" t="n"/>
      <c r="G231" s="33">
        <f>IF(F231="", "", H231/F231)</f>
        <v/>
      </c>
      <c r="H231" s="33" t="n"/>
      <c r="I231" s="33" t="n"/>
      <c r="J231" s="33">
        <f>IF(I231="", "", I231*$F231)</f>
        <v/>
      </c>
      <c r="K231" s="33" t="n"/>
      <c r="L231" s="33">
        <f>IF(K231="", "", K231*$F231)</f>
        <v/>
      </c>
      <c r="M231" s="30">
        <f>IF(OR(H231="",H231=0),"",IF(K231="",IF(J231="","",J231/H231),L231/H231))</f>
        <v/>
      </c>
      <c r="P231" s="453" t="n"/>
      <c r="Z231" s="454"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c r="P232" s="453" t="n"/>
      <c r="Z232" s="454" t="n"/>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c r="P233" s="453" t="n"/>
      <c r="Z233" s="454" t="n"/>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c r="P234" s="453" t="n"/>
      <c r="Z234" s="454" t="n"/>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c r="P235" s="453" t="n"/>
      <c r="Z235" s="454" t="n"/>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c r="P236" s="453" t="n"/>
      <c r="Z236" s="454"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c r="P237" s="453" t="n"/>
      <c r="Z237" s="454" t="n"/>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c r="P238" s="453" t="n"/>
      <c r="Z238" s="454" t="n"/>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c r="P239" s="457" t="n"/>
      <c r="Q239" s="458" t="n"/>
      <c r="R239" s="458" t="n"/>
      <c r="S239" s="458" t="n"/>
      <c r="T239" s="458" t="n"/>
      <c r="U239" s="458" t="n"/>
      <c r="V239" s="458" t="n"/>
      <c r="W239" s="458" t="n"/>
      <c r="X239" s="458" t="n"/>
      <c r="Y239" s="458" t="n"/>
      <c r="Z239" s="459" t="n"/>
    </row>
    <row r="240" ht="13.35" customHeight="1" s="162">
      <c r="C240" s="126" t="inlineStr">
        <is>
          <t>Total</t>
        </is>
      </c>
      <c r="D240" s="159" t="n"/>
      <c r="H240" s="45">
        <f>IF(SUM(H226:H239)=0,"",SUM(H226:H239))</f>
        <v/>
      </c>
      <c r="J240" s="45">
        <f>IF(SUM(J226:J239)=0,"",SUM(J226:J239))</f>
        <v/>
      </c>
      <c r="L240" s="45">
        <f>IF(SUM(L226:L239)=0,"",SUM(L226:L239))</f>
        <v/>
      </c>
      <c r="M240" s="35">
        <f>IF(OR(H240="",H240=0),"",IF(L240="",IF(J240="","",J240/H240),L240/H240))</f>
        <v/>
      </c>
    </row>
    <row r="241"/>
    <row r="242"/>
    <row r="243" ht="13.35" customHeight="1" s="162">
      <c r="B243" s="188" t="inlineStr">
        <is>
          <t>Notes</t>
        </is>
      </c>
      <c r="C243" s="173" t="n"/>
      <c r="D243" s="254" t="n"/>
      <c r="E243" s="159" t="n"/>
      <c r="F243" s="159" t="n"/>
      <c r="G243" s="159" t="n"/>
      <c r="H243" s="159" t="n"/>
      <c r="I243" s="159" t="n"/>
      <c r="J243" s="159" t="n"/>
      <c r="K243" s="159" t="n"/>
      <c r="L243" s="159" t="n"/>
      <c r="M243" s="160" t="n"/>
    </row>
    <row r="244" ht="13.35" customHeight="1" s="162">
      <c r="B244" s="460" t="n"/>
      <c r="M244" s="163" t="n"/>
    </row>
    <row r="245" ht="13.35" customHeight="1" s="162">
      <c r="B245" s="460" t="n"/>
      <c r="M245" s="163" t="n"/>
    </row>
    <row r="246" ht="13.35" customHeight="1" s="162">
      <c r="B246" s="460" t="n"/>
      <c r="M246" s="163" t="n"/>
    </row>
    <row r="247" ht="13.35" customHeight="1" s="162">
      <c r="B247" s="461" t="n"/>
      <c r="C247" s="165" t="n"/>
      <c r="D247" s="165" t="n"/>
      <c r="E247" s="165" t="n"/>
      <c r="F247" s="165" t="n"/>
      <c r="G247" s="165" t="n"/>
      <c r="H247" s="165" t="n"/>
      <c r="I247" s="165" t="n"/>
      <c r="J247" s="165" t="n"/>
      <c r="K247" s="165" t="n"/>
      <c r="L247" s="165" t="n"/>
      <c r="M247" s="166" t="n"/>
    </row>
    <row r="248"/>
    <row r="249" ht="13.35" customHeight="1" s="162">
      <c r="B249" s="200" t="inlineStr">
        <is>
          <t>System</t>
        </is>
      </c>
      <c r="C249" s="403" t="n"/>
      <c r="D249" s="209">
        <f>IF('{Equipment Data Entry}'!B70="","",'{Equipment Data Entry}'!B70)</f>
        <v/>
      </c>
      <c r="E249" s="420" t="n"/>
      <c r="F249" s="403" t="n"/>
      <c r="G249" s="200" t="inlineStr">
        <is>
          <t>Service</t>
        </is>
      </c>
      <c r="H249" s="403" t="n"/>
      <c r="I249" s="210">
        <f>IF('{Equipment Data Entry}'!C70="","",'{Equipment Data Entry}'!C70)</f>
        <v/>
      </c>
      <c r="J249" s="420" t="n"/>
      <c r="K249" s="420" t="n"/>
      <c r="L249" s="420" t="n"/>
      <c r="M249" s="403" t="n"/>
      <c r="P249" s="450" t="inlineStr">
        <is>
          <t>Technician Notes</t>
        </is>
      </c>
      <c r="Q249" s="451" t="n"/>
      <c r="R249" s="451" t="n"/>
      <c r="S249" s="451" t="n"/>
      <c r="T249" s="451" t="n"/>
      <c r="U249" s="451" t="n"/>
      <c r="V249" s="451" t="n"/>
      <c r="W249" s="451" t="n"/>
      <c r="X249" s="451" t="n"/>
      <c r="Y249" s="451" t="n"/>
      <c r="Z249" s="452" t="n"/>
    </row>
    <row r="250" ht="13.35" customHeight="1" s="162">
      <c r="B250" s="424" t="n"/>
      <c r="C250" s="425" t="n"/>
      <c r="D250" s="424" t="n"/>
      <c r="E250" s="426" t="n"/>
      <c r="F250" s="425" t="n"/>
      <c r="G250" s="424" t="n"/>
      <c r="H250" s="425" t="n"/>
      <c r="I250" s="424" t="n"/>
      <c r="J250" s="426" t="n"/>
      <c r="K250" s="426" t="n"/>
      <c r="L250" s="426" t="n"/>
      <c r="M250" s="425" t="n"/>
      <c r="P250" s="453" t="n"/>
      <c r="Z250" s="454" t="n"/>
    </row>
    <row r="251" ht="13.35" customHeight="1" s="162">
      <c r="B251" s="455" t="inlineStr">
        <is>
          <t>Instrument:</t>
        </is>
      </c>
      <c r="C251" s="5" t="n"/>
      <c r="D251" s="428" t="n"/>
      <c r="G251" s="427" t="inlineStr">
        <is>
          <t>Ak basis / notes:</t>
        </is>
      </c>
      <c r="I251" s="456" t="n"/>
      <c r="P251" s="453" t="n"/>
      <c r="Z251" s="454" t="n"/>
    </row>
    <row r="252" ht="13.35" customHeight="1" s="162">
      <c r="B252" s="188" t="inlineStr">
        <is>
          <t>Supply Air Outlet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c r="P252" s="453" t="n"/>
      <c r="Z252" s="454" t="n"/>
    </row>
    <row r="253" ht="13.35" customHeight="1" s="162">
      <c r="B253" s="153" t="inlineStr">
        <is>
          <t>No.</t>
        </is>
      </c>
      <c r="C253" s="188" t="inlineStr">
        <is>
          <t>Area Served</t>
        </is>
      </c>
      <c r="D253" s="188" t="inlineStr">
        <is>
          <t>Type</t>
        </is>
      </c>
      <c r="E253" s="188" t="inlineStr">
        <is>
          <t>Size</t>
        </is>
      </c>
      <c r="F253" s="188" t="inlineStr">
        <is>
          <t>Ak</t>
        </is>
      </c>
      <c r="G253" s="442" t="n"/>
      <c r="H253" s="442" t="n"/>
      <c r="I253" s="188" t="inlineStr">
        <is>
          <t>VEL</t>
        </is>
      </c>
      <c r="J253" s="188" t="inlineStr">
        <is>
          <t>CFM</t>
        </is>
      </c>
      <c r="K253" s="188" t="inlineStr">
        <is>
          <t>VEL</t>
        </is>
      </c>
      <c r="L253" s="188" t="inlineStr">
        <is>
          <t>CFM</t>
        </is>
      </c>
      <c r="M253" s="442" t="n"/>
      <c r="P253" s="453" t="n"/>
      <c r="Z253" s="454"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53" t="n"/>
      <c r="Z254" s="454"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53" t="n"/>
      <c r="Z255" s="454"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53" t="n"/>
      <c r="Z256" s="454"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53" t="n"/>
      <c r="Z257" s="454"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53" t="n"/>
      <c r="Z258" s="454"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53" t="n"/>
      <c r="Z259" s="454"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53" t="n"/>
      <c r="Z260" s="454"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53" t="n"/>
      <c r="Z261" s="454" t="n"/>
    </row>
    <row r="262" ht="13.35" customHeight="1" s="162">
      <c r="B262" s="307" t="n"/>
      <c r="C262" s="307" t="n"/>
      <c r="E262" s="307" t="n"/>
      <c r="F262" s="32" t="n"/>
      <c r="G262" s="33">
        <f>IF(F262="", "", H262/F262)</f>
        <v/>
      </c>
      <c r="H262" s="33" t="n"/>
      <c r="I262" s="33" t="n"/>
      <c r="J262" s="33">
        <f>IF(I262="", "", I262*$F262)</f>
        <v/>
      </c>
      <c r="K262" s="33" t="n"/>
      <c r="L262" s="33">
        <f>IF(K262="", "", K262*$F262)</f>
        <v/>
      </c>
      <c r="M262" s="30">
        <f>IF(OR(H262="",H262=0),"",IF(K262="",IF(J262="","",J262/H262),L262/H262))</f>
        <v/>
      </c>
      <c r="P262" s="453" t="n"/>
      <c r="Z262" s="454" t="n"/>
    </row>
    <row r="263" ht="13.35" customHeight="1" s="162">
      <c r="B263" s="307" t="n"/>
      <c r="C263" s="307" t="n"/>
      <c r="E263" s="307" t="n"/>
      <c r="F263" s="32" t="n"/>
      <c r="G263" s="33">
        <f>IF(F263="", "", H263/F263)</f>
        <v/>
      </c>
      <c r="H263" s="33" t="n"/>
      <c r="I263" s="33" t="n"/>
      <c r="J263" s="33">
        <f>IF(I263="", "", I263*$F263)</f>
        <v/>
      </c>
      <c r="K263" s="33" t="n"/>
      <c r="L263" s="33">
        <f>IF(K263="", "", K263*$F263)</f>
        <v/>
      </c>
      <c r="M263" s="30">
        <f>IF(OR(H263="",H263=0),"",IF(K263="",IF(J263="","",J263/H263),L263/H263))</f>
        <v/>
      </c>
      <c r="P263" s="453" t="n"/>
      <c r="Z263" s="454" t="n"/>
    </row>
    <row r="264" ht="13.35" customHeight="1" s="162">
      <c r="B264" s="307" t="n"/>
      <c r="C264" s="307" t="n"/>
      <c r="E264" s="307" t="n"/>
      <c r="F264" s="32" t="n"/>
      <c r="G264" s="33">
        <f>IF(F264="", "", H264/F264)</f>
        <v/>
      </c>
      <c r="H264" s="33" t="n"/>
      <c r="I264" s="33" t="n"/>
      <c r="J264" s="33">
        <f>IF(I264="", "", I264*$F264)</f>
        <v/>
      </c>
      <c r="K264" s="33" t="n"/>
      <c r="L264" s="33">
        <f>IF(K264="", "", K264*$F264)</f>
        <v/>
      </c>
      <c r="M264" s="30">
        <f>IF(OR(H264="",H264=0),"",IF(K264="",IF(J264="","",J264/H264),L264/H264))</f>
        <v/>
      </c>
      <c r="P264" s="453" t="n"/>
      <c r="Z264" s="454" t="n"/>
    </row>
    <row r="265" ht="13.35" customHeight="1" s="162">
      <c r="B265" s="307" t="n"/>
      <c r="C265" s="307" t="n"/>
      <c r="E265" s="307" t="n"/>
      <c r="F265" s="32" t="n"/>
      <c r="G265" s="33">
        <f>IF(F265="", "", H265/F265)</f>
        <v/>
      </c>
      <c r="H265" s="33" t="n"/>
      <c r="I265" s="33" t="n"/>
      <c r="J265" s="33">
        <f>IF(I265="", "", I265*$F265)</f>
        <v/>
      </c>
      <c r="K265" s="33" t="n"/>
      <c r="L265" s="33">
        <f>IF(K265="", "", K265*$F265)</f>
        <v/>
      </c>
      <c r="M265" s="30">
        <f>IF(OR(H265="",H265=0),"",IF(K265="",IF(J265="","",J265/H265),L265/H265))</f>
        <v/>
      </c>
      <c r="P265" s="453" t="n"/>
      <c r="Z265" s="454" t="n"/>
    </row>
    <row r="266" ht="13.35" customHeight="1" s="162">
      <c r="B266" s="307" t="n"/>
      <c r="C266" s="307" t="n"/>
      <c r="E266" s="307" t="n"/>
      <c r="F266" s="32" t="n"/>
      <c r="G266" s="33">
        <f>IF(F266="", "", H266/F266)</f>
        <v/>
      </c>
      <c r="H266" s="33" t="n"/>
      <c r="I266" s="33" t="n"/>
      <c r="J266" s="33">
        <f>IF(I266="", "", I266*$F266)</f>
        <v/>
      </c>
      <c r="K266" s="33" t="n"/>
      <c r="L266" s="33">
        <f>IF(K266="", "", K266*$F266)</f>
        <v/>
      </c>
      <c r="M266" s="30">
        <f>IF(OR(H266="",H266=0),"",IF(K266="",IF(J266="","",J266/H266),L266/H266))</f>
        <v/>
      </c>
      <c r="P266" s="453" t="n"/>
      <c r="Z266" s="454" t="n"/>
    </row>
    <row r="267" ht="13.35" customHeight="1" s="162">
      <c r="B267" s="307" t="n"/>
      <c r="C267" s="307" t="n"/>
      <c r="E267" s="307" t="n"/>
      <c r="F267" s="32" t="n"/>
      <c r="G267" s="33">
        <f>IF(F267="", "", H267/F267)</f>
        <v/>
      </c>
      <c r="H267" s="33" t="n"/>
      <c r="I267" s="33" t="n"/>
      <c r="J267" s="33">
        <f>IF(I267="", "", I267*$F267)</f>
        <v/>
      </c>
      <c r="K267" s="33" t="n"/>
      <c r="L267" s="33">
        <f>IF(K267="", "", K267*$F267)</f>
        <v/>
      </c>
      <c r="M267" s="30">
        <f>IF(OR(H267="",H267=0),"",IF(K267="",IF(J267="","",J267/H267),L267/H267))</f>
        <v/>
      </c>
      <c r="P267" s="457" t="n"/>
      <c r="Q267" s="458" t="n"/>
      <c r="R267" s="458" t="n"/>
      <c r="S267" s="458" t="n"/>
      <c r="T267" s="458" t="n"/>
      <c r="U267" s="458" t="n"/>
      <c r="V267" s="458" t="n"/>
      <c r="W267" s="458" t="n"/>
      <c r="X267" s="458" t="n"/>
      <c r="Y267" s="458" t="n"/>
      <c r="Z267" s="459" t="n"/>
    </row>
    <row r="268" ht="13.35" customHeight="1" s="162">
      <c r="C268" s="126" t="inlineStr">
        <is>
          <t>Total</t>
        </is>
      </c>
      <c r="D268" s="159" t="n"/>
      <c r="H268" s="45">
        <f>IF(SUM(H254:H267)=0,"",SUM(H254:H267))</f>
        <v/>
      </c>
      <c r="J268" s="45">
        <f>IF(SUM(J254:J267)=0,"",SUM(J254:J267))</f>
        <v/>
      </c>
      <c r="L268" s="45">
        <f>IF(SUM(L254:L267)=0,"",SUM(L254:L267))</f>
        <v/>
      </c>
      <c r="M268" s="35">
        <f>IF(OR(H268="",H268=0),"",IF(L268="",IF(J268="","",J268/H268),L268/H268))</f>
        <v/>
      </c>
    </row>
    <row r="269"/>
    <row r="270" ht="13.35" customHeight="1" s="162">
      <c r="B270" s="200" t="inlineStr">
        <is>
          <t>System</t>
        </is>
      </c>
      <c r="C270" s="403" t="n"/>
      <c r="D270" s="209">
        <f>IF('{Equipment Data Entry}'!B70="","",'{Equipment Data Entry}'!B70)</f>
        <v/>
      </c>
      <c r="E270" s="420" t="n"/>
      <c r="F270" s="403" t="n"/>
      <c r="G270" s="200" t="inlineStr">
        <is>
          <t>Service</t>
        </is>
      </c>
      <c r="H270" s="403" t="n"/>
      <c r="I270" s="210">
        <f>IF('{Equipment Data Entry}'!C70="","",'{Equipment Data Entry}'!C70)</f>
        <v/>
      </c>
      <c r="J270" s="420" t="n"/>
      <c r="K270" s="420" t="n"/>
      <c r="L270" s="420" t="n"/>
      <c r="M270" s="403" t="n"/>
      <c r="P270" s="450" t="inlineStr">
        <is>
          <t>Technician Notes</t>
        </is>
      </c>
      <c r="Q270" s="451" t="n"/>
      <c r="R270" s="451" t="n"/>
      <c r="S270" s="451" t="n"/>
      <c r="T270" s="451" t="n"/>
      <c r="U270" s="451" t="n"/>
      <c r="V270" s="451" t="n"/>
      <c r="W270" s="451" t="n"/>
      <c r="X270" s="451" t="n"/>
      <c r="Y270" s="451" t="n"/>
      <c r="Z270" s="452" t="n"/>
    </row>
    <row r="271" ht="13.35" customHeight="1" s="162">
      <c r="B271" s="424" t="n"/>
      <c r="C271" s="425" t="n"/>
      <c r="D271" s="424" t="n"/>
      <c r="E271" s="426" t="n"/>
      <c r="F271" s="425" t="n"/>
      <c r="G271" s="424" t="n"/>
      <c r="H271" s="425" t="n"/>
      <c r="I271" s="424" t="n"/>
      <c r="J271" s="426" t="n"/>
      <c r="K271" s="426" t="n"/>
      <c r="L271" s="426" t="n"/>
      <c r="M271" s="425" t="n"/>
      <c r="P271" s="453" t="n"/>
      <c r="Z271" s="454" t="n"/>
    </row>
    <row r="272" ht="13.35" customHeight="1" s="162">
      <c r="B272" s="455" t="inlineStr">
        <is>
          <t>Instrument:</t>
        </is>
      </c>
      <c r="C272" s="5" t="n"/>
      <c r="D272" s="428" t="n"/>
      <c r="G272" s="427" t="inlineStr">
        <is>
          <t>Ak basis / notes:</t>
        </is>
      </c>
      <c r="I272" s="456" t="n"/>
      <c r="P272" s="453" t="n"/>
      <c r="Z272" s="454" t="n"/>
    </row>
    <row r="273" ht="13.35" customHeight="1" s="162">
      <c r="B273" s="188" t="inlineStr">
        <is>
          <t>Exhaust Air Inlet Airflow</t>
        </is>
      </c>
      <c r="C273" s="174" t="n"/>
      <c r="D273" s="174" t="n"/>
      <c r="E273" s="174" t="n"/>
      <c r="F273" s="173" t="n"/>
      <c r="G273" s="233" t="inlineStr">
        <is>
          <t>Design VEL</t>
        </is>
      </c>
      <c r="H273" s="194" t="inlineStr">
        <is>
          <t>Design CFM</t>
        </is>
      </c>
      <c r="I273" s="188" t="inlineStr">
        <is>
          <t>Initial</t>
        </is>
      </c>
      <c r="J273" s="173" t="n"/>
      <c r="K273" s="188" t="inlineStr">
        <is>
          <t>Final</t>
        </is>
      </c>
      <c r="L273" s="173" t="n"/>
      <c r="M273" s="188" t="inlineStr">
        <is>
          <t>%</t>
        </is>
      </c>
      <c r="P273" s="453" t="n"/>
      <c r="Z273" s="454" t="n"/>
    </row>
    <row r="274" ht="13.35" customHeight="1" s="162">
      <c r="B274" s="153" t="inlineStr">
        <is>
          <t>No.</t>
        </is>
      </c>
      <c r="C274" s="188" t="inlineStr">
        <is>
          <t>Area Served</t>
        </is>
      </c>
      <c r="D274" s="188" t="inlineStr">
        <is>
          <t>Type</t>
        </is>
      </c>
      <c r="E274" s="188" t="inlineStr">
        <is>
          <t>Size</t>
        </is>
      </c>
      <c r="F274" s="188" t="inlineStr">
        <is>
          <t>Ak</t>
        </is>
      </c>
      <c r="G274" s="442" t="n"/>
      <c r="H274" s="442" t="n"/>
      <c r="I274" s="188" t="inlineStr">
        <is>
          <t>VEL</t>
        </is>
      </c>
      <c r="J274" s="188" t="inlineStr">
        <is>
          <t>CFM</t>
        </is>
      </c>
      <c r="K274" s="188" t="inlineStr">
        <is>
          <t>VEL</t>
        </is>
      </c>
      <c r="L274" s="188" t="inlineStr">
        <is>
          <t>CFM</t>
        </is>
      </c>
      <c r="M274" s="442" t="n"/>
      <c r="P274" s="453" t="n"/>
      <c r="Z274" s="454" t="n"/>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c r="P275" s="453" t="n"/>
      <c r="Z275" s="454" t="n"/>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c r="P276" s="453" t="n"/>
      <c r="Z276" s="454"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c r="P277" s="453" t="n"/>
      <c r="Z277" s="454" t="n"/>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c r="P278" s="453" t="n"/>
      <c r="Z278" s="454" t="n"/>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c r="P279" s="453" t="n"/>
      <c r="Z279" s="454"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c r="P280" s="453" t="n"/>
      <c r="Z280" s="454" t="n"/>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c r="P281" s="453" t="n"/>
      <c r="Z281" s="454" t="n"/>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c r="P282" s="453" t="n"/>
      <c r="Z282" s="454" t="n"/>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c r="P283" s="453" t="n"/>
      <c r="Z283" s="454" t="n"/>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c r="P284" s="453" t="n"/>
      <c r="Z284" s="454" t="n"/>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c r="P285" s="453" t="n"/>
      <c r="Z285" s="454" t="n"/>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c r="P286" s="453" t="n"/>
      <c r="Z286" s="454" t="n"/>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c r="P287" s="453" t="n"/>
      <c r="Z287" s="454"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c r="P288" s="457" t="n"/>
      <c r="Q288" s="458" t="n"/>
      <c r="R288" s="458" t="n"/>
      <c r="S288" s="458" t="n"/>
      <c r="T288" s="458" t="n"/>
      <c r="U288" s="458" t="n"/>
      <c r="V288" s="458" t="n"/>
      <c r="W288" s="458" t="n"/>
      <c r="X288" s="458" t="n"/>
      <c r="Y288" s="458" t="n"/>
      <c r="Z288" s="459" t="n"/>
    </row>
    <row r="289" ht="13.35" customHeight="1" s="162">
      <c r="C289" s="126" t="inlineStr">
        <is>
          <t>Total</t>
        </is>
      </c>
      <c r="D289" s="159" t="n"/>
      <c r="H289" s="45">
        <f>IF(SUM(H275:H288)=0,"",SUM(H275:H288))</f>
        <v/>
      </c>
      <c r="J289" s="45">
        <f>IF(SUM(J275:J288)=0,"",SUM(J275:J288))</f>
        <v/>
      </c>
      <c r="L289" s="45">
        <f>IF(SUM(L275:L288)=0,"",SUM(L275:L288))</f>
        <v/>
      </c>
      <c r="M289" s="35">
        <f>IF(OR(H289="",H289=0),"",IF(L289="",IF(J289="","",J289/H289),L289/H289))</f>
        <v/>
      </c>
    </row>
    <row r="290"/>
    <row r="291"/>
    <row r="292" ht="13.35" customHeight="1" s="162">
      <c r="B292" s="188" t="inlineStr">
        <is>
          <t>Notes</t>
        </is>
      </c>
      <c r="C292" s="173" t="n"/>
      <c r="D292" s="254" t="n"/>
      <c r="E292" s="159" t="n"/>
      <c r="F292" s="159" t="n"/>
      <c r="G292" s="159" t="n"/>
      <c r="H292" s="159" t="n"/>
      <c r="I292" s="159" t="n"/>
      <c r="J292" s="159" t="n"/>
      <c r="K292" s="159" t="n"/>
      <c r="L292" s="159" t="n"/>
      <c r="M292" s="160" t="n"/>
    </row>
    <row r="293" ht="13.35" customHeight="1" s="162">
      <c r="B293" s="460" t="n"/>
      <c r="M293" s="163" t="n"/>
    </row>
    <row r="294" ht="13.35" customHeight="1" s="162">
      <c r="B294" s="460" t="n"/>
      <c r="M294" s="163" t="n"/>
    </row>
    <row r="295" ht="13.35" customHeight="1" s="162">
      <c r="B295" s="460" t="n"/>
      <c r="M295" s="163" t="n"/>
    </row>
    <row r="296" ht="13.35" customHeight="1" s="162">
      <c r="B296" s="461" t="n"/>
      <c r="C296" s="165" t="n"/>
      <c r="D296" s="165" t="n"/>
      <c r="E296" s="165" t="n"/>
      <c r="F296" s="165" t="n"/>
      <c r="G296" s="165" t="n"/>
      <c r="H296" s="165" t="n"/>
      <c r="I296" s="165" t="n"/>
      <c r="J296" s="165" t="n"/>
      <c r="K296" s="165" t="n"/>
      <c r="L296" s="165" t="n"/>
      <c r="M296" s="166" t="n"/>
    </row>
    <row r="297"/>
    <row r="298" ht="13.35" customHeight="1" s="162">
      <c r="B298" s="200" t="inlineStr">
        <is>
          <t>System</t>
        </is>
      </c>
      <c r="C298" s="403" t="n"/>
      <c r="D298" s="209">
        <f>IF('{Equipment Data Entry}'!B71="","",'{Equipment Data Entry}'!B71)</f>
        <v/>
      </c>
      <c r="E298" s="420" t="n"/>
      <c r="F298" s="403" t="n"/>
      <c r="G298" s="200" t="inlineStr">
        <is>
          <t>Service</t>
        </is>
      </c>
      <c r="H298" s="403" t="n"/>
      <c r="I298" s="210">
        <f>IF('{Equipment Data Entry}'!C71="","",'{Equipment Data Entry}'!C71)</f>
        <v/>
      </c>
      <c r="J298" s="420" t="n"/>
      <c r="K298" s="420" t="n"/>
      <c r="L298" s="420" t="n"/>
      <c r="M298" s="403" t="n"/>
      <c r="P298" s="450" t="inlineStr">
        <is>
          <t>Technician Notes</t>
        </is>
      </c>
      <c r="Q298" s="451" t="n"/>
      <c r="R298" s="451" t="n"/>
      <c r="S298" s="451" t="n"/>
      <c r="T298" s="451" t="n"/>
      <c r="U298" s="451" t="n"/>
      <c r="V298" s="451" t="n"/>
      <c r="W298" s="451" t="n"/>
      <c r="X298" s="451" t="n"/>
      <c r="Y298" s="451" t="n"/>
      <c r="Z298" s="452" t="n"/>
    </row>
    <row r="299" ht="13.35" customHeight="1" s="162">
      <c r="B299" s="424" t="n"/>
      <c r="C299" s="425" t="n"/>
      <c r="D299" s="424" t="n"/>
      <c r="E299" s="426" t="n"/>
      <c r="F299" s="425" t="n"/>
      <c r="G299" s="424" t="n"/>
      <c r="H299" s="425" t="n"/>
      <c r="I299" s="424" t="n"/>
      <c r="J299" s="426" t="n"/>
      <c r="K299" s="426" t="n"/>
      <c r="L299" s="426" t="n"/>
      <c r="M299" s="425" t="n"/>
      <c r="P299" s="453" t="n"/>
      <c r="Z299" s="454" t="n"/>
    </row>
    <row r="300" ht="13.35" customHeight="1" s="162">
      <c r="B300" s="455" t="inlineStr">
        <is>
          <t>Instrument:</t>
        </is>
      </c>
      <c r="C300" s="5" t="n"/>
      <c r="D300" s="428" t="n"/>
      <c r="G300" s="427" t="inlineStr">
        <is>
          <t>Ak basis / notes:</t>
        </is>
      </c>
      <c r="I300" s="456" t="n"/>
      <c r="P300" s="453" t="n"/>
      <c r="Z300" s="454" t="n"/>
    </row>
    <row r="301" ht="13.35" customHeight="1" s="162">
      <c r="B301" s="188" t="inlineStr">
        <is>
          <t>Supply Air Outlet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c r="P301" s="453" t="n"/>
      <c r="Z301" s="454" t="n"/>
    </row>
    <row r="302" ht="13.35" customHeight="1" s="162">
      <c r="B302" s="153" t="inlineStr">
        <is>
          <t>No.</t>
        </is>
      </c>
      <c r="C302" s="188" t="inlineStr">
        <is>
          <t>Area Served</t>
        </is>
      </c>
      <c r="D302" s="188" t="inlineStr">
        <is>
          <t>Type</t>
        </is>
      </c>
      <c r="E302" s="188" t="inlineStr">
        <is>
          <t>Size</t>
        </is>
      </c>
      <c r="F302" s="188" t="inlineStr">
        <is>
          <t>Ak</t>
        </is>
      </c>
      <c r="G302" s="442" t="n"/>
      <c r="H302" s="442" t="n"/>
      <c r="I302" s="188" t="inlineStr">
        <is>
          <t>VEL</t>
        </is>
      </c>
      <c r="J302" s="188" t="inlineStr">
        <is>
          <t>CFM</t>
        </is>
      </c>
      <c r="K302" s="188" t="inlineStr">
        <is>
          <t>VEL</t>
        </is>
      </c>
      <c r="L302" s="188" t="inlineStr">
        <is>
          <t>CFM</t>
        </is>
      </c>
      <c r="M302" s="442" t="n"/>
      <c r="P302" s="453" t="n"/>
      <c r="Z302" s="454"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53" t="n"/>
      <c r="Z303" s="454"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53" t="n"/>
      <c r="Z304" s="454"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53" t="n"/>
      <c r="Z305" s="454"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53" t="n"/>
      <c r="Z306" s="454"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53" t="n"/>
      <c r="Z307" s="454"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53" t="n"/>
      <c r="Z308" s="454"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53" t="n"/>
      <c r="Z309" s="454"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53" t="n"/>
      <c r="Z310" s="454"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53" t="n"/>
      <c r="Z311" s="454"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53" t="n"/>
      <c r="Z312" s="454"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53" t="n"/>
      <c r="Z313" s="454"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53" t="n"/>
      <c r="Z314" s="454"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53" t="n"/>
      <c r="Z315" s="454"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57" t="n"/>
      <c r="Q316" s="458" t="n"/>
      <c r="R316" s="458" t="n"/>
      <c r="S316" s="458" t="n"/>
      <c r="T316" s="458" t="n"/>
      <c r="U316" s="458" t="n"/>
      <c r="V316" s="458" t="n"/>
      <c r="W316" s="458" t="n"/>
      <c r="X316" s="458" t="n"/>
      <c r="Y316" s="458" t="n"/>
      <c r="Z316" s="459" t="n"/>
    </row>
    <row r="317" ht="13.35" customHeight="1" s="162">
      <c r="C317" s="126" t="inlineStr">
        <is>
          <t>Total</t>
        </is>
      </c>
      <c r="D317" s="159" t="n"/>
      <c r="H317" s="45">
        <f>IF(SUM(H303:H316)=0,"",SUM(H303:H316))</f>
        <v/>
      </c>
      <c r="J317" s="45">
        <f>IF(SUM(J303:J316)=0,"",SUM(J303:J316))</f>
        <v/>
      </c>
      <c r="L317" s="45">
        <f>IF(SUM(L303:L316)=0,"",SUM(L303:L316))</f>
        <v/>
      </c>
      <c r="M317" s="35">
        <f>IF(OR(H317="",H317=0),"",IF(L317="",IF(J317="","",J317/H317),L317/H317))</f>
        <v/>
      </c>
    </row>
    <row r="318"/>
    <row r="319" ht="13.35" customHeight="1" s="162">
      <c r="B319" s="200" t="inlineStr">
        <is>
          <t>System</t>
        </is>
      </c>
      <c r="C319" s="403" t="n"/>
      <c r="D319" s="209">
        <f>IF('{Equipment Data Entry}'!B71="","",'{Equipment Data Entry}'!B71)</f>
        <v/>
      </c>
      <c r="E319" s="420" t="n"/>
      <c r="F319" s="403" t="n"/>
      <c r="G319" s="200" t="inlineStr">
        <is>
          <t>Service</t>
        </is>
      </c>
      <c r="H319" s="403" t="n"/>
      <c r="I319" s="210">
        <f>IF('{Equipment Data Entry}'!C71="","",'{Equipment Data Entry}'!C71)</f>
        <v/>
      </c>
      <c r="J319" s="420" t="n"/>
      <c r="K319" s="420" t="n"/>
      <c r="L319" s="420" t="n"/>
      <c r="M319" s="403" t="n"/>
      <c r="P319" s="450" t="inlineStr">
        <is>
          <t>Technician Notes</t>
        </is>
      </c>
      <c r="Q319" s="451" t="n"/>
      <c r="R319" s="451" t="n"/>
      <c r="S319" s="451" t="n"/>
      <c r="T319" s="451" t="n"/>
      <c r="U319" s="451" t="n"/>
      <c r="V319" s="451" t="n"/>
      <c r="W319" s="451" t="n"/>
      <c r="X319" s="451" t="n"/>
      <c r="Y319" s="451" t="n"/>
      <c r="Z319" s="452" t="n"/>
    </row>
    <row r="320" ht="13.35" customHeight="1" s="162">
      <c r="B320" s="424" t="n"/>
      <c r="C320" s="425" t="n"/>
      <c r="D320" s="424" t="n"/>
      <c r="E320" s="426" t="n"/>
      <c r="F320" s="425" t="n"/>
      <c r="G320" s="424" t="n"/>
      <c r="H320" s="425" t="n"/>
      <c r="I320" s="424" t="n"/>
      <c r="J320" s="426" t="n"/>
      <c r="K320" s="426" t="n"/>
      <c r="L320" s="426" t="n"/>
      <c r="M320" s="425" t="n"/>
      <c r="P320" s="453" t="n"/>
      <c r="Z320" s="454" t="n"/>
    </row>
    <row r="321" ht="13.35" customHeight="1" s="162">
      <c r="B321" s="455" t="inlineStr">
        <is>
          <t>Instrument:</t>
        </is>
      </c>
      <c r="C321" s="5" t="n"/>
      <c r="D321" s="428" t="n"/>
      <c r="G321" s="427" t="inlineStr">
        <is>
          <t>Ak basis / notes:</t>
        </is>
      </c>
      <c r="I321" s="456" t="n"/>
      <c r="P321" s="453" t="n"/>
      <c r="Z321" s="454" t="n"/>
    </row>
    <row r="322" ht="13.35" customHeight="1" s="162">
      <c r="B322" s="188" t="inlineStr">
        <is>
          <t>Exhaust Air Inlet Airflow</t>
        </is>
      </c>
      <c r="C322" s="174" t="n"/>
      <c r="D322" s="174" t="n"/>
      <c r="E322" s="174" t="n"/>
      <c r="F322" s="173" t="n"/>
      <c r="G322" s="233" t="inlineStr">
        <is>
          <t>Design VEL</t>
        </is>
      </c>
      <c r="H322" s="194" t="inlineStr">
        <is>
          <t>Design CFM</t>
        </is>
      </c>
      <c r="I322" s="188" t="inlineStr">
        <is>
          <t>Initial</t>
        </is>
      </c>
      <c r="J322" s="173" t="n"/>
      <c r="K322" s="188" t="inlineStr">
        <is>
          <t>Final</t>
        </is>
      </c>
      <c r="L322" s="173" t="n"/>
      <c r="M322" s="188" t="inlineStr">
        <is>
          <t>%</t>
        </is>
      </c>
      <c r="P322" s="453" t="n"/>
      <c r="Z322" s="454" t="n"/>
    </row>
    <row r="323" ht="13.35" customHeight="1" s="162">
      <c r="B323" s="153" t="inlineStr">
        <is>
          <t>No.</t>
        </is>
      </c>
      <c r="C323" s="188" t="inlineStr">
        <is>
          <t>Area Served</t>
        </is>
      </c>
      <c r="D323" s="188" t="inlineStr">
        <is>
          <t>Type</t>
        </is>
      </c>
      <c r="E323" s="188" t="inlineStr">
        <is>
          <t>Size</t>
        </is>
      </c>
      <c r="F323" s="188" t="inlineStr">
        <is>
          <t>Ak</t>
        </is>
      </c>
      <c r="G323" s="442" t="n"/>
      <c r="H323" s="442" t="n"/>
      <c r="I323" s="188" t="inlineStr">
        <is>
          <t>VEL</t>
        </is>
      </c>
      <c r="J323" s="188" t="inlineStr">
        <is>
          <t>CFM</t>
        </is>
      </c>
      <c r="K323" s="188" t="inlineStr">
        <is>
          <t>VEL</t>
        </is>
      </c>
      <c r="L323" s="188" t="inlineStr">
        <is>
          <t>CFM</t>
        </is>
      </c>
      <c r="M323" s="442" t="n"/>
      <c r="P323" s="453" t="n"/>
      <c r="Z323" s="454"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53" t="n"/>
      <c r="Z324" s="454" t="n"/>
    </row>
    <row r="325" ht="13.35" customHeight="1" s="162">
      <c r="B325" s="307" t="n"/>
      <c r="C325" s="307" t="n"/>
      <c r="E325" s="307" t="n"/>
      <c r="F325" s="32" t="n"/>
      <c r="G325" s="33">
        <f>IF(F325="", "", H325/F325)</f>
        <v/>
      </c>
      <c r="H325" s="33" t="n"/>
      <c r="I325" s="33" t="n"/>
      <c r="J325" s="33">
        <f>IF(I325="", "", I325*$F325)</f>
        <v/>
      </c>
      <c r="K325" s="33" t="n"/>
      <c r="L325" s="33">
        <f>IF(K325="", "", K325*$F325)</f>
        <v/>
      </c>
      <c r="M325" s="30">
        <f>IF(OR(H325="",H325=0),"",IF(K325="",IF(J325="","",J325/H325),L325/H325))</f>
        <v/>
      </c>
      <c r="P325" s="453" t="n"/>
      <c r="Z325" s="454" t="n"/>
    </row>
    <row r="326" ht="13.35" customHeight="1" s="162">
      <c r="B326" s="307" t="n"/>
      <c r="C326" s="307" t="n"/>
      <c r="E326" s="307" t="n"/>
      <c r="F326" s="32" t="n"/>
      <c r="G326" s="33">
        <f>IF(F326="", "", H326/F326)</f>
        <v/>
      </c>
      <c r="H326" s="33" t="n"/>
      <c r="I326" s="33" t="n"/>
      <c r="J326" s="33">
        <f>IF(I326="", "", I326*$F326)</f>
        <v/>
      </c>
      <c r="K326" s="33" t="n"/>
      <c r="L326" s="33">
        <f>IF(K326="", "", K326*$F326)</f>
        <v/>
      </c>
      <c r="M326" s="30">
        <f>IF(OR(H326="",H326=0),"",IF(K326="",IF(J326="","",J326/H326),L326/H326))</f>
        <v/>
      </c>
      <c r="P326" s="453" t="n"/>
      <c r="Z326" s="454" t="n"/>
    </row>
    <row r="327" ht="13.35" customHeight="1" s="162">
      <c r="B327" s="307" t="n"/>
      <c r="C327" s="307" t="n"/>
      <c r="E327" s="307" t="n"/>
      <c r="F327" s="32" t="n"/>
      <c r="G327" s="33">
        <f>IF(F327="", "", H327/F327)</f>
        <v/>
      </c>
      <c r="H327" s="33" t="n"/>
      <c r="I327" s="33" t="n"/>
      <c r="J327" s="33">
        <f>IF(I327="", "", I327*$F327)</f>
        <v/>
      </c>
      <c r="K327" s="33" t="n"/>
      <c r="L327" s="33">
        <f>IF(K327="", "", K327*$F327)</f>
        <v/>
      </c>
      <c r="M327" s="30">
        <f>IF(OR(H327="",H327=0),"",IF(K327="",IF(J327="","",J327/H327),L327/H327))</f>
        <v/>
      </c>
      <c r="P327" s="453" t="n"/>
      <c r="Z327" s="454"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c r="P328" s="453" t="n"/>
      <c r="Z328" s="454"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c r="P329" s="453" t="n"/>
      <c r="Z329" s="454" t="n"/>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c r="P330" s="453" t="n"/>
      <c r="Z330" s="454" t="n"/>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c r="P331" s="453" t="n"/>
      <c r="Z331" s="454" t="n"/>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c r="P332" s="453" t="n"/>
      <c r="Z332" s="454" t="n"/>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c r="P333" s="453" t="n"/>
      <c r="Z333" s="454" t="n"/>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c r="P334" s="453" t="n"/>
      <c r="Z334" s="454" t="n"/>
    </row>
    <row r="335" ht="13.35" customHeight="1" s="162">
      <c r="B335" s="307" t="n"/>
      <c r="C335" s="307" t="n"/>
      <c r="E335" s="307" t="n"/>
      <c r="F335" s="32" t="n"/>
      <c r="G335" s="33">
        <f>IF(F335="", "", H335/F335)</f>
        <v/>
      </c>
      <c r="H335" s="33" t="n"/>
      <c r="I335" s="33" t="n"/>
      <c r="J335" s="33">
        <f>IF(I335="", "", I335*$F335)</f>
        <v/>
      </c>
      <c r="K335" s="33" t="n"/>
      <c r="L335" s="33">
        <f>IF(K335="", "", K335*$F335)</f>
        <v/>
      </c>
      <c r="M335" s="30">
        <f>IF(OR(H335="",H335=0),"",IF(K335="",IF(J335="","",J335/H335),L335/H335))</f>
        <v/>
      </c>
      <c r="P335" s="453" t="n"/>
      <c r="Z335" s="454" t="n"/>
    </row>
    <row r="336" ht="13.35" customHeight="1" s="162">
      <c r="B336" s="307" t="n"/>
      <c r="C336" s="307" t="n"/>
      <c r="E336" s="307" t="n"/>
      <c r="F336" s="32" t="n"/>
      <c r="G336" s="33">
        <f>IF(F336="", "", H336/F336)</f>
        <v/>
      </c>
      <c r="H336" s="33" t="n"/>
      <c r="I336" s="33" t="n"/>
      <c r="J336" s="33">
        <f>IF(I336="", "", I336*$F336)</f>
        <v/>
      </c>
      <c r="K336" s="33" t="n"/>
      <c r="L336" s="33">
        <f>IF(K336="", "", K336*$F336)</f>
        <v/>
      </c>
      <c r="M336" s="30">
        <f>IF(OR(H336="",H336=0),"",IF(K336="",IF(J336="","",J336/H336),L336/H336))</f>
        <v/>
      </c>
      <c r="P336" s="453" t="n"/>
      <c r="Z336" s="454" t="n"/>
    </row>
    <row r="337" ht="13.35" customHeight="1" s="162">
      <c r="B337" s="307" t="n"/>
      <c r="C337" s="307" t="n"/>
      <c r="E337" s="307" t="n"/>
      <c r="F337" s="32" t="n"/>
      <c r="G337" s="33">
        <f>IF(F337="", "", H337/F337)</f>
        <v/>
      </c>
      <c r="H337" s="33" t="n"/>
      <c r="I337" s="33" t="n"/>
      <c r="J337" s="33">
        <f>IF(I337="", "", I337*$F337)</f>
        <v/>
      </c>
      <c r="K337" s="33" t="n"/>
      <c r="L337" s="33">
        <f>IF(K337="", "", K337*$F337)</f>
        <v/>
      </c>
      <c r="M337" s="30">
        <f>IF(OR(H337="",H337=0),"",IF(K337="",IF(J337="","",J337/H337),L337/H337))</f>
        <v/>
      </c>
      <c r="P337" s="457" t="n"/>
      <c r="Q337" s="458" t="n"/>
      <c r="R337" s="458" t="n"/>
      <c r="S337" s="458" t="n"/>
      <c r="T337" s="458" t="n"/>
      <c r="U337" s="458" t="n"/>
      <c r="V337" s="458" t="n"/>
      <c r="W337" s="458" t="n"/>
      <c r="X337" s="458" t="n"/>
      <c r="Y337" s="458" t="n"/>
      <c r="Z337" s="459" t="n"/>
    </row>
    <row r="338" ht="13.35" customHeight="1" s="162">
      <c r="C338" s="126" t="inlineStr">
        <is>
          <t>Total</t>
        </is>
      </c>
      <c r="D338" s="159" t="n"/>
      <c r="H338" s="45">
        <f>IF(SUM(H324:H337)=0,"",SUM(H324:H337))</f>
        <v/>
      </c>
      <c r="J338" s="45">
        <f>IF(SUM(J324:J337)=0,"",SUM(J324:J337))</f>
        <v/>
      </c>
      <c r="L338" s="45">
        <f>IF(SUM(L324:L337)=0,"",SUM(L324:L337))</f>
        <v/>
      </c>
      <c r="M338" s="35">
        <f>IF(OR(H338="",H338=0),"",IF(L338="",IF(J338="","",J338/H338),L338/H338))</f>
        <v/>
      </c>
    </row>
    <row r="339"/>
    <row r="340"/>
    <row r="341" ht="13.35" customHeight="1" s="162">
      <c r="B341" s="188" t="inlineStr">
        <is>
          <t>Notes</t>
        </is>
      </c>
      <c r="C341" s="173" t="n"/>
      <c r="D341" s="254" t="n"/>
      <c r="E341" s="159" t="n"/>
      <c r="F341" s="159" t="n"/>
      <c r="G341" s="159" t="n"/>
      <c r="H341" s="159" t="n"/>
      <c r="I341" s="159" t="n"/>
      <c r="J341" s="159" t="n"/>
      <c r="K341" s="159" t="n"/>
      <c r="L341" s="159" t="n"/>
      <c r="M341" s="160" t="n"/>
    </row>
    <row r="342" ht="13.35" customHeight="1" s="162">
      <c r="B342" s="460" t="n"/>
      <c r="M342" s="163" t="n"/>
    </row>
    <row r="343" ht="13.35" customHeight="1" s="162">
      <c r="B343" s="460" t="n"/>
      <c r="M343" s="163" t="n"/>
    </row>
    <row r="344" ht="13.35" customHeight="1" s="162">
      <c r="B344" s="460" t="n"/>
      <c r="M344" s="163" t="n"/>
    </row>
    <row r="345" ht="13.35" customHeight="1" s="162">
      <c r="B345" s="461" t="n"/>
      <c r="C345" s="165" t="n"/>
      <c r="D345" s="165" t="n"/>
      <c r="E345" s="165" t="n"/>
      <c r="F345" s="165" t="n"/>
      <c r="G345" s="165" t="n"/>
      <c r="H345" s="165" t="n"/>
      <c r="I345" s="165" t="n"/>
      <c r="J345" s="165" t="n"/>
      <c r="K345" s="165" t="n"/>
      <c r="L345" s="165" t="n"/>
      <c r="M345" s="166" t="n"/>
    </row>
    <row r="346"/>
    <row r="347" ht="13.35" customHeight="1" s="162">
      <c r="B347" s="200" t="inlineStr">
        <is>
          <t>System</t>
        </is>
      </c>
      <c r="C347" s="403" t="n"/>
      <c r="D347" s="209">
        <f>IF('{Equipment Data Entry}'!B72="","",'{Equipment Data Entry}'!B72)</f>
        <v/>
      </c>
      <c r="E347" s="420" t="n"/>
      <c r="F347" s="403" t="n"/>
      <c r="G347" s="200" t="inlineStr">
        <is>
          <t>Service</t>
        </is>
      </c>
      <c r="H347" s="403" t="n"/>
      <c r="I347" s="210">
        <f>IF('{Equipment Data Entry}'!C72="","",'{Equipment Data Entry}'!C72)</f>
        <v/>
      </c>
      <c r="J347" s="420" t="n"/>
      <c r="K347" s="420" t="n"/>
      <c r="L347" s="420" t="n"/>
      <c r="M347" s="403" t="n"/>
      <c r="P347" s="450" t="inlineStr">
        <is>
          <t>Technician Notes</t>
        </is>
      </c>
      <c r="Q347" s="451" t="n"/>
      <c r="R347" s="451" t="n"/>
      <c r="S347" s="451" t="n"/>
      <c r="T347" s="451" t="n"/>
      <c r="U347" s="451" t="n"/>
      <c r="V347" s="451" t="n"/>
      <c r="W347" s="451" t="n"/>
      <c r="X347" s="451" t="n"/>
      <c r="Y347" s="451" t="n"/>
      <c r="Z347" s="452" t="n"/>
    </row>
    <row r="348" ht="13.35" customHeight="1" s="162">
      <c r="B348" s="424" t="n"/>
      <c r="C348" s="425" t="n"/>
      <c r="D348" s="424" t="n"/>
      <c r="E348" s="426" t="n"/>
      <c r="F348" s="425" t="n"/>
      <c r="G348" s="424" t="n"/>
      <c r="H348" s="425" t="n"/>
      <c r="I348" s="424" t="n"/>
      <c r="J348" s="426" t="n"/>
      <c r="K348" s="426" t="n"/>
      <c r="L348" s="426" t="n"/>
      <c r="M348" s="425" t="n"/>
      <c r="P348" s="453" t="n"/>
      <c r="Z348" s="454" t="n"/>
    </row>
    <row r="349" ht="13.35" customHeight="1" s="162">
      <c r="B349" s="455" t="inlineStr">
        <is>
          <t>Instrument:</t>
        </is>
      </c>
      <c r="C349" s="5" t="n"/>
      <c r="D349" s="428" t="n"/>
      <c r="G349" s="427" t="inlineStr">
        <is>
          <t>Ak basis / notes:</t>
        </is>
      </c>
      <c r="I349" s="456" t="n"/>
      <c r="P349" s="453" t="n"/>
      <c r="Z349" s="454" t="n"/>
    </row>
    <row r="350" ht="13.35" customHeight="1" s="162">
      <c r="B350" s="188" t="inlineStr">
        <is>
          <t>Supply Air Outlet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c r="P350" s="453" t="n"/>
      <c r="Z350" s="454" t="n"/>
    </row>
    <row r="351" ht="13.35" customHeight="1" s="162">
      <c r="B351" s="153" t="inlineStr">
        <is>
          <t>No.</t>
        </is>
      </c>
      <c r="C351" s="188" t="inlineStr">
        <is>
          <t>Area Served</t>
        </is>
      </c>
      <c r="D351" s="188" t="inlineStr">
        <is>
          <t>Type</t>
        </is>
      </c>
      <c r="E351" s="188" t="inlineStr">
        <is>
          <t>Size</t>
        </is>
      </c>
      <c r="F351" s="188" t="inlineStr">
        <is>
          <t>Ak</t>
        </is>
      </c>
      <c r="G351" s="442" t="n"/>
      <c r="H351" s="442" t="n"/>
      <c r="I351" s="188" t="inlineStr">
        <is>
          <t>VEL</t>
        </is>
      </c>
      <c r="J351" s="188" t="inlineStr">
        <is>
          <t>CFM</t>
        </is>
      </c>
      <c r="K351" s="188" t="inlineStr">
        <is>
          <t>VEL</t>
        </is>
      </c>
      <c r="L351" s="188" t="inlineStr">
        <is>
          <t>CFM</t>
        </is>
      </c>
      <c r="M351" s="442" t="n"/>
      <c r="P351" s="453" t="n"/>
      <c r="Z351" s="454"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53" t="n"/>
      <c r="Z352" s="454"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53" t="n"/>
      <c r="Z353" s="454"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53" t="n"/>
      <c r="Z354" s="454"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53" t="n"/>
      <c r="Z355" s="454"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53" t="n"/>
      <c r="Z356" s="454"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53" t="n"/>
      <c r="Z357" s="454"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53" t="n"/>
      <c r="Z358" s="454"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53" t="n"/>
      <c r="Z359" s="454"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53" t="n"/>
      <c r="Z360" s="454"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53" t="n"/>
      <c r="Z361" s="454"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53" t="n"/>
      <c r="Z362" s="454"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53" t="n"/>
      <c r="Z363" s="454"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53" t="n"/>
      <c r="Z364" s="454"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57" t="n"/>
      <c r="Q365" s="458" t="n"/>
      <c r="R365" s="458" t="n"/>
      <c r="S365" s="458" t="n"/>
      <c r="T365" s="458" t="n"/>
      <c r="U365" s="458" t="n"/>
      <c r="V365" s="458" t="n"/>
      <c r="W365" s="458" t="n"/>
      <c r="X365" s="458" t="n"/>
      <c r="Y365" s="458" t="n"/>
      <c r="Z365" s="459" t="n"/>
    </row>
    <row r="366" ht="13.35" customHeight="1" s="162">
      <c r="C366" s="126" t="inlineStr">
        <is>
          <t>Total</t>
        </is>
      </c>
      <c r="D366" s="159" t="n"/>
      <c r="H366" s="45">
        <f>IF(SUM(H352:H365)=0,"",SUM(H352:H365))</f>
        <v/>
      </c>
      <c r="J366" s="45">
        <f>IF(SUM(J352:J365)=0,"",SUM(J352:J365))</f>
        <v/>
      </c>
      <c r="L366" s="45">
        <f>IF(SUM(L352:L365)=0,"",SUM(L352:L365))</f>
        <v/>
      </c>
      <c r="M366" s="35">
        <f>IF(OR(H366="",H366=0),"",IF(L366="",IF(J366="","",J366/H366),L366/H366))</f>
        <v/>
      </c>
    </row>
    <row r="367"/>
    <row r="368" ht="13.35" customHeight="1" s="162">
      <c r="B368" s="200" t="inlineStr">
        <is>
          <t>System</t>
        </is>
      </c>
      <c r="C368" s="403" t="n"/>
      <c r="D368" s="209">
        <f>IF('{Equipment Data Entry}'!B72="","",'{Equipment Data Entry}'!B72)</f>
        <v/>
      </c>
      <c r="E368" s="420" t="n"/>
      <c r="F368" s="403" t="n"/>
      <c r="G368" s="200" t="inlineStr">
        <is>
          <t>Service</t>
        </is>
      </c>
      <c r="H368" s="403" t="n"/>
      <c r="I368" s="210">
        <f>IF('{Equipment Data Entry}'!C72="","",'{Equipment Data Entry}'!C72)</f>
        <v/>
      </c>
      <c r="J368" s="420" t="n"/>
      <c r="K368" s="420" t="n"/>
      <c r="L368" s="420" t="n"/>
      <c r="M368" s="403" t="n"/>
      <c r="P368" s="450" t="inlineStr">
        <is>
          <t>Technician Notes</t>
        </is>
      </c>
      <c r="Q368" s="451" t="n"/>
      <c r="R368" s="451" t="n"/>
      <c r="S368" s="451" t="n"/>
      <c r="T368" s="451" t="n"/>
      <c r="U368" s="451" t="n"/>
      <c r="V368" s="451" t="n"/>
      <c r="W368" s="451" t="n"/>
      <c r="X368" s="451" t="n"/>
      <c r="Y368" s="451" t="n"/>
      <c r="Z368" s="452" t="n"/>
    </row>
    <row r="369" ht="13.35" customHeight="1" s="162">
      <c r="B369" s="424" t="n"/>
      <c r="C369" s="425" t="n"/>
      <c r="D369" s="424" t="n"/>
      <c r="E369" s="426" t="n"/>
      <c r="F369" s="425" t="n"/>
      <c r="G369" s="424" t="n"/>
      <c r="H369" s="425" t="n"/>
      <c r="I369" s="424" t="n"/>
      <c r="J369" s="426" t="n"/>
      <c r="K369" s="426" t="n"/>
      <c r="L369" s="426" t="n"/>
      <c r="M369" s="425" t="n"/>
      <c r="P369" s="453" t="n"/>
      <c r="Z369" s="454" t="n"/>
    </row>
    <row r="370" ht="13.35" customHeight="1" s="162">
      <c r="B370" s="455" t="inlineStr">
        <is>
          <t>Instrument:</t>
        </is>
      </c>
      <c r="C370" s="5" t="n"/>
      <c r="D370" s="428" t="n"/>
      <c r="G370" s="427" t="inlineStr">
        <is>
          <t>Ak basis / notes:</t>
        </is>
      </c>
      <c r="I370" s="456" t="n"/>
      <c r="P370" s="453" t="n"/>
      <c r="Z370" s="454" t="n"/>
    </row>
    <row r="371" ht="13.35" customHeight="1" s="162">
      <c r="B371" s="188" t="inlineStr">
        <is>
          <t>Exhaust Air Inlet Airflow</t>
        </is>
      </c>
      <c r="C371" s="174" t="n"/>
      <c r="D371" s="174" t="n"/>
      <c r="E371" s="174" t="n"/>
      <c r="F371" s="173" t="n"/>
      <c r="G371" s="233" t="inlineStr">
        <is>
          <t>Design VEL</t>
        </is>
      </c>
      <c r="H371" s="194" t="inlineStr">
        <is>
          <t>Design CFM</t>
        </is>
      </c>
      <c r="I371" s="188" t="inlineStr">
        <is>
          <t>Initial</t>
        </is>
      </c>
      <c r="J371" s="173" t="n"/>
      <c r="K371" s="188" t="inlineStr">
        <is>
          <t>Final</t>
        </is>
      </c>
      <c r="L371" s="173" t="n"/>
      <c r="M371" s="188" t="inlineStr">
        <is>
          <t>%</t>
        </is>
      </c>
      <c r="P371" s="453" t="n"/>
      <c r="Z371" s="454" t="n"/>
    </row>
    <row r="372" ht="13.35" customHeight="1" s="162">
      <c r="B372" s="153" t="inlineStr">
        <is>
          <t>No.</t>
        </is>
      </c>
      <c r="C372" s="188" t="inlineStr">
        <is>
          <t>Area Served</t>
        </is>
      </c>
      <c r="D372" s="188" t="inlineStr">
        <is>
          <t>Type</t>
        </is>
      </c>
      <c r="E372" s="188" t="inlineStr">
        <is>
          <t>Size</t>
        </is>
      </c>
      <c r="F372" s="188" t="inlineStr">
        <is>
          <t>Ak</t>
        </is>
      </c>
      <c r="G372" s="442" t="n"/>
      <c r="H372" s="442" t="n"/>
      <c r="I372" s="188" t="inlineStr">
        <is>
          <t>VEL</t>
        </is>
      </c>
      <c r="J372" s="188" t="inlineStr">
        <is>
          <t>CFM</t>
        </is>
      </c>
      <c r="K372" s="188" t="inlineStr">
        <is>
          <t>VEL</t>
        </is>
      </c>
      <c r="L372" s="188" t="inlineStr">
        <is>
          <t>CFM</t>
        </is>
      </c>
      <c r="M372" s="442" t="n"/>
      <c r="P372" s="453" t="n"/>
      <c r="Z372" s="454" t="n"/>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c r="P373" s="453" t="n"/>
      <c r="Z373" s="454" t="n"/>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c r="P374" s="453" t="n"/>
      <c r="Z374" s="454" t="n"/>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c r="P375" s="453" t="n"/>
      <c r="Z375" s="454"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c r="P376" s="453" t="n"/>
      <c r="Z376" s="454" t="n"/>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c r="P377" s="453" t="n"/>
      <c r="Z377" s="454" t="n"/>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c r="P378" s="453" t="n"/>
      <c r="Z378" s="454" t="n"/>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c r="P379" s="453" t="n"/>
      <c r="Z379" s="454" t="n"/>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c r="P380" s="453" t="n"/>
      <c r="Z380" s="454"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c r="P381" s="453" t="n"/>
      <c r="Z381" s="454" t="n"/>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c r="P382" s="453" t="n"/>
      <c r="Z382" s="454" t="n"/>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c r="P383" s="453" t="n"/>
      <c r="Z383" s="454" t="n"/>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c r="P384" s="453" t="n"/>
      <c r="Z384" s="454" t="n"/>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c r="P385" s="453" t="n"/>
      <c r="Z385" s="454" t="n"/>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c r="P386" s="457" t="n"/>
      <c r="Q386" s="458" t="n"/>
      <c r="R386" s="458" t="n"/>
      <c r="S386" s="458" t="n"/>
      <c r="T386" s="458" t="n"/>
      <c r="U386" s="458" t="n"/>
      <c r="V386" s="458" t="n"/>
      <c r="W386" s="458" t="n"/>
      <c r="X386" s="458" t="n"/>
      <c r="Y386" s="458" t="n"/>
      <c r="Z386" s="459" t="n"/>
    </row>
    <row r="387" ht="13.35" customHeight="1" s="162">
      <c r="C387" s="126" t="inlineStr">
        <is>
          <t>Total</t>
        </is>
      </c>
      <c r="D387" s="159" t="n"/>
      <c r="H387" s="45">
        <f>IF(SUM(H373:H386)=0,"",SUM(H373:H386))</f>
        <v/>
      </c>
      <c r="J387" s="45">
        <f>IF(SUM(J373:J386)=0,"",SUM(J373:J386))</f>
        <v/>
      </c>
      <c r="L387" s="45">
        <f>IF(SUM(L373:L386)=0,"",SUM(L373:L386))</f>
        <v/>
      </c>
      <c r="M387" s="35">
        <f>IF(OR(H387="",H387=0),"",IF(L387="",IF(J387="","",J387/H387),L387/H387))</f>
        <v/>
      </c>
    </row>
    <row r="388"/>
    <row r="389"/>
    <row r="390" ht="13.35" customHeight="1" s="162">
      <c r="B390" s="188" t="inlineStr">
        <is>
          <t>Notes</t>
        </is>
      </c>
      <c r="C390" s="173" t="n"/>
      <c r="D390" s="254" t="n"/>
      <c r="E390" s="159" t="n"/>
      <c r="F390" s="159" t="n"/>
      <c r="G390" s="159" t="n"/>
      <c r="H390" s="159" t="n"/>
      <c r="I390" s="159" t="n"/>
      <c r="J390" s="159" t="n"/>
      <c r="K390" s="159" t="n"/>
      <c r="L390" s="159" t="n"/>
      <c r="M390" s="160" t="n"/>
    </row>
    <row r="391" ht="13.35" customHeight="1" s="162">
      <c r="B391" s="460" t="n"/>
      <c r="M391" s="163" t="n"/>
    </row>
    <row r="392" ht="13.35" customHeight="1" s="162">
      <c r="B392" s="460" t="n"/>
      <c r="M392" s="163" t="n"/>
    </row>
    <row r="393" ht="13.35" customHeight="1" s="162">
      <c r="B393" s="460" t="n"/>
      <c r="M393" s="163" t="n"/>
    </row>
    <row r="394" ht="13.35" customHeight="1" s="162">
      <c r="B394" s="461" t="n"/>
      <c r="C394" s="165" t="n"/>
      <c r="D394" s="165" t="n"/>
      <c r="E394" s="165" t="n"/>
      <c r="F394" s="165" t="n"/>
      <c r="G394" s="165" t="n"/>
      <c r="H394" s="165" t="n"/>
      <c r="I394" s="165" t="n"/>
      <c r="J394" s="165" t="n"/>
      <c r="K394" s="165" t="n"/>
      <c r="L394" s="165" t="n"/>
      <c r="M394" s="166" t="n"/>
    </row>
    <row r="395"/>
    <row r="396" ht="13.35" customHeight="1" s="162">
      <c r="B396" s="200" t="inlineStr">
        <is>
          <t>System</t>
        </is>
      </c>
      <c r="C396" s="403" t="n"/>
      <c r="D396" s="209">
        <f>IF('{Equipment Data Entry}'!B73="","",'{Equipment Data Entry}'!B73)</f>
        <v/>
      </c>
      <c r="E396" s="420" t="n"/>
      <c r="F396" s="403" t="n"/>
      <c r="G396" s="200" t="inlineStr">
        <is>
          <t>Service</t>
        </is>
      </c>
      <c r="H396" s="403" t="n"/>
      <c r="I396" s="210">
        <f>IF('{Equipment Data Entry}'!C73="","",'{Equipment Data Entry}'!C73)</f>
        <v/>
      </c>
      <c r="J396" s="420" t="n"/>
      <c r="K396" s="420" t="n"/>
      <c r="L396" s="420" t="n"/>
      <c r="M396" s="403" t="n"/>
      <c r="P396" s="450" t="inlineStr">
        <is>
          <t>Technician Notes</t>
        </is>
      </c>
      <c r="Q396" s="451" t="n"/>
      <c r="R396" s="451" t="n"/>
      <c r="S396" s="451" t="n"/>
      <c r="T396" s="451" t="n"/>
      <c r="U396" s="451" t="n"/>
      <c r="V396" s="451" t="n"/>
      <c r="W396" s="451" t="n"/>
      <c r="X396" s="451" t="n"/>
      <c r="Y396" s="451" t="n"/>
      <c r="Z396" s="452" t="n"/>
    </row>
    <row r="397" ht="13.35" customHeight="1" s="162">
      <c r="B397" s="424" t="n"/>
      <c r="C397" s="425" t="n"/>
      <c r="D397" s="424" t="n"/>
      <c r="E397" s="426" t="n"/>
      <c r="F397" s="425" t="n"/>
      <c r="G397" s="424" t="n"/>
      <c r="H397" s="425" t="n"/>
      <c r="I397" s="424" t="n"/>
      <c r="J397" s="426" t="n"/>
      <c r="K397" s="426" t="n"/>
      <c r="L397" s="426" t="n"/>
      <c r="M397" s="425" t="n"/>
      <c r="P397" s="453" t="n"/>
      <c r="Z397" s="454" t="n"/>
    </row>
    <row r="398" ht="13.35" customHeight="1" s="162">
      <c r="B398" s="455" t="inlineStr">
        <is>
          <t>Instrument:</t>
        </is>
      </c>
      <c r="C398" s="5" t="n"/>
      <c r="D398" s="428" t="n"/>
      <c r="G398" s="427" t="inlineStr">
        <is>
          <t>Ak basis / notes:</t>
        </is>
      </c>
      <c r="I398" s="456" t="n"/>
      <c r="P398" s="453" t="n"/>
      <c r="Z398" s="454" t="n"/>
    </row>
    <row r="399" ht="13.35" customHeight="1" s="162">
      <c r="B399" s="188" t="inlineStr">
        <is>
          <t>Supply Air Outlet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c r="P399" s="453" t="n"/>
      <c r="Z399" s="454" t="n"/>
    </row>
    <row r="400" ht="13.35" customHeight="1" s="162">
      <c r="B400" s="153" t="inlineStr">
        <is>
          <t>No.</t>
        </is>
      </c>
      <c r="C400" s="188" t="inlineStr">
        <is>
          <t>Area Served</t>
        </is>
      </c>
      <c r="D400" s="188" t="inlineStr">
        <is>
          <t>Type</t>
        </is>
      </c>
      <c r="E400" s="188" t="inlineStr">
        <is>
          <t>Size</t>
        </is>
      </c>
      <c r="F400" s="188" t="inlineStr">
        <is>
          <t>Ak</t>
        </is>
      </c>
      <c r="G400" s="442" t="n"/>
      <c r="H400" s="442" t="n"/>
      <c r="I400" s="188" t="inlineStr">
        <is>
          <t>VEL</t>
        </is>
      </c>
      <c r="J400" s="188" t="inlineStr">
        <is>
          <t>CFM</t>
        </is>
      </c>
      <c r="K400" s="188" t="inlineStr">
        <is>
          <t>VEL</t>
        </is>
      </c>
      <c r="L400" s="188" t="inlineStr">
        <is>
          <t>CFM</t>
        </is>
      </c>
      <c r="M400" s="442" t="n"/>
      <c r="P400" s="453" t="n"/>
      <c r="Z400" s="454"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53" t="n"/>
      <c r="Z401" s="454"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53" t="n"/>
      <c r="Z402" s="454"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53" t="n"/>
      <c r="Z403" s="454"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53" t="n"/>
      <c r="Z404" s="454"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53" t="n"/>
      <c r="Z405" s="454"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53" t="n"/>
      <c r="Z406" s="454"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53" t="n"/>
      <c r="Z407" s="454"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53" t="n"/>
      <c r="Z408" s="454"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53" t="n"/>
      <c r="Z409" s="454"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53" t="n"/>
      <c r="Z410" s="454" t="n"/>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c r="P411" s="453" t="n"/>
      <c r="Z411" s="454" t="n"/>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c r="P412" s="453" t="n"/>
      <c r="Z412" s="454" t="n"/>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c r="P413" s="453" t="n"/>
      <c r="Z413" s="454" t="n"/>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c r="P414" s="457" t="n"/>
      <c r="Q414" s="458" t="n"/>
      <c r="R414" s="458" t="n"/>
      <c r="S414" s="458" t="n"/>
      <c r="T414" s="458" t="n"/>
      <c r="U414" s="458" t="n"/>
      <c r="V414" s="458" t="n"/>
      <c r="W414" s="458" t="n"/>
      <c r="X414" s="458" t="n"/>
      <c r="Y414" s="458" t="n"/>
      <c r="Z414" s="459" t="n"/>
    </row>
    <row r="415" ht="13.35" customHeight="1" s="162">
      <c r="C415" s="126" t="inlineStr">
        <is>
          <t>Total</t>
        </is>
      </c>
      <c r="D415" s="159" t="n"/>
      <c r="H415" s="45">
        <f>IF(SUM(H401:H414)=0,"",SUM(H401:H414))</f>
        <v/>
      </c>
      <c r="J415" s="45">
        <f>IF(SUM(J401:J414)=0,"",SUM(J401:J414))</f>
        <v/>
      </c>
      <c r="L415" s="45">
        <f>IF(SUM(L401:L414)=0,"",SUM(L401:L414))</f>
        <v/>
      </c>
      <c r="M415" s="35">
        <f>IF(OR(H415="",H415=0),"",IF(L415="",IF(J415="","",J415/H415),L415/H415))</f>
        <v/>
      </c>
    </row>
    <row r="416"/>
    <row r="417" ht="13.35" customHeight="1" s="162">
      <c r="B417" s="200" t="inlineStr">
        <is>
          <t>System</t>
        </is>
      </c>
      <c r="C417" s="403" t="n"/>
      <c r="D417" s="209">
        <f>IF('{Equipment Data Entry}'!B73="","",'{Equipment Data Entry}'!B73)</f>
        <v/>
      </c>
      <c r="E417" s="420" t="n"/>
      <c r="F417" s="403" t="n"/>
      <c r="G417" s="200" t="inlineStr">
        <is>
          <t>Service</t>
        </is>
      </c>
      <c r="H417" s="403" t="n"/>
      <c r="I417" s="210">
        <f>IF('{Equipment Data Entry}'!C73="","",'{Equipment Data Entry}'!C73)</f>
        <v/>
      </c>
      <c r="J417" s="420" t="n"/>
      <c r="K417" s="420" t="n"/>
      <c r="L417" s="420" t="n"/>
      <c r="M417" s="403" t="n"/>
      <c r="P417" s="450" t="inlineStr">
        <is>
          <t>Technician Notes</t>
        </is>
      </c>
      <c r="Q417" s="451" t="n"/>
      <c r="R417" s="451" t="n"/>
      <c r="S417" s="451" t="n"/>
      <c r="T417" s="451" t="n"/>
      <c r="U417" s="451" t="n"/>
      <c r="V417" s="451" t="n"/>
      <c r="W417" s="451" t="n"/>
      <c r="X417" s="451" t="n"/>
      <c r="Y417" s="451" t="n"/>
      <c r="Z417" s="452" t="n"/>
    </row>
    <row r="418" ht="13.35" customHeight="1" s="162">
      <c r="B418" s="424" t="n"/>
      <c r="C418" s="425" t="n"/>
      <c r="D418" s="424" t="n"/>
      <c r="E418" s="426" t="n"/>
      <c r="F418" s="425" t="n"/>
      <c r="G418" s="424" t="n"/>
      <c r="H418" s="425" t="n"/>
      <c r="I418" s="424" t="n"/>
      <c r="J418" s="426" t="n"/>
      <c r="K418" s="426" t="n"/>
      <c r="L418" s="426" t="n"/>
      <c r="M418" s="425" t="n"/>
      <c r="P418" s="453" t="n"/>
      <c r="Z418" s="454" t="n"/>
    </row>
    <row r="419" ht="13.35" customHeight="1" s="162">
      <c r="B419" s="455" t="inlineStr">
        <is>
          <t>Instrument:</t>
        </is>
      </c>
      <c r="C419" s="5" t="n"/>
      <c r="D419" s="428" t="n"/>
      <c r="G419" s="427" t="inlineStr">
        <is>
          <t>Ak basis / notes:</t>
        </is>
      </c>
      <c r="I419" s="456" t="n"/>
      <c r="P419" s="453" t="n"/>
      <c r="Z419" s="454" t="n"/>
    </row>
    <row r="420" ht="13.35" customHeight="1" s="162">
      <c r="B420" s="188" t="inlineStr">
        <is>
          <t>Exhaust Air Inlet Airflow</t>
        </is>
      </c>
      <c r="C420" s="174" t="n"/>
      <c r="D420" s="174" t="n"/>
      <c r="E420" s="174" t="n"/>
      <c r="F420" s="173" t="n"/>
      <c r="G420" s="233" t="inlineStr">
        <is>
          <t>Design VEL</t>
        </is>
      </c>
      <c r="H420" s="194" t="inlineStr">
        <is>
          <t>Design CFM</t>
        </is>
      </c>
      <c r="I420" s="188" t="inlineStr">
        <is>
          <t>Initial</t>
        </is>
      </c>
      <c r="J420" s="173" t="n"/>
      <c r="K420" s="188" t="inlineStr">
        <is>
          <t>Final</t>
        </is>
      </c>
      <c r="L420" s="173" t="n"/>
      <c r="M420" s="188" t="inlineStr">
        <is>
          <t>%</t>
        </is>
      </c>
      <c r="P420" s="453" t="n"/>
      <c r="Z420" s="454" t="n"/>
    </row>
    <row r="421" ht="13.35" customHeight="1" s="162">
      <c r="B421" s="153" t="inlineStr">
        <is>
          <t>No.</t>
        </is>
      </c>
      <c r="C421" s="188" t="inlineStr">
        <is>
          <t>Area Served</t>
        </is>
      </c>
      <c r="D421" s="188" t="inlineStr">
        <is>
          <t>Type</t>
        </is>
      </c>
      <c r="E421" s="188" t="inlineStr">
        <is>
          <t>Size</t>
        </is>
      </c>
      <c r="F421" s="188" t="inlineStr">
        <is>
          <t>Ak</t>
        </is>
      </c>
      <c r="G421" s="442" t="n"/>
      <c r="H421" s="442" t="n"/>
      <c r="I421" s="188" t="inlineStr">
        <is>
          <t>VEL</t>
        </is>
      </c>
      <c r="J421" s="188" t="inlineStr">
        <is>
          <t>CFM</t>
        </is>
      </c>
      <c r="K421" s="188" t="inlineStr">
        <is>
          <t>VEL</t>
        </is>
      </c>
      <c r="L421" s="188" t="inlineStr">
        <is>
          <t>CFM</t>
        </is>
      </c>
      <c r="M421" s="442" t="n"/>
      <c r="P421" s="453" t="n"/>
      <c r="Z421" s="454" t="n"/>
    </row>
    <row r="422" ht="13.35" customHeight="1" s="162">
      <c r="B422" s="307" t="n"/>
      <c r="C422" s="307" t="n"/>
      <c r="E422" s="307" t="n"/>
      <c r="F422" s="32" t="n"/>
      <c r="G422" s="33">
        <f>IF(F422="", "", H422/F422)</f>
        <v/>
      </c>
      <c r="H422" s="33" t="n"/>
      <c r="I422" s="33" t="n"/>
      <c r="J422" s="33">
        <f>IF(I422="", "", I422*$F422)</f>
        <v/>
      </c>
      <c r="K422" s="33" t="n"/>
      <c r="L422" s="33">
        <f>IF(K422="", "", K422*$F422)</f>
        <v/>
      </c>
      <c r="M422" s="30">
        <f>IF(OR(H422="",H422=0),"",IF(K422="",IF(J422="","",J422/H422),L422/H422))</f>
        <v/>
      </c>
      <c r="P422" s="453" t="n"/>
      <c r="Z422" s="454" t="n"/>
    </row>
    <row r="423" ht="13.35" customHeight="1" s="162">
      <c r="B423" s="307" t="n"/>
      <c r="C423" s="307" t="n"/>
      <c r="E423" s="307" t="n"/>
      <c r="F423" s="32" t="n"/>
      <c r="G423" s="33">
        <f>IF(F423="", "", H423/F423)</f>
        <v/>
      </c>
      <c r="H423" s="33" t="n"/>
      <c r="I423" s="33" t="n"/>
      <c r="J423" s="33">
        <f>IF(I423="", "", I423*$F423)</f>
        <v/>
      </c>
      <c r="K423" s="33" t="n"/>
      <c r="L423" s="33">
        <f>IF(K423="", "", K423*$F423)</f>
        <v/>
      </c>
      <c r="M423" s="30">
        <f>IF(OR(H423="",H423=0),"",IF(K423="",IF(J423="","",J423/H423),L423/H423))</f>
        <v/>
      </c>
      <c r="P423" s="453" t="n"/>
      <c r="Z423" s="454"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c r="P424" s="453" t="n"/>
      <c r="Z424" s="454" t="n"/>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c r="P425" s="453" t="n"/>
      <c r="Z425" s="454" t="n"/>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c r="P426" s="453" t="n"/>
      <c r="Z426" s="454" t="n"/>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c r="P427" s="453" t="n"/>
      <c r="Z427" s="454" t="n"/>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c r="P428" s="453" t="n"/>
      <c r="Z428" s="454" t="n"/>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c r="P429" s="453" t="n"/>
      <c r="Z429" s="454" t="n"/>
    </row>
    <row r="430" ht="13.35" customHeight="1" s="162">
      <c r="B430" s="307" t="n"/>
      <c r="C430" s="307" t="n"/>
      <c r="E430" s="307" t="n"/>
      <c r="F430" s="32" t="n"/>
      <c r="G430" s="33">
        <f>IF(F430="", "", H430/F430)</f>
        <v/>
      </c>
      <c r="H430" s="33" t="n"/>
      <c r="I430" s="33" t="n"/>
      <c r="J430" s="33">
        <f>IF(I430="", "", I430*$F430)</f>
        <v/>
      </c>
      <c r="K430" s="33" t="n"/>
      <c r="L430" s="33">
        <f>IF(K430="", "", K430*$F430)</f>
        <v/>
      </c>
      <c r="M430" s="30">
        <f>IF(OR(H430="",H430=0),"",IF(K430="",IF(J430="","",J430/H430),L430/H430))</f>
        <v/>
      </c>
      <c r="P430" s="453" t="n"/>
      <c r="Z430" s="454" t="n"/>
    </row>
    <row r="431" ht="13.35" customHeight="1" s="162">
      <c r="B431" s="307" t="n"/>
      <c r="C431" s="307" t="n"/>
      <c r="E431" s="307" t="n"/>
      <c r="F431" s="32" t="n"/>
      <c r="G431" s="33">
        <f>IF(F431="", "", H431/F431)</f>
        <v/>
      </c>
      <c r="H431" s="33" t="n"/>
      <c r="I431" s="33" t="n"/>
      <c r="J431" s="33">
        <f>IF(I431="", "", I431*$F431)</f>
        <v/>
      </c>
      <c r="K431" s="33" t="n"/>
      <c r="L431" s="33">
        <f>IF(K431="", "", K431*$F431)</f>
        <v/>
      </c>
      <c r="M431" s="30">
        <f>IF(OR(H431="",H431=0),"",IF(K431="",IF(J431="","",J431/H431),L431/H431))</f>
        <v/>
      </c>
      <c r="P431" s="453" t="n"/>
      <c r="Z431" s="454" t="n"/>
    </row>
    <row r="432" ht="13.35" customHeight="1" s="162">
      <c r="B432" s="307" t="n"/>
      <c r="C432" s="307" t="n"/>
      <c r="E432" s="307" t="n"/>
      <c r="F432" s="32" t="n"/>
      <c r="G432" s="33">
        <f>IF(F432="", "", H432/F432)</f>
        <v/>
      </c>
      <c r="H432" s="33" t="n"/>
      <c r="I432" s="33" t="n"/>
      <c r="J432" s="33">
        <f>IF(I432="", "", I432*$F432)</f>
        <v/>
      </c>
      <c r="K432" s="33" t="n"/>
      <c r="L432" s="33">
        <f>IF(K432="", "", K432*$F432)</f>
        <v/>
      </c>
      <c r="M432" s="30">
        <f>IF(OR(H432="",H432=0),"",IF(K432="",IF(J432="","",J432/H432),L432/H432))</f>
        <v/>
      </c>
      <c r="P432" s="453" t="n"/>
      <c r="Z432" s="454"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c r="P433" s="453" t="n"/>
      <c r="Z433" s="454" t="n"/>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c r="P434" s="453" t="n"/>
      <c r="Z434" s="454" t="n"/>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c r="P435" s="457" t="n"/>
      <c r="Q435" s="458" t="n"/>
      <c r="R435" s="458" t="n"/>
      <c r="S435" s="458" t="n"/>
      <c r="T435" s="458" t="n"/>
      <c r="U435" s="458" t="n"/>
      <c r="V435" s="458" t="n"/>
      <c r="W435" s="458" t="n"/>
      <c r="X435" s="458" t="n"/>
      <c r="Y435" s="458" t="n"/>
      <c r="Z435" s="459" t="n"/>
    </row>
    <row r="436" ht="13.35" customHeight="1" s="162">
      <c r="C436" s="126" t="inlineStr">
        <is>
          <t>Total</t>
        </is>
      </c>
      <c r="D436" s="159" t="n"/>
      <c r="H436" s="45">
        <f>IF(SUM(H422:H435)=0,"",SUM(H422:H435))</f>
        <v/>
      </c>
      <c r="J436" s="45">
        <f>IF(SUM(J422:J435)=0,"",SUM(J422:J435))</f>
        <v/>
      </c>
      <c r="L436" s="45">
        <f>IF(SUM(L422:L435)=0,"",SUM(L422:L435))</f>
        <v/>
      </c>
      <c r="M436" s="35">
        <f>IF(OR(H436="",H436=0),"",IF(L436="",IF(J436="","",J436/H436),L436/H436))</f>
        <v/>
      </c>
    </row>
    <row r="437"/>
    <row r="438"/>
    <row r="439" ht="13.35" customHeight="1" s="162">
      <c r="B439" s="188" t="inlineStr">
        <is>
          <t>Notes</t>
        </is>
      </c>
      <c r="C439" s="173" t="n"/>
      <c r="D439" s="254" t="n"/>
      <c r="E439" s="159" t="n"/>
      <c r="F439" s="159" t="n"/>
      <c r="G439" s="159" t="n"/>
      <c r="H439" s="159" t="n"/>
      <c r="I439" s="159" t="n"/>
      <c r="J439" s="159" t="n"/>
      <c r="K439" s="159" t="n"/>
      <c r="L439" s="159" t="n"/>
      <c r="M439" s="160" t="n"/>
    </row>
    <row r="440" ht="13.35" customHeight="1" s="162">
      <c r="B440" s="460" t="n"/>
      <c r="M440" s="163" t="n"/>
    </row>
    <row r="441" ht="13.35" customHeight="1" s="162">
      <c r="B441" s="460" t="n"/>
      <c r="M441" s="163" t="n"/>
    </row>
    <row r="442" ht="13.35" customHeight="1" s="162">
      <c r="B442" s="460" t="n"/>
      <c r="M442" s="163" t="n"/>
    </row>
    <row r="443" ht="13.35" customHeight="1" s="162">
      <c r="B443" s="461" t="n"/>
      <c r="C443" s="165" t="n"/>
      <c r="D443" s="165" t="n"/>
      <c r="E443" s="165" t="n"/>
      <c r="F443" s="165" t="n"/>
      <c r="G443" s="165" t="n"/>
      <c r="H443" s="165" t="n"/>
      <c r="I443" s="165" t="n"/>
      <c r="J443" s="165" t="n"/>
      <c r="K443" s="165" t="n"/>
      <c r="L443" s="165" t="n"/>
      <c r="M443" s="166" t="n"/>
    </row>
    <row r="444"/>
    <row r="445" ht="13.35" customHeight="1" s="162">
      <c r="B445" s="200" t="inlineStr">
        <is>
          <t>System</t>
        </is>
      </c>
      <c r="C445" s="403" t="n"/>
      <c r="D445" s="209">
        <f>IF('{Equipment Data Entry}'!B74="","",'{Equipment Data Entry}'!B74)</f>
        <v/>
      </c>
      <c r="E445" s="420" t="n"/>
      <c r="F445" s="403" t="n"/>
      <c r="G445" s="200" t="inlineStr">
        <is>
          <t>Service</t>
        </is>
      </c>
      <c r="H445" s="403" t="n"/>
      <c r="I445" s="210">
        <f>IF('{Equipment Data Entry}'!C74="","",'{Equipment Data Entry}'!C74)</f>
        <v/>
      </c>
      <c r="J445" s="420" t="n"/>
      <c r="K445" s="420" t="n"/>
      <c r="L445" s="420" t="n"/>
      <c r="M445" s="403" t="n"/>
      <c r="P445" s="450" t="inlineStr">
        <is>
          <t>Technician Notes</t>
        </is>
      </c>
      <c r="Q445" s="451" t="n"/>
      <c r="R445" s="451" t="n"/>
      <c r="S445" s="451" t="n"/>
      <c r="T445" s="451" t="n"/>
      <c r="U445" s="451" t="n"/>
      <c r="V445" s="451" t="n"/>
      <c r="W445" s="451" t="n"/>
      <c r="X445" s="451" t="n"/>
      <c r="Y445" s="451" t="n"/>
      <c r="Z445" s="452" t="n"/>
    </row>
    <row r="446" ht="13.35" customHeight="1" s="162">
      <c r="B446" s="424" t="n"/>
      <c r="C446" s="425" t="n"/>
      <c r="D446" s="424" t="n"/>
      <c r="E446" s="426" t="n"/>
      <c r="F446" s="425" t="n"/>
      <c r="G446" s="424" t="n"/>
      <c r="H446" s="425" t="n"/>
      <c r="I446" s="424" t="n"/>
      <c r="J446" s="426" t="n"/>
      <c r="K446" s="426" t="n"/>
      <c r="L446" s="426" t="n"/>
      <c r="M446" s="425" t="n"/>
      <c r="P446" s="453" t="n"/>
      <c r="Z446" s="454" t="n"/>
    </row>
    <row r="447" ht="13.35" customHeight="1" s="162">
      <c r="B447" s="455" t="inlineStr">
        <is>
          <t>Instrument:</t>
        </is>
      </c>
      <c r="C447" s="5" t="n"/>
      <c r="D447" s="428" t="n"/>
      <c r="G447" s="427" t="inlineStr">
        <is>
          <t>Ak basis / notes:</t>
        </is>
      </c>
      <c r="I447" s="456" t="n"/>
      <c r="P447" s="453" t="n"/>
      <c r="Z447" s="454" t="n"/>
    </row>
    <row r="448" ht="13.35" customHeight="1" s="162">
      <c r="B448" s="188" t="inlineStr">
        <is>
          <t>Supply Air Outlet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c r="P448" s="453" t="n"/>
      <c r="Z448" s="454" t="n"/>
    </row>
    <row r="449" ht="13.35" customHeight="1" s="162">
      <c r="B449" s="153" t="inlineStr">
        <is>
          <t>No.</t>
        </is>
      </c>
      <c r="C449" s="188" t="inlineStr">
        <is>
          <t>Area Served</t>
        </is>
      </c>
      <c r="D449" s="188" t="inlineStr">
        <is>
          <t>Type</t>
        </is>
      </c>
      <c r="E449" s="188" t="inlineStr">
        <is>
          <t>Size</t>
        </is>
      </c>
      <c r="F449" s="188" t="inlineStr">
        <is>
          <t>Ak</t>
        </is>
      </c>
      <c r="G449" s="442" t="n"/>
      <c r="H449" s="442" t="n"/>
      <c r="I449" s="188" t="inlineStr">
        <is>
          <t>VEL</t>
        </is>
      </c>
      <c r="J449" s="188" t="inlineStr">
        <is>
          <t>CFM</t>
        </is>
      </c>
      <c r="K449" s="188" t="inlineStr">
        <is>
          <t>VEL</t>
        </is>
      </c>
      <c r="L449" s="188" t="inlineStr">
        <is>
          <t>CFM</t>
        </is>
      </c>
      <c r="M449" s="442" t="n"/>
      <c r="P449" s="453" t="n"/>
      <c r="Z449" s="454"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53" t="n"/>
      <c r="Z450" s="454"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53" t="n"/>
      <c r="Z451" s="454"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53" t="n"/>
      <c r="Z452" s="454"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53" t="n"/>
      <c r="Z453" s="454"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53" t="n"/>
      <c r="Z454" s="454"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53" t="n"/>
      <c r="Z455" s="454"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53" t="n"/>
      <c r="Z456" s="454"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53" t="n"/>
      <c r="Z457" s="454" t="n"/>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c r="P458" s="453" t="n"/>
      <c r="Z458" s="454"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c r="P459" s="453" t="n"/>
      <c r="Z459" s="454" t="n"/>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c r="P460" s="453" t="n"/>
      <c r="Z460" s="454" t="n"/>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c r="P461" s="453" t="n"/>
      <c r="Z461" s="454" t="n"/>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c r="P462" s="453" t="n"/>
      <c r="Z462" s="454" t="n"/>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c r="P463" s="457" t="n"/>
      <c r="Q463" s="458" t="n"/>
      <c r="R463" s="458" t="n"/>
      <c r="S463" s="458" t="n"/>
      <c r="T463" s="458" t="n"/>
      <c r="U463" s="458" t="n"/>
      <c r="V463" s="458" t="n"/>
      <c r="W463" s="458" t="n"/>
      <c r="X463" s="458" t="n"/>
      <c r="Y463" s="458" t="n"/>
      <c r="Z463" s="459" t="n"/>
    </row>
    <row r="464" ht="13.35" customHeight="1" s="162">
      <c r="C464" s="126" t="inlineStr">
        <is>
          <t>Total</t>
        </is>
      </c>
      <c r="D464" s="159" t="n"/>
      <c r="H464" s="45">
        <f>IF(SUM(H450:H463)=0,"",SUM(H450:H463))</f>
        <v/>
      </c>
      <c r="J464" s="45">
        <f>IF(SUM(J450:J463)=0,"",SUM(J450:J463))</f>
        <v/>
      </c>
      <c r="L464" s="45">
        <f>IF(SUM(L450:L463)=0,"",SUM(L450:L463))</f>
        <v/>
      </c>
      <c r="M464" s="35">
        <f>IF(OR(H464="",H464=0),"",IF(L464="",IF(J464="","",J464/H464),L464/H464))</f>
        <v/>
      </c>
    </row>
    <row r="465"/>
    <row r="466" ht="13.35" customHeight="1" s="162">
      <c r="B466" s="200" t="inlineStr">
        <is>
          <t>System</t>
        </is>
      </c>
      <c r="C466" s="403" t="n"/>
      <c r="D466" s="209">
        <f>IF('{Equipment Data Entry}'!B74="","",'{Equipment Data Entry}'!B74)</f>
        <v/>
      </c>
      <c r="E466" s="420" t="n"/>
      <c r="F466" s="403" t="n"/>
      <c r="G466" s="200" t="inlineStr">
        <is>
          <t>Service</t>
        </is>
      </c>
      <c r="H466" s="403" t="n"/>
      <c r="I466" s="210">
        <f>IF('{Equipment Data Entry}'!C74="","",'{Equipment Data Entry}'!C74)</f>
        <v/>
      </c>
      <c r="J466" s="420" t="n"/>
      <c r="K466" s="420" t="n"/>
      <c r="L466" s="420" t="n"/>
      <c r="M466" s="403" t="n"/>
      <c r="P466" s="450" t="inlineStr">
        <is>
          <t>Technician Notes</t>
        </is>
      </c>
      <c r="Q466" s="451" t="n"/>
      <c r="R466" s="451" t="n"/>
      <c r="S466" s="451" t="n"/>
      <c r="T466" s="451" t="n"/>
      <c r="U466" s="451" t="n"/>
      <c r="V466" s="451" t="n"/>
      <c r="W466" s="451" t="n"/>
      <c r="X466" s="451" t="n"/>
      <c r="Y466" s="451" t="n"/>
      <c r="Z466" s="452" t="n"/>
    </row>
    <row r="467" ht="13.35" customHeight="1" s="162">
      <c r="B467" s="424" t="n"/>
      <c r="C467" s="425" t="n"/>
      <c r="D467" s="424" t="n"/>
      <c r="E467" s="426" t="n"/>
      <c r="F467" s="425" t="n"/>
      <c r="G467" s="424" t="n"/>
      <c r="H467" s="425" t="n"/>
      <c r="I467" s="424" t="n"/>
      <c r="J467" s="426" t="n"/>
      <c r="K467" s="426" t="n"/>
      <c r="L467" s="426" t="n"/>
      <c r="M467" s="425" t="n"/>
      <c r="P467" s="453" t="n"/>
      <c r="Z467" s="454" t="n"/>
    </row>
    <row r="468" ht="13.35" customHeight="1" s="162">
      <c r="B468" s="455" t="inlineStr">
        <is>
          <t>Instrument:</t>
        </is>
      </c>
      <c r="C468" s="5" t="n"/>
      <c r="D468" s="428" t="n"/>
      <c r="G468" s="427" t="inlineStr">
        <is>
          <t>Ak basis / notes:</t>
        </is>
      </c>
      <c r="I468" s="456" t="n"/>
      <c r="P468" s="453" t="n"/>
      <c r="Z468" s="454" t="n"/>
    </row>
    <row r="469" ht="13.35" customHeight="1" s="162">
      <c r="B469" s="188" t="inlineStr">
        <is>
          <t>Exhaust Air Inlet Airflow</t>
        </is>
      </c>
      <c r="C469" s="174" t="n"/>
      <c r="D469" s="174" t="n"/>
      <c r="E469" s="174" t="n"/>
      <c r="F469" s="173" t="n"/>
      <c r="G469" s="233" t="inlineStr">
        <is>
          <t>Design VEL</t>
        </is>
      </c>
      <c r="H469" s="194" t="inlineStr">
        <is>
          <t>Design CFM</t>
        </is>
      </c>
      <c r="I469" s="188" t="inlineStr">
        <is>
          <t>Initial</t>
        </is>
      </c>
      <c r="J469" s="173" t="n"/>
      <c r="K469" s="188" t="inlineStr">
        <is>
          <t>Final</t>
        </is>
      </c>
      <c r="L469" s="173" t="n"/>
      <c r="M469" s="188" t="inlineStr">
        <is>
          <t>%</t>
        </is>
      </c>
      <c r="P469" s="453" t="n"/>
      <c r="Z469" s="454" t="n"/>
    </row>
    <row r="470" ht="13.35" customHeight="1" s="162">
      <c r="B470" s="153" t="inlineStr">
        <is>
          <t>No.</t>
        </is>
      </c>
      <c r="C470" s="188" t="inlineStr">
        <is>
          <t>Area Served</t>
        </is>
      </c>
      <c r="D470" s="188" t="inlineStr">
        <is>
          <t>Type</t>
        </is>
      </c>
      <c r="E470" s="188" t="inlineStr">
        <is>
          <t>Size</t>
        </is>
      </c>
      <c r="F470" s="188" t="inlineStr">
        <is>
          <t>Ak</t>
        </is>
      </c>
      <c r="G470" s="442" t="n"/>
      <c r="H470" s="442" t="n"/>
      <c r="I470" s="188" t="inlineStr">
        <is>
          <t>VEL</t>
        </is>
      </c>
      <c r="J470" s="188" t="inlineStr">
        <is>
          <t>CFM</t>
        </is>
      </c>
      <c r="K470" s="188" t="inlineStr">
        <is>
          <t>VEL</t>
        </is>
      </c>
      <c r="L470" s="188" t="inlineStr">
        <is>
          <t>CFM</t>
        </is>
      </c>
      <c r="M470" s="442" t="n"/>
      <c r="P470" s="453" t="n"/>
      <c r="Z470" s="454" t="n"/>
    </row>
    <row r="471" ht="13.35" customHeight="1" s="162">
      <c r="B471" s="307" t="n"/>
      <c r="C471" s="307" t="n"/>
      <c r="E471" s="307" t="n"/>
      <c r="F471" s="32" t="n"/>
      <c r="G471" s="33">
        <f>IF(F471="", "", H471/F471)</f>
        <v/>
      </c>
      <c r="H471" s="33" t="n"/>
      <c r="I471" s="33" t="n"/>
      <c r="J471" s="33">
        <f>IF(I471="", "", I471*$F471)</f>
        <v/>
      </c>
      <c r="K471" s="33" t="n"/>
      <c r="L471" s="33">
        <f>IF(K471="", "", K471*$F471)</f>
        <v/>
      </c>
      <c r="M471" s="30">
        <f>IF(OR(H471="",H471=0),"",IF(K471="",IF(J471="","",J471/H471),L471/H471))</f>
        <v/>
      </c>
      <c r="P471" s="453" t="n"/>
      <c r="Z471" s="454"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c r="P472" s="453" t="n"/>
      <c r="Z472" s="454" t="n"/>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c r="P473" s="453" t="n"/>
      <c r="Z473" s="454" t="n"/>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c r="P474" s="453" t="n"/>
      <c r="Z474" s="454" t="n"/>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c r="P475" s="453" t="n"/>
      <c r="Z475" s="454"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c r="P476" s="453" t="n"/>
      <c r="Z476" s="454" t="n"/>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c r="P477" s="453" t="n"/>
      <c r="Z477" s="454" t="n"/>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c r="P478" s="453" t="n"/>
      <c r="Z478" s="454" t="n"/>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c r="P479" s="453" t="n"/>
      <c r="Z479" s="454" t="n"/>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c r="P480" s="453" t="n"/>
      <c r="Z480" s="454" t="n"/>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c r="P481" s="453" t="n"/>
      <c r="Z481" s="454" t="n"/>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c r="P482" s="453" t="n"/>
      <c r="Z482" s="454" t="n"/>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c r="P483" s="453" t="n"/>
      <c r="Z483" s="454" t="n"/>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c r="P484" s="457" t="n"/>
      <c r="Q484" s="458" t="n"/>
      <c r="R484" s="458" t="n"/>
      <c r="S484" s="458" t="n"/>
      <c r="T484" s="458" t="n"/>
      <c r="U484" s="458" t="n"/>
      <c r="V484" s="458" t="n"/>
      <c r="W484" s="458" t="n"/>
      <c r="X484" s="458" t="n"/>
      <c r="Y484" s="458" t="n"/>
      <c r="Z484" s="459" t="n"/>
    </row>
    <row r="485" ht="13.35" customHeight="1" s="162">
      <c r="C485" s="126" t="inlineStr">
        <is>
          <t>Total</t>
        </is>
      </c>
      <c r="D485" s="159" t="n"/>
      <c r="H485" s="45">
        <f>IF(SUM(H471:H484)=0,"",SUM(H471:H484))</f>
        <v/>
      </c>
      <c r="J485" s="45">
        <f>IF(SUM(J471:J484)=0,"",SUM(J471:J484))</f>
        <v/>
      </c>
      <c r="L485" s="45">
        <f>IF(SUM(L471:L484)=0,"",SUM(L471:L484))</f>
        <v/>
      </c>
      <c r="M485" s="35">
        <f>IF(OR(H485="",H485=0),"",IF(L485="",IF(J485="","",J485/H485),L485/H485))</f>
        <v/>
      </c>
    </row>
    <row r="486"/>
    <row r="487"/>
    <row r="488" ht="13.35" customHeight="1" s="162">
      <c r="B488" s="188" t="inlineStr">
        <is>
          <t>Notes</t>
        </is>
      </c>
      <c r="C488" s="173" t="n"/>
      <c r="D488" s="254" t="n"/>
      <c r="E488" s="159" t="n"/>
      <c r="F488" s="159" t="n"/>
      <c r="G488" s="159" t="n"/>
      <c r="H488" s="159" t="n"/>
      <c r="I488" s="159" t="n"/>
      <c r="J488" s="159" t="n"/>
      <c r="K488" s="159" t="n"/>
      <c r="L488" s="159" t="n"/>
      <c r="M488" s="160" t="n"/>
    </row>
    <row r="489" ht="13.35" customHeight="1" s="162">
      <c r="B489" s="460" t="n"/>
      <c r="M489" s="163" t="n"/>
    </row>
    <row r="490" ht="13.35" customHeight="1" s="162">
      <c r="B490" s="460" t="n"/>
      <c r="M490" s="163" t="n"/>
    </row>
    <row r="491" ht="13.35" customHeight="1" s="162">
      <c r="B491" s="460" t="n"/>
      <c r="M491" s="163" t="n"/>
    </row>
    <row r="492" ht="13.35" customHeight="1" s="162">
      <c r="B492" s="461" t="n"/>
      <c r="C492" s="165" t="n"/>
      <c r="D492" s="165" t="n"/>
      <c r="E492" s="165" t="n"/>
      <c r="F492" s="165" t="n"/>
      <c r="G492" s="165" t="n"/>
      <c r="H492" s="165" t="n"/>
      <c r="I492" s="165" t="n"/>
      <c r="J492" s="165" t="n"/>
      <c r="K492" s="165" t="n"/>
      <c r="L492" s="165" t="n"/>
      <c r="M492" s="166" t="n"/>
    </row>
  </sheetData>
  <mergeCells count="710">
    <mergeCell ref="D319:F320"/>
    <mergeCell ref="P236:Z236"/>
    <mergeCell ref="I469:J469"/>
    <mergeCell ref="P92:Z92"/>
    <mergeCell ref="P334:Z334"/>
    <mergeCell ref="P163:Z163"/>
    <mergeCell ref="B195:M195"/>
    <mergeCell ref="C191:D191"/>
    <mergeCell ref="B439:C439"/>
    <mergeCell ref="B301:F301"/>
    <mergeCell ref="P361:Z361"/>
    <mergeCell ref="P69:Z69"/>
    <mergeCell ref="P311:Z311"/>
    <mergeCell ref="M448:M449"/>
    <mergeCell ref="I4:M5"/>
    <mergeCell ref="I368:M369"/>
    <mergeCell ref="P158:Z158"/>
    <mergeCell ref="P425:Z425"/>
    <mergeCell ref="K252:L252"/>
    <mergeCell ref="C121:D121"/>
    <mergeCell ref="P6:Z6"/>
    <mergeCell ref="G25:H26"/>
    <mergeCell ref="B368:C369"/>
    <mergeCell ref="P356:Z356"/>
    <mergeCell ref="B243:C243"/>
    <mergeCell ref="H420:H421"/>
    <mergeCell ref="M350:M351"/>
    <mergeCell ref="H105:H106"/>
    <mergeCell ref="H28:H29"/>
    <mergeCell ref="P216:Z216"/>
    <mergeCell ref="D151:F152"/>
    <mergeCell ref="D200:F201"/>
    <mergeCell ref="B442:M442"/>
    <mergeCell ref="I399:J399"/>
    <mergeCell ref="D194:M194"/>
    <mergeCell ref="P451:Z451"/>
    <mergeCell ref="I398:M398"/>
    <mergeCell ref="K28:L28"/>
    <mergeCell ref="D300:F300"/>
    <mergeCell ref="P224:Z224"/>
    <mergeCell ref="P24:Z24"/>
    <mergeCell ref="P322:Z322"/>
    <mergeCell ref="D419:F419"/>
    <mergeCell ref="P382:Z382"/>
    <mergeCell ref="P260:Z260"/>
    <mergeCell ref="P211:Z211"/>
    <mergeCell ref="P453:Z453"/>
    <mergeCell ref="B390:C390"/>
    <mergeCell ref="P309:Z309"/>
    <mergeCell ref="I25:M26"/>
    <mergeCell ref="P259:Z259"/>
    <mergeCell ref="P88:Z88"/>
    <mergeCell ref="P26:Z26"/>
    <mergeCell ref="B224:F224"/>
    <mergeCell ref="B420:F420"/>
    <mergeCell ref="P324:Z324"/>
    <mergeCell ref="I174:M174"/>
    <mergeCell ref="P482:Z482"/>
    <mergeCell ref="G7:G8"/>
    <mergeCell ref="I251:M251"/>
    <mergeCell ref="I175:J175"/>
    <mergeCell ref="B2:C2"/>
    <mergeCell ref="B319:C320"/>
    <mergeCell ref="B322:F322"/>
    <mergeCell ref="B99:M99"/>
    <mergeCell ref="P115:Z115"/>
    <mergeCell ref="P273:Z273"/>
    <mergeCell ref="I56:J56"/>
    <mergeCell ref="P400:Z400"/>
    <mergeCell ref="P229:Z229"/>
    <mergeCell ref="M469:M470"/>
    <mergeCell ref="K56:L56"/>
    <mergeCell ref="D55:F55"/>
    <mergeCell ref="P77:Z77"/>
    <mergeCell ref="M322:M323"/>
    <mergeCell ref="K105:L105"/>
    <mergeCell ref="P179:Z179"/>
    <mergeCell ref="G154:G155"/>
    <mergeCell ref="P39:Z39"/>
    <mergeCell ref="C415:D415"/>
    <mergeCell ref="P337:Z337"/>
    <mergeCell ref="P166:Z166"/>
    <mergeCell ref="P402:Z402"/>
    <mergeCell ref="P141:Z141"/>
    <mergeCell ref="P116:Z116"/>
    <mergeCell ref="B448:F448"/>
    <mergeCell ref="P377:Z377"/>
    <mergeCell ref="P103:Z103"/>
    <mergeCell ref="P37:Z37"/>
    <mergeCell ref="P401:Z401"/>
    <mergeCell ref="P230:Z230"/>
    <mergeCell ref="P168:Z168"/>
    <mergeCell ref="P466:Z466"/>
    <mergeCell ref="I151:M152"/>
    <mergeCell ref="I200:M201"/>
    <mergeCell ref="P477:Z477"/>
    <mergeCell ref="P255:Z255"/>
    <mergeCell ref="P207:Z207"/>
    <mergeCell ref="D292:M292"/>
    <mergeCell ref="D221:F222"/>
    <mergeCell ref="B151:C152"/>
    <mergeCell ref="D25:F26"/>
    <mergeCell ref="G445:H446"/>
    <mergeCell ref="G74:H75"/>
    <mergeCell ref="I300:M300"/>
    <mergeCell ref="B244:M244"/>
    <mergeCell ref="G126:G127"/>
    <mergeCell ref="I419:M419"/>
    <mergeCell ref="D272:F272"/>
    <mergeCell ref="P284:Z284"/>
    <mergeCell ref="P113:Z113"/>
    <mergeCell ref="H252:H253"/>
    <mergeCell ref="H56:H57"/>
    <mergeCell ref="P232:Z232"/>
    <mergeCell ref="P63:Z63"/>
    <mergeCell ref="P330:Z330"/>
    <mergeCell ref="B147:M147"/>
    <mergeCell ref="P286:Z286"/>
    <mergeCell ref="B245:M245"/>
    <mergeCell ref="P261:Z261"/>
    <mergeCell ref="P90:Z90"/>
    <mergeCell ref="P332:Z332"/>
    <mergeCell ref="G28:G29"/>
    <mergeCell ref="I273:J273"/>
    <mergeCell ref="C44:D44"/>
    <mergeCell ref="C142:D142"/>
    <mergeCell ref="K273:L273"/>
    <mergeCell ref="P27:Z27"/>
    <mergeCell ref="P325:Z325"/>
    <mergeCell ref="P154:Z154"/>
    <mergeCell ref="P456:Z456"/>
    <mergeCell ref="D349:F349"/>
    <mergeCell ref="P91:Z91"/>
    <mergeCell ref="I55:M55"/>
    <mergeCell ref="G102:H103"/>
    <mergeCell ref="P327:Z327"/>
    <mergeCell ref="P156:Z156"/>
    <mergeCell ref="G252:G253"/>
    <mergeCell ref="B100:M100"/>
    <mergeCell ref="J2:K2"/>
    <mergeCell ref="P279:Z279"/>
    <mergeCell ref="P472:Z472"/>
    <mergeCell ref="B154:F154"/>
    <mergeCell ref="P180:Z180"/>
    <mergeCell ref="D6:F6"/>
    <mergeCell ref="P251:Z251"/>
    <mergeCell ref="P118:Z118"/>
    <mergeCell ref="P167:Z167"/>
    <mergeCell ref="G105:G106"/>
    <mergeCell ref="P403:Z403"/>
    <mergeCell ref="B440:M440"/>
    <mergeCell ref="P117:Z117"/>
    <mergeCell ref="M399:M400"/>
    <mergeCell ref="P55:Z55"/>
    <mergeCell ref="P182:Z182"/>
    <mergeCell ref="I221:M222"/>
    <mergeCell ref="P38:Z38"/>
    <mergeCell ref="P480:Z480"/>
    <mergeCell ref="P280:Z280"/>
    <mergeCell ref="P109:Z109"/>
    <mergeCell ref="P169:Z169"/>
    <mergeCell ref="P274:Z274"/>
    <mergeCell ref="P411:Z411"/>
    <mergeCell ref="P467:Z467"/>
    <mergeCell ref="B417:C418"/>
    <mergeCell ref="P119:Z119"/>
    <mergeCell ref="I272:M272"/>
    <mergeCell ref="P40:Z40"/>
    <mergeCell ref="P469:Z469"/>
    <mergeCell ref="P257:Z257"/>
    <mergeCell ref="B145:C145"/>
    <mergeCell ref="B49:M49"/>
    <mergeCell ref="I74:M75"/>
    <mergeCell ref="B393:M393"/>
    <mergeCell ref="P300:Z300"/>
    <mergeCell ref="P371:Z371"/>
    <mergeCell ref="B197:M197"/>
    <mergeCell ref="D153:F153"/>
    <mergeCell ref="B97:M97"/>
    <mergeCell ref="P358:Z358"/>
    <mergeCell ref="D445:F446"/>
    <mergeCell ref="P66:Z66"/>
    <mergeCell ref="P137:Z137"/>
    <mergeCell ref="B469:F469"/>
    <mergeCell ref="H126:H127"/>
    <mergeCell ref="M56:M57"/>
    <mergeCell ref="M420:M421"/>
    <mergeCell ref="P422:Z422"/>
    <mergeCell ref="P106:Z106"/>
    <mergeCell ref="P264:Z264"/>
    <mergeCell ref="P335:Z335"/>
    <mergeCell ref="P164:Z164"/>
    <mergeCell ref="C366:D366"/>
    <mergeCell ref="L2:M2"/>
    <mergeCell ref="P399:Z399"/>
    <mergeCell ref="B252:F252"/>
    <mergeCell ref="I6:M6"/>
    <mergeCell ref="G466:H467"/>
    <mergeCell ref="I102:M103"/>
    <mergeCell ref="P305:Z305"/>
    <mergeCell ref="P188:Z188"/>
    <mergeCell ref="M203:M204"/>
    <mergeCell ref="L3:M3"/>
    <mergeCell ref="H350:H351"/>
    <mergeCell ref="P59:Z59"/>
    <mergeCell ref="P190:Z190"/>
    <mergeCell ref="P282:Z282"/>
    <mergeCell ref="P111:Z111"/>
    <mergeCell ref="P61:Z61"/>
    <mergeCell ref="P359:Z359"/>
    <mergeCell ref="K350:L350"/>
    <mergeCell ref="P419:Z419"/>
    <mergeCell ref="B28:F28"/>
    <mergeCell ref="D370:F370"/>
    <mergeCell ref="P125:Z125"/>
    <mergeCell ref="P185:Z185"/>
    <mergeCell ref="P427:Z427"/>
    <mergeCell ref="D341:M341"/>
    <mergeCell ref="P283:Z283"/>
    <mergeCell ref="P112:Z112"/>
    <mergeCell ref="P277:Z277"/>
    <mergeCell ref="P348:Z348"/>
    <mergeCell ref="B347:C348"/>
    <mergeCell ref="I153:M153"/>
    <mergeCell ref="G273:G274"/>
    <mergeCell ref="P43:Z43"/>
    <mergeCell ref="P285:Z285"/>
    <mergeCell ref="P74:Z74"/>
    <mergeCell ref="P372:Z372"/>
    <mergeCell ref="P201:Z201"/>
    <mergeCell ref="P310:Z310"/>
    <mergeCell ref="P139:Z139"/>
    <mergeCell ref="B98:M98"/>
    <mergeCell ref="D27:F27"/>
    <mergeCell ref="D123:F124"/>
    <mergeCell ref="P424:Z424"/>
    <mergeCell ref="C387:D387"/>
    <mergeCell ref="P138:Z138"/>
    <mergeCell ref="P76:Z76"/>
    <mergeCell ref="P374:Z374"/>
    <mergeCell ref="P203:Z203"/>
    <mergeCell ref="B56:F56"/>
    <mergeCell ref="P301:Z301"/>
    <mergeCell ref="D398:F398"/>
    <mergeCell ref="B105:F105"/>
    <mergeCell ref="P9:Z9"/>
    <mergeCell ref="P140:Z140"/>
    <mergeCell ref="P463:Z463"/>
    <mergeCell ref="P267:Z267"/>
    <mergeCell ref="P11:Z11"/>
    <mergeCell ref="B4:C5"/>
    <mergeCell ref="D251:F251"/>
    <mergeCell ref="B343:M343"/>
    <mergeCell ref="G396:H397"/>
    <mergeCell ref="M154:M155"/>
    <mergeCell ref="B345:M345"/>
    <mergeCell ref="P87:Z87"/>
    <mergeCell ref="P354:Z354"/>
    <mergeCell ref="B295:M295"/>
    <mergeCell ref="D53:F54"/>
    <mergeCell ref="P62:Z62"/>
    <mergeCell ref="P133:Z133"/>
    <mergeCell ref="P298:Z298"/>
    <mergeCell ref="P127:Z127"/>
    <mergeCell ref="P369:Z369"/>
    <mergeCell ref="P347:Z347"/>
    <mergeCell ref="P418:Z418"/>
    <mergeCell ref="P89:Z89"/>
    <mergeCell ref="H224:H225"/>
    <mergeCell ref="P412:Z412"/>
    <mergeCell ref="G350:G351"/>
    <mergeCell ref="B48:M48"/>
    <mergeCell ref="P64:Z64"/>
    <mergeCell ref="D104:F104"/>
    <mergeCell ref="P135:Z135"/>
    <mergeCell ref="P362:Z362"/>
    <mergeCell ref="B194:C194"/>
    <mergeCell ref="C464:D464"/>
    <mergeCell ref="D321:F321"/>
    <mergeCell ref="B292:C292"/>
    <mergeCell ref="P349:Z349"/>
    <mergeCell ref="P153:Z153"/>
    <mergeCell ref="P420:Z420"/>
    <mergeCell ref="B273:F273"/>
    <mergeCell ref="I27:M27"/>
    <mergeCell ref="B96:C96"/>
    <mergeCell ref="P128:Z128"/>
    <mergeCell ref="P364:Z364"/>
    <mergeCell ref="I123:M124"/>
    <mergeCell ref="P380:Z380"/>
    <mergeCell ref="H448:H449"/>
    <mergeCell ref="H371:H372"/>
    <mergeCell ref="B123:C124"/>
    <mergeCell ref="B221:C222"/>
    <mergeCell ref="P238:Z238"/>
    <mergeCell ref="P67:Z67"/>
    <mergeCell ref="P17:Z17"/>
    <mergeCell ref="P375:Z375"/>
    <mergeCell ref="P253:Z253"/>
    <mergeCell ref="P446:Z446"/>
    <mergeCell ref="P204:Z204"/>
    <mergeCell ref="P82:Z82"/>
    <mergeCell ref="H301:H302"/>
    <mergeCell ref="M273:M274"/>
    <mergeCell ref="C219:D219"/>
    <mergeCell ref="C23:D23"/>
    <mergeCell ref="P19:Z19"/>
    <mergeCell ref="P75:Z75"/>
    <mergeCell ref="P206:Z206"/>
    <mergeCell ref="P448:Z448"/>
    <mergeCell ref="P233:Z233"/>
    <mergeCell ref="P304:Z304"/>
    <mergeCell ref="P181:Z181"/>
    <mergeCell ref="P12:Z12"/>
    <mergeCell ref="P235:Z235"/>
    <mergeCell ref="P306:Z306"/>
    <mergeCell ref="I53:M54"/>
    <mergeCell ref="P14:Z14"/>
    <mergeCell ref="B47:C47"/>
    <mergeCell ref="I105:J105"/>
    <mergeCell ref="D2:I2"/>
    <mergeCell ref="B249:C250"/>
    <mergeCell ref="P299:Z299"/>
    <mergeCell ref="B53:C54"/>
    <mergeCell ref="B488:C488"/>
    <mergeCell ref="I104:M104"/>
    <mergeCell ref="D125:F125"/>
    <mergeCell ref="P159:Z159"/>
    <mergeCell ref="B196:M196"/>
    <mergeCell ref="D417:F418"/>
    <mergeCell ref="P370:Z370"/>
    <mergeCell ref="G270:H271"/>
    <mergeCell ref="P161:Z161"/>
    <mergeCell ref="P217:Z217"/>
    <mergeCell ref="P484:Z484"/>
    <mergeCell ref="P459:Z459"/>
    <mergeCell ref="P288:Z288"/>
    <mergeCell ref="P65:Z65"/>
    <mergeCell ref="P136:Z136"/>
    <mergeCell ref="P434:Z434"/>
    <mergeCell ref="P228:Z228"/>
    <mergeCell ref="B200:C201"/>
    <mergeCell ref="H469:H470"/>
    <mergeCell ref="K77:L77"/>
    <mergeCell ref="B51:M51"/>
    <mergeCell ref="P7:Z7"/>
    <mergeCell ref="B25:C26"/>
    <mergeCell ref="P200:Z200"/>
    <mergeCell ref="B443:M443"/>
    <mergeCell ref="M175:M176"/>
    <mergeCell ref="I252:J252"/>
    <mergeCell ref="P212:Z212"/>
    <mergeCell ref="D47:M47"/>
    <mergeCell ref="P108:Z108"/>
    <mergeCell ref="D74:F75"/>
    <mergeCell ref="G298:H299"/>
    <mergeCell ref="P254:Z254"/>
    <mergeCell ref="P83:Z83"/>
    <mergeCell ref="B7:F7"/>
    <mergeCell ref="P319:Z319"/>
    <mergeCell ref="P368:Z368"/>
    <mergeCell ref="K322:L322"/>
    <mergeCell ref="P20:Z20"/>
    <mergeCell ref="G371:G372"/>
    <mergeCell ref="P256:Z256"/>
    <mergeCell ref="P85:Z85"/>
    <mergeCell ref="P383:Z383"/>
    <mergeCell ref="C485:D485"/>
    <mergeCell ref="B342:M342"/>
    <mergeCell ref="M7:M8"/>
    <mergeCell ref="P84:Z84"/>
    <mergeCell ref="P222:Z222"/>
    <mergeCell ref="P22:Z22"/>
    <mergeCell ref="B350:F350"/>
    <mergeCell ref="P320:Z320"/>
    <mergeCell ref="P447:Z447"/>
    <mergeCell ref="P314:Z314"/>
    <mergeCell ref="P385:Z385"/>
    <mergeCell ref="I321:M321"/>
    <mergeCell ref="I125:M125"/>
    <mergeCell ref="C93:D93"/>
    <mergeCell ref="I417:M418"/>
    <mergeCell ref="P80:Z80"/>
    <mergeCell ref="D3:I3"/>
    <mergeCell ref="P151:Z151"/>
    <mergeCell ref="P449:Z449"/>
    <mergeCell ref="B489:M489"/>
    <mergeCell ref="P396:Z396"/>
    <mergeCell ref="P225:Z225"/>
    <mergeCell ref="P461:Z461"/>
    <mergeCell ref="H322:H323"/>
    <mergeCell ref="P175:Z175"/>
    <mergeCell ref="C240:D240"/>
    <mergeCell ref="P162:Z162"/>
    <mergeCell ref="P460:Z460"/>
    <mergeCell ref="P398:Z398"/>
    <mergeCell ref="P227:Z227"/>
    <mergeCell ref="C317:D317"/>
    <mergeCell ref="D347:F348"/>
    <mergeCell ref="P373:Z373"/>
    <mergeCell ref="P202:Z202"/>
    <mergeCell ref="P177:Z177"/>
    <mergeCell ref="P33:Z33"/>
    <mergeCell ref="P475:Z475"/>
    <mergeCell ref="P226:Z226"/>
    <mergeCell ref="P462:Z462"/>
    <mergeCell ref="B293:M293"/>
    <mergeCell ref="B3:C3"/>
    <mergeCell ref="P231:Z231"/>
    <mergeCell ref="P35:Z35"/>
    <mergeCell ref="P302:Z302"/>
    <mergeCell ref="P333:Z333"/>
    <mergeCell ref="B172:C173"/>
    <mergeCell ref="P10:Z10"/>
    <mergeCell ref="B270:C271"/>
    <mergeCell ref="B148:M148"/>
    <mergeCell ref="B74:C75"/>
    <mergeCell ref="G368:H369"/>
    <mergeCell ref="G469:G470"/>
    <mergeCell ref="I7:J7"/>
    <mergeCell ref="B146:M146"/>
    <mergeCell ref="M105:M106"/>
    <mergeCell ref="P155:Z155"/>
    <mergeCell ref="P130:Z130"/>
    <mergeCell ref="M28:M29"/>
    <mergeCell ref="B490:M490"/>
    <mergeCell ref="P409:Z409"/>
    <mergeCell ref="P86:Z86"/>
    <mergeCell ref="P328:Z328"/>
    <mergeCell ref="P384:Z384"/>
    <mergeCell ref="P213:Z213"/>
    <mergeCell ref="P455:Z455"/>
    <mergeCell ref="P157:Z157"/>
    <mergeCell ref="P249:Z249"/>
    <mergeCell ref="P172:Z172"/>
    <mergeCell ref="P321:Z321"/>
    <mergeCell ref="P221:Z221"/>
    <mergeCell ref="P386:Z386"/>
    <mergeCell ref="P215:Z215"/>
    <mergeCell ref="P457:Z457"/>
    <mergeCell ref="D174:F174"/>
    <mergeCell ref="J3:K3"/>
    <mergeCell ref="D145:M145"/>
    <mergeCell ref="P165:Z165"/>
    <mergeCell ref="B102:C103"/>
    <mergeCell ref="P323:Z323"/>
    <mergeCell ref="P152:Z152"/>
    <mergeCell ref="I349:M349"/>
    <mergeCell ref="I445:M446"/>
    <mergeCell ref="G77:G78"/>
    <mergeCell ref="B441:M441"/>
    <mergeCell ref="I347:M348"/>
    <mergeCell ref="D466:F467"/>
    <mergeCell ref="P452:Z452"/>
    <mergeCell ref="G319:H320"/>
    <mergeCell ref="P275:Z275"/>
    <mergeCell ref="P104:Z104"/>
    <mergeCell ref="P176:Z176"/>
    <mergeCell ref="P114:Z114"/>
    <mergeCell ref="P41:Z41"/>
    <mergeCell ref="P483:Z483"/>
    <mergeCell ref="I126:J126"/>
    <mergeCell ref="P470:Z470"/>
    <mergeCell ref="P404:Z404"/>
    <mergeCell ref="K126:L126"/>
    <mergeCell ref="H203:H204"/>
    <mergeCell ref="P178:Z178"/>
    <mergeCell ref="P56:Z56"/>
    <mergeCell ref="P34:Z34"/>
    <mergeCell ref="P276:Z276"/>
    <mergeCell ref="P105:Z105"/>
    <mergeCell ref="P214:Z214"/>
    <mergeCell ref="P270:Z270"/>
    <mergeCell ref="P468:Z468"/>
    <mergeCell ref="D202:F202"/>
    <mergeCell ref="P316:Z316"/>
    <mergeCell ref="G322:G323"/>
    <mergeCell ref="P36:Z36"/>
    <mergeCell ref="P478:Z478"/>
    <mergeCell ref="P278:Z278"/>
    <mergeCell ref="P107:Z107"/>
    <mergeCell ref="K469:L469"/>
    <mergeCell ref="P336:Z336"/>
    <mergeCell ref="P430:Z430"/>
    <mergeCell ref="G151:H152"/>
    <mergeCell ref="P417:Z417"/>
    <mergeCell ref="P102:Z102"/>
    <mergeCell ref="I371:J371"/>
    <mergeCell ref="G249:H250"/>
    <mergeCell ref="K371:L371"/>
    <mergeCell ref="B149:M149"/>
    <mergeCell ref="P183:Z183"/>
    <mergeCell ref="B391:M391"/>
    <mergeCell ref="M252:M253"/>
    <mergeCell ref="B247:M247"/>
    <mergeCell ref="D447:F447"/>
    <mergeCell ref="C338:D338"/>
    <mergeCell ref="P54:Z54"/>
    <mergeCell ref="P173:Z173"/>
    <mergeCell ref="P29:Z29"/>
    <mergeCell ref="P4:Z4"/>
    <mergeCell ref="P271:Z271"/>
    <mergeCell ref="P265:Z265"/>
    <mergeCell ref="P458:Z458"/>
    <mergeCell ref="I466:M467"/>
    <mergeCell ref="P237:Z237"/>
    <mergeCell ref="K399:L399"/>
    <mergeCell ref="P31:Z31"/>
    <mergeCell ref="P473:Z473"/>
    <mergeCell ref="P329:Z329"/>
    <mergeCell ref="B77:F77"/>
    <mergeCell ref="B466:C467"/>
    <mergeCell ref="B246:M246"/>
    <mergeCell ref="P266:Z266"/>
    <mergeCell ref="P331:Z331"/>
    <mergeCell ref="I28:J28"/>
    <mergeCell ref="I223:M223"/>
    <mergeCell ref="P186:Z186"/>
    <mergeCell ref="P120:Z120"/>
    <mergeCell ref="D396:F397"/>
    <mergeCell ref="I319:M320"/>
    <mergeCell ref="P405:Z405"/>
    <mergeCell ref="D4:F5"/>
    <mergeCell ref="D390:M390"/>
    <mergeCell ref="P476:Z476"/>
    <mergeCell ref="H77:H78"/>
    <mergeCell ref="P57:Z57"/>
    <mergeCell ref="P184:Z184"/>
    <mergeCell ref="H154:H155"/>
    <mergeCell ref="P413:Z413"/>
    <mergeCell ref="C72:D72"/>
    <mergeCell ref="P407:Z407"/>
    <mergeCell ref="P357:Z357"/>
    <mergeCell ref="P42:Z42"/>
    <mergeCell ref="I370:M370"/>
    <mergeCell ref="G417:H418"/>
    <mergeCell ref="P471:Z471"/>
    <mergeCell ref="D439:M439"/>
    <mergeCell ref="M371:M372"/>
    <mergeCell ref="P123:Z123"/>
    <mergeCell ref="I447:M447"/>
    <mergeCell ref="P421:Z421"/>
    <mergeCell ref="D76:F76"/>
    <mergeCell ref="P110:Z110"/>
    <mergeCell ref="P408:Z408"/>
    <mergeCell ref="B491:M491"/>
    <mergeCell ref="P433:Z433"/>
    <mergeCell ref="P262:Z262"/>
    <mergeCell ref="B392:M392"/>
    <mergeCell ref="I249:M250"/>
    <mergeCell ref="I203:J203"/>
    <mergeCell ref="K203:L203"/>
    <mergeCell ref="I301:J301"/>
    <mergeCell ref="K301:L301"/>
    <mergeCell ref="I420:J420"/>
    <mergeCell ref="P435:Z435"/>
    <mergeCell ref="D223:F223"/>
    <mergeCell ref="B394:M394"/>
    <mergeCell ref="P70:Z70"/>
    <mergeCell ref="P263:Z263"/>
    <mergeCell ref="M126:M127"/>
    <mergeCell ref="P355:Z355"/>
    <mergeCell ref="D96:M96"/>
    <mergeCell ref="P32:Z32"/>
    <mergeCell ref="P474:Z474"/>
    <mergeCell ref="P134:Z134"/>
    <mergeCell ref="H273:H274"/>
    <mergeCell ref="G399:G400"/>
    <mergeCell ref="I396:M397"/>
    <mergeCell ref="G172:H173"/>
    <mergeCell ref="B396:C397"/>
    <mergeCell ref="P426:Z426"/>
    <mergeCell ref="D468:F468"/>
    <mergeCell ref="P428:Z428"/>
    <mergeCell ref="I77:J77"/>
    <mergeCell ref="P129:Z129"/>
    <mergeCell ref="G200:H201"/>
    <mergeCell ref="P250:Z250"/>
    <mergeCell ref="P25:Z25"/>
    <mergeCell ref="P479:Z479"/>
    <mergeCell ref="G224:G225"/>
    <mergeCell ref="G175:G176"/>
    <mergeCell ref="D172:F173"/>
    <mergeCell ref="P60:Z60"/>
    <mergeCell ref="C436:D436"/>
    <mergeCell ref="P131:Z131"/>
    <mergeCell ref="P187:Z187"/>
    <mergeCell ref="D270:F271"/>
    <mergeCell ref="P429:Z429"/>
    <mergeCell ref="P258:Z258"/>
    <mergeCell ref="K420:L420"/>
    <mergeCell ref="P423:Z423"/>
    <mergeCell ref="P223:Z223"/>
    <mergeCell ref="P174:Z174"/>
    <mergeCell ref="P350:Z350"/>
    <mergeCell ref="P410:Z410"/>
    <mergeCell ref="P481:Z481"/>
    <mergeCell ref="P124:Z124"/>
    <mergeCell ref="P360:Z360"/>
    <mergeCell ref="P189:Z189"/>
    <mergeCell ref="B175:F175"/>
    <mergeCell ref="P287:Z287"/>
    <mergeCell ref="P414:Z414"/>
    <mergeCell ref="P281:Z281"/>
    <mergeCell ref="P352:Z352"/>
    <mergeCell ref="G347:H348"/>
    <mergeCell ref="D488:M488"/>
    <mergeCell ref="P126:Z126"/>
    <mergeCell ref="I224:J224"/>
    <mergeCell ref="G448:G449"/>
    <mergeCell ref="I322:J322"/>
    <mergeCell ref="B198:M198"/>
    <mergeCell ref="P218:Z218"/>
    <mergeCell ref="B296:M296"/>
    <mergeCell ref="C268:D268"/>
    <mergeCell ref="P312:Z312"/>
    <mergeCell ref="P13:Z13"/>
    <mergeCell ref="P78:Z78"/>
    <mergeCell ref="P376:Z376"/>
    <mergeCell ref="P205:Z205"/>
    <mergeCell ref="H175:H176"/>
    <mergeCell ref="G203:G204"/>
    <mergeCell ref="P363:Z363"/>
    <mergeCell ref="G301:G302"/>
    <mergeCell ref="D298:F299"/>
    <mergeCell ref="I448:J448"/>
    <mergeCell ref="P15:Z15"/>
    <mergeCell ref="P71:Z71"/>
    <mergeCell ref="K448:L448"/>
    <mergeCell ref="P313:Z313"/>
    <mergeCell ref="P307:Z307"/>
    <mergeCell ref="P58:Z58"/>
    <mergeCell ref="P378:Z378"/>
    <mergeCell ref="B126:F126"/>
    <mergeCell ref="D102:F103"/>
    <mergeCell ref="P365:Z365"/>
    <mergeCell ref="P79:Z79"/>
    <mergeCell ref="P315:Z315"/>
    <mergeCell ref="I468:M468"/>
    <mergeCell ref="B341:C341"/>
    <mergeCell ref="G4:H5"/>
    <mergeCell ref="I76:M76"/>
    <mergeCell ref="I172:M173"/>
    <mergeCell ref="P454:Z454"/>
    <mergeCell ref="P406:Z406"/>
    <mergeCell ref="D249:F250"/>
    <mergeCell ref="I270:M271"/>
    <mergeCell ref="D243:M243"/>
    <mergeCell ref="K224:L224"/>
    <mergeCell ref="B371:F371"/>
    <mergeCell ref="B344:M344"/>
    <mergeCell ref="P431:Z431"/>
    <mergeCell ref="B50:M50"/>
    <mergeCell ref="P53:Z53"/>
    <mergeCell ref="P28:Z28"/>
    <mergeCell ref="P351:Z351"/>
    <mergeCell ref="P326:Z326"/>
    <mergeCell ref="M224:M225"/>
    <mergeCell ref="K7:L7"/>
    <mergeCell ref="G56:G57"/>
    <mergeCell ref="G420:G421"/>
    <mergeCell ref="P239:Z239"/>
    <mergeCell ref="P68:Z68"/>
    <mergeCell ref="P432:Z432"/>
    <mergeCell ref="C170:D170"/>
    <mergeCell ref="P30:Z30"/>
    <mergeCell ref="P353:Z353"/>
    <mergeCell ref="B399:F399"/>
    <mergeCell ref="B203:F203"/>
    <mergeCell ref="P5:Z5"/>
    <mergeCell ref="I202:M202"/>
    <mergeCell ref="P303:Z303"/>
    <mergeCell ref="P132:Z132"/>
    <mergeCell ref="I298:M299"/>
    <mergeCell ref="I350:J350"/>
    <mergeCell ref="I154:J154"/>
    <mergeCell ref="D368:F369"/>
    <mergeCell ref="K154:L154"/>
    <mergeCell ref="B298:C299"/>
    <mergeCell ref="G123:H124"/>
    <mergeCell ref="G221:H222"/>
    <mergeCell ref="P21:Z21"/>
    <mergeCell ref="H399:H400"/>
    <mergeCell ref="P252:Z252"/>
    <mergeCell ref="P81:Z81"/>
    <mergeCell ref="P379:Z379"/>
    <mergeCell ref="P208:Z208"/>
    <mergeCell ref="P450:Z450"/>
    <mergeCell ref="P8:Z8"/>
    <mergeCell ref="M77:M78"/>
    <mergeCell ref="H7:H8"/>
    <mergeCell ref="M301:M302"/>
    <mergeCell ref="P23:Z23"/>
    <mergeCell ref="P272:Z272"/>
    <mergeCell ref="P381:Z381"/>
    <mergeCell ref="P210:Z210"/>
    <mergeCell ref="P308:Z308"/>
    <mergeCell ref="B445:C446"/>
    <mergeCell ref="P160:Z160"/>
    <mergeCell ref="P16:Z16"/>
    <mergeCell ref="P209:Z209"/>
    <mergeCell ref="P445:Z445"/>
    <mergeCell ref="C289:D289"/>
    <mergeCell ref="P18:Z18"/>
    <mergeCell ref="B492:M492"/>
    <mergeCell ref="P234:Z234"/>
    <mergeCell ref="G53:H54"/>
    <mergeCell ref="P397:Z397"/>
    <mergeCell ref="K175:L175"/>
    <mergeCell ref="B294:M294"/>
  </mergeCells>
  <conditionalFormatting sqref="M9:M22">
    <cfRule type="expression" priority="61" dxfId="49">
      <formula>IF(I9="", 1, 0)</formula>
    </cfRule>
  </conditionalFormatting>
  <conditionalFormatting sqref="M30:M43">
    <cfRule type="expression" priority="14" dxfId="49">
      <formula>IF(I30="", 1, 0)</formula>
    </cfRule>
  </conditionalFormatting>
  <conditionalFormatting sqref="M58:M71">
    <cfRule type="expression" priority="12" dxfId="49">
      <formula>IF(I58="", 1, 0)</formula>
    </cfRule>
  </conditionalFormatting>
  <conditionalFormatting sqref="M79:M92">
    <cfRule type="expression" priority="10" dxfId="49">
      <formula>IF(I79="", 1, 0)</formula>
    </cfRule>
  </conditionalFormatting>
  <conditionalFormatting sqref="M107:M120">
    <cfRule type="expression" priority="8" dxfId="49">
      <formula>IF(I107="", 1, 0)</formula>
    </cfRule>
  </conditionalFormatting>
  <conditionalFormatting sqref="M128:M141">
    <cfRule type="expression" priority="6" dxfId="49">
      <formula>IF(I128="", 1, 0)</formula>
    </cfRule>
  </conditionalFormatting>
  <conditionalFormatting sqref="M156:M169">
    <cfRule type="expression" priority="4" dxfId="49">
      <formula>IF(I156="", 1, 0)</formula>
    </cfRule>
  </conditionalFormatting>
  <conditionalFormatting sqref="M177:M190">
    <cfRule type="expression" priority="2" dxfId="49">
      <formula>IF(I177="", 1, 0)</formula>
    </cfRule>
  </conditionalFormatting>
  <conditionalFormatting sqref="M205:M218">
    <cfRule type="expression" priority="45" dxfId="49">
      <formula>IF(I205="", 1, 0)</formula>
    </cfRule>
  </conditionalFormatting>
  <conditionalFormatting sqref="M226:M239">
    <cfRule type="expression" priority="43" dxfId="49">
      <formula>IF(I226="", 1, 0)</formula>
    </cfRule>
  </conditionalFormatting>
  <conditionalFormatting sqref="M254:M267">
    <cfRule type="expression" priority="41" dxfId="49">
      <formula>IF(I254="", 1, 0)</formula>
    </cfRule>
  </conditionalFormatting>
  <conditionalFormatting sqref="M275:M288">
    <cfRule type="expression" priority="39" dxfId="49">
      <formula>IF(I275="", 1, 0)</formula>
    </cfRule>
  </conditionalFormatting>
  <conditionalFormatting sqref="M303:M316">
    <cfRule type="expression" priority="37" dxfId="49">
      <formula>IF(I303="", 1, 0)</formula>
    </cfRule>
  </conditionalFormatting>
  <conditionalFormatting sqref="M324:M337">
    <cfRule type="expression" priority="35" dxfId="49">
      <formula>IF(I324="", 1, 0)</formula>
    </cfRule>
  </conditionalFormatting>
  <conditionalFormatting sqref="M352:M365">
    <cfRule type="expression" priority="33" dxfId="49">
      <formula>IF(I352="", 1, 0)</formula>
    </cfRule>
  </conditionalFormatting>
  <conditionalFormatting sqref="M373:M386">
    <cfRule type="expression" priority="31" dxfId="49">
      <formula>IF(I373="", 1, 0)</formula>
    </cfRule>
  </conditionalFormatting>
  <conditionalFormatting sqref="M401:M414">
    <cfRule type="expression" priority="29" dxfId="49">
      <formula>IF(I401="", 1, 0)</formula>
    </cfRule>
  </conditionalFormatting>
  <conditionalFormatting sqref="M422:M435">
    <cfRule type="expression" priority="27" dxfId="49">
      <formula>IF(I422="", 1, 0)</formula>
    </cfRule>
  </conditionalFormatting>
  <conditionalFormatting sqref="M450:M463">
    <cfRule type="expression" priority="25" dxfId="49">
      <formula>IF(I450="", 1, 0)</formula>
    </cfRule>
  </conditionalFormatting>
  <conditionalFormatting sqref="M471:M484">
    <cfRule type="expression" priority="23" dxfId="49">
      <formula>IF(I471="", 1, 0)</formula>
    </cfRule>
  </conditionalFormatting>
  <dataValidations count="1">
    <dataValidation sqref="D6 D27 D55 D76 D104 D125 D153 D174 D202 D223 D251 D272 D300 D321 D349 D370 D398 D419 D447 D468" showDropDown="0" showInputMessage="0" showErrorMessage="0" allowBlank="1" type="list">
      <formula1>Airflow.Instrument</formula1>
    </dataValidation>
  </dataValidations>
  <pageMargins left="0.7" right="0.7" top="0.75" bottom="0.75" header="0.3" footer="0.3"/>
  <pageSetup orientation="portrait" scale="99"/>
  <headerFooter>
    <oddHeader>&amp;L&amp;G&amp;C&amp;"+,Bold"&amp;16 Energy Recovery Unit Airflow Measurement Report</oddHeader>
    <oddFooter>&amp;C&amp;8Page &amp;P</oddFooter>
  </headerFooter>
  <rowBreaks count="2" manualBreakCount="2">
    <brk id="52" min="0" max="16383" man="1"/>
    <brk id="101"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3">
    <tabColor rgb="FF00B0F0"/>
    <outlinePr summaryBelow="1" summaryRight="1"/>
    <pageSetUpPr/>
  </sheetPr>
  <dimension ref="A1:X983"/>
  <sheetViews>
    <sheetView tabSelected="0" view="pageBreakPreview" topLeftCell="A277" zoomScale="90" zoomScaleNormal="100" zoomScaleSheetLayoutView="90" workbookViewId="0">
      <selection activeCell="D260" sqref="D260:G260"/>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20" t="n"/>
      <c r="F4" s="403" t="n"/>
      <c r="G4" s="200" t="inlineStr">
        <is>
          <t>Service</t>
        </is>
      </c>
      <c r="H4" s="403" t="n"/>
      <c r="I4" s="210">
        <f>IF('{Equipment Data Entry}'!C81="","", '{Equipment Data Entry}'!C81)</f>
        <v/>
      </c>
      <c r="J4" s="420" t="n"/>
      <c r="K4" s="420" t="n"/>
      <c r="L4" s="420" t="n"/>
      <c r="M4" s="403" t="n"/>
      <c r="O4" s="217" t="n"/>
      <c r="P4" s="217" t="n"/>
      <c r="Q4" s="216" t="inlineStr">
        <is>
          <t>Misc. Unit Info</t>
        </is>
      </c>
      <c r="T4" s="217" t="n"/>
      <c r="V4" s="217" t="n"/>
      <c r="W4" s="217" t="n"/>
    </row>
    <row r="5" ht="13.35" customHeight="1" s="162">
      <c r="B5" s="424" t="n"/>
      <c r="C5" s="425" t="n"/>
      <c r="D5" s="424" t="n"/>
      <c r="E5" s="426" t="n"/>
      <c r="F5" s="425" t="n"/>
      <c r="G5" s="424" t="n"/>
      <c r="H5" s="425" t="n"/>
      <c r="I5" s="424" t="n"/>
      <c r="J5" s="426" t="n"/>
      <c r="K5" s="426" t="n"/>
      <c r="L5" s="426" t="n"/>
      <c r="M5" s="425" t="n"/>
      <c r="O5" s="217" t="n"/>
      <c r="P5" s="217" t="n"/>
      <c r="Q5" s="211" t="inlineStr">
        <is>
          <t>Design Fan Rotation</t>
        </is>
      </c>
      <c r="R5" s="421" t="n"/>
      <c r="S5" s="422" t="n"/>
      <c r="T5" s="212" t="n"/>
      <c r="U5" s="423" t="n"/>
      <c r="V5" s="217" t="n"/>
      <c r="W5" s="217" t="n"/>
    </row>
    <row r="6" ht="13.35" customHeight="1" s="162">
      <c r="B6" s="439" t="inlineStr">
        <is>
          <t>Drive Type:</t>
        </is>
      </c>
      <c r="C6" s="13" t="n"/>
      <c r="D6" s="440" t="n"/>
      <c r="E6" s="439" t="inlineStr">
        <is>
          <t>Fan Rotation – Design:</t>
        </is>
      </c>
      <c r="F6" s="13" t="n"/>
      <c r="G6" s="440" t="n"/>
      <c r="H6" s="13" t="n"/>
      <c r="I6" s="439" t="inlineStr">
        <is>
          <t>Actual:</t>
        </is>
      </c>
      <c r="J6" s="440" t="n"/>
      <c r="K6" s="439" t="inlineStr">
        <is>
          <t>Sheave Bore (M/F):</t>
        </is>
      </c>
      <c r="L6" s="13" t="n"/>
      <c r="M6" s="440" t="n"/>
      <c r="O6" s="217" t="n"/>
      <c r="P6" s="217" t="n"/>
      <c r="Q6" s="211" t="inlineStr">
        <is>
          <t>Actual Fan Rotation</t>
        </is>
      </c>
      <c r="R6" s="421" t="n"/>
      <c r="S6" s="422" t="n"/>
      <c r="T6" s="212" t="n"/>
      <c r="U6" s="423" t="n"/>
      <c r="V6" s="217" t="n"/>
      <c r="W6" s="217"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c r="O7" s="217" t="n"/>
      <c r="P7" s="217" t="n"/>
      <c r="Q7" s="211" t="inlineStr">
        <is>
          <t>Design Filter Type</t>
        </is>
      </c>
      <c r="R7" s="421" t="n"/>
      <c r="S7" s="422" t="n"/>
      <c r="T7" s="212" t="n"/>
      <c r="U7" s="423" t="n"/>
      <c r="V7" s="217" t="n"/>
      <c r="W7" s="217"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c r="O8" s="216" t="n"/>
      <c r="P8" s="216" t="n"/>
      <c r="Q8" s="211" t="inlineStr">
        <is>
          <t>Installed Filter Type</t>
        </is>
      </c>
      <c r="R8" s="421" t="n"/>
      <c r="S8" s="422" t="n"/>
      <c r="T8" s="212" t="n"/>
      <c r="U8" s="423" t="n"/>
      <c r="V8" s="217" t="n"/>
      <c r="W8" s="217"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'Fan Airflow'!H23</f>
        <v/>
      </c>
      <c r="L9" s="24">
        <f>'Fan Airflow'!L23</f>
        <v/>
      </c>
      <c r="M9" s="22">
        <f>IF(OR(L9="",K9="",K9=0),"",L9/K9)</f>
        <v/>
      </c>
      <c r="O9" s="217" t="n"/>
      <c r="P9" s="217" t="n"/>
      <c r="Q9" s="211" t="inlineStr">
        <is>
          <t>Size</t>
        </is>
      </c>
      <c r="R9" s="212" t="n"/>
      <c r="S9" s="423" t="n"/>
      <c r="T9" s="211" t="inlineStr">
        <is>
          <t>Qty.</t>
        </is>
      </c>
      <c r="U9" s="212" t="n"/>
      <c r="V9" s="217" t="n"/>
      <c r="W9" s="217" t="n"/>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F25</f>
        <v/>
      </c>
      <c r="M10" s="22" t="n"/>
      <c r="O10" s="217" t="n"/>
      <c r="R10" s="217" t="n"/>
      <c r="U10" s="217" t="n"/>
      <c r="V10" s="217" t="n"/>
      <c r="W10" s="217"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c r="O11" s="217" t="n"/>
      <c r="P11" s="217" t="n"/>
      <c r="Q11" s="216" t="inlineStr">
        <is>
          <t>Direct Drive Motors</t>
        </is>
      </c>
      <c r="T11" s="216" t="inlineStr">
        <is>
          <t>Drive Change Data</t>
        </is>
      </c>
      <c r="V11" s="61" t="inlineStr">
        <is>
          <t>Original</t>
        </is>
      </c>
      <c r="W11" s="61" t="inlineStr">
        <is>
          <t>New</t>
        </is>
      </c>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c r="O12" s="217" t="n"/>
      <c r="P12" s="211" t="n"/>
      <c r="Q12" s="211" t="inlineStr">
        <is>
          <t>Initial</t>
        </is>
      </c>
      <c r="R12" s="211" t="inlineStr">
        <is>
          <t>Final</t>
        </is>
      </c>
      <c r="S12" s="217" t="n"/>
      <c r="T12" s="211" t="inlineStr">
        <is>
          <t>Motor Sheave</t>
        </is>
      </c>
      <c r="U12" s="422" t="n"/>
      <c r="V12" s="212" t="n"/>
      <c r="W12" s="212" t="n"/>
    </row>
    <row r="13" ht="13.35" customHeight="1" s="162">
      <c r="B13" s="13" t="n"/>
      <c r="C13" s="13" t="n"/>
      <c r="D13" s="13" t="n"/>
      <c r="E13" s="13" t="n"/>
      <c r="F13" s="13" t="n"/>
      <c r="G13" s="13" t="n"/>
      <c r="H13" s="13" t="n"/>
      <c r="I13" s="283" t="n"/>
      <c r="J13" s="283" t="n"/>
      <c r="K13" s="37" t="n"/>
      <c r="L13" s="37" t="n"/>
      <c r="M13" s="13" t="n"/>
      <c r="O13" s="217" t="n"/>
      <c r="P13" s="211" t="inlineStr">
        <is>
          <t>RPM</t>
        </is>
      </c>
      <c r="Q13" s="212" t="n"/>
      <c r="R13" s="211" t="n"/>
      <c r="S13" s="217" t="n"/>
      <c r="T13" s="211" t="inlineStr">
        <is>
          <t>Fan Sheave</t>
        </is>
      </c>
      <c r="U13" s="422" t="n"/>
      <c r="V13" s="212" t="n"/>
      <c r="W13" s="212" t="n"/>
    </row>
    <row r="14" ht="13.35" customHeight="1" s="162">
      <c r="B14" s="200" t="inlineStr">
        <is>
          <t>Motor Data</t>
        </is>
      </c>
      <c r="C14" s="400" t="n"/>
      <c r="D14" s="400" t="n"/>
      <c r="E14" s="400" t="n"/>
      <c r="F14" s="400" t="n"/>
      <c r="G14" s="401" t="n"/>
      <c r="H14" s="13" t="n"/>
      <c r="I14" s="283" t="inlineStr">
        <is>
          <t>Filters: Type / Size / Qty</t>
        </is>
      </c>
      <c r="J14" s="404" t="n"/>
      <c r="K14" s="37" t="n"/>
      <c r="L14" s="404" t="n"/>
      <c r="M14" s="404" t="n"/>
      <c r="O14" s="217" t="n"/>
      <c r="P14" s="211" t="inlineStr">
        <is>
          <t>VFD</t>
        </is>
      </c>
      <c r="Q14" s="212" t="n"/>
      <c r="R14" s="211" t="n"/>
      <c r="S14" s="217" t="n"/>
      <c r="T14" s="211" t="inlineStr">
        <is>
          <t>Belt</t>
        </is>
      </c>
      <c r="U14" s="422" t="n"/>
      <c r="V14" s="212" t="n"/>
      <c r="W14" s="212"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c r="O15" s="217" t="n"/>
      <c r="P15" s="211" t="inlineStr">
        <is>
          <t>DCV</t>
        </is>
      </c>
      <c r="Q15" s="212" t="n"/>
      <c r="R15" s="211" t="n"/>
      <c r="S15" s="217" t="n"/>
      <c r="T15" s="211" t="inlineStr">
        <is>
          <t>C to C</t>
        </is>
      </c>
      <c r="U15" s="422" t="n"/>
      <c r="V15" s="212" t="n"/>
      <c r="W15" s="212"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1" t="n"/>
      <c r="K16" s="208">
        <f>IF('{Equipment Data Entry}'!J81="","",'{Equipment Data Entry}'!J81)</f>
        <v/>
      </c>
      <c r="L16" s="401" t="n"/>
      <c r="M16" s="13" t="n"/>
      <c r="O16" s="217" t="n"/>
      <c r="P16" s="217" t="n"/>
      <c r="Q16" s="217" t="n"/>
      <c r="R16" s="217" t="n"/>
      <c r="S16" s="217" t="n"/>
      <c r="T16" s="217" t="n"/>
      <c r="U16" s="217" t="n"/>
      <c r="V16" s="217" t="n"/>
      <c r="W16" s="217" t="n"/>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Shv OD/Bore</t>
        </is>
      </c>
      <c r="J17" s="401" t="n"/>
      <c r="K17" s="208">
        <f>IF('{Equipment Data Entry}'!K81="","",'{Equipment Data Entry}'!K81)</f>
        <v/>
      </c>
      <c r="L17" s="401" t="n"/>
      <c r="M17" s="13" t="n"/>
      <c r="O17" s="217" t="n"/>
      <c r="P17" s="217" t="n"/>
      <c r="Q17" s="462" t="inlineStr">
        <is>
          <t>Technician Notes</t>
        </is>
      </c>
      <c r="R17" s="451" t="n"/>
      <c r="S17" s="451" t="n"/>
      <c r="T17" s="451" t="n"/>
      <c r="U17" s="451" t="n"/>
      <c r="V17" s="451" t="n"/>
      <c r="W17" s="452" t="n"/>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c r="O18" s="217" t="n"/>
      <c r="P18" s="217" t="n"/>
      <c r="Q18" s="463" t="n"/>
      <c r="R18" s="430" t="n"/>
      <c r="S18" s="430" t="n"/>
      <c r="T18" s="430" t="n"/>
      <c r="U18" s="430" t="n"/>
      <c r="V18" s="430" t="n"/>
      <c r="W18" s="464" t="n"/>
    </row>
    <row r="19" ht="13.35" customHeight="1" s="162">
      <c r="B19" s="199" t="inlineStr">
        <is>
          <t>Measured Voltage</t>
        </is>
      </c>
      <c r="C19" s="400" t="n"/>
      <c r="D19" s="401" t="n"/>
      <c r="E19" s="24" t="n"/>
      <c r="F19" s="24" t="n"/>
      <c r="G19" s="24" t="n"/>
      <c r="H19" s="13" t="n"/>
      <c r="I19" s="283" t="inlineStr">
        <is>
          <t>Final Settings / Setpoints</t>
        </is>
      </c>
      <c r="J19" s="404" t="n"/>
      <c r="K19" s="37" t="n"/>
      <c r="L19" s="404" t="n"/>
      <c r="M19" s="404" t="n"/>
      <c r="O19" s="217" t="n"/>
      <c r="P19" s="217" t="n"/>
      <c r="Q19" s="465" t="n"/>
      <c r="R19" s="404" t="n"/>
      <c r="S19" s="404" t="n"/>
      <c r="T19" s="404" t="n"/>
      <c r="U19" s="404" t="n"/>
      <c r="V19" s="404" t="n"/>
      <c r="W19" s="466"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c r="O20" s="217" t="n"/>
      <c r="P20" s="217" t="n"/>
      <c r="Q20" s="465" t="n"/>
      <c r="R20" s="404" t="n"/>
      <c r="S20" s="404" t="n"/>
      <c r="T20" s="404" t="n"/>
      <c r="U20" s="404" t="n"/>
      <c r="V20" s="404" t="n"/>
      <c r="W20" s="466" t="n"/>
    </row>
    <row r="21" ht="13.35" customHeight="1" s="162">
      <c r="B21" s="13" t="n"/>
      <c r="C21" s="13" t="n"/>
      <c r="D21" s="13" t="n"/>
      <c r="E21" s="13" t="n"/>
      <c r="F21" s="13" t="n"/>
      <c r="G21" s="13" t="n"/>
      <c r="H21" s="13" t="n"/>
      <c r="I21" s="199" t="inlineStr">
        <is>
          <t>Motor RPM</t>
        </is>
      </c>
      <c r="J21" s="401" t="n"/>
      <c r="K21" s="24" t="n"/>
      <c r="L21" s="24" t="n"/>
      <c r="M21" s="13" t="n"/>
      <c r="O21" s="217" t="n"/>
      <c r="P21" s="217" t="n"/>
      <c r="Q21" s="465" t="n"/>
      <c r="R21" s="404" t="n"/>
      <c r="S21" s="404" t="n"/>
      <c r="T21" s="404" t="n"/>
      <c r="U21" s="404" t="n"/>
      <c r="V21" s="404" t="n"/>
      <c r="W21" s="466"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c r="O22" s="217" t="n"/>
      <c r="P22" s="217" t="n"/>
      <c r="Q22" s="465" t="n"/>
      <c r="R22" s="404" t="n"/>
      <c r="S22" s="404" t="n"/>
      <c r="T22" s="404" t="n"/>
      <c r="U22" s="404" t="n"/>
      <c r="V22" s="404" t="n"/>
      <c r="W22" s="466" t="n"/>
    </row>
    <row r="23" ht="13.35" customHeight="1" s="162">
      <c r="B23" s="434" t="n"/>
      <c r="C23" s="401" t="n"/>
      <c r="D23" s="205" t="inlineStr">
        <is>
          <t>Flt/Coil</t>
        </is>
      </c>
      <c r="E23" s="205" t="inlineStr">
        <is>
          <t>Fan</t>
        </is>
      </c>
      <c r="F23" s="434" t="n"/>
      <c r="G23" s="401" t="n"/>
      <c r="H23" s="13" t="n"/>
      <c r="I23" s="246" t="inlineStr">
        <is>
          <t>VSD Frequency</t>
        </is>
      </c>
      <c r="J23" s="403" t="n"/>
      <c r="K23" s="65" t="n"/>
      <c r="L23" s="65" t="n"/>
      <c r="M23" s="13" t="n"/>
      <c r="O23" s="217" t="n"/>
      <c r="P23" s="217" t="n"/>
      <c r="Q23" s="465" t="n"/>
      <c r="R23" s="404" t="n"/>
      <c r="S23" s="404" t="n"/>
      <c r="T23" s="404" t="n"/>
      <c r="U23" s="404" t="n"/>
      <c r="V23" s="404" t="n"/>
      <c r="W23" s="466" t="n"/>
    </row>
    <row r="24" ht="13.35" customHeight="1" s="162">
      <c r="B24" s="198" t="inlineStr">
        <is>
          <t>Entering</t>
        </is>
      </c>
      <c r="C24" s="401" t="n"/>
      <c r="D24" s="19" t="n"/>
      <c r="E24" s="19" t="n"/>
      <c r="F24" s="19">
        <f>IF(E24="", "", E25-E24)</f>
        <v/>
      </c>
      <c r="G24" s="186" t="inlineStr">
        <is>
          <t>TSP</t>
        </is>
      </c>
      <c r="H24" s="23" t="n"/>
      <c r="I24" s="14" t="n"/>
      <c r="J24" s="14" t="n"/>
      <c r="K24" s="14" t="n"/>
      <c r="L24" s="38" t="n"/>
      <c r="M24" s="13" t="n"/>
      <c r="O24" s="217" t="n"/>
      <c r="P24" s="217" t="n"/>
      <c r="Q24" s="465" t="n"/>
      <c r="R24" s="404" t="n"/>
      <c r="S24" s="404" t="n"/>
      <c r="T24" s="404" t="n"/>
      <c r="U24" s="404" t="n"/>
      <c r="V24" s="404" t="n"/>
      <c r="W24" s="466"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c r="O25" s="217" t="n"/>
      <c r="P25" s="217" t="n"/>
      <c r="Q25" s="467" t="n"/>
      <c r="R25" s="468" t="n"/>
      <c r="S25" s="468" t="n"/>
      <c r="T25" s="468" t="n"/>
      <c r="U25" s="468" t="n"/>
      <c r="V25" s="468" t="n"/>
      <c r="W25" s="469" t="n"/>
    </row>
    <row r="26"/>
    <row r="27" ht="13.35" customHeight="1" s="162">
      <c r="B27" s="200" t="inlineStr">
        <is>
          <t>System</t>
        </is>
      </c>
      <c r="C27" s="403" t="n"/>
      <c r="D27" s="209">
        <f>IF('{Equipment Data Entry}'!B82="","",'{Equipment Data Entry}'!B82)</f>
        <v/>
      </c>
      <c r="E27" s="420" t="n"/>
      <c r="F27" s="403" t="n"/>
      <c r="G27" s="200" t="inlineStr">
        <is>
          <t>Service</t>
        </is>
      </c>
      <c r="H27" s="403" t="n"/>
      <c r="I27" s="210">
        <f>IF('{Equipment Data Entry}'!C82="","", '{Equipment Data Entry}'!C82)</f>
        <v/>
      </c>
      <c r="J27" s="420" t="n"/>
      <c r="K27" s="420" t="n"/>
      <c r="L27" s="420" t="n"/>
      <c r="M27" s="403" t="n"/>
      <c r="O27" s="217" t="n"/>
      <c r="P27" s="217" t="n"/>
      <c r="Q27" s="216" t="inlineStr">
        <is>
          <t>Misc. Unit Info</t>
        </is>
      </c>
      <c r="T27" s="217" t="n"/>
      <c r="V27" s="217" t="n"/>
      <c r="W27" s="217" t="n"/>
    </row>
    <row r="28" ht="13.35" customHeight="1" s="162">
      <c r="B28" s="424" t="n"/>
      <c r="C28" s="425" t="n"/>
      <c r="D28" s="424" t="n"/>
      <c r="E28" s="426" t="n"/>
      <c r="F28" s="425" t="n"/>
      <c r="G28" s="424" t="n"/>
      <c r="H28" s="425" t="n"/>
      <c r="I28" s="424" t="n"/>
      <c r="J28" s="426" t="n"/>
      <c r="K28" s="426" t="n"/>
      <c r="L28" s="426" t="n"/>
      <c r="M28" s="425" t="n"/>
      <c r="O28" s="217" t="n"/>
      <c r="P28" s="217" t="n"/>
      <c r="Q28" s="211" t="inlineStr">
        <is>
          <t>Design Fan Rotation</t>
        </is>
      </c>
      <c r="R28" s="421" t="n"/>
      <c r="S28" s="422" t="n"/>
      <c r="T28" s="212" t="n"/>
      <c r="U28" s="423" t="n"/>
      <c r="V28" s="217" t="n"/>
      <c r="W28" s="217" t="n"/>
    </row>
    <row r="29" ht="13.35" customHeight="1" s="162">
      <c r="B29" s="439" t="inlineStr">
        <is>
          <t>Drive Type:</t>
        </is>
      </c>
      <c r="C29" s="13" t="n"/>
      <c r="D29" s="440" t="n"/>
      <c r="E29" s="439" t="inlineStr">
        <is>
          <t>Fan Rotation – Design:</t>
        </is>
      </c>
      <c r="F29" s="13" t="n"/>
      <c r="G29" s="440" t="n"/>
      <c r="H29" s="13" t="n"/>
      <c r="I29" s="439" t="inlineStr">
        <is>
          <t>Actual:</t>
        </is>
      </c>
      <c r="J29" s="440" t="n"/>
      <c r="K29" s="439" t="inlineStr">
        <is>
          <t>Sheave Bore (M/F):</t>
        </is>
      </c>
      <c r="L29" s="13" t="n"/>
      <c r="M29" s="440" t="n"/>
      <c r="O29" s="217" t="n"/>
      <c r="P29" s="217" t="n"/>
      <c r="Q29" s="211" t="inlineStr">
        <is>
          <t>Actual Fan Rotation</t>
        </is>
      </c>
      <c r="R29" s="421" t="n"/>
      <c r="S29" s="422" t="n"/>
      <c r="T29" s="212" t="n"/>
      <c r="U29" s="423" t="n"/>
      <c r="V29" s="217" t="n"/>
      <c r="W29" s="217"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c r="O30" s="217" t="n"/>
      <c r="P30" s="217" t="n"/>
      <c r="Q30" s="211" t="inlineStr">
        <is>
          <t>Design Filter Type</t>
        </is>
      </c>
      <c r="R30" s="421" t="n"/>
      <c r="S30" s="422" t="n"/>
      <c r="T30" s="212" t="n"/>
      <c r="U30" s="423" t="n"/>
      <c r="V30" s="217" t="n"/>
      <c r="W30" s="217" t="n"/>
    </row>
    <row r="31" ht="13.35" customHeight="1" s="162">
      <c r="B31" s="199" t="inlineStr">
        <is>
          <t>Manufacturer</t>
        </is>
      </c>
      <c r="C31" s="401" t="n"/>
      <c r="D31" s="204">
        <f>IF('{Equipment Data Entry}'!E82="","",'{Equipment Data Entry}'!E82)</f>
        <v/>
      </c>
      <c r="E31" s="400" t="n"/>
      <c r="F31" s="400" t="n"/>
      <c r="G31" s="401" t="n"/>
      <c r="H31" s="13" t="n"/>
      <c r="I31" s="199" t="inlineStr">
        <is>
          <t>Design Criteria</t>
        </is>
      </c>
      <c r="J31" s="401" t="n"/>
      <c r="K31" s="199" t="inlineStr">
        <is>
          <t>Design</t>
        </is>
      </c>
      <c r="L31" s="199" t="inlineStr">
        <is>
          <t>Actual</t>
        </is>
      </c>
      <c r="M31" s="13" t="n"/>
      <c r="O31" s="216" t="n"/>
      <c r="P31" s="216" t="n"/>
      <c r="Q31" s="211" t="inlineStr">
        <is>
          <t>Installed Filter Type</t>
        </is>
      </c>
      <c r="R31" s="421" t="n"/>
      <c r="S31" s="422" t="n"/>
      <c r="T31" s="212" t="n"/>
      <c r="U31" s="423" t="n"/>
      <c r="V31" s="217" t="n"/>
      <c r="W31" s="217" t="n"/>
    </row>
    <row r="32" ht="13.35" customHeight="1" s="162">
      <c r="B32" s="199" t="inlineStr">
        <is>
          <t>Model Number</t>
        </is>
      </c>
      <c r="C32" s="401" t="n"/>
      <c r="D32" s="204">
        <f>IF('{Equipment Data Entry}'!F82="","",'{Equipment Data Entry}'!F82)</f>
        <v/>
      </c>
      <c r="E32" s="400" t="n"/>
      <c r="F32" s="400" t="n"/>
      <c r="G32" s="401" t="n"/>
      <c r="H32" s="13" t="n"/>
      <c r="I32" s="199" t="inlineStr">
        <is>
          <t>Total Airflow</t>
        </is>
      </c>
      <c r="J32" s="401" t="n"/>
      <c r="K32" s="24">
        <f>'Fan Airflow'!H44</f>
        <v/>
      </c>
      <c r="L32" s="24">
        <f>'Fan Airflow'!L44</f>
        <v/>
      </c>
      <c r="M32" s="22">
        <f>IF(OR(L32="",K32="",K32=0),"",L32/K32)</f>
        <v/>
      </c>
      <c r="O32" s="217" t="n"/>
      <c r="P32" s="217" t="n"/>
      <c r="Q32" s="211" t="inlineStr">
        <is>
          <t>Size</t>
        </is>
      </c>
      <c r="R32" s="212" t="n"/>
      <c r="S32" s="423" t="n"/>
      <c r="T32" s="211" t="inlineStr">
        <is>
          <t>Qty.</t>
        </is>
      </c>
      <c r="U32" s="212" t="n"/>
      <c r="V32" s="217" t="n"/>
      <c r="W32" s="217" t="n"/>
    </row>
    <row r="33" ht="13.35" customHeight="1" s="162">
      <c r="B33" s="199" t="inlineStr">
        <is>
          <t>Serial Number</t>
        </is>
      </c>
      <c r="C33" s="401" t="n"/>
      <c r="D33" s="204" t="n"/>
      <c r="E33" s="400" t="n"/>
      <c r="F33" s="400" t="n"/>
      <c r="G33" s="401" t="n"/>
      <c r="H33" s="13" t="n"/>
      <c r="I33" s="199" t="inlineStr">
        <is>
          <t>Unit ESP</t>
        </is>
      </c>
      <c r="J33" s="401" t="n"/>
      <c r="K33" s="71">
        <f>IF('{Equipment Data Entry}'!H82="","",'{Equipment Data Entry}'!H82)</f>
        <v/>
      </c>
      <c r="L33" s="64">
        <f>F48</f>
        <v/>
      </c>
      <c r="M33" s="22" t="n"/>
      <c r="O33" s="217" t="n"/>
      <c r="R33" s="217" t="n"/>
      <c r="U33" s="217" t="n"/>
      <c r="V33" s="217" t="n"/>
      <c r="W33" s="217" t="n"/>
    </row>
    <row r="34" ht="13.35" customHeight="1" s="162">
      <c r="B34" s="199" t="inlineStr">
        <is>
          <t>Area Served</t>
        </is>
      </c>
      <c r="C34" s="401" t="n"/>
      <c r="D34" s="204">
        <f>I27</f>
        <v/>
      </c>
      <c r="E34" s="400" t="n"/>
      <c r="F34" s="400" t="n"/>
      <c r="G34" s="401" t="n"/>
      <c r="H34" s="13" t="n"/>
      <c r="I34" s="199" t="inlineStr">
        <is>
          <t>Fan RPMs</t>
        </is>
      </c>
      <c r="J34" s="401" t="n"/>
      <c r="K34" s="24">
        <f>IF('{Equipment Data Entry}'!I82="","",'{Equipment Data Entry}'!I82)</f>
        <v/>
      </c>
      <c r="L34" s="24">
        <f>IF(L45="","",L45)</f>
        <v/>
      </c>
      <c r="M34" s="13" t="n"/>
      <c r="O34" s="217" t="n"/>
      <c r="P34" s="217" t="n"/>
      <c r="Q34" s="216" t="inlineStr">
        <is>
          <t>Direct Drive Motors</t>
        </is>
      </c>
      <c r="T34" s="216" t="inlineStr">
        <is>
          <t>Drive Change Data</t>
        </is>
      </c>
      <c r="V34" s="61" t="inlineStr">
        <is>
          <t>Original</t>
        </is>
      </c>
      <c r="W34" s="61" t="inlineStr">
        <is>
          <t>New</t>
        </is>
      </c>
    </row>
    <row r="35" ht="13.35" customHeight="1" s="162">
      <c r="B35" s="199" t="inlineStr">
        <is>
          <t>Location</t>
        </is>
      </c>
      <c r="C35" s="401" t="n"/>
      <c r="D35" s="204">
        <f>IF('{Equipment Data Entry}'!D82="","",'{Equipment Data Entry}'!D82)</f>
        <v/>
      </c>
      <c r="E35" s="400" t="n"/>
      <c r="F35" s="400" t="n"/>
      <c r="G35" s="401" t="n"/>
      <c r="H35" s="13" t="n"/>
      <c r="I35" s="283" t="n"/>
      <c r="J35" s="283" t="n"/>
      <c r="K35" s="36" t="n"/>
      <c r="L35" s="36" t="n"/>
      <c r="M35" s="13" t="n"/>
      <c r="O35" s="217" t="n"/>
      <c r="P35" s="211" t="n"/>
      <c r="Q35" s="211" t="inlineStr">
        <is>
          <t>Initial</t>
        </is>
      </c>
      <c r="R35" s="211" t="inlineStr">
        <is>
          <t>Final</t>
        </is>
      </c>
      <c r="S35" s="217" t="n"/>
      <c r="T35" s="211" t="inlineStr">
        <is>
          <t>Motor Sheave</t>
        </is>
      </c>
      <c r="U35" s="422" t="n"/>
      <c r="V35" s="212" t="n"/>
      <c r="W35" s="212" t="n"/>
    </row>
    <row r="36" ht="13.35" customHeight="1" s="162">
      <c r="B36" s="13" t="n"/>
      <c r="C36" s="13" t="n"/>
      <c r="D36" s="13" t="n"/>
      <c r="E36" s="13" t="n"/>
      <c r="F36" s="13" t="n"/>
      <c r="G36" s="13" t="n"/>
      <c r="H36" s="13" t="n"/>
      <c r="I36" s="283" t="n"/>
      <c r="J36" s="283" t="n"/>
      <c r="K36" s="37" t="n"/>
      <c r="L36" s="37" t="n"/>
      <c r="M36" s="13" t="n"/>
      <c r="O36" s="217" t="n"/>
      <c r="P36" s="211" t="inlineStr">
        <is>
          <t>RPM</t>
        </is>
      </c>
      <c r="Q36" s="212" t="n"/>
      <c r="R36" s="211" t="n"/>
      <c r="S36" s="217" t="n"/>
      <c r="T36" s="211" t="inlineStr">
        <is>
          <t>Fan Sheave</t>
        </is>
      </c>
      <c r="U36" s="422" t="n"/>
      <c r="V36" s="212" t="n"/>
      <c r="W36" s="212" t="n"/>
    </row>
    <row r="37" ht="13.35" customHeight="1" s="162">
      <c r="B37" s="200" t="inlineStr">
        <is>
          <t>Motor Data</t>
        </is>
      </c>
      <c r="C37" s="400" t="n"/>
      <c r="D37" s="400" t="n"/>
      <c r="E37" s="400" t="n"/>
      <c r="F37" s="400" t="n"/>
      <c r="G37" s="401" t="n"/>
      <c r="H37" s="13" t="n"/>
      <c r="I37" s="283" t="inlineStr">
        <is>
          <t>Filters: Type / Size / Qty</t>
        </is>
      </c>
      <c r="J37" s="404" t="n"/>
      <c r="K37" s="37" t="n"/>
      <c r="L37" s="404" t="n"/>
      <c r="M37" s="404" t="n"/>
      <c r="O37" s="217" t="n"/>
      <c r="P37" s="211" t="inlineStr">
        <is>
          <t>VFD</t>
        </is>
      </c>
      <c r="Q37" s="212" t="n"/>
      <c r="R37" s="211" t="n"/>
      <c r="S37" s="217" t="n"/>
      <c r="T37" s="211" t="inlineStr">
        <is>
          <t>Belt</t>
        </is>
      </c>
      <c r="U37" s="422" t="n"/>
      <c r="V37" s="212" t="n"/>
      <c r="W37" s="212" t="n"/>
    </row>
    <row r="38" ht="13.35" customHeight="1" s="162">
      <c r="B38" s="199" t="inlineStr">
        <is>
          <t>Manufacturer</t>
        </is>
      </c>
      <c r="C38" s="401" t="n"/>
      <c r="D38" s="203" t="n"/>
      <c r="E38" s="400" t="n"/>
      <c r="F38" s="400" t="n"/>
      <c r="G38" s="401" t="n"/>
      <c r="H38" s="13" t="n"/>
      <c r="I38" s="200" t="inlineStr">
        <is>
          <t>Drive Data</t>
        </is>
      </c>
      <c r="J38" s="400" t="n"/>
      <c r="K38" s="400" t="n"/>
      <c r="L38" s="401" t="n"/>
      <c r="M38" s="13" t="n"/>
      <c r="O38" s="217" t="n"/>
      <c r="P38" s="211" t="inlineStr">
        <is>
          <t>DCV</t>
        </is>
      </c>
      <c r="Q38" s="212" t="n"/>
      <c r="R38" s="211" t="n"/>
      <c r="S38" s="217" t="n"/>
      <c r="T38" s="211" t="inlineStr">
        <is>
          <t>C to C</t>
        </is>
      </c>
      <c r="U38" s="422" t="n"/>
      <c r="V38" s="212" t="n"/>
      <c r="W38" s="212" t="n"/>
    </row>
    <row r="39" ht="13.35" customHeight="1" s="162">
      <c r="B39" s="199" t="inlineStr">
        <is>
          <t>Horsepower</t>
        </is>
      </c>
      <c r="C39" s="401" t="n"/>
      <c r="D39" s="28">
        <f>IF('{Equipment Data Entry}'!G82="","",'{Equipment Data Entry}'!G82)</f>
        <v/>
      </c>
      <c r="E39" s="21" t="inlineStr">
        <is>
          <t>RPM</t>
        </is>
      </c>
      <c r="F39" s="24" t="n"/>
      <c r="G39" s="199" t="inlineStr">
        <is>
          <t>SF</t>
        </is>
      </c>
      <c r="H39" s="13" t="n"/>
      <c r="I39" s="199" t="inlineStr">
        <is>
          <t>Motor Shv OD/Bore/PD</t>
        </is>
      </c>
      <c r="J39" s="401" t="n"/>
      <c r="K39" s="208">
        <f>IF('{Equipment Data Entry}'!J82="","",'{Equipment Data Entry}'!J82)</f>
        <v/>
      </c>
      <c r="L39" s="401" t="n"/>
      <c r="M39" s="13" t="n"/>
      <c r="O39" s="217" t="n"/>
      <c r="P39" s="217" t="n"/>
      <c r="Q39" s="217" t="n"/>
      <c r="R39" s="217" t="n"/>
      <c r="S39" s="217" t="n"/>
      <c r="T39" s="217" t="n"/>
      <c r="U39" s="217" t="n"/>
      <c r="V39" s="217" t="n"/>
      <c r="W39" s="217" t="n"/>
    </row>
    <row r="40" ht="13.35" customHeight="1" s="162">
      <c r="B40" s="198">
        <f>IF('{Equipment Data Entry}'!N82="","",'{Equipment Data Entry}'!N82)</f>
        <v/>
      </c>
      <c r="C40" s="198">
        <f>IF('{Equipment Data Entry}'!O82="","",'{Equipment Data Entry}'!O82)</f>
        <v/>
      </c>
      <c r="D40" s="21" t="inlineStr">
        <is>
          <t>FLA</t>
        </is>
      </c>
      <c r="E40" s="67" t="n"/>
      <c r="F40" s="21" t="inlineStr">
        <is>
          <t>Frame</t>
        </is>
      </c>
      <c r="G40" s="208" t="n"/>
      <c r="H40" s="13" t="n"/>
      <c r="I40" s="199" t="inlineStr">
        <is>
          <t>Fan Shv OD/Bore</t>
        </is>
      </c>
      <c r="J40" s="401" t="n"/>
      <c r="K40" s="208">
        <f>IF('{Equipment Data Entry}'!K82="","",'{Equipment Data Entry}'!K82)</f>
        <v/>
      </c>
      <c r="L40" s="401" t="n"/>
      <c r="M40" s="13" t="n"/>
      <c r="O40" s="217" t="n"/>
      <c r="P40" s="217" t="n"/>
      <c r="Q40" s="462" t="inlineStr">
        <is>
          <t>Technician Notes</t>
        </is>
      </c>
      <c r="R40" s="451" t="n"/>
      <c r="S40" s="451" t="n"/>
      <c r="T40" s="451" t="n"/>
      <c r="U40" s="451" t="n"/>
      <c r="V40" s="451" t="n"/>
      <c r="W40" s="452" t="n"/>
    </row>
    <row r="41" ht="13.35" customHeight="1" s="162">
      <c r="B41" s="199" t="inlineStr">
        <is>
          <t>Corrected FLA</t>
        </is>
      </c>
      <c r="C41" s="401" t="n"/>
      <c r="D41" s="27">
        <f>IF(OR(E42="",E40="",B40=""),"",B40/AVERAGE(E42:G42)*E40)</f>
        <v/>
      </c>
      <c r="E41" s="199" t="inlineStr">
        <is>
          <t>Estimated BHP</t>
        </is>
      </c>
      <c r="F41" s="401" t="n"/>
      <c r="G41" s="27">
        <f>IF(OR(COUNT(E42:G42)=0,COUNT(E43:G43)=0),"",IF(C40="1-phase", ((0.8*0.9*E42*E43)/746), AVERAGE(E42:G42)*AVERAGE(E43:G43)*0.8*0.9*1.732/746))</f>
        <v/>
      </c>
      <c r="H41" s="13" t="n"/>
      <c r="I41" s="199" t="inlineStr">
        <is>
          <t>Belt(s)</t>
        </is>
      </c>
      <c r="J41" s="208">
        <f>IF('{Equipment Data Entry}'!L82="","",'{Equipment Data Entry}'!L82)</f>
        <v/>
      </c>
      <c r="K41" s="199" t="inlineStr">
        <is>
          <t>C to C</t>
        </is>
      </c>
      <c r="L41" s="64">
        <f>IF('{Equipment Data Entry}'!M82="","",'{Equipment Data Entry}'!M82)</f>
        <v/>
      </c>
      <c r="M41" s="13" t="n"/>
      <c r="O41" s="217" t="n"/>
      <c r="P41" s="217" t="n"/>
      <c r="Q41" s="463" t="n"/>
      <c r="R41" s="430" t="n"/>
      <c r="S41" s="430" t="n"/>
      <c r="T41" s="430" t="n"/>
      <c r="U41" s="430" t="n"/>
      <c r="V41" s="430" t="n"/>
      <c r="W41" s="464" t="n"/>
    </row>
    <row r="42" ht="13.35" customHeight="1" s="162">
      <c r="B42" s="199" t="inlineStr">
        <is>
          <t>Measured Voltage</t>
        </is>
      </c>
      <c r="C42" s="400" t="n"/>
      <c r="D42" s="401" t="n"/>
      <c r="E42" s="24" t="n"/>
      <c r="F42" s="24" t="n"/>
      <c r="G42" s="24" t="n"/>
      <c r="H42" s="13" t="n"/>
      <c r="I42" s="283" t="inlineStr">
        <is>
          <t>Final Settings / Setpoints</t>
        </is>
      </c>
      <c r="J42" s="404" t="n"/>
      <c r="K42" s="37" t="n"/>
      <c r="L42" s="404" t="n"/>
      <c r="M42" s="404" t="n"/>
      <c r="O42" s="217" t="n"/>
      <c r="P42" s="217" t="n"/>
      <c r="Q42" s="465" t="n"/>
      <c r="R42" s="404" t="n"/>
      <c r="S42" s="404" t="n"/>
      <c r="T42" s="404" t="n"/>
      <c r="U42" s="404" t="n"/>
      <c r="V42" s="404" t="n"/>
      <c r="W42" s="466" t="n"/>
    </row>
    <row r="43" ht="13.35" customHeight="1" s="162">
      <c r="B43" s="199" t="inlineStr">
        <is>
          <t>Measured Amperage</t>
        </is>
      </c>
      <c r="C43" s="400" t="n"/>
      <c r="D43" s="401" t="n"/>
      <c r="E43" s="67" t="n"/>
      <c r="F43" s="67" t="n"/>
      <c r="G43" s="67" t="n"/>
      <c r="H43" s="13" t="n"/>
      <c r="I43" s="205" t="inlineStr">
        <is>
          <t>RPM Data</t>
        </is>
      </c>
      <c r="J43" s="401" t="n"/>
      <c r="K43" s="205" t="inlineStr">
        <is>
          <t>Initial</t>
        </is>
      </c>
      <c r="L43" s="205" t="inlineStr">
        <is>
          <t>Final</t>
        </is>
      </c>
      <c r="M43" s="13" t="n"/>
      <c r="O43" s="217" t="n"/>
      <c r="P43" s="217" t="n"/>
      <c r="Q43" s="465" t="n"/>
      <c r="R43" s="404" t="n"/>
      <c r="S43" s="404" t="n"/>
      <c r="T43" s="404" t="n"/>
      <c r="U43" s="404" t="n"/>
      <c r="V43" s="404" t="n"/>
      <c r="W43" s="466" t="n"/>
    </row>
    <row r="44" ht="13.35" customHeight="1" s="162">
      <c r="B44" s="13" t="n"/>
      <c r="C44" s="13" t="n"/>
      <c r="D44" s="13" t="n"/>
      <c r="E44" s="13" t="n"/>
      <c r="F44" s="13" t="n"/>
      <c r="G44" s="13" t="n"/>
      <c r="H44" s="13" t="n"/>
      <c r="I44" s="199" t="inlineStr">
        <is>
          <t>Motor RPM</t>
        </is>
      </c>
      <c r="J44" s="401" t="n"/>
      <c r="K44" s="24" t="n"/>
      <c r="L44" s="24" t="n"/>
      <c r="M44" s="13" t="n"/>
      <c r="O44" s="217" t="n"/>
      <c r="P44" s="217" t="n"/>
      <c r="Q44" s="465" t="n"/>
      <c r="R44" s="404" t="n"/>
      <c r="S44" s="404" t="n"/>
      <c r="T44" s="404" t="n"/>
      <c r="U44" s="404" t="n"/>
      <c r="V44" s="404" t="n"/>
      <c r="W44" s="466" t="n"/>
    </row>
    <row r="45" ht="13.35" customHeight="1" s="162">
      <c r="B45" s="200" t="inlineStr">
        <is>
          <t xml:space="preserve">Static Pressures Profile </t>
        </is>
      </c>
      <c r="C45" s="400" t="n"/>
      <c r="D45" s="400" t="n"/>
      <c r="E45" s="400" t="n"/>
      <c r="F45" s="400" t="n"/>
      <c r="G45" s="401" t="n"/>
      <c r="H45" s="13" t="n"/>
      <c r="I45" s="199" t="inlineStr">
        <is>
          <t>Fan RPM</t>
        </is>
      </c>
      <c r="J45" s="401" t="n"/>
      <c r="K45" s="24" t="n"/>
      <c r="L45" s="24" t="n"/>
      <c r="M45" s="13" t="n"/>
      <c r="O45" s="217" t="n"/>
      <c r="P45" s="217" t="n"/>
      <c r="Q45" s="465" t="n"/>
      <c r="R45" s="404" t="n"/>
      <c r="S45" s="404" t="n"/>
      <c r="T45" s="404" t="n"/>
      <c r="U45" s="404" t="n"/>
      <c r="V45" s="404" t="n"/>
      <c r="W45" s="466" t="n"/>
    </row>
    <row r="46" ht="13.35" customHeight="1" s="162">
      <c r="B46" s="434" t="n"/>
      <c r="C46" s="401" t="n"/>
      <c r="D46" s="205" t="inlineStr">
        <is>
          <t>Flt/Coil</t>
        </is>
      </c>
      <c r="E46" s="205" t="inlineStr">
        <is>
          <t>Fan</t>
        </is>
      </c>
      <c r="F46" s="434" t="n"/>
      <c r="G46" s="401" t="n"/>
      <c r="H46" s="13" t="n"/>
      <c r="I46" s="246" t="inlineStr">
        <is>
          <t>VSD Frequency</t>
        </is>
      </c>
      <c r="J46" s="403" t="n"/>
      <c r="K46" s="65" t="n"/>
      <c r="L46" s="65" t="n"/>
      <c r="M46" s="13" t="n"/>
      <c r="O46" s="217" t="n"/>
      <c r="P46" s="217" t="n"/>
      <c r="Q46" s="465" t="n"/>
      <c r="R46" s="404" t="n"/>
      <c r="S46" s="404" t="n"/>
      <c r="T46" s="404" t="n"/>
      <c r="U46" s="404" t="n"/>
      <c r="V46" s="404" t="n"/>
      <c r="W46" s="466" t="n"/>
    </row>
    <row r="47" ht="13.35" customHeight="1" s="162">
      <c r="B47" s="198" t="inlineStr">
        <is>
          <t>Entering</t>
        </is>
      </c>
      <c r="C47" s="401" t="n"/>
      <c r="D47" s="19" t="n"/>
      <c r="E47" s="19" t="n"/>
      <c r="F47" s="19">
        <f>IF(E47="", "", E48-E47)</f>
        <v/>
      </c>
      <c r="G47" s="186" t="inlineStr">
        <is>
          <t>TSP</t>
        </is>
      </c>
      <c r="H47" s="23" t="n"/>
      <c r="I47" s="14" t="n"/>
      <c r="J47" s="14" t="n"/>
      <c r="K47" s="14" t="n"/>
      <c r="L47" s="38" t="n"/>
      <c r="M47" s="13" t="n"/>
      <c r="O47" s="217" t="n"/>
      <c r="P47" s="217" t="n"/>
      <c r="Q47" s="465" t="n"/>
      <c r="R47" s="404" t="n"/>
      <c r="S47" s="404" t="n"/>
      <c r="T47" s="404" t="n"/>
      <c r="U47" s="404" t="n"/>
      <c r="V47" s="404" t="n"/>
      <c r="W47" s="466" t="n"/>
    </row>
    <row r="48" ht="13.35" customHeight="1" s="162">
      <c r="B48" s="198" t="inlineStr">
        <is>
          <t>Exiting</t>
        </is>
      </c>
      <c r="C48" s="401" t="n"/>
      <c r="D48" s="55">
        <f>IF(E47="", "", E47)</f>
        <v/>
      </c>
      <c r="E48" s="19" t="n"/>
      <c r="F48" s="19">
        <f>IF(E48="", "", E48-D47)</f>
        <v/>
      </c>
      <c r="G48" s="186" t="inlineStr">
        <is>
          <t>ESP</t>
        </is>
      </c>
      <c r="H48" s="23" t="n"/>
      <c r="I48" s="13" t="n"/>
      <c r="J48" s="13" t="n"/>
      <c r="K48" s="13" t="n"/>
      <c r="L48" s="13" t="n"/>
      <c r="M48" s="13" t="n"/>
      <c r="O48" s="217" t="n"/>
      <c r="P48" s="217" t="n"/>
      <c r="Q48" s="467" t="n"/>
      <c r="R48" s="468" t="n"/>
      <c r="S48" s="468" t="n"/>
      <c r="T48" s="468" t="n"/>
      <c r="U48" s="468" t="n"/>
      <c r="V48" s="468" t="n"/>
      <c r="W48" s="469" t="n"/>
    </row>
    <row r="49"/>
    <row r="50" ht="13.35" customHeight="1" s="162">
      <c r="B50" s="205" t="inlineStr">
        <is>
          <t>Notes</t>
        </is>
      </c>
      <c r="C50" s="186" t="n"/>
      <c r="D50" s="400" t="n"/>
      <c r="E50" s="400" t="n"/>
      <c r="F50" s="400" t="n"/>
      <c r="G50" s="400" t="n"/>
      <c r="H50" s="400" t="n"/>
      <c r="I50" s="400" t="n"/>
      <c r="J50" s="400" t="n"/>
      <c r="K50" s="400" t="n"/>
      <c r="L50" s="400" t="n"/>
      <c r="M50" s="401" t="n"/>
    </row>
    <row r="51" ht="13.35" customHeight="1" s="162">
      <c r="B51" s="186" t="n"/>
      <c r="C51" s="400" t="n"/>
      <c r="D51" s="400" t="n"/>
      <c r="E51" s="400" t="n"/>
      <c r="F51" s="400" t="n"/>
      <c r="G51" s="400" t="n"/>
      <c r="H51" s="400" t="n"/>
      <c r="I51" s="400" t="n"/>
      <c r="J51" s="400" t="n"/>
      <c r="K51" s="400" t="n"/>
      <c r="L51" s="400" t="n"/>
      <c r="M51" s="401" t="n"/>
    </row>
    <row r="52" ht="13.35" customHeight="1" s="162">
      <c r="B52" s="186" t="n"/>
      <c r="C52" s="400" t="n"/>
      <c r="D52" s="400" t="n"/>
      <c r="E52" s="400" t="n"/>
      <c r="F52" s="400" t="n"/>
      <c r="G52" s="400" t="n"/>
      <c r="H52" s="400" t="n"/>
      <c r="I52" s="400" t="n"/>
      <c r="J52" s="400" t="n"/>
      <c r="K52" s="400" t="n"/>
      <c r="L52" s="400" t="n"/>
      <c r="M52" s="401" t="n"/>
    </row>
    <row r="53" ht="13.35" customHeight="1" s="162">
      <c r="B53" s="200" t="inlineStr">
        <is>
          <t>System</t>
        </is>
      </c>
      <c r="C53" s="403" t="n"/>
      <c r="D53" s="209">
        <f>IF('{Equipment Data Entry}'!B83="","",'{Equipment Data Entry}'!B83)</f>
        <v/>
      </c>
      <c r="E53" s="420" t="n"/>
      <c r="F53" s="403" t="n"/>
      <c r="G53" s="200" t="inlineStr">
        <is>
          <t>Service</t>
        </is>
      </c>
      <c r="H53" s="403" t="n"/>
      <c r="I53" s="210">
        <f>IF('{Equipment Data Entry}'!C83="","", '{Equipment Data Entry}'!C83)</f>
        <v/>
      </c>
      <c r="J53" s="420" t="n"/>
      <c r="K53" s="420" t="n"/>
      <c r="L53" s="420" t="n"/>
      <c r="M53" s="403" t="n"/>
      <c r="O53" s="217" t="n"/>
      <c r="P53" s="217" t="n"/>
      <c r="Q53" s="216" t="inlineStr">
        <is>
          <t>Misc. Unit Info</t>
        </is>
      </c>
      <c r="T53" s="217" t="n"/>
      <c r="V53" s="217" t="n"/>
      <c r="W53" s="217" t="n"/>
    </row>
    <row r="54" ht="13.35" customHeight="1" s="162">
      <c r="B54" s="424" t="n"/>
      <c r="C54" s="425" t="n"/>
      <c r="D54" s="424" t="n"/>
      <c r="E54" s="426" t="n"/>
      <c r="F54" s="425" t="n"/>
      <c r="G54" s="424" t="n"/>
      <c r="H54" s="425" t="n"/>
      <c r="I54" s="424" t="n"/>
      <c r="J54" s="426" t="n"/>
      <c r="K54" s="426" t="n"/>
      <c r="L54" s="426" t="n"/>
      <c r="M54" s="425" t="n"/>
      <c r="O54" s="217" t="n"/>
      <c r="P54" s="217" t="n"/>
      <c r="Q54" s="211" t="inlineStr">
        <is>
          <t>Design Fan Rotation</t>
        </is>
      </c>
      <c r="R54" s="421" t="n"/>
      <c r="S54" s="422" t="n"/>
      <c r="T54" s="212" t="n"/>
      <c r="U54" s="423" t="n"/>
      <c r="V54" s="217" t="n"/>
      <c r="W54" s="217" t="n"/>
    </row>
    <row r="55" ht="13.35" customHeight="1" s="162">
      <c r="B55" s="439" t="inlineStr">
        <is>
          <t>Drive Type:</t>
        </is>
      </c>
      <c r="C55" s="13" t="n"/>
      <c r="D55" s="440" t="n"/>
      <c r="E55" s="439" t="inlineStr">
        <is>
          <t>Fan Rotation – Design:</t>
        </is>
      </c>
      <c r="F55" s="13" t="n"/>
      <c r="G55" s="440" t="n"/>
      <c r="H55" s="13" t="n"/>
      <c r="I55" s="439" t="inlineStr">
        <is>
          <t>Actual:</t>
        </is>
      </c>
      <c r="J55" s="440" t="n"/>
      <c r="K55" s="439" t="inlineStr">
        <is>
          <t>Sheave Bore (M/F):</t>
        </is>
      </c>
      <c r="L55" s="13" t="n"/>
      <c r="M55" s="440" t="n"/>
      <c r="O55" s="217" t="n"/>
      <c r="P55" s="217" t="n"/>
      <c r="Q55" s="211" t="inlineStr">
        <is>
          <t>Actual Fan Rotation</t>
        </is>
      </c>
      <c r="R55" s="421" t="n"/>
      <c r="S55" s="422" t="n"/>
      <c r="T55" s="212" t="n"/>
      <c r="U55" s="423" t="n"/>
      <c r="V55" s="217" t="n"/>
      <c r="W55" s="217" t="n"/>
    </row>
    <row r="56" ht="13.35" customHeight="1" s="162">
      <c r="B56" s="200" t="inlineStr">
        <is>
          <t>Unit Data</t>
        </is>
      </c>
      <c r="C56" s="400" t="n"/>
      <c r="D56" s="400" t="n"/>
      <c r="E56" s="400" t="n"/>
      <c r="F56" s="400" t="n"/>
      <c r="G56" s="401" t="n"/>
      <c r="H56" s="13" t="n"/>
      <c r="I56" s="200" t="inlineStr">
        <is>
          <t>Design and Performance Data</t>
        </is>
      </c>
      <c r="J56" s="400" t="n"/>
      <c r="K56" s="400" t="n"/>
      <c r="L56" s="401" t="n"/>
      <c r="M56" s="283" t="n"/>
      <c r="O56" s="217" t="n"/>
      <c r="P56" s="217" t="n"/>
      <c r="Q56" s="211" t="inlineStr">
        <is>
          <t>Design Filter Type</t>
        </is>
      </c>
      <c r="R56" s="421" t="n"/>
      <c r="S56" s="422" t="n"/>
      <c r="T56" s="212" t="n"/>
      <c r="U56" s="423" t="n"/>
      <c r="V56" s="217" t="n"/>
      <c r="W56" s="217" t="n"/>
    </row>
    <row r="57" ht="13.35" customHeight="1" s="162">
      <c r="B57" s="199" t="inlineStr">
        <is>
          <t>Manufacturer</t>
        </is>
      </c>
      <c r="C57" s="401" t="n"/>
      <c r="D57" s="204">
        <f>IF('{Equipment Data Entry}'!E83="","",'{Equipment Data Entry}'!E83)</f>
        <v/>
      </c>
      <c r="E57" s="400" t="n"/>
      <c r="F57" s="400" t="n"/>
      <c r="G57" s="401" t="n"/>
      <c r="H57" s="13" t="n"/>
      <c r="I57" s="199" t="inlineStr">
        <is>
          <t>Design Criteria</t>
        </is>
      </c>
      <c r="J57" s="401" t="n"/>
      <c r="K57" s="199" t="inlineStr">
        <is>
          <t>Design</t>
        </is>
      </c>
      <c r="L57" s="199" t="inlineStr">
        <is>
          <t>Actual</t>
        </is>
      </c>
      <c r="M57" s="13" t="n"/>
      <c r="O57" s="216" t="n"/>
      <c r="P57" s="216" t="n"/>
      <c r="Q57" s="211" t="inlineStr">
        <is>
          <t>Installed Filter Type</t>
        </is>
      </c>
      <c r="R57" s="421" t="n"/>
      <c r="S57" s="422" t="n"/>
      <c r="T57" s="212" t="n"/>
      <c r="U57" s="423" t="n"/>
      <c r="V57" s="217" t="n"/>
      <c r="W57" s="217" t="n"/>
    </row>
    <row r="58" ht="13.35" customHeight="1" s="162">
      <c r="B58" s="199" t="inlineStr">
        <is>
          <t>Model Number</t>
        </is>
      </c>
      <c r="C58" s="401" t="n"/>
      <c r="D58" s="204">
        <f>IF('{Equipment Data Entry}'!F83="","",'{Equipment Data Entry}'!F83)</f>
        <v/>
      </c>
      <c r="E58" s="400" t="n"/>
      <c r="F58" s="400" t="n"/>
      <c r="G58" s="401" t="n"/>
      <c r="H58" s="13" t="n"/>
      <c r="I58" s="199" t="inlineStr">
        <is>
          <t>Total Airflow</t>
        </is>
      </c>
      <c r="J58" s="401" t="n"/>
      <c r="K58" s="24">
        <f>'Fan Airflow'!H72</f>
        <v/>
      </c>
      <c r="L58" s="24">
        <f>'Fan Airflow'!L72</f>
        <v/>
      </c>
      <c r="M58" s="22">
        <f>IF(OR(L58="",K58="",K58=0),"",L58/K58)</f>
        <v/>
      </c>
      <c r="O58" s="217" t="n"/>
      <c r="P58" s="217" t="n"/>
      <c r="Q58" s="211" t="inlineStr">
        <is>
          <t>Size</t>
        </is>
      </c>
      <c r="R58" s="212" t="n"/>
      <c r="S58" s="423" t="n"/>
      <c r="T58" s="211" t="inlineStr">
        <is>
          <t>Qty.</t>
        </is>
      </c>
      <c r="U58" s="212" t="n"/>
      <c r="V58" s="217" t="n"/>
      <c r="W58" s="217" t="n"/>
    </row>
    <row r="59" ht="13.35" customHeight="1" s="162">
      <c r="B59" s="199" t="inlineStr">
        <is>
          <t>Serial Number</t>
        </is>
      </c>
      <c r="C59" s="401" t="n"/>
      <c r="D59" s="204" t="n"/>
      <c r="E59" s="400" t="n"/>
      <c r="F59" s="400" t="n"/>
      <c r="G59" s="401" t="n"/>
      <c r="H59" s="13" t="n"/>
      <c r="I59" s="199" t="inlineStr">
        <is>
          <t>Unit ESP</t>
        </is>
      </c>
      <c r="J59" s="401" t="n"/>
      <c r="K59" s="71">
        <f>IF('{Equipment Data Entry}'!H83="","",'{Equipment Data Entry}'!H83)</f>
        <v/>
      </c>
      <c r="L59" s="64">
        <f>F74</f>
        <v/>
      </c>
      <c r="M59" s="22" t="n"/>
      <c r="O59" s="217" t="n"/>
      <c r="R59" s="217" t="n"/>
      <c r="U59" s="217" t="n"/>
      <c r="V59" s="217" t="n"/>
      <c r="W59" s="217" t="n"/>
    </row>
    <row r="60" ht="13.35" customHeight="1" s="162">
      <c r="B60" s="199" t="inlineStr">
        <is>
          <t>Area Served</t>
        </is>
      </c>
      <c r="C60" s="401" t="n"/>
      <c r="D60" s="204">
        <f>I53</f>
        <v/>
      </c>
      <c r="E60" s="400" t="n"/>
      <c r="F60" s="400" t="n"/>
      <c r="G60" s="401" t="n"/>
      <c r="H60" s="13" t="n"/>
      <c r="I60" s="199" t="inlineStr">
        <is>
          <t>Fan RPMs</t>
        </is>
      </c>
      <c r="J60" s="401" t="n"/>
      <c r="K60" s="24">
        <f>IF('{Equipment Data Entry}'!I83="","",'{Equipment Data Entry}'!I83)</f>
        <v/>
      </c>
      <c r="L60" s="24">
        <f>IF(L71="","",L71)</f>
        <v/>
      </c>
      <c r="M60" s="13" t="n"/>
      <c r="O60" s="217" t="n"/>
      <c r="P60" s="217" t="n"/>
      <c r="Q60" s="216" t="inlineStr">
        <is>
          <t>Direct Drive Motors</t>
        </is>
      </c>
      <c r="T60" s="216" t="inlineStr">
        <is>
          <t>Drive Change Data</t>
        </is>
      </c>
      <c r="V60" s="61" t="inlineStr">
        <is>
          <t>Original</t>
        </is>
      </c>
      <c r="W60" s="61" t="inlineStr">
        <is>
          <t>New</t>
        </is>
      </c>
    </row>
    <row r="61" ht="13.35" customHeight="1" s="162">
      <c r="B61" s="199" t="inlineStr">
        <is>
          <t>Location</t>
        </is>
      </c>
      <c r="C61" s="401" t="n"/>
      <c r="D61" s="204">
        <f>IF('{Equipment Data Entry}'!D83="","",'{Equipment Data Entry}'!D83)</f>
        <v/>
      </c>
      <c r="E61" s="400" t="n"/>
      <c r="F61" s="400" t="n"/>
      <c r="G61" s="401" t="n"/>
      <c r="H61" s="13" t="n"/>
      <c r="I61" s="283" t="n"/>
      <c r="J61" s="283" t="n"/>
      <c r="K61" s="36" t="n"/>
      <c r="L61" s="36" t="n"/>
      <c r="M61" s="13" t="n"/>
      <c r="O61" s="217" t="n"/>
      <c r="P61" s="211" t="n"/>
      <c r="Q61" s="211" t="inlineStr">
        <is>
          <t>Initial</t>
        </is>
      </c>
      <c r="R61" s="211" t="inlineStr">
        <is>
          <t>Final</t>
        </is>
      </c>
      <c r="S61" s="217" t="n"/>
      <c r="T61" s="211" t="inlineStr">
        <is>
          <t>Motor Sheave</t>
        </is>
      </c>
      <c r="U61" s="422" t="n"/>
      <c r="V61" s="212" t="n"/>
      <c r="W61" s="212" t="n"/>
    </row>
    <row r="62" ht="13.35" customHeight="1" s="162">
      <c r="B62" s="13" t="n"/>
      <c r="C62" s="13" t="n"/>
      <c r="D62" s="13" t="n"/>
      <c r="E62" s="13" t="n"/>
      <c r="F62" s="13" t="n"/>
      <c r="G62" s="13" t="n"/>
      <c r="H62" s="13" t="n"/>
      <c r="I62" s="283" t="n"/>
      <c r="J62" s="283" t="n"/>
      <c r="K62" s="37" t="n"/>
      <c r="L62" s="37" t="n"/>
      <c r="M62" s="13" t="n"/>
      <c r="O62" s="217" t="n"/>
      <c r="P62" s="211" t="inlineStr">
        <is>
          <t>RPM</t>
        </is>
      </c>
      <c r="Q62" s="212" t="n"/>
      <c r="R62" s="211" t="n"/>
      <c r="S62" s="217" t="n"/>
      <c r="T62" s="211" t="inlineStr">
        <is>
          <t>Fan Sheave</t>
        </is>
      </c>
      <c r="U62" s="422" t="n"/>
      <c r="V62" s="212" t="n"/>
      <c r="W62" s="212" t="n"/>
    </row>
    <row r="63" ht="13.35" customHeight="1" s="162">
      <c r="B63" s="200" t="inlineStr">
        <is>
          <t>Motor Data</t>
        </is>
      </c>
      <c r="C63" s="400" t="n"/>
      <c r="D63" s="400" t="n"/>
      <c r="E63" s="400" t="n"/>
      <c r="F63" s="400" t="n"/>
      <c r="G63" s="401" t="n"/>
      <c r="H63" s="13" t="n"/>
      <c r="I63" s="283" t="inlineStr">
        <is>
          <t>Filters: Type / Size / Qty</t>
        </is>
      </c>
      <c r="J63" s="404" t="n"/>
      <c r="K63" s="37" t="n"/>
      <c r="L63" s="404" t="n"/>
      <c r="M63" s="404" t="n"/>
      <c r="O63" s="217" t="n"/>
      <c r="P63" s="211" t="inlineStr">
        <is>
          <t>VFD</t>
        </is>
      </c>
      <c r="Q63" s="212" t="n"/>
      <c r="R63" s="211" t="n"/>
      <c r="S63" s="217" t="n"/>
      <c r="T63" s="211" t="inlineStr">
        <is>
          <t>Belt</t>
        </is>
      </c>
      <c r="U63" s="422" t="n"/>
      <c r="V63" s="212" t="n"/>
      <c r="W63" s="212" t="n"/>
    </row>
    <row r="64" ht="13.35" customHeight="1" s="162">
      <c r="B64" s="199" t="inlineStr">
        <is>
          <t>Manufacturer</t>
        </is>
      </c>
      <c r="C64" s="401" t="n"/>
      <c r="D64" s="203" t="n"/>
      <c r="E64" s="400" t="n"/>
      <c r="F64" s="400" t="n"/>
      <c r="G64" s="401" t="n"/>
      <c r="H64" s="13" t="n"/>
      <c r="I64" s="200" t="inlineStr">
        <is>
          <t>Drive Data</t>
        </is>
      </c>
      <c r="J64" s="400" t="n"/>
      <c r="K64" s="400" t="n"/>
      <c r="L64" s="401" t="n"/>
      <c r="M64" s="13" t="n"/>
      <c r="O64" s="217" t="n"/>
      <c r="P64" s="211" t="inlineStr">
        <is>
          <t>DCV</t>
        </is>
      </c>
      <c r="Q64" s="212" t="n"/>
      <c r="R64" s="211" t="n"/>
      <c r="S64" s="217" t="n"/>
      <c r="T64" s="211" t="inlineStr">
        <is>
          <t>C to C</t>
        </is>
      </c>
      <c r="U64" s="422" t="n"/>
      <c r="V64" s="212" t="n"/>
      <c r="W64" s="212" t="n"/>
    </row>
    <row r="65" ht="13.35" customHeight="1" s="162">
      <c r="B65" s="199" t="inlineStr">
        <is>
          <t>Horsepower</t>
        </is>
      </c>
      <c r="C65" s="401" t="n"/>
      <c r="D65" s="28">
        <f>IF('{Equipment Data Entry}'!G83="","",'{Equipment Data Entry}'!G83)</f>
        <v/>
      </c>
      <c r="E65" s="21" t="inlineStr">
        <is>
          <t>RPM</t>
        </is>
      </c>
      <c r="F65" s="24" t="n"/>
      <c r="G65" s="199" t="inlineStr">
        <is>
          <t>SF</t>
        </is>
      </c>
      <c r="H65" s="13" t="n"/>
      <c r="I65" s="199" t="inlineStr">
        <is>
          <t>Motor Shv OD/Bore/PD</t>
        </is>
      </c>
      <c r="J65" s="401" t="n"/>
      <c r="K65" s="208">
        <f>IF('{Equipment Data Entry}'!J83="","",'{Equipment Data Entry}'!J83)</f>
        <v/>
      </c>
      <c r="L65" s="401" t="n"/>
      <c r="M65" s="13" t="n"/>
      <c r="O65" s="217" t="n"/>
      <c r="P65" s="217" t="n"/>
      <c r="Q65" s="217" t="n"/>
      <c r="R65" s="217" t="n"/>
      <c r="S65" s="217" t="n"/>
      <c r="T65" s="217" t="n"/>
      <c r="U65" s="217" t="n"/>
      <c r="V65" s="217" t="n"/>
      <c r="W65" s="217" t="n"/>
    </row>
    <row r="66" ht="13.35" customHeight="1" s="162">
      <c r="B66" s="198">
        <f>IF('{Equipment Data Entry}'!N83="","",'{Equipment Data Entry}'!N83)</f>
        <v/>
      </c>
      <c r="C66" s="198">
        <f>IF('{Equipment Data Entry}'!O83="","",'{Equipment Data Entry}'!O83)</f>
        <v/>
      </c>
      <c r="D66" s="21" t="inlineStr">
        <is>
          <t>FLA</t>
        </is>
      </c>
      <c r="E66" s="67" t="n"/>
      <c r="F66" s="21" t="inlineStr">
        <is>
          <t>Frame</t>
        </is>
      </c>
      <c r="G66" s="208" t="n"/>
      <c r="H66" s="13" t="n"/>
      <c r="I66" s="199" t="inlineStr">
        <is>
          <t>Fan Shv OD/Bore</t>
        </is>
      </c>
      <c r="J66" s="401" t="n"/>
      <c r="K66" s="208">
        <f>IF('{Equipment Data Entry}'!K83="","",'{Equipment Data Entry}'!K83)</f>
        <v/>
      </c>
      <c r="L66" s="401" t="n"/>
      <c r="M66" s="13" t="n"/>
      <c r="O66" s="217" t="n"/>
      <c r="P66" s="217" t="n"/>
      <c r="Q66" s="462" t="inlineStr">
        <is>
          <t>Technician Notes</t>
        </is>
      </c>
      <c r="R66" s="451" t="n"/>
      <c r="S66" s="451" t="n"/>
      <c r="T66" s="451" t="n"/>
      <c r="U66" s="451" t="n"/>
      <c r="V66" s="451" t="n"/>
      <c r="W66" s="452" t="n"/>
    </row>
    <row r="67" ht="13.35" customHeight="1" s="162">
      <c r="B67" s="199" t="inlineStr">
        <is>
          <t>Corrected FLA</t>
        </is>
      </c>
      <c r="C67" s="401" t="n"/>
      <c r="D67" s="27">
        <f>IF(OR(E68="",E66="",B66=""),"",B66/AVERAGE(E68:G68)*E66)</f>
        <v/>
      </c>
      <c r="E67" s="199" t="inlineStr">
        <is>
          <t>Estimated BHP</t>
        </is>
      </c>
      <c r="F67" s="401" t="n"/>
      <c r="G67" s="27">
        <f>IF(OR(COUNT(E68:G68)=0,COUNT(E69:G69)=0),"",IF(C66="1-phase", ((0.8*0.9*E68*E69)/746), AVERAGE(E68:G68)*AVERAGE(E69:G69)*0.8*0.9*1.732/746))</f>
        <v/>
      </c>
      <c r="H67" s="13" t="n"/>
      <c r="I67" s="199" t="inlineStr">
        <is>
          <t>Belt(s)</t>
        </is>
      </c>
      <c r="J67" s="208">
        <f>IF('{Equipment Data Entry}'!L83="","",'{Equipment Data Entry}'!L83)</f>
        <v/>
      </c>
      <c r="K67" s="199" t="inlineStr">
        <is>
          <t>C to C</t>
        </is>
      </c>
      <c r="L67" s="64">
        <f>IF('{Equipment Data Entry}'!M83="","",'{Equipment Data Entry}'!M83)</f>
        <v/>
      </c>
      <c r="M67" s="13" t="n"/>
      <c r="O67" s="217" t="n"/>
      <c r="P67" s="217" t="n"/>
      <c r="Q67" s="463" t="n"/>
      <c r="R67" s="430" t="n"/>
      <c r="S67" s="430" t="n"/>
      <c r="T67" s="430" t="n"/>
      <c r="U67" s="430" t="n"/>
      <c r="V67" s="430" t="n"/>
      <c r="W67" s="464" t="n"/>
    </row>
    <row r="68" ht="13.35" customHeight="1" s="162">
      <c r="B68" s="199" t="inlineStr">
        <is>
          <t>Measured Voltage</t>
        </is>
      </c>
      <c r="C68" s="400" t="n"/>
      <c r="D68" s="401" t="n"/>
      <c r="E68" s="24" t="n"/>
      <c r="F68" s="24" t="n"/>
      <c r="G68" s="24" t="n"/>
      <c r="H68" s="13" t="n"/>
      <c r="I68" s="283" t="inlineStr">
        <is>
          <t>Final Settings / Setpoints</t>
        </is>
      </c>
      <c r="J68" s="404" t="n"/>
      <c r="K68" s="37" t="n"/>
      <c r="L68" s="404" t="n"/>
      <c r="M68" s="404" t="n"/>
      <c r="O68" s="217" t="n"/>
      <c r="P68" s="217" t="n"/>
      <c r="Q68" s="465" t="n"/>
      <c r="R68" s="404" t="n"/>
      <c r="S68" s="404" t="n"/>
      <c r="T68" s="404" t="n"/>
      <c r="U68" s="404" t="n"/>
      <c r="V68" s="404" t="n"/>
      <c r="W68" s="466" t="n"/>
    </row>
    <row r="69" ht="13.35" customHeight="1" s="162">
      <c r="B69" s="199" t="inlineStr">
        <is>
          <t>Measured Amperage</t>
        </is>
      </c>
      <c r="C69" s="400" t="n"/>
      <c r="D69" s="401" t="n"/>
      <c r="E69" s="67" t="n"/>
      <c r="F69" s="67" t="n"/>
      <c r="G69" s="67" t="n"/>
      <c r="H69" s="13" t="n"/>
      <c r="I69" s="205" t="inlineStr">
        <is>
          <t>RPM Data</t>
        </is>
      </c>
      <c r="J69" s="401" t="n"/>
      <c r="K69" s="205" t="inlineStr">
        <is>
          <t>Initial</t>
        </is>
      </c>
      <c r="L69" s="205" t="inlineStr">
        <is>
          <t>Final</t>
        </is>
      </c>
      <c r="M69" s="13" t="n"/>
      <c r="O69" s="217" t="n"/>
      <c r="P69" s="217" t="n"/>
      <c r="Q69" s="465" t="n"/>
      <c r="R69" s="404" t="n"/>
      <c r="S69" s="404" t="n"/>
      <c r="T69" s="404" t="n"/>
      <c r="U69" s="404" t="n"/>
      <c r="V69" s="404" t="n"/>
      <c r="W69" s="466" t="n"/>
    </row>
    <row r="70" ht="13.35" customHeight="1" s="162">
      <c r="B70" s="13" t="n"/>
      <c r="C70" s="13" t="n"/>
      <c r="D70" s="13" t="n"/>
      <c r="E70" s="13" t="n"/>
      <c r="F70" s="13" t="n"/>
      <c r="G70" s="13" t="n"/>
      <c r="H70" s="13" t="n"/>
      <c r="I70" s="199" t="inlineStr">
        <is>
          <t>Motor RPM</t>
        </is>
      </c>
      <c r="J70" s="401" t="n"/>
      <c r="K70" s="24" t="n"/>
      <c r="L70" s="24" t="n"/>
      <c r="M70" s="13" t="n"/>
      <c r="O70" s="217" t="n"/>
      <c r="P70" s="217" t="n"/>
      <c r="Q70" s="465" t="n"/>
      <c r="R70" s="404" t="n"/>
      <c r="S70" s="404" t="n"/>
      <c r="T70" s="404" t="n"/>
      <c r="U70" s="404" t="n"/>
      <c r="V70" s="404" t="n"/>
      <c r="W70" s="466" t="n"/>
    </row>
    <row r="71" ht="13.35" customHeight="1" s="162">
      <c r="B71" s="200" t="inlineStr">
        <is>
          <t xml:space="preserve">Static Pressures Profile </t>
        </is>
      </c>
      <c r="C71" s="400" t="n"/>
      <c r="D71" s="400" t="n"/>
      <c r="E71" s="400" t="n"/>
      <c r="F71" s="400" t="n"/>
      <c r="G71" s="401" t="n"/>
      <c r="H71" s="13" t="n"/>
      <c r="I71" s="199" t="inlineStr">
        <is>
          <t>Fan RPM</t>
        </is>
      </c>
      <c r="J71" s="401" t="n"/>
      <c r="K71" s="24" t="n"/>
      <c r="L71" s="24" t="n"/>
      <c r="M71" s="13" t="n"/>
      <c r="O71" s="217" t="n"/>
      <c r="P71" s="217" t="n"/>
      <c r="Q71" s="465" t="n"/>
      <c r="R71" s="404" t="n"/>
      <c r="S71" s="404" t="n"/>
      <c r="T71" s="404" t="n"/>
      <c r="U71" s="404" t="n"/>
      <c r="V71" s="404" t="n"/>
      <c r="W71" s="466" t="n"/>
    </row>
    <row r="72" ht="13.35" customHeight="1" s="162">
      <c r="B72" s="434" t="n"/>
      <c r="C72" s="401" t="n"/>
      <c r="D72" s="205" t="inlineStr">
        <is>
          <t>Flt/Coil</t>
        </is>
      </c>
      <c r="E72" s="205" t="inlineStr">
        <is>
          <t>Fan</t>
        </is>
      </c>
      <c r="F72" s="434" t="n"/>
      <c r="G72" s="401" t="n"/>
      <c r="H72" s="13" t="n"/>
      <c r="I72" s="246" t="inlineStr">
        <is>
          <t>VSD Frequency</t>
        </is>
      </c>
      <c r="J72" s="403" t="n"/>
      <c r="K72" s="65" t="n"/>
      <c r="L72" s="65" t="n"/>
      <c r="M72" s="13" t="n"/>
      <c r="O72" s="217" t="n"/>
      <c r="P72" s="217" t="n"/>
      <c r="Q72" s="465" t="n"/>
      <c r="R72" s="404" t="n"/>
      <c r="S72" s="404" t="n"/>
      <c r="T72" s="404" t="n"/>
      <c r="U72" s="404" t="n"/>
      <c r="V72" s="404" t="n"/>
      <c r="W72" s="466" t="n"/>
    </row>
    <row r="73" ht="13.35" customHeight="1" s="162">
      <c r="B73" s="198" t="inlineStr">
        <is>
          <t>Entering</t>
        </is>
      </c>
      <c r="C73" s="401" t="n"/>
      <c r="D73" s="19" t="n"/>
      <c r="E73" s="19" t="n"/>
      <c r="F73" s="19">
        <f>IF(E73="", "", E74-E73)</f>
        <v/>
      </c>
      <c r="G73" s="186" t="inlineStr">
        <is>
          <t>TSP</t>
        </is>
      </c>
      <c r="H73" s="23" t="n"/>
      <c r="I73" s="14" t="n"/>
      <c r="J73" s="14" t="n"/>
      <c r="K73" s="14" t="n"/>
      <c r="L73" s="38" t="n"/>
      <c r="M73" s="13" t="n"/>
      <c r="O73" s="217" t="n"/>
      <c r="P73" s="217" t="n"/>
      <c r="Q73" s="465" t="n"/>
      <c r="R73" s="404" t="n"/>
      <c r="S73" s="404" t="n"/>
      <c r="T73" s="404" t="n"/>
      <c r="U73" s="404" t="n"/>
      <c r="V73" s="404" t="n"/>
      <c r="W73" s="466" t="n"/>
    </row>
    <row r="74" ht="13.35" customHeight="1" s="162">
      <c r="B74" s="198" t="inlineStr">
        <is>
          <t>Exiting</t>
        </is>
      </c>
      <c r="C74" s="401" t="n"/>
      <c r="D74" s="55">
        <f>IF(E73="", "", E73)</f>
        <v/>
      </c>
      <c r="E74" s="19" t="n"/>
      <c r="F74" s="19">
        <f>IF(E74="", "", E74-D73)</f>
        <v/>
      </c>
      <c r="G74" s="186" t="inlineStr">
        <is>
          <t>ESP</t>
        </is>
      </c>
      <c r="H74" s="23" t="n"/>
      <c r="I74" s="13" t="n"/>
      <c r="J74" s="13" t="n"/>
      <c r="K74" s="13" t="n"/>
      <c r="L74" s="13" t="n"/>
      <c r="M74" s="13" t="n"/>
      <c r="O74" s="217" t="n"/>
      <c r="P74" s="217" t="n"/>
      <c r="Q74" s="467" t="n"/>
      <c r="R74" s="468" t="n"/>
      <c r="S74" s="468" t="n"/>
      <c r="T74" s="468" t="n"/>
      <c r="U74" s="468" t="n"/>
      <c r="V74" s="468" t="n"/>
      <c r="W74" s="469" t="n"/>
    </row>
    <row r="75"/>
    <row r="76" ht="13.35" customHeight="1" s="162">
      <c r="B76" s="200" t="inlineStr">
        <is>
          <t>System</t>
        </is>
      </c>
      <c r="C76" s="403" t="n"/>
      <c r="D76" s="209">
        <f>IF('{Equipment Data Entry}'!B84="","",'{Equipment Data Entry}'!B84)</f>
        <v/>
      </c>
      <c r="E76" s="420" t="n"/>
      <c r="F76" s="403" t="n"/>
      <c r="G76" s="200" t="inlineStr">
        <is>
          <t>Service</t>
        </is>
      </c>
      <c r="H76" s="403" t="n"/>
      <c r="I76" s="210">
        <f>IF('{Equipment Data Entry}'!C84="","", '{Equipment Data Entry}'!C84)</f>
        <v/>
      </c>
      <c r="J76" s="420" t="n"/>
      <c r="K76" s="420" t="n"/>
      <c r="L76" s="420" t="n"/>
      <c r="M76" s="403" t="n"/>
      <c r="O76" s="217" t="n"/>
      <c r="P76" s="217" t="n"/>
      <c r="Q76" s="216" t="inlineStr">
        <is>
          <t>Misc. Unit Info</t>
        </is>
      </c>
      <c r="T76" s="217" t="n"/>
      <c r="V76" s="217" t="n"/>
      <c r="W76" s="217" t="n"/>
    </row>
    <row r="77" ht="13.35" customHeight="1" s="162">
      <c r="B77" s="424" t="n"/>
      <c r="C77" s="425" t="n"/>
      <c r="D77" s="424" t="n"/>
      <c r="E77" s="426" t="n"/>
      <c r="F77" s="425" t="n"/>
      <c r="G77" s="424" t="n"/>
      <c r="H77" s="425" t="n"/>
      <c r="I77" s="424" t="n"/>
      <c r="J77" s="426" t="n"/>
      <c r="K77" s="426" t="n"/>
      <c r="L77" s="426" t="n"/>
      <c r="M77" s="425" t="n"/>
      <c r="O77" s="217" t="n"/>
      <c r="P77" s="217" t="n"/>
      <c r="Q77" s="211" t="inlineStr">
        <is>
          <t>Design Fan Rotation</t>
        </is>
      </c>
      <c r="R77" s="421" t="n"/>
      <c r="S77" s="422" t="n"/>
      <c r="T77" s="212" t="n"/>
      <c r="U77" s="423" t="n"/>
      <c r="V77" s="217" t="n"/>
      <c r="W77" s="217" t="n"/>
    </row>
    <row r="78" ht="13.35" customHeight="1" s="162">
      <c r="B78" s="439" t="inlineStr">
        <is>
          <t>Drive Type:</t>
        </is>
      </c>
      <c r="C78" s="13" t="n"/>
      <c r="D78" s="440" t="n"/>
      <c r="E78" s="439" t="inlineStr">
        <is>
          <t>Fan Rotation – Design:</t>
        </is>
      </c>
      <c r="F78" s="13" t="n"/>
      <c r="G78" s="440" t="n"/>
      <c r="H78" s="13" t="n"/>
      <c r="I78" s="439" t="inlineStr">
        <is>
          <t>Actual:</t>
        </is>
      </c>
      <c r="J78" s="440" t="n"/>
      <c r="K78" s="439" t="inlineStr">
        <is>
          <t>Sheave Bore (M/F):</t>
        </is>
      </c>
      <c r="L78" s="13" t="n"/>
      <c r="M78" s="440" t="n"/>
      <c r="O78" s="217" t="n"/>
      <c r="P78" s="217" t="n"/>
      <c r="Q78" s="211" t="inlineStr">
        <is>
          <t>Actual Fan Rotation</t>
        </is>
      </c>
      <c r="R78" s="421" t="n"/>
      <c r="S78" s="422" t="n"/>
      <c r="T78" s="212" t="n"/>
      <c r="U78" s="423" t="n"/>
      <c r="V78" s="217" t="n"/>
      <c r="W78" s="217" t="n"/>
    </row>
    <row r="79" ht="13.35" customHeight="1" s="162">
      <c r="B79" s="200" t="inlineStr">
        <is>
          <t>Unit Data</t>
        </is>
      </c>
      <c r="C79" s="400" t="n"/>
      <c r="D79" s="400" t="n"/>
      <c r="E79" s="400" t="n"/>
      <c r="F79" s="400" t="n"/>
      <c r="G79" s="401" t="n"/>
      <c r="H79" s="13" t="n"/>
      <c r="I79" s="200" t="inlineStr">
        <is>
          <t>Design and Performance Data</t>
        </is>
      </c>
      <c r="J79" s="400" t="n"/>
      <c r="K79" s="400" t="n"/>
      <c r="L79" s="401" t="n"/>
      <c r="M79" s="283" t="n"/>
      <c r="O79" s="217" t="n"/>
      <c r="P79" s="217" t="n"/>
      <c r="Q79" s="211" t="inlineStr">
        <is>
          <t>Design Filter Type</t>
        </is>
      </c>
      <c r="R79" s="421" t="n"/>
      <c r="S79" s="422" t="n"/>
      <c r="T79" s="212" t="n"/>
      <c r="U79" s="423" t="n"/>
      <c r="V79" s="217" t="n"/>
      <c r="W79" s="217" t="n"/>
    </row>
    <row r="80" ht="13.35" customHeight="1" s="162">
      <c r="B80" s="199" t="inlineStr">
        <is>
          <t>Manufacturer</t>
        </is>
      </c>
      <c r="C80" s="401" t="n"/>
      <c r="D80" s="204">
        <f>IF('{Equipment Data Entry}'!E84="","",'{Equipment Data Entry}'!E84)</f>
        <v/>
      </c>
      <c r="E80" s="400" t="n"/>
      <c r="F80" s="400" t="n"/>
      <c r="G80" s="401" t="n"/>
      <c r="H80" s="13" t="n"/>
      <c r="I80" s="199" t="inlineStr">
        <is>
          <t>Design Criteria</t>
        </is>
      </c>
      <c r="J80" s="401" t="n"/>
      <c r="K80" s="199" t="inlineStr">
        <is>
          <t>Design</t>
        </is>
      </c>
      <c r="L80" s="199" t="inlineStr">
        <is>
          <t>Actual</t>
        </is>
      </c>
      <c r="M80" s="13" t="n"/>
      <c r="O80" s="216" t="n"/>
      <c r="P80" s="216" t="n"/>
      <c r="Q80" s="211" t="inlineStr">
        <is>
          <t>Installed Filter Type</t>
        </is>
      </c>
      <c r="R80" s="421" t="n"/>
      <c r="S80" s="422" t="n"/>
      <c r="T80" s="212" t="n"/>
      <c r="U80" s="423" t="n"/>
      <c r="V80" s="217" t="n"/>
      <c r="W80" s="217" t="n"/>
    </row>
    <row r="81" ht="13.35" customHeight="1" s="162">
      <c r="B81" s="199" t="inlineStr">
        <is>
          <t>Model Number</t>
        </is>
      </c>
      <c r="C81" s="401" t="n"/>
      <c r="D81" s="204">
        <f>IF('{Equipment Data Entry}'!F84="","",'{Equipment Data Entry}'!F84)</f>
        <v/>
      </c>
      <c r="E81" s="400" t="n"/>
      <c r="F81" s="400" t="n"/>
      <c r="G81" s="401" t="n"/>
      <c r="H81" s="13" t="n"/>
      <c r="I81" s="199" t="inlineStr">
        <is>
          <t>Total Airflow</t>
        </is>
      </c>
      <c r="J81" s="401" t="n"/>
      <c r="K81" s="24">
        <f>'Fan Airflow'!H93</f>
        <v/>
      </c>
      <c r="L81" s="24">
        <f>'Fan Airflow'!L93</f>
        <v/>
      </c>
      <c r="M81" s="22">
        <f>IF(OR(L81="",K81="",K81=0),"",L81/K81)</f>
        <v/>
      </c>
      <c r="O81" s="217" t="n"/>
      <c r="P81" s="217" t="n"/>
      <c r="Q81" s="211" t="inlineStr">
        <is>
          <t>Size</t>
        </is>
      </c>
      <c r="R81" s="212" t="n"/>
      <c r="S81" s="423" t="n"/>
      <c r="T81" s="211" t="inlineStr">
        <is>
          <t>Qty.</t>
        </is>
      </c>
      <c r="U81" s="212" t="n"/>
      <c r="V81" s="217" t="n"/>
      <c r="W81" s="217" t="n"/>
    </row>
    <row r="82" ht="13.35" customHeight="1" s="162">
      <c r="B82" s="199" t="inlineStr">
        <is>
          <t>Serial Number</t>
        </is>
      </c>
      <c r="C82" s="401" t="n"/>
      <c r="D82" s="204" t="n"/>
      <c r="E82" s="400" t="n"/>
      <c r="F82" s="400" t="n"/>
      <c r="G82" s="401" t="n"/>
      <c r="H82" s="13" t="n"/>
      <c r="I82" s="199" t="inlineStr">
        <is>
          <t>Unit ESP</t>
        </is>
      </c>
      <c r="J82" s="401" t="n"/>
      <c r="K82" s="71">
        <f>IF('{Equipment Data Entry}'!H84="","",'{Equipment Data Entry}'!H84)</f>
        <v/>
      </c>
      <c r="L82" s="64">
        <f>F97</f>
        <v/>
      </c>
      <c r="M82" s="22" t="n"/>
      <c r="O82" s="217" t="n"/>
      <c r="R82" s="217" t="n"/>
      <c r="U82" s="217" t="n"/>
      <c r="V82" s="217" t="n"/>
      <c r="W82" s="217" t="n"/>
    </row>
    <row r="83" ht="13.35" customHeight="1" s="162">
      <c r="B83" s="199" t="inlineStr">
        <is>
          <t>Area Served</t>
        </is>
      </c>
      <c r="C83" s="401" t="n"/>
      <c r="D83" s="204">
        <f>I76</f>
        <v/>
      </c>
      <c r="E83" s="400" t="n"/>
      <c r="F83" s="400" t="n"/>
      <c r="G83" s="401" t="n"/>
      <c r="H83" s="13" t="n"/>
      <c r="I83" s="199" t="inlineStr">
        <is>
          <t>Fan RPMs</t>
        </is>
      </c>
      <c r="J83" s="401" t="n"/>
      <c r="K83" s="24">
        <f>IF('{Equipment Data Entry}'!I84="","",'{Equipment Data Entry}'!I84)</f>
        <v/>
      </c>
      <c r="L83" s="24">
        <f>IF(L94="","",L94)</f>
        <v/>
      </c>
      <c r="M83" s="13" t="n"/>
      <c r="O83" s="217" t="n"/>
      <c r="P83" s="217" t="n"/>
      <c r="Q83" s="216" t="inlineStr">
        <is>
          <t>Direct Drive Motors</t>
        </is>
      </c>
      <c r="T83" s="216" t="inlineStr">
        <is>
          <t>Drive Change Data</t>
        </is>
      </c>
      <c r="V83" s="61" t="inlineStr">
        <is>
          <t>Original</t>
        </is>
      </c>
      <c r="W83" s="61" t="inlineStr">
        <is>
          <t>New</t>
        </is>
      </c>
    </row>
    <row r="84" ht="13.35" customHeight="1" s="162">
      <c r="B84" s="199" t="inlineStr">
        <is>
          <t>Location</t>
        </is>
      </c>
      <c r="C84" s="401" t="n"/>
      <c r="D84" s="204">
        <f>IF('{Equipment Data Entry}'!D84="","",'{Equipment Data Entry}'!D84)</f>
        <v/>
      </c>
      <c r="E84" s="400" t="n"/>
      <c r="F84" s="400" t="n"/>
      <c r="G84" s="401" t="n"/>
      <c r="H84" s="13" t="n"/>
      <c r="I84" s="283" t="n"/>
      <c r="J84" s="283" t="n"/>
      <c r="K84" s="36" t="n"/>
      <c r="L84" s="36" t="n"/>
      <c r="M84" s="13" t="n"/>
      <c r="O84" s="217" t="n"/>
      <c r="P84" s="211" t="n"/>
      <c r="Q84" s="211" t="inlineStr">
        <is>
          <t>Initial</t>
        </is>
      </c>
      <c r="R84" s="211" t="inlineStr">
        <is>
          <t>Final</t>
        </is>
      </c>
      <c r="S84" s="217" t="n"/>
      <c r="T84" s="211" t="inlineStr">
        <is>
          <t>Motor Sheave</t>
        </is>
      </c>
      <c r="U84" s="422" t="n"/>
      <c r="V84" s="212" t="n"/>
      <c r="W84" s="212" t="n"/>
    </row>
    <row r="85" ht="13.35" customHeight="1" s="162">
      <c r="B85" s="13" t="n"/>
      <c r="C85" s="13" t="n"/>
      <c r="D85" s="13" t="n"/>
      <c r="E85" s="13" t="n"/>
      <c r="F85" s="13" t="n"/>
      <c r="G85" s="13" t="n"/>
      <c r="H85" s="13" t="n"/>
      <c r="I85" s="283" t="n"/>
      <c r="J85" s="283" t="n"/>
      <c r="K85" s="37" t="n"/>
      <c r="L85" s="37" t="n"/>
      <c r="M85" s="13" t="n"/>
      <c r="O85" s="217" t="n"/>
      <c r="P85" s="211" t="inlineStr">
        <is>
          <t>RPM</t>
        </is>
      </c>
      <c r="Q85" s="212" t="n"/>
      <c r="R85" s="211" t="n"/>
      <c r="S85" s="217" t="n"/>
      <c r="T85" s="211" t="inlineStr">
        <is>
          <t>Fan Sheave</t>
        </is>
      </c>
      <c r="U85" s="422" t="n"/>
      <c r="V85" s="212" t="n"/>
      <c r="W85" s="212" t="n"/>
    </row>
    <row r="86" ht="13.35" customHeight="1" s="162">
      <c r="B86" s="200" t="inlineStr">
        <is>
          <t>Motor Data</t>
        </is>
      </c>
      <c r="C86" s="400" t="n"/>
      <c r="D86" s="400" t="n"/>
      <c r="E86" s="400" t="n"/>
      <c r="F86" s="400" t="n"/>
      <c r="G86" s="401" t="n"/>
      <c r="H86" s="13" t="n"/>
      <c r="I86" s="283" t="inlineStr">
        <is>
          <t>Filters: Type / Size / Qty</t>
        </is>
      </c>
      <c r="J86" s="404" t="n"/>
      <c r="K86" s="37" t="n"/>
      <c r="L86" s="404" t="n"/>
      <c r="M86" s="404" t="n"/>
      <c r="O86" s="217" t="n"/>
      <c r="P86" s="211" t="inlineStr">
        <is>
          <t>VFD</t>
        </is>
      </c>
      <c r="Q86" s="212" t="n"/>
      <c r="R86" s="211" t="n"/>
      <c r="S86" s="217" t="n"/>
      <c r="T86" s="211" t="inlineStr">
        <is>
          <t>Belt</t>
        </is>
      </c>
      <c r="U86" s="422" t="n"/>
      <c r="V86" s="212" t="n"/>
      <c r="W86" s="212" t="n"/>
    </row>
    <row r="87" ht="13.35" customHeight="1" s="162">
      <c r="B87" s="199" t="inlineStr">
        <is>
          <t>Manufacturer</t>
        </is>
      </c>
      <c r="C87" s="401" t="n"/>
      <c r="D87" s="203" t="n"/>
      <c r="E87" s="400" t="n"/>
      <c r="F87" s="400" t="n"/>
      <c r="G87" s="401" t="n"/>
      <c r="H87" s="13" t="n"/>
      <c r="I87" s="200" t="inlineStr">
        <is>
          <t>Drive Data</t>
        </is>
      </c>
      <c r="J87" s="400" t="n"/>
      <c r="K87" s="400" t="n"/>
      <c r="L87" s="401" t="n"/>
      <c r="M87" s="13" t="n"/>
      <c r="O87" s="217" t="n"/>
      <c r="P87" s="211" t="inlineStr">
        <is>
          <t>DCV</t>
        </is>
      </c>
      <c r="Q87" s="212" t="n"/>
      <c r="R87" s="211" t="n"/>
      <c r="S87" s="217" t="n"/>
      <c r="T87" s="211" t="inlineStr">
        <is>
          <t>C to C</t>
        </is>
      </c>
      <c r="U87" s="422" t="n"/>
      <c r="V87" s="212" t="n"/>
      <c r="W87" s="212" t="n"/>
    </row>
    <row r="88" ht="13.35" customHeight="1" s="162">
      <c r="B88" s="199" t="inlineStr">
        <is>
          <t>Horsepower</t>
        </is>
      </c>
      <c r="C88" s="401" t="n"/>
      <c r="D88" s="28">
        <f>IF('{Equipment Data Entry}'!G84="","",'{Equipment Data Entry}'!G84)</f>
        <v/>
      </c>
      <c r="E88" s="21" t="inlineStr">
        <is>
          <t>RPM</t>
        </is>
      </c>
      <c r="F88" s="24" t="n"/>
      <c r="G88" s="199" t="inlineStr">
        <is>
          <t>SF</t>
        </is>
      </c>
      <c r="H88" s="13" t="n"/>
      <c r="I88" s="199" t="inlineStr">
        <is>
          <t>Motor Shv OD/Bore/PD</t>
        </is>
      </c>
      <c r="J88" s="401" t="n"/>
      <c r="K88" s="208">
        <f>IF('{Equipment Data Entry}'!J84="","",'{Equipment Data Entry}'!J84)</f>
        <v/>
      </c>
      <c r="L88" s="401" t="n"/>
      <c r="M88" s="13" t="n"/>
      <c r="O88" s="217" t="n"/>
      <c r="P88" s="217" t="n"/>
      <c r="Q88" s="217" t="n"/>
      <c r="R88" s="217" t="n"/>
      <c r="S88" s="217" t="n"/>
      <c r="T88" s="217" t="n"/>
      <c r="U88" s="217" t="n"/>
      <c r="V88" s="217" t="n"/>
      <c r="W88" s="217" t="n"/>
    </row>
    <row r="89" ht="13.35" customHeight="1" s="162">
      <c r="B89" s="198">
        <f>IF('{Equipment Data Entry}'!N84="","",'{Equipment Data Entry}'!N84)</f>
        <v/>
      </c>
      <c r="C89" s="198">
        <f>IF('{Equipment Data Entry}'!O84="","",'{Equipment Data Entry}'!O84)</f>
        <v/>
      </c>
      <c r="D89" s="21" t="inlineStr">
        <is>
          <t>FLA</t>
        </is>
      </c>
      <c r="E89" s="67" t="n"/>
      <c r="F89" s="21" t="inlineStr">
        <is>
          <t>Frame</t>
        </is>
      </c>
      <c r="G89" s="208" t="n"/>
      <c r="H89" s="13" t="n"/>
      <c r="I89" s="199" t="inlineStr">
        <is>
          <t>Fan Shv OD/Bore</t>
        </is>
      </c>
      <c r="J89" s="401" t="n"/>
      <c r="K89" s="208">
        <f>IF('{Equipment Data Entry}'!K84="","",'{Equipment Data Entry}'!K84)</f>
        <v/>
      </c>
      <c r="L89" s="401" t="n"/>
      <c r="M89" s="13" t="n"/>
      <c r="O89" s="217" t="n"/>
      <c r="P89" s="217" t="n"/>
      <c r="Q89" s="462" t="inlineStr">
        <is>
          <t>Technician Notes</t>
        </is>
      </c>
      <c r="R89" s="451" t="n"/>
      <c r="S89" s="451" t="n"/>
      <c r="T89" s="451" t="n"/>
      <c r="U89" s="451" t="n"/>
      <c r="V89" s="451" t="n"/>
      <c r="W89" s="452" t="n"/>
    </row>
    <row r="90" ht="13.35" customHeight="1" s="162">
      <c r="B90" s="199" t="inlineStr">
        <is>
          <t>Corrected FLA</t>
        </is>
      </c>
      <c r="C90" s="401" t="n"/>
      <c r="D90" s="27">
        <f>IF(OR(E91="",E89="",B89=""),"",B89/AVERAGE(E91:G91)*E89)</f>
        <v/>
      </c>
      <c r="E90" s="199" t="inlineStr">
        <is>
          <t>Estimated BHP</t>
        </is>
      </c>
      <c r="F90" s="401" t="n"/>
      <c r="G90" s="27">
        <f>IF(OR(COUNT(E91:G91)=0,COUNT(E92:G92)=0),"",IF(C89="1-phase", ((0.8*0.9*E91*E92)/746), AVERAGE(E91:G91)*AVERAGE(E92:G92)*0.8*0.9*1.732/746))</f>
        <v/>
      </c>
      <c r="H90" s="13" t="n"/>
      <c r="I90" s="199" t="inlineStr">
        <is>
          <t>Belt(s)</t>
        </is>
      </c>
      <c r="J90" s="208">
        <f>IF('{Equipment Data Entry}'!L84="","",'{Equipment Data Entry}'!L84)</f>
        <v/>
      </c>
      <c r="K90" s="199" t="inlineStr">
        <is>
          <t>C to C</t>
        </is>
      </c>
      <c r="L90" s="64">
        <f>IF('{Equipment Data Entry}'!M84="","",'{Equipment Data Entry}'!M84)</f>
        <v/>
      </c>
      <c r="M90" s="13" t="n"/>
      <c r="O90" s="217" t="n"/>
      <c r="P90" s="217" t="n"/>
      <c r="Q90" s="463" t="n"/>
      <c r="R90" s="430" t="n"/>
      <c r="S90" s="430" t="n"/>
      <c r="T90" s="430" t="n"/>
      <c r="U90" s="430" t="n"/>
      <c r="V90" s="430" t="n"/>
      <c r="W90" s="464" t="n"/>
    </row>
    <row r="91" ht="13.35" customHeight="1" s="162">
      <c r="B91" s="199" t="inlineStr">
        <is>
          <t>Measured Voltage</t>
        </is>
      </c>
      <c r="C91" s="400" t="n"/>
      <c r="D91" s="401" t="n"/>
      <c r="E91" s="24" t="n"/>
      <c r="F91" s="24" t="n"/>
      <c r="G91" s="24" t="n"/>
      <c r="H91" s="13" t="n"/>
      <c r="I91" s="283" t="inlineStr">
        <is>
          <t>Final Settings / Setpoints</t>
        </is>
      </c>
      <c r="J91" s="404" t="n"/>
      <c r="K91" s="37" t="n"/>
      <c r="L91" s="404" t="n"/>
      <c r="M91" s="404" t="n"/>
      <c r="O91" s="217" t="n"/>
      <c r="P91" s="217" t="n"/>
      <c r="Q91" s="465" t="n"/>
      <c r="R91" s="404" t="n"/>
      <c r="S91" s="404" t="n"/>
      <c r="T91" s="404" t="n"/>
      <c r="U91" s="404" t="n"/>
      <c r="V91" s="404" t="n"/>
      <c r="W91" s="466" t="n"/>
    </row>
    <row r="92" ht="13.35" customHeight="1" s="162">
      <c r="B92" s="199" t="inlineStr">
        <is>
          <t>Measured Amperage</t>
        </is>
      </c>
      <c r="C92" s="400" t="n"/>
      <c r="D92" s="401" t="n"/>
      <c r="E92" s="67" t="n"/>
      <c r="F92" s="67" t="n"/>
      <c r="G92" s="67" t="n"/>
      <c r="H92" s="13" t="n"/>
      <c r="I92" s="205" t="inlineStr">
        <is>
          <t>RPM Data</t>
        </is>
      </c>
      <c r="J92" s="401" t="n"/>
      <c r="K92" s="205" t="inlineStr">
        <is>
          <t>Initial</t>
        </is>
      </c>
      <c r="L92" s="205" t="inlineStr">
        <is>
          <t>Final</t>
        </is>
      </c>
      <c r="M92" s="13" t="n"/>
      <c r="O92" s="217" t="n"/>
      <c r="P92" s="217" t="n"/>
      <c r="Q92" s="465" t="n"/>
      <c r="R92" s="404" t="n"/>
      <c r="S92" s="404" t="n"/>
      <c r="T92" s="404" t="n"/>
      <c r="U92" s="404" t="n"/>
      <c r="V92" s="404" t="n"/>
      <c r="W92" s="466" t="n"/>
    </row>
    <row r="93" ht="13.35" customHeight="1" s="162">
      <c r="B93" s="13" t="n"/>
      <c r="C93" s="13" t="n"/>
      <c r="D93" s="13" t="n"/>
      <c r="E93" s="13" t="n"/>
      <c r="F93" s="13" t="n"/>
      <c r="G93" s="13" t="n"/>
      <c r="H93" s="13" t="n"/>
      <c r="I93" s="199" t="inlineStr">
        <is>
          <t>Motor RPM</t>
        </is>
      </c>
      <c r="J93" s="401" t="n"/>
      <c r="K93" s="24" t="n"/>
      <c r="L93" s="24" t="n"/>
      <c r="M93" s="13" t="n"/>
      <c r="O93" s="217" t="n"/>
      <c r="P93" s="217" t="n"/>
      <c r="Q93" s="465" t="n"/>
      <c r="R93" s="404" t="n"/>
      <c r="S93" s="404" t="n"/>
      <c r="T93" s="404" t="n"/>
      <c r="U93" s="404" t="n"/>
      <c r="V93" s="404" t="n"/>
      <c r="W93" s="466" t="n"/>
    </row>
    <row r="94" ht="13.35" customHeight="1" s="162">
      <c r="B94" s="200" t="inlineStr">
        <is>
          <t xml:space="preserve">Static Pressures Profile </t>
        </is>
      </c>
      <c r="C94" s="400" t="n"/>
      <c r="D94" s="400" t="n"/>
      <c r="E94" s="400" t="n"/>
      <c r="F94" s="400" t="n"/>
      <c r="G94" s="401" t="n"/>
      <c r="H94" s="13" t="n"/>
      <c r="I94" s="199" t="inlineStr">
        <is>
          <t>Fan RPM</t>
        </is>
      </c>
      <c r="J94" s="401" t="n"/>
      <c r="K94" s="24" t="n"/>
      <c r="L94" s="24" t="n"/>
      <c r="M94" s="13" t="n"/>
      <c r="O94" s="217" t="n"/>
      <c r="P94" s="217" t="n"/>
      <c r="Q94" s="465" t="n"/>
      <c r="R94" s="404" t="n"/>
      <c r="S94" s="404" t="n"/>
      <c r="T94" s="404" t="n"/>
      <c r="U94" s="404" t="n"/>
      <c r="V94" s="404" t="n"/>
      <c r="W94" s="466" t="n"/>
    </row>
    <row r="95" ht="13.35" customHeight="1" s="162">
      <c r="B95" s="434" t="n"/>
      <c r="C95" s="401" t="n"/>
      <c r="D95" s="205" t="inlineStr">
        <is>
          <t>Flt/Coil</t>
        </is>
      </c>
      <c r="E95" s="205" t="inlineStr">
        <is>
          <t>Fan</t>
        </is>
      </c>
      <c r="F95" s="434" t="n"/>
      <c r="G95" s="401" t="n"/>
      <c r="H95" s="13" t="n"/>
      <c r="I95" s="246" t="inlineStr">
        <is>
          <t>VSD Frequency</t>
        </is>
      </c>
      <c r="J95" s="403" t="n"/>
      <c r="K95" s="65" t="n"/>
      <c r="L95" s="65" t="n"/>
      <c r="M95" s="13" t="n"/>
      <c r="O95" s="217" t="n"/>
      <c r="P95" s="217" t="n"/>
      <c r="Q95" s="465" t="n"/>
      <c r="R95" s="404" t="n"/>
      <c r="S95" s="404" t="n"/>
      <c r="T95" s="404" t="n"/>
      <c r="U95" s="404" t="n"/>
      <c r="V95" s="404" t="n"/>
      <c r="W95" s="466" t="n"/>
    </row>
    <row r="96" ht="13.35" customHeight="1" s="162">
      <c r="B96" s="198" t="inlineStr">
        <is>
          <t>Entering</t>
        </is>
      </c>
      <c r="C96" s="401" t="n"/>
      <c r="D96" s="19" t="n"/>
      <c r="E96" s="19" t="n"/>
      <c r="F96" s="19">
        <f>IF(E96="", "", E97-E96)</f>
        <v/>
      </c>
      <c r="G96" s="186" t="inlineStr">
        <is>
          <t>TSP</t>
        </is>
      </c>
      <c r="H96" s="23" t="n"/>
      <c r="I96" s="14" t="n"/>
      <c r="J96" s="14" t="n"/>
      <c r="K96" s="14" t="n"/>
      <c r="L96" s="38" t="n"/>
      <c r="M96" s="13" t="n"/>
      <c r="O96" s="217" t="n"/>
      <c r="P96" s="217" t="n"/>
      <c r="Q96" s="465" t="n"/>
      <c r="R96" s="404" t="n"/>
      <c r="S96" s="404" t="n"/>
      <c r="T96" s="404" t="n"/>
      <c r="U96" s="404" t="n"/>
      <c r="V96" s="404" t="n"/>
      <c r="W96" s="466" t="n"/>
    </row>
    <row r="97" ht="13.35" customHeight="1" s="162">
      <c r="B97" s="198" t="inlineStr">
        <is>
          <t>Exiting</t>
        </is>
      </c>
      <c r="C97" s="401" t="n"/>
      <c r="D97" s="55">
        <f>IF(E96="", "", E96)</f>
        <v/>
      </c>
      <c r="E97" s="19" t="n"/>
      <c r="F97" s="19">
        <f>IF(E97="", "", E97-D96)</f>
        <v/>
      </c>
      <c r="G97" s="186" t="inlineStr">
        <is>
          <t>ESP</t>
        </is>
      </c>
      <c r="H97" s="23" t="n"/>
      <c r="I97" s="13" t="n"/>
      <c r="J97" s="13" t="n"/>
      <c r="K97" s="13" t="n"/>
      <c r="L97" s="13" t="n"/>
      <c r="M97" s="13" t="n"/>
      <c r="O97" s="217" t="n"/>
      <c r="P97" s="217" t="n"/>
      <c r="Q97" s="467" t="n"/>
      <c r="R97" s="468" t="n"/>
      <c r="S97" s="468" t="n"/>
      <c r="T97" s="468" t="n"/>
      <c r="U97" s="468" t="n"/>
      <c r="V97" s="468" t="n"/>
      <c r="W97" s="469" t="n"/>
    </row>
    <row r="98"/>
    <row r="99" ht="13.35" customHeight="1" s="162">
      <c r="B99" s="205" t="inlineStr">
        <is>
          <t>Notes</t>
        </is>
      </c>
      <c r="C99" s="186" t="n"/>
      <c r="D99" s="400" t="n"/>
      <c r="E99" s="400" t="n"/>
      <c r="F99" s="400" t="n"/>
      <c r="G99" s="400" t="n"/>
      <c r="H99" s="400" t="n"/>
      <c r="I99" s="400" t="n"/>
      <c r="J99" s="400" t="n"/>
      <c r="K99" s="400" t="n"/>
      <c r="L99" s="400" t="n"/>
      <c r="M99" s="401" t="n"/>
    </row>
    <row r="100" ht="13.35" customHeight="1" s="162">
      <c r="B100" s="186" t="n"/>
      <c r="C100" s="400" t="n"/>
      <c r="D100" s="400" t="n"/>
      <c r="E100" s="400" t="n"/>
      <c r="F100" s="400" t="n"/>
      <c r="G100" s="400" t="n"/>
      <c r="H100" s="400" t="n"/>
      <c r="I100" s="400" t="n"/>
      <c r="J100" s="400" t="n"/>
      <c r="K100" s="400" t="n"/>
      <c r="L100" s="400" t="n"/>
      <c r="M100" s="401" t="n"/>
    </row>
    <row r="101" ht="13.35" customHeight="1" s="162">
      <c r="B101" s="186" t="n"/>
      <c r="C101" s="400" t="n"/>
      <c r="D101" s="400" t="n"/>
      <c r="E101" s="400" t="n"/>
      <c r="F101" s="400" t="n"/>
      <c r="G101" s="400" t="n"/>
      <c r="H101" s="400" t="n"/>
      <c r="I101" s="400" t="n"/>
      <c r="J101" s="400" t="n"/>
      <c r="K101" s="400" t="n"/>
      <c r="L101" s="400" t="n"/>
      <c r="M101" s="401" t="n"/>
    </row>
    <row r="102" ht="13.35" customHeight="1" s="162">
      <c r="B102" s="200" t="inlineStr">
        <is>
          <t>System</t>
        </is>
      </c>
      <c r="C102" s="403" t="n"/>
      <c r="D102" s="209">
        <f>IF('{Equipment Data Entry}'!B85="","",'{Equipment Data Entry}'!B85)</f>
        <v/>
      </c>
      <c r="E102" s="420" t="n"/>
      <c r="F102" s="403" t="n"/>
      <c r="G102" s="200" t="inlineStr">
        <is>
          <t>Service</t>
        </is>
      </c>
      <c r="H102" s="403" t="n"/>
      <c r="I102" s="210">
        <f>IF('{Equipment Data Entry}'!C85="","", '{Equipment Data Entry}'!C85)</f>
        <v/>
      </c>
      <c r="J102" s="420" t="n"/>
      <c r="K102" s="420" t="n"/>
      <c r="L102" s="420" t="n"/>
      <c r="M102" s="403" t="n"/>
      <c r="O102" s="217" t="n"/>
      <c r="P102" s="217" t="n"/>
      <c r="Q102" s="216" t="inlineStr">
        <is>
          <t>Misc. Unit Info</t>
        </is>
      </c>
      <c r="T102" s="217" t="n"/>
      <c r="V102" s="217" t="n"/>
      <c r="W102" s="217" t="n"/>
    </row>
    <row r="103" ht="13.35" customHeight="1" s="162">
      <c r="B103" s="424" t="n"/>
      <c r="C103" s="425" t="n"/>
      <c r="D103" s="424" t="n"/>
      <c r="E103" s="426" t="n"/>
      <c r="F103" s="425" t="n"/>
      <c r="G103" s="424" t="n"/>
      <c r="H103" s="425" t="n"/>
      <c r="I103" s="424" t="n"/>
      <c r="J103" s="426" t="n"/>
      <c r="K103" s="426" t="n"/>
      <c r="L103" s="426" t="n"/>
      <c r="M103" s="425" t="n"/>
      <c r="O103" s="217" t="n"/>
      <c r="P103" s="217" t="n"/>
      <c r="Q103" s="211" t="inlineStr">
        <is>
          <t>Design Fan Rotation</t>
        </is>
      </c>
      <c r="R103" s="421" t="n"/>
      <c r="S103" s="422" t="n"/>
      <c r="T103" s="212" t="n"/>
      <c r="U103" s="423" t="n"/>
      <c r="V103" s="217" t="n"/>
      <c r="W103" s="217" t="n"/>
    </row>
    <row r="104" ht="13.35" customHeight="1" s="162">
      <c r="B104" s="439" t="inlineStr">
        <is>
          <t>Drive Type:</t>
        </is>
      </c>
      <c r="C104" s="13" t="n"/>
      <c r="D104" s="440" t="n"/>
      <c r="E104" s="439" t="inlineStr">
        <is>
          <t>Fan Rotation – Design:</t>
        </is>
      </c>
      <c r="F104" s="13" t="n"/>
      <c r="G104" s="440" t="n"/>
      <c r="H104" s="13" t="n"/>
      <c r="I104" s="439" t="inlineStr">
        <is>
          <t>Actual:</t>
        </is>
      </c>
      <c r="J104" s="440" t="n"/>
      <c r="K104" s="439" t="inlineStr">
        <is>
          <t>Sheave Bore (M/F):</t>
        </is>
      </c>
      <c r="L104" s="13" t="n"/>
      <c r="M104" s="440" t="n"/>
      <c r="O104" s="217" t="n"/>
      <c r="P104" s="217" t="n"/>
      <c r="Q104" s="211" t="inlineStr">
        <is>
          <t>Actual Fan Rotation</t>
        </is>
      </c>
      <c r="R104" s="421" t="n"/>
      <c r="S104" s="422" t="n"/>
      <c r="T104" s="212" t="n"/>
      <c r="U104" s="423" t="n"/>
      <c r="V104" s="217" t="n"/>
      <c r="W104" s="217" t="n"/>
    </row>
    <row r="105" ht="13.35" customHeight="1" s="162">
      <c r="B105" s="200" t="inlineStr">
        <is>
          <t>Unit Data</t>
        </is>
      </c>
      <c r="C105" s="400" t="n"/>
      <c r="D105" s="400" t="n"/>
      <c r="E105" s="400" t="n"/>
      <c r="F105" s="400" t="n"/>
      <c r="G105" s="401" t="n"/>
      <c r="H105" s="13" t="n"/>
      <c r="I105" s="200" t="inlineStr">
        <is>
          <t>Design and Performance Data</t>
        </is>
      </c>
      <c r="J105" s="400" t="n"/>
      <c r="K105" s="400" t="n"/>
      <c r="L105" s="401" t="n"/>
      <c r="M105" s="283" t="n"/>
      <c r="O105" s="217" t="n"/>
      <c r="P105" s="217" t="n"/>
      <c r="Q105" s="211" t="inlineStr">
        <is>
          <t>Design Filter Type</t>
        </is>
      </c>
      <c r="R105" s="421" t="n"/>
      <c r="S105" s="422" t="n"/>
      <c r="T105" s="212" t="n"/>
      <c r="U105" s="423" t="n"/>
      <c r="V105" s="217" t="n"/>
      <c r="W105" s="217" t="n"/>
    </row>
    <row r="106" ht="13.35" customHeight="1" s="162">
      <c r="B106" s="199" t="inlineStr">
        <is>
          <t>Manufacturer</t>
        </is>
      </c>
      <c r="C106" s="401" t="n"/>
      <c r="D106" s="204">
        <f>IF('{Equipment Data Entry}'!E85="","",'{Equipment Data Entry}'!E85)</f>
        <v/>
      </c>
      <c r="E106" s="400" t="n"/>
      <c r="F106" s="400" t="n"/>
      <c r="G106" s="401" t="n"/>
      <c r="H106" s="13" t="n"/>
      <c r="I106" s="199" t="inlineStr">
        <is>
          <t>Design Criteria</t>
        </is>
      </c>
      <c r="J106" s="401" t="n"/>
      <c r="K106" s="199" t="inlineStr">
        <is>
          <t>Design</t>
        </is>
      </c>
      <c r="L106" s="199" t="inlineStr">
        <is>
          <t>Actual</t>
        </is>
      </c>
      <c r="M106" s="13" t="n"/>
      <c r="O106" s="216" t="n"/>
      <c r="P106" s="216" t="n"/>
      <c r="Q106" s="211" t="inlineStr">
        <is>
          <t>Installed Filter Type</t>
        </is>
      </c>
      <c r="R106" s="421" t="n"/>
      <c r="S106" s="422" t="n"/>
      <c r="T106" s="212" t="n"/>
      <c r="U106" s="423" t="n"/>
      <c r="V106" s="217" t="n"/>
      <c r="W106" s="217" t="n"/>
    </row>
    <row r="107" ht="13.35" customHeight="1" s="162">
      <c r="B107" s="199" t="inlineStr">
        <is>
          <t>Model Number</t>
        </is>
      </c>
      <c r="C107" s="401" t="n"/>
      <c r="D107" s="204">
        <f>IF('{Equipment Data Entry}'!F85="","",'{Equipment Data Entry}'!F85)</f>
        <v/>
      </c>
      <c r="E107" s="400" t="n"/>
      <c r="F107" s="400" t="n"/>
      <c r="G107" s="401" t="n"/>
      <c r="H107" s="13" t="n"/>
      <c r="I107" s="199" t="inlineStr">
        <is>
          <t>Total Airflow</t>
        </is>
      </c>
      <c r="J107" s="401" t="n"/>
      <c r="K107" s="24">
        <f>'Fan Airflow'!H121</f>
        <v/>
      </c>
      <c r="L107" s="24">
        <f>'Fan Airflow'!L121</f>
        <v/>
      </c>
      <c r="M107" s="22">
        <f>IF(OR(L107="",K107="",K107=0),"",L107/K107)</f>
        <v/>
      </c>
      <c r="O107" s="217" t="n"/>
      <c r="P107" s="217" t="n"/>
      <c r="Q107" s="211" t="inlineStr">
        <is>
          <t>Size</t>
        </is>
      </c>
      <c r="R107" s="212" t="n"/>
      <c r="S107" s="423" t="n"/>
      <c r="T107" s="211" t="inlineStr">
        <is>
          <t>Qty.</t>
        </is>
      </c>
      <c r="U107" s="212" t="n"/>
      <c r="V107" s="217" t="n"/>
      <c r="W107" s="217" t="n"/>
    </row>
    <row r="108" ht="13.35" customHeight="1" s="162">
      <c r="B108" s="199" t="inlineStr">
        <is>
          <t>Serial Number</t>
        </is>
      </c>
      <c r="C108" s="401" t="n"/>
      <c r="D108" s="204" t="n"/>
      <c r="E108" s="400" t="n"/>
      <c r="F108" s="400" t="n"/>
      <c r="G108" s="401" t="n"/>
      <c r="H108" s="13" t="n"/>
      <c r="I108" s="199" t="inlineStr">
        <is>
          <t>Unit ESP</t>
        </is>
      </c>
      <c r="J108" s="401" t="n"/>
      <c r="K108" s="71">
        <f>IF('{Equipment Data Entry}'!H85="","",'{Equipment Data Entry}'!H85)</f>
        <v/>
      </c>
      <c r="L108" s="64">
        <f>F123</f>
        <v/>
      </c>
      <c r="M108" s="22" t="n"/>
      <c r="O108" s="217" t="n"/>
      <c r="R108" s="217" t="n"/>
      <c r="U108" s="217" t="n"/>
      <c r="V108" s="217" t="n"/>
      <c r="W108" s="217" t="n"/>
    </row>
    <row r="109" ht="13.35" customHeight="1" s="162">
      <c r="B109" s="199" t="inlineStr">
        <is>
          <t>Area Served</t>
        </is>
      </c>
      <c r="C109" s="401" t="n"/>
      <c r="D109" s="204">
        <f>I102</f>
        <v/>
      </c>
      <c r="E109" s="400" t="n"/>
      <c r="F109" s="400" t="n"/>
      <c r="G109" s="401" t="n"/>
      <c r="H109" s="13" t="n"/>
      <c r="I109" s="199" t="inlineStr">
        <is>
          <t>Fan RPMs</t>
        </is>
      </c>
      <c r="J109" s="401" t="n"/>
      <c r="K109" s="24">
        <f>IF('{Equipment Data Entry}'!I85="","",'{Equipment Data Entry}'!I85)</f>
        <v/>
      </c>
      <c r="L109" s="24">
        <f>IF(L120="","",L120)</f>
        <v/>
      </c>
      <c r="M109" s="13" t="n"/>
      <c r="O109" s="217" t="n"/>
      <c r="P109" s="217" t="n"/>
      <c r="Q109" s="216" t="inlineStr">
        <is>
          <t>Direct Drive Motors</t>
        </is>
      </c>
      <c r="T109" s="216" t="inlineStr">
        <is>
          <t>Drive Change Data</t>
        </is>
      </c>
      <c r="V109" s="61" t="inlineStr">
        <is>
          <t>Original</t>
        </is>
      </c>
      <c r="W109" s="61" t="inlineStr">
        <is>
          <t>New</t>
        </is>
      </c>
    </row>
    <row r="110" ht="13.35" customHeight="1" s="162">
      <c r="B110" s="199" t="inlineStr">
        <is>
          <t>Location</t>
        </is>
      </c>
      <c r="C110" s="401" t="n"/>
      <c r="D110" s="204">
        <f>IF('{Equipment Data Entry}'!D85="","",'{Equipment Data Entry}'!D85)</f>
        <v/>
      </c>
      <c r="E110" s="400" t="n"/>
      <c r="F110" s="400" t="n"/>
      <c r="G110" s="401" t="n"/>
      <c r="H110" s="13" t="n"/>
      <c r="I110" s="283" t="n"/>
      <c r="J110" s="283" t="n"/>
      <c r="K110" s="36" t="n"/>
      <c r="L110" s="36" t="n"/>
      <c r="M110" s="13" t="n"/>
      <c r="O110" s="217" t="n"/>
      <c r="P110" s="211" t="n"/>
      <c r="Q110" s="211" t="inlineStr">
        <is>
          <t>Initial</t>
        </is>
      </c>
      <c r="R110" s="211" t="inlineStr">
        <is>
          <t>Final</t>
        </is>
      </c>
      <c r="S110" s="217" t="n"/>
      <c r="T110" s="211" t="inlineStr">
        <is>
          <t>Motor Sheave</t>
        </is>
      </c>
      <c r="U110" s="422" t="n"/>
      <c r="V110" s="212" t="n"/>
      <c r="W110" s="212" t="n"/>
    </row>
    <row r="111" ht="13.35" customHeight="1" s="162">
      <c r="B111" s="13" t="n"/>
      <c r="C111" s="13" t="n"/>
      <c r="D111" s="13" t="n"/>
      <c r="E111" s="13" t="n"/>
      <c r="F111" s="13" t="n"/>
      <c r="G111" s="13" t="n"/>
      <c r="H111" s="13" t="n"/>
      <c r="I111" s="283" t="n"/>
      <c r="J111" s="283" t="n"/>
      <c r="K111" s="37" t="n"/>
      <c r="L111" s="37" t="n"/>
      <c r="M111" s="13" t="n"/>
      <c r="O111" s="217" t="n"/>
      <c r="P111" s="211" t="inlineStr">
        <is>
          <t>RPM</t>
        </is>
      </c>
      <c r="Q111" s="212" t="n"/>
      <c r="R111" s="211" t="n"/>
      <c r="S111" s="217" t="n"/>
      <c r="T111" s="211" t="inlineStr">
        <is>
          <t>Fan Sheave</t>
        </is>
      </c>
      <c r="U111" s="422" t="n"/>
      <c r="V111" s="212" t="n"/>
      <c r="W111" s="212" t="n"/>
    </row>
    <row r="112" ht="13.35" customHeight="1" s="162">
      <c r="B112" s="200" t="inlineStr">
        <is>
          <t>Motor Data</t>
        </is>
      </c>
      <c r="C112" s="400" t="n"/>
      <c r="D112" s="400" t="n"/>
      <c r="E112" s="400" t="n"/>
      <c r="F112" s="400" t="n"/>
      <c r="G112" s="401" t="n"/>
      <c r="H112" s="13" t="n"/>
      <c r="I112" s="283" t="inlineStr">
        <is>
          <t>Filters: Type / Size / Qty</t>
        </is>
      </c>
      <c r="J112" s="404" t="n"/>
      <c r="K112" s="37" t="n"/>
      <c r="L112" s="404" t="n"/>
      <c r="M112" s="404" t="n"/>
      <c r="O112" s="217" t="n"/>
      <c r="P112" s="211" t="inlineStr">
        <is>
          <t>VFD</t>
        </is>
      </c>
      <c r="Q112" s="212" t="n"/>
      <c r="R112" s="211" t="n"/>
      <c r="S112" s="217" t="n"/>
      <c r="T112" s="211" t="inlineStr">
        <is>
          <t>Belt</t>
        </is>
      </c>
      <c r="U112" s="422" t="n"/>
      <c r="V112" s="212" t="n"/>
      <c r="W112" s="212" t="n"/>
    </row>
    <row r="113" ht="13.35" customHeight="1" s="162">
      <c r="B113" s="199" t="inlineStr">
        <is>
          <t>Manufacturer</t>
        </is>
      </c>
      <c r="C113" s="401" t="n"/>
      <c r="D113" s="203" t="n"/>
      <c r="E113" s="400" t="n"/>
      <c r="F113" s="400" t="n"/>
      <c r="G113" s="401" t="n"/>
      <c r="H113" s="13" t="n"/>
      <c r="I113" s="200" t="inlineStr">
        <is>
          <t>Drive Data</t>
        </is>
      </c>
      <c r="J113" s="400" t="n"/>
      <c r="K113" s="400" t="n"/>
      <c r="L113" s="401" t="n"/>
      <c r="M113" s="13" t="n"/>
      <c r="O113" s="217" t="n"/>
      <c r="P113" s="211" t="inlineStr">
        <is>
          <t>DCV</t>
        </is>
      </c>
      <c r="Q113" s="212" t="n"/>
      <c r="R113" s="211" t="n"/>
      <c r="S113" s="217" t="n"/>
      <c r="T113" s="211" t="inlineStr">
        <is>
          <t>C to C</t>
        </is>
      </c>
      <c r="U113" s="422" t="n"/>
      <c r="V113" s="212" t="n"/>
      <c r="W113" s="212" t="n"/>
    </row>
    <row r="114" ht="13.35" customHeight="1" s="162">
      <c r="B114" s="199" t="inlineStr">
        <is>
          <t>Horsepower</t>
        </is>
      </c>
      <c r="C114" s="401" t="n"/>
      <c r="D114" s="28">
        <f>IF('{Equipment Data Entry}'!G85="","",'{Equipment Data Entry}'!G85)</f>
        <v/>
      </c>
      <c r="E114" s="21" t="inlineStr">
        <is>
          <t>RPM</t>
        </is>
      </c>
      <c r="F114" s="24" t="n"/>
      <c r="G114" s="199" t="inlineStr">
        <is>
          <t>SF</t>
        </is>
      </c>
      <c r="H114" s="13" t="n"/>
      <c r="I114" s="199" t="inlineStr">
        <is>
          <t>Motor Shv OD/Bore/PD</t>
        </is>
      </c>
      <c r="J114" s="401" t="n"/>
      <c r="K114" s="208">
        <f>IF('{Equipment Data Entry}'!J85="","",'{Equipment Data Entry}'!J85)</f>
        <v/>
      </c>
      <c r="L114" s="401" t="n"/>
      <c r="M114" s="13" t="n"/>
      <c r="O114" s="217" t="n"/>
      <c r="P114" s="217" t="n"/>
      <c r="Q114" s="217" t="n"/>
      <c r="R114" s="217" t="n"/>
      <c r="S114" s="217" t="n"/>
      <c r="T114" s="217" t="n"/>
      <c r="U114" s="217" t="n"/>
      <c r="V114" s="217" t="n"/>
      <c r="W114" s="217" t="n"/>
    </row>
    <row r="115" ht="13.35" customHeight="1" s="162">
      <c r="B115" s="198">
        <f>IF('{Equipment Data Entry}'!N85="","",'{Equipment Data Entry}'!N85)</f>
        <v/>
      </c>
      <c r="C115" s="198">
        <f>IF('{Equipment Data Entry}'!O85="","",'{Equipment Data Entry}'!O85)</f>
        <v/>
      </c>
      <c r="D115" s="21" t="inlineStr">
        <is>
          <t>FLA</t>
        </is>
      </c>
      <c r="E115" s="67" t="n"/>
      <c r="F115" s="21" t="inlineStr">
        <is>
          <t>Frame</t>
        </is>
      </c>
      <c r="G115" s="208" t="n"/>
      <c r="H115" s="13" t="n"/>
      <c r="I115" s="199" t="inlineStr">
        <is>
          <t>Fan Shv OD/Bore</t>
        </is>
      </c>
      <c r="J115" s="401" t="n"/>
      <c r="K115" s="208">
        <f>IF('{Equipment Data Entry}'!K85="","",'{Equipment Data Entry}'!K85)</f>
        <v/>
      </c>
      <c r="L115" s="401" t="n"/>
      <c r="M115" s="13" t="n"/>
      <c r="O115" s="217" t="n"/>
      <c r="P115" s="217" t="n"/>
      <c r="Q115" s="462" t="inlineStr">
        <is>
          <t>Technician Notes</t>
        </is>
      </c>
      <c r="R115" s="451" t="n"/>
      <c r="S115" s="451" t="n"/>
      <c r="T115" s="451" t="n"/>
      <c r="U115" s="451" t="n"/>
      <c r="V115" s="451" t="n"/>
      <c r="W115" s="452" t="n"/>
    </row>
    <row r="116" ht="13.35" customHeight="1" s="162">
      <c r="B116" s="199" t="inlineStr">
        <is>
          <t>Corrected FLA</t>
        </is>
      </c>
      <c r="C116" s="401" t="n"/>
      <c r="D116" s="27">
        <f>IF(OR(E117="",E115="",B115=""),"",B115/AVERAGE(E117:G117)*E115)</f>
        <v/>
      </c>
      <c r="E116" s="199" t="inlineStr">
        <is>
          <t>Estimated BHP</t>
        </is>
      </c>
      <c r="F116" s="401" t="n"/>
      <c r="G116" s="27">
        <f>IF(OR(COUNT(E117:G117)=0,COUNT(E118:G118)=0),"",IF(C115="1-phase", ((0.8*0.9*E117*E118)/746), AVERAGE(E117:G117)*AVERAGE(E118:G118)*0.8*0.9*1.732/746))</f>
        <v/>
      </c>
      <c r="H116" s="13" t="n"/>
      <c r="I116" s="199" t="inlineStr">
        <is>
          <t>Belt(s)</t>
        </is>
      </c>
      <c r="J116" s="208">
        <f>IF('{Equipment Data Entry}'!L85="","",'{Equipment Data Entry}'!L85)</f>
        <v/>
      </c>
      <c r="K116" s="199" t="inlineStr">
        <is>
          <t>C to C</t>
        </is>
      </c>
      <c r="L116" s="64">
        <f>IF('{Equipment Data Entry}'!M85="","",'{Equipment Data Entry}'!M85)</f>
        <v/>
      </c>
      <c r="M116" s="13" t="n"/>
      <c r="O116" s="217" t="n"/>
      <c r="P116" s="217" t="n"/>
      <c r="Q116" s="463" t="n"/>
      <c r="R116" s="430" t="n"/>
      <c r="S116" s="430" t="n"/>
      <c r="T116" s="430" t="n"/>
      <c r="U116" s="430" t="n"/>
      <c r="V116" s="430" t="n"/>
      <c r="W116" s="464" t="n"/>
    </row>
    <row r="117" ht="13.35" customHeight="1" s="162">
      <c r="B117" s="199" t="inlineStr">
        <is>
          <t>Measured Voltage</t>
        </is>
      </c>
      <c r="C117" s="400" t="n"/>
      <c r="D117" s="401" t="n"/>
      <c r="E117" s="24" t="n"/>
      <c r="F117" s="24" t="n"/>
      <c r="G117" s="24" t="n"/>
      <c r="H117" s="13" t="n"/>
      <c r="I117" s="283" t="inlineStr">
        <is>
          <t>Final Settings / Setpoints</t>
        </is>
      </c>
      <c r="J117" s="404" t="n"/>
      <c r="K117" s="37" t="n"/>
      <c r="L117" s="404" t="n"/>
      <c r="M117" s="404" t="n"/>
      <c r="O117" s="217" t="n"/>
      <c r="P117" s="217" t="n"/>
      <c r="Q117" s="465" t="n"/>
      <c r="R117" s="404" t="n"/>
      <c r="S117" s="404" t="n"/>
      <c r="T117" s="404" t="n"/>
      <c r="U117" s="404" t="n"/>
      <c r="V117" s="404" t="n"/>
      <c r="W117" s="466" t="n"/>
    </row>
    <row r="118" ht="13.35" customHeight="1" s="162">
      <c r="B118" s="199" t="inlineStr">
        <is>
          <t>Measured Amperage</t>
        </is>
      </c>
      <c r="C118" s="400" t="n"/>
      <c r="D118" s="401" t="n"/>
      <c r="E118" s="67" t="n"/>
      <c r="F118" s="67" t="n"/>
      <c r="G118" s="67" t="n"/>
      <c r="H118" s="13" t="n"/>
      <c r="I118" s="205" t="inlineStr">
        <is>
          <t>RPM Data</t>
        </is>
      </c>
      <c r="J118" s="401" t="n"/>
      <c r="K118" s="205" t="inlineStr">
        <is>
          <t>Initial</t>
        </is>
      </c>
      <c r="L118" s="205" t="inlineStr">
        <is>
          <t>Final</t>
        </is>
      </c>
      <c r="M118" s="13" t="n"/>
      <c r="O118" s="217" t="n"/>
      <c r="P118" s="217" t="n"/>
      <c r="Q118" s="465" t="n"/>
      <c r="R118" s="404" t="n"/>
      <c r="S118" s="404" t="n"/>
      <c r="T118" s="404" t="n"/>
      <c r="U118" s="404" t="n"/>
      <c r="V118" s="404" t="n"/>
      <c r="W118" s="466" t="n"/>
    </row>
    <row r="119" ht="13.35" customHeight="1" s="162">
      <c r="B119" s="13" t="n"/>
      <c r="C119" s="13" t="n"/>
      <c r="D119" s="13" t="n"/>
      <c r="E119" s="13" t="n"/>
      <c r="F119" s="13" t="n"/>
      <c r="G119" s="13" t="n"/>
      <c r="H119" s="13" t="n"/>
      <c r="I119" s="199" t="inlineStr">
        <is>
          <t>Motor RPM</t>
        </is>
      </c>
      <c r="J119" s="401" t="n"/>
      <c r="K119" s="24" t="n"/>
      <c r="L119" s="24" t="n"/>
      <c r="M119" s="13" t="n"/>
      <c r="O119" s="217" t="n"/>
      <c r="P119" s="217" t="n"/>
      <c r="Q119" s="465" t="n"/>
      <c r="R119" s="404" t="n"/>
      <c r="S119" s="404" t="n"/>
      <c r="T119" s="404" t="n"/>
      <c r="U119" s="404" t="n"/>
      <c r="V119" s="404" t="n"/>
      <c r="W119" s="466" t="n"/>
    </row>
    <row r="120" ht="13.35" customHeight="1" s="162">
      <c r="B120" s="200" t="inlineStr">
        <is>
          <t xml:space="preserve">Static Pressures Profile </t>
        </is>
      </c>
      <c r="C120" s="400" t="n"/>
      <c r="D120" s="400" t="n"/>
      <c r="E120" s="400" t="n"/>
      <c r="F120" s="400" t="n"/>
      <c r="G120" s="401" t="n"/>
      <c r="H120" s="13" t="n"/>
      <c r="I120" s="199" t="inlineStr">
        <is>
          <t>Fan RPM</t>
        </is>
      </c>
      <c r="J120" s="401" t="n"/>
      <c r="K120" s="24" t="n"/>
      <c r="L120" s="24" t="n"/>
      <c r="M120" s="13" t="n"/>
      <c r="O120" s="217" t="n"/>
      <c r="P120" s="217" t="n"/>
      <c r="Q120" s="465" t="n"/>
      <c r="R120" s="404" t="n"/>
      <c r="S120" s="404" t="n"/>
      <c r="T120" s="404" t="n"/>
      <c r="U120" s="404" t="n"/>
      <c r="V120" s="404" t="n"/>
      <c r="W120" s="466" t="n"/>
    </row>
    <row r="121" ht="13.35" customHeight="1" s="162">
      <c r="B121" s="434" t="n"/>
      <c r="C121" s="401" t="n"/>
      <c r="D121" s="205" t="inlineStr">
        <is>
          <t>Flt/Coil</t>
        </is>
      </c>
      <c r="E121" s="205" t="inlineStr">
        <is>
          <t>Fan</t>
        </is>
      </c>
      <c r="F121" s="434" t="n"/>
      <c r="G121" s="401" t="n"/>
      <c r="H121" s="13" t="n"/>
      <c r="I121" s="246" t="inlineStr">
        <is>
          <t>VSD Frequency</t>
        </is>
      </c>
      <c r="J121" s="403" t="n"/>
      <c r="K121" s="65" t="n"/>
      <c r="L121" s="65" t="n"/>
      <c r="M121" s="13" t="n"/>
      <c r="O121" s="217" t="n"/>
      <c r="P121" s="217" t="n"/>
      <c r="Q121" s="465" t="n"/>
      <c r="R121" s="404" t="n"/>
      <c r="S121" s="404" t="n"/>
      <c r="T121" s="404" t="n"/>
      <c r="U121" s="404" t="n"/>
      <c r="V121" s="404" t="n"/>
      <c r="W121" s="466" t="n"/>
    </row>
    <row r="122" ht="13.35" customHeight="1" s="162">
      <c r="B122" s="198" t="inlineStr">
        <is>
          <t>Entering</t>
        </is>
      </c>
      <c r="C122" s="401" t="n"/>
      <c r="D122" s="19" t="n"/>
      <c r="E122" s="19" t="n"/>
      <c r="F122" s="19">
        <f>IF(E122="", "", E123-E122)</f>
        <v/>
      </c>
      <c r="G122" s="186" t="inlineStr">
        <is>
          <t>TSP</t>
        </is>
      </c>
      <c r="H122" s="23" t="n"/>
      <c r="I122" s="14" t="n"/>
      <c r="J122" s="14" t="n"/>
      <c r="K122" s="14" t="n"/>
      <c r="L122" s="38" t="n"/>
      <c r="M122" s="13" t="n"/>
      <c r="O122" s="217" t="n"/>
      <c r="P122" s="217" t="n"/>
      <c r="Q122" s="465" t="n"/>
      <c r="R122" s="404" t="n"/>
      <c r="S122" s="404" t="n"/>
      <c r="T122" s="404" t="n"/>
      <c r="U122" s="404" t="n"/>
      <c r="V122" s="404" t="n"/>
      <c r="W122" s="466" t="n"/>
    </row>
    <row r="123" ht="13.35" customHeight="1" s="162">
      <c r="B123" s="198" t="inlineStr">
        <is>
          <t>Exiting</t>
        </is>
      </c>
      <c r="C123" s="401" t="n"/>
      <c r="D123" s="55">
        <f>IF(E122="", "", E122)</f>
        <v/>
      </c>
      <c r="E123" s="19" t="n"/>
      <c r="F123" s="19">
        <f>IF(E123="", "", E123-D122)</f>
        <v/>
      </c>
      <c r="G123" s="186" t="inlineStr">
        <is>
          <t>ESP</t>
        </is>
      </c>
      <c r="H123" s="23" t="n"/>
      <c r="I123" s="13" t="n"/>
      <c r="J123" s="13" t="n"/>
      <c r="K123" s="13" t="n"/>
      <c r="L123" s="13" t="n"/>
      <c r="M123" s="13" t="n"/>
      <c r="O123" s="217" t="n"/>
      <c r="P123" s="217" t="n"/>
      <c r="Q123" s="467" t="n"/>
      <c r="R123" s="468" t="n"/>
      <c r="S123" s="468" t="n"/>
      <c r="T123" s="468" t="n"/>
      <c r="U123" s="468" t="n"/>
      <c r="V123" s="468" t="n"/>
      <c r="W123" s="469" t="n"/>
    </row>
    <row r="124"/>
    <row r="125" ht="13.35" customHeight="1" s="162">
      <c r="B125" s="200" t="inlineStr">
        <is>
          <t>System</t>
        </is>
      </c>
      <c r="C125" s="403" t="n"/>
      <c r="D125" s="209">
        <f>IF('{Equipment Data Entry}'!B86="","",'{Equipment Data Entry}'!B86)</f>
        <v/>
      </c>
      <c r="E125" s="420" t="n"/>
      <c r="F125" s="403" t="n"/>
      <c r="G125" s="200" t="inlineStr">
        <is>
          <t>Service</t>
        </is>
      </c>
      <c r="H125" s="403" t="n"/>
      <c r="I125" s="210">
        <f>IF('{Equipment Data Entry}'!C86="","", '{Equipment Data Entry}'!C86)</f>
        <v/>
      </c>
      <c r="J125" s="420" t="n"/>
      <c r="K125" s="420" t="n"/>
      <c r="L125" s="420" t="n"/>
      <c r="M125" s="403" t="n"/>
      <c r="O125" s="217" t="n"/>
      <c r="P125" s="217" t="n"/>
      <c r="Q125" s="216" t="inlineStr">
        <is>
          <t>Misc. Unit Info</t>
        </is>
      </c>
      <c r="T125" s="217" t="n"/>
      <c r="V125" s="217" t="n"/>
      <c r="W125" s="217" t="n"/>
    </row>
    <row r="126" ht="13.35" customHeight="1" s="162">
      <c r="B126" s="424" t="n"/>
      <c r="C126" s="425" t="n"/>
      <c r="D126" s="424" t="n"/>
      <c r="E126" s="426" t="n"/>
      <c r="F126" s="425" t="n"/>
      <c r="G126" s="424" t="n"/>
      <c r="H126" s="425" t="n"/>
      <c r="I126" s="424" t="n"/>
      <c r="J126" s="426" t="n"/>
      <c r="K126" s="426" t="n"/>
      <c r="L126" s="426" t="n"/>
      <c r="M126" s="425" t="n"/>
      <c r="O126" s="217" t="n"/>
      <c r="P126" s="217" t="n"/>
      <c r="Q126" s="211" t="inlineStr">
        <is>
          <t>Design Fan Rotation</t>
        </is>
      </c>
      <c r="R126" s="421" t="n"/>
      <c r="S126" s="422" t="n"/>
      <c r="T126" s="212" t="n"/>
      <c r="U126" s="423" t="n"/>
      <c r="V126" s="217" t="n"/>
      <c r="W126" s="217" t="n"/>
    </row>
    <row r="127" ht="13.35" customHeight="1" s="162">
      <c r="B127" s="439" t="inlineStr">
        <is>
          <t>Drive Type:</t>
        </is>
      </c>
      <c r="C127" s="13" t="n"/>
      <c r="D127" s="440" t="n"/>
      <c r="E127" s="439" t="inlineStr">
        <is>
          <t>Fan Rotation – Design:</t>
        </is>
      </c>
      <c r="F127" s="13" t="n"/>
      <c r="G127" s="440" t="n"/>
      <c r="H127" s="13" t="n"/>
      <c r="I127" s="439" t="inlineStr">
        <is>
          <t>Actual:</t>
        </is>
      </c>
      <c r="J127" s="440" t="n"/>
      <c r="K127" s="439" t="inlineStr">
        <is>
          <t>Sheave Bore (M/F):</t>
        </is>
      </c>
      <c r="L127" s="13" t="n"/>
      <c r="M127" s="440" t="n"/>
      <c r="O127" s="217" t="n"/>
      <c r="P127" s="217" t="n"/>
      <c r="Q127" s="211" t="inlineStr">
        <is>
          <t>Actual Fan Rotation</t>
        </is>
      </c>
      <c r="R127" s="421" t="n"/>
      <c r="S127" s="422" t="n"/>
      <c r="T127" s="212" t="n"/>
      <c r="U127" s="423" t="n"/>
      <c r="V127" s="217" t="n"/>
      <c r="W127" s="217" t="n"/>
    </row>
    <row r="128" ht="13.35" customHeight="1" s="162">
      <c r="B128" s="200" t="inlineStr">
        <is>
          <t>Unit Data</t>
        </is>
      </c>
      <c r="C128" s="400" t="n"/>
      <c r="D128" s="400" t="n"/>
      <c r="E128" s="400" t="n"/>
      <c r="F128" s="400" t="n"/>
      <c r="G128" s="401" t="n"/>
      <c r="H128" s="13" t="n"/>
      <c r="I128" s="200" t="inlineStr">
        <is>
          <t>Design and Performance Data</t>
        </is>
      </c>
      <c r="J128" s="400" t="n"/>
      <c r="K128" s="400" t="n"/>
      <c r="L128" s="401" t="n"/>
      <c r="M128" s="283" t="n"/>
      <c r="O128" s="217" t="n"/>
      <c r="P128" s="217" t="n"/>
      <c r="Q128" s="211" t="inlineStr">
        <is>
          <t>Design Filter Type</t>
        </is>
      </c>
      <c r="R128" s="421" t="n"/>
      <c r="S128" s="422" t="n"/>
      <c r="T128" s="212" t="n"/>
      <c r="U128" s="423" t="n"/>
      <c r="V128" s="217" t="n"/>
      <c r="W128" s="217" t="n"/>
    </row>
    <row r="129" ht="13.35" customHeight="1" s="162">
      <c r="B129" s="199" t="inlineStr">
        <is>
          <t>Manufacturer</t>
        </is>
      </c>
      <c r="C129" s="401" t="n"/>
      <c r="D129" s="204">
        <f>IF('{Equipment Data Entry}'!E86="","",'{Equipment Data Entry}'!E86)</f>
        <v/>
      </c>
      <c r="E129" s="400" t="n"/>
      <c r="F129" s="400" t="n"/>
      <c r="G129" s="401" t="n"/>
      <c r="H129" s="13" t="n"/>
      <c r="I129" s="199" t="inlineStr">
        <is>
          <t>Design Criteria</t>
        </is>
      </c>
      <c r="J129" s="401" t="n"/>
      <c r="K129" s="199" t="inlineStr">
        <is>
          <t>Design</t>
        </is>
      </c>
      <c r="L129" s="199" t="inlineStr">
        <is>
          <t>Actual</t>
        </is>
      </c>
      <c r="M129" s="13" t="n"/>
      <c r="O129" s="216" t="n"/>
      <c r="P129" s="216" t="n"/>
      <c r="Q129" s="211" t="inlineStr">
        <is>
          <t>Installed Filter Type</t>
        </is>
      </c>
      <c r="R129" s="421" t="n"/>
      <c r="S129" s="422" t="n"/>
      <c r="T129" s="212" t="n"/>
      <c r="U129" s="423" t="n"/>
      <c r="V129" s="217" t="n"/>
      <c r="W129" s="217" t="n"/>
    </row>
    <row r="130" ht="13.35" customHeight="1" s="162">
      <c r="B130" s="199" t="inlineStr">
        <is>
          <t>Model Number</t>
        </is>
      </c>
      <c r="C130" s="401" t="n"/>
      <c r="D130" s="204">
        <f>IF('{Equipment Data Entry}'!F86="","",'{Equipment Data Entry}'!F86)</f>
        <v/>
      </c>
      <c r="E130" s="400" t="n"/>
      <c r="F130" s="400" t="n"/>
      <c r="G130" s="401" t="n"/>
      <c r="H130" s="13" t="n"/>
      <c r="I130" s="199" t="inlineStr">
        <is>
          <t>Total Airflow</t>
        </is>
      </c>
      <c r="J130" s="401" t="n"/>
      <c r="K130" s="24">
        <f>'Fan Airflow'!H142</f>
        <v/>
      </c>
      <c r="L130" s="24">
        <f>'Fan Airflow'!L142</f>
        <v/>
      </c>
      <c r="M130" s="22">
        <f>IF(OR(L130="",K130="",K130=0),"",L130/K130)</f>
        <v/>
      </c>
      <c r="O130" s="217" t="n"/>
      <c r="P130" s="217" t="n"/>
      <c r="Q130" s="211" t="inlineStr">
        <is>
          <t>Size</t>
        </is>
      </c>
      <c r="R130" s="212" t="n"/>
      <c r="S130" s="423" t="n"/>
      <c r="T130" s="211" t="inlineStr">
        <is>
          <t>Qty.</t>
        </is>
      </c>
      <c r="U130" s="212" t="n"/>
      <c r="V130" s="217" t="n"/>
      <c r="W130" s="217" t="n"/>
    </row>
    <row r="131" ht="13.35" customHeight="1" s="162">
      <c r="B131" s="199" t="inlineStr">
        <is>
          <t>Serial Number</t>
        </is>
      </c>
      <c r="C131" s="401" t="n"/>
      <c r="D131" s="204" t="n"/>
      <c r="E131" s="400" t="n"/>
      <c r="F131" s="400" t="n"/>
      <c r="G131" s="401" t="n"/>
      <c r="H131" s="13" t="n"/>
      <c r="I131" s="199" t="inlineStr">
        <is>
          <t>Unit ESP</t>
        </is>
      </c>
      <c r="J131" s="401" t="n"/>
      <c r="K131" s="71">
        <f>IF('{Equipment Data Entry}'!H86="","",'{Equipment Data Entry}'!H86)</f>
        <v/>
      </c>
      <c r="L131" s="64">
        <f>F146</f>
        <v/>
      </c>
      <c r="M131" s="22" t="n"/>
      <c r="O131" s="217" t="n"/>
      <c r="R131" s="217" t="n"/>
      <c r="U131" s="217" t="n"/>
      <c r="V131" s="217" t="n"/>
      <c r="W131" s="217" t="n"/>
    </row>
    <row r="132" ht="13.35" customHeight="1" s="162">
      <c r="B132" s="199" t="inlineStr">
        <is>
          <t>Area Served</t>
        </is>
      </c>
      <c r="C132" s="401" t="n"/>
      <c r="D132" s="204">
        <f>I125</f>
        <v/>
      </c>
      <c r="E132" s="400" t="n"/>
      <c r="F132" s="400" t="n"/>
      <c r="G132" s="401" t="n"/>
      <c r="H132" s="13" t="n"/>
      <c r="I132" s="199" t="inlineStr">
        <is>
          <t>Fan RPMs</t>
        </is>
      </c>
      <c r="J132" s="401" t="n"/>
      <c r="K132" s="24">
        <f>IF('{Equipment Data Entry}'!I86="","",'{Equipment Data Entry}'!I86)</f>
        <v/>
      </c>
      <c r="L132" s="24">
        <f>IF(L143="","",L143)</f>
        <v/>
      </c>
      <c r="M132" s="13" t="n"/>
      <c r="O132" s="217" t="n"/>
      <c r="P132" s="217" t="n"/>
      <c r="Q132" s="216" t="inlineStr">
        <is>
          <t>Direct Drive Motors</t>
        </is>
      </c>
      <c r="T132" s="216" t="inlineStr">
        <is>
          <t>Drive Change Data</t>
        </is>
      </c>
      <c r="V132" s="61" t="inlineStr">
        <is>
          <t>Original</t>
        </is>
      </c>
      <c r="W132" s="61" t="inlineStr">
        <is>
          <t>New</t>
        </is>
      </c>
    </row>
    <row r="133" ht="13.35" customHeight="1" s="162">
      <c r="B133" s="199" t="inlineStr">
        <is>
          <t>Location</t>
        </is>
      </c>
      <c r="C133" s="401" t="n"/>
      <c r="D133" s="204">
        <f>IF('{Equipment Data Entry}'!D86="","",'{Equipment Data Entry}'!D86)</f>
        <v/>
      </c>
      <c r="E133" s="400" t="n"/>
      <c r="F133" s="400" t="n"/>
      <c r="G133" s="401" t="n"/>
      <c r="H133" s="13" t="n"/>
      <c r="I133" s="283" t="n"/>
      <c r="J133" s="283" t="n"/>
      <c r="K133" s="36" t="n"/>
      <c r="L133" s="36" t="n"/>
      <c r="M133" s="13" t="n"/>
      <c r="O133" s="217" t="n"/>
      <c r="P133" s="211" t="n"/>
      <c r="Q133" s="211" t="inlineStr">
        <is>
          <t>Initial</t>
        </is>
      </c>
      <c r="R133" s="211" t="inlineStr">
        <is>
          <t>Final</t>
        </is>
      </c>
      <c r="S133" s="217" t="n"/>
      <c r="T133" s="211" t="inlineStr">
        <is>
          <t>Motor Sheave</t>
        </is>
      </c>
      <c r="U133" s="422" t="n"/>
      <c r="V133" s="212" t="n"/>
      <c r="W133" s="212" t="n"/>
    </row>
    <row r="134" ht="13.35" customHeight="1" s="162">
      <c r="B134" s="13" t="n"/>
      <c r="C134" s="13" t="n"/>
      <c r="D134" s="13" t="n"/>
      <c r="E134" s="13" t="n"/>
      <c r="F134" s="13" t="n"/>
      <c r="G134" s="13" t="n"/>
      <c r="H134" s="13" t="n"/>
      <c r="I134" s="283" t="n"/>
      <c r="J134" s="283" t="n"/>
      <c r="K134" s="37" t="n"/>
      <c r="L134" s="37" t="n"/>
      <c r="M134" s="13" t="n"/>
      <c r="O134" s="217" t="n"/>
      <c r="P134" s="211" t="inlineStr">
        <is>
          <t>RPM</t>
        </is>
      </c>
      <c r="Q134" s="212" t="n"/>
      <c r="R134" s="211" t="n"/>
      <c r="S134" s="217" t="n"/>
      <c r="T134" s="211" t="inlineStr">
        <is>
          <t>Fan Sheave</t>
        </is>
      </c>
      <c r="U134" s="422" t="n"/>
      <c r="V134" s="212" t="n"/>
      <c r="W134" s="212" t="n"/>
    </row>
    <row r="135" ht="13.35" customHeight="1" s="162">
      <c r="B135" s="200" t="inlineStr">
        <is>
          <t>Motor Data</t>
        </is>
      </c>
      <c r="C135" s="400" t="n"/>
      <c r="D135" s="400" t="n"/>
      <c r="E135" s="400" t="n"/>
      <c r="F135" s="400" t="n"/>
      <c r="G135" s="401" t="n"/>
      <c r="H135" s="13" t="n"/>
      <c r="I135" s="283" t="inlineStr">
        <is>
          <t>Filters: Type / Size / Qty</t>
        </is>
      </c>
      <c r="J135" s="404" t="n"/>
      <c r="K135" s="37" t="n"/>
      <c r="L135" s="404" t="n"/>
      <c r="M135" s="404" t="n"/>
      <c r="O135" s="217" t="n"/>
      <c r="P135" s="211" t="inlineStr">
        <is>
          <t>VFD</t>
        </is>
      </c>
      <c r="Q135" s="212" t="n"/>
      <c r="R135" s="211" t="n"/>
      <c r="S135" s="217" t="n"/>
      <c r="T135" s="211" t="inlineStr">
        <is>
          <t>Belt</t>
        </is>
      </c>
      <c r="U135" s="422" t="n"/>
      <c r="V135" s="212" t="n"/>
      <c r="W135" s="212" t="n"/>
    </row>
    <row r="136" ht="13.35" customHeight="1" s="162">
      <c r="B136" s="199" t="inlineStr">
        <is>
          <t>Manufacturer</t>
        </is>
      </c>
      <c r="C136" s="401" t="n"/>
      <c r="D136" s="203" t="n"/>
      <c r="E136" s="400" t="n"/>
      <c r="F136" s="400" t="n"/>
      <c r="G136" s="401" t="n"/>
      <c r="H136" s="13" t="n"/>
      <c r="I136" s="200" t="inlineStr">
        <is>
          <t>Drive Data</t>
        </is>
      </c>
      <c r="J136" s="400" t="n"/>
      <c r="K136" s="400" t="n"/>
      <c r="L136" s="401" t="n"/>
      <c r="M136" s="13" t="n"/>
      <c r="O136" s="217" t="n"/>
      <c r="P136" s="211" t="inlineStr">
        <is>
          <t>DCV</t>
        </is>
      </c>
      <c r="Q136" s="212" t="n"/>
      <c r="R136" s="211" t="n"/>
      <c r="S136" s="217" t="n"/>
      <c r="T136" s="211" t="inlineStr">
        <is>
          <t>C to C</t>
        </is>
      </c>
      <c r="U136" s="422" t="n"/>
      <c r="V136" s="212" t="n"/>
      <c r="W136" s="212" t="n"/>
    </row>
    <row r="137" ht="13.35" customHeight="1" s="162">
      <c r="B137" s="199" t="inlineStr">
        <is>
          <t>Horsepower</t>
        </is>
      </c>
      <c r="C137" s="401" t="n"/>
      <c r="D137" s="28">
        <f>IF('{Equipment Data Entry}'!G86="","",'{Equipment Data Entry}'!G86)</f>
        <v/>
      </c>
      <c r="E137" s="21" t="inlineStr">
        <is>
          <t>RPM</t>
        </is>
      </c>
      <c r="F137" s="24" t="n"/>
      <c r="G137" s="199" t="inlineStr">
        <is>
          <t>SF</t>
        </is>
      </c>
      <c r="H137" s="13" t="n"/>
      <c r="I137" s="199" t="inlineStr">
        <is>
          <t>Motor Shv OD/Bore/PD</t>
        </is>
      </c>
      <c r="J137" s="401" t="n"/>
      <c r="K137" s="208">
        <f>IF('{Equipment Data Entry}'!J86="","",'{Equipment Data Entry}'!J86)</f>
        <v/>
      </c>
      <c r="L137" s="401" t="n"/>
      <c r="M137" s="13" t="n"/>
      <c r="O137" s="217" t="n"/>
      <c r="P137" s="217" t="n"/>
      <c r="Q137" s="217" t="n"/>
      <c r="R137" s="217" t="n"/>
      <c r="S137" s="217" t="n"/>
      <c r="T137" s="217" t="n"/>
      <c r="U137" s="217" t="n"/>
      <c r="V137" s="217" t="n"/>
      <c r="W137" s="217" t="n"/>
    </row>
    <row r="138" ht="13.35" customHeight="1" s="162">
      <c r="B138" s="198">
        <f>IF('{Equipment Data Entry}'!N86="","",'{Equipment Data Entry}'!N86)</f>
        <v/>
      </c>
      <c r="C138" s="198">
        <f>IF('{Equipment Data Entry}'!O86="","",'{Equipment Data Entry}'!O86)</f>
        <v/>
      </c>
      <c r="D138" s="21" t="inlineStr">
        <is>
          <t>FLA</t>
        </is>
      </c>
      <c r="E138" s="67" t="n"/>
      <c r="F138" s="21" t="inlineStr">
        <is>
          <t>Frame</t>
        </is>
      </c>
      <c r="G138" s="208" t="n"/>
      <c r="H138" s="13" t="n"/>
      <c r="I138" s="199" t="inlineStr">
        <is>
          <t>Fan Shv OD/Bore</t>
        </is>
      </c>
      <c r="J138" s="401" t="n"/>
      <c r="K138" s="208">
        <f>IF('{Equipment Data Entry}'!K86="","",'{Equipment Data Entry}'!K86)</f>
        <v/>
      </c>
      <c r="L138" s="401" t="n"/>
      <c r="M138" s="13" t="n"/>
      <c r="O138" s="217" t="n"/>
      <c r="P138" s="217" t="n"/>
      <c r="Q138" s="462" t="inlineStr">
        <is>
          <t>Technician Notes</t>
        </is>
      </c>
      <c r="R138" s="451" t="n"/>
      <c r="S138" s="451" t="n"/>
      <c r="T138" s="451" t="n"/>
      <c r="U138" s="451" t="n"/>
      <c r="V138" s="451" t="n"/>
      <c r="W138" s="452" t="n"/>
    </row>
    <row r="139" ht="13.35" customHeight="1" s="162">
      <c r="B139" s="199" t="inlineStr">
        <is>
          <t>Corrected FLA</t>
        </is>
      </c>
      <c r="C139" s="401" t="n"/>
      <c r="D139" s="27">
        <f>IF(OR(E140="",E138="",B138=""),"",B138/AVERAGE(E140:G140)*E138)</f>
        <v/>
      </c>
      <c r="E139" s="199" t="inlineStr">
        <is>
          <t>Estimated BHP</t>
        </is>
      </c>
      <c r="F139" s="401" t="n"/>
      <c r="G139" s="27">
        <f>IF(OR(COUNT(E140:G140)=0,COUNT(E141:G141)=0),"",IF(C138="1-phase", ((0.8*0.9*E140*E141)/746), AVERAGE(E140:G140)*AVERAGE(E141:G141)*0.8*0.9*1.732/746))</f>
        <v/>
      </c>
      <c r="H139" s="13" t="n"/>
      <c r="I139" s="199" t="inlineStr">
        <is>
          <t>Belt(s)</t>
        </is>
      </c>
      <c r="J139" s="208">
        <f>IF('{Equipment Data Entry}'!L86="","",'{Equipment Data Entry}'!L86)</f>
        <v/>
      </c>
      <c r="K139" s="199" t="inlineStr">
        <is>
          <t>C to C</t>
        </is>
      </c>
      <c r="L139" s="64">
        <f>IF('{Equipment Data Entry}'!M86="","",'{Equipment Data Entry}'!M86)</f>
        <v/>
      </c>
      <c r="M139" s="13" t="n"/>
      <c r="O139" s="217" t="n"/>
      <c r="P139" s="217" t="n"/>
      <c r="Q139" s="463" t="n"/>
      <c r="R139" s="430" t="n"/>
      <c r="S139" s="430" t="n"/>
      <c r="T139" s="430" t="n"/>
      <c r="U139" s="430" t="n"/>
      <c r="V139" s="430" t="n"/>
      <c r="W139" s="464" t="n"/>
    </row>
    <row r="140" ht="13.35" customHeight="1" s="162">
      <c r="B140" s="199" t="inlineStr">
        <is>
          <t>Measured Voltage</t>
        </is>
      </c>
      <c r="C140" s="400" t="n"/>
      <c r="D140" s="401" t="n"/>
      <c r="E140" s="24" t="n"/>
      <c r="F140" s="24" t="n"/>
      <c r="G140" s="24" t="n"/>
      <c r="H140" s="13" t="n"/>
      <c r="I140" s="283" t="inlineStr">
        <is>
          <t>Final Settings / Setpoints</t>
        </is>
      </c>
      <c r="J140" s="404" t="n"/>
      <c r="K140" s="37" t="n"/>
      <c r="L140" s="404" t="n"/>
      <c r="M140" s="404" t="n"/>
      <c r="O140" s="217" t="n"/>
      <c r="P140" s="217" t="n"/>
      <c r="Q140" s="465" t="n"/>
      <c r="R140" s="404" t="n"/>
      <c r="S140" s="404" t="n"/>
      <c r="T140" s="404" t="n"/>
      <c r="U140" s="404" t="n"/>
      <c r="V140" s="404" t="n"/>
      <c r="W140" s="466" t="n"/>
    </row>
    <row r="141" ht="13.35" customHeight="1" s="162">
      <c r="B141" s="199" t="inlineStr">
        <is>
          <t>Measured Amperage</t>
        </is>
      </c>
      <c r="C141" s="400" t="n"/>
      <c r="D141" s="401" t="n"/>
      <c r="E141" s="67" t="n"/>
      <c r="F141" s="67" t="n"/>
      <c r="G141" s="67" t="n"/>
      <c r="H141" s="13" t="n"/>
      <c r="I141" s="205" t="inlineStr">
        <is>
          <t>RPM Data</t>
        </is>
      </c>
      <c r="J141" s="401" t="n"/>
      <c r="K141" s="205" t="inlineStr">
        <is>
          <t>Initial</t>
        </is>
      </c>
      <c r="L141" s="205" t="inlineStr">
        <is>
          <t>Final</t>
        </is>
      </c>
      <c r="M141" s="13" t="n"/>
      <c r="O141" s="217" t="n"/>
      <c r="P141" s="217" t="n"/>
      <c r="Q141" s="465" t="n"/>
      <c r="R141" s="404" t="n"/>
      <c r="S141" s="404" t="n"/>
      <c r="T141" s="404" t="n"/>
      <c r="U141" s="404" t="n"/>
      <c r="V141" s="404" t="n"/>
      <c r="W141" s="466" t="n"/>
    </row>
    <row r="142" ht="13.35" customHeight="1" s="162">
      <c r="B142" s="13" t="n"/>
      <c r="C142" s="13" t="n"/>
      <c r="D142" s="13" t="n"/>
      <c r="E142" s="13" t="n"/>
      <c r="F142" s="13" t="n"/>
      <c r="G142" s="13" t="n"/>
      <c r="H142" s="13" t="n"/>
      <c r="I142" s="199" t="inlineStr">
        <is>
          <t>Motor RPM</t>
        </is>
      </c>
      <c r="J142" s="401" t="n"/>
      <c r="K142" s="24" t="n"/>
      <c r="L142" s="24" t="n"/>
      <c r="M142" s="13" t="n"/>
      <c r="O142" s="217" t="n"/>
      <c r="P142" s="217" t="n"/>
      <c r="Q142" s="465" t="n"/>
      <c r="R142" s="404" t="n"/>
      <c r="S142" s="404" t="n"/>
      <c r="T142" s="404" t="n"/>
      <c r="U142" s="404" t="n"/>
      <c r="V142" s="404" t="n"/>
      <c r="W142" s="466" t="n"/>
    </row>
    <row r="143" ht="13.35" customHeight="1" s="162">
      <c r="B143" s="200" t="inlineStr">
        <is>
          <t xml:space="preserve">Static Pressures Profile </t>
        </is>
      </c>
      <c r="C143" s="400" t="n"/>
      <c r="D143" s="400" t="n"/>
      <c r="E143" s="400" t="n"/>
      <c r="F143" s="400" t="n"/>
      <c r="G143" s="401" t="n"/>
      <c r="H143" s="13" t="n"/>
      <c r="I143" s="199" t="inlineStr">
        <is>
          <t>Fan RPM</t>
        </is>
      </c>
      <c r="J143" s="401" t="n"/>
      <c r="K143" s="24" t="n"/>
      <c r="L143" s="24" t="n"/>
      <c r="M143" s="13" t="n"/>
      <c r="O143" s="217" t="n"/>
      <c r="P143" s="217" t="n"/>
      <c r="Q143" s="465" t="n"/>
      <c r="R143" s="404" t="n"/>
      <c r="S143" s="404" t="n"/>
      <c r="T143" s="404" t="n"/>
      <c r="U143" s="404" t="n"/>
      <c r="V143" s="404" t="n"/>
      <c r="W143" s="466" t="n"/>
    </row>
    <row r="144" ht="13.35" customHeight="1" s="162">
      <c r="B144" s="434" t="n"/>
      <c r="C144" s="401" t="n"/>
      <c r="D144" s="205" t="inlineStr">
        <is>
          <t>Flt/Coil</t>
        </is>
      </c>
      <c r="E144" s="205" t="inlineStr">
        <is>
          <t>Fan</t>
        </is>
      </c>
      <c r="F144" s="434" t="n"/>
      <c r="G144" s="401" t="n"/>
      <c r="H144" s="13" t="n"/>
      <c r="I144" s="246" t="inlineStr">
        <is>
          <t>VSD Frequency</t>
        </is>
      </c>
      <c r="J144" s="403" t="n"/>
      <c r="K144" s="65" t="n"/>
      <c r="L144" s="65" t="n"/>
      <c r="M144" s="13" t="n"/>
      <c r="O144" s="217" t="n"/>
      <c r="P144" s="217" t="n"/>
      <c r="Q144" s="465" t="n"/>
      <c r="R144" s="404" t="n"/>
      <c r="S144" s="404" t="n"/>
      <c r="T144" s="404" t="n"/>
      <c r="U144" s="404" t="n"/>
      <c r="V144" s="404" t="n"/>
      <c r="W144" s="466" t="n"/>
    </row>
    <row r="145" ht="13.35" customHeight="1" s="162">
      <c r="B145" s="198" t="inlineStr">
        <is>
          <t>Entering</t>
        </is>
      </c>
      <c r="C145" s="401" t="n"/>
      <c r="D145" s="19" t="n"/>
      <c r="E145" s="19" t="n"/>
      <c r="F145" s="19">
        <f>IF(E145="", "", E146-E145)</f>
        <v/>
      </c>
      <c r="G145" s="186" t="inlineStr">
        <is>
          <t>TSP</t>
        </is>
      </c>
      <c r="H145" s="23" t="n"/>
      <c r="I145" s="14" t="n"/>
      <c r="J145" s="14" t="n"/>
      <c r="K145" s="14" t="n"/>
      <c r="L145" s="38" t="n"/>
      <c r="M145" s="13" t="n"/>
      <c r="O145" s="217" t="n"/>
      <c r="P145" s="217" t="n"/>
      <c r="Q145" s="465" t="n"/>
      <c r="R145" s="404" t="n"/>
      <c r="S145" s="404" t="n"/>
      <c r="T145" s="404" t="n"/>
      <c r="U145" s="404" t="n"/>
      <c r="V145" s="404" t="n"/>
      <c r="W145" s="466" t="n"/>
    </row>
    <row r="146" ht="13.35" customHeight="1" s="162">
      <c r="B146" s="198" t="inlineStr">
        <is>
          <t>Exiting</t>
        </is>
      </c>
      <c r="C146" s="401" t="n"/>
      <c r="D146" s="55">
        <f>IF(E145="", "", E145)</f>
        <v/>
      </c>
      <c r="E146" s="19" t="n"/>
      <c r="F146" s="19">
        <f>IF(E146="", "", E146-D145)</f>
        <v/>
      </c>
      <c r="G146" s="186" t="inlineStr">
        <is>
          <t>ESP</t>
        </is>
      </c>
      <c r="H146" s="23" t="n"/>
      <c r="I146" s="13" t="n"/>
      <c r="J146" s="13" t="n"/>
      <c r="K146" s="13" t="n"/>
      <c r="L146" s="13" t="n"/>
      <c r="M146" s="13" t="n"/>
      <c r="O146" s="217" t="n"/>
      <c r="P146" s="217" t="n"/>
      <c r="Q146" s="467" t="n"/>
      <c r="R146" s="468" t="n"/>
      <c r="S146" s="468" t="n"/>
      <c r="T146" s="468" t="n"/>
      <c r="U146" s="468" t="n"/>
      <c r="V146" s="468" t="n"/>
      <c r="W146" s="469" t="n"/>
    </row>
    <row r="147"/>
    <row r="148" ht="13.35" customHeight="1" s="162">
      <c r="B148" s="205" t="inlineStr">
        <is>
          <t>Notes</t>
        </is>
      </c>
      <c r="C148" s="186" t="n"/>
      <c r="D148" s="400" t="n"/>
      <c r="E148" s="400" t="n"/>
      <c r="F148" s="400" t="n"/>
      <c r="G148" s="400" t="n"/>
      <c r="H148" s="400" t="n"/>
      <c r="I148" s="400" t="n"/>
      <c r="J148" s="400" t="n"/>
      <c r="K148" s="400" t="n"/>
      <c r="L148" s="400" t="n"/>
      <c r="M148" s="401" t="n"/>
    </row>
    <row r="149" ht="13.35" customHeight="1" s="162">
      <c r="B149" s="186" t="n"/>
      <c r="C149" s="400" t="n"/>
      <c r="D149" s="400" t="n"/>
      <c r="E149" s="400" t="n"/>
      <c r="F149" s="400" t="n"/>
      <c r="G149" s="400" t="n"/>
      <c r="H149" s="400" t="n"/>
      <c r="I149" s="400" t="n"/>
      <c r="J149" s="400" t="n"/>
      <c r="K149" s="400" t="n"/>
      <c r="L149" s="400" t="n"/>
      <c r="M149" s="401" t="n"/>
    </row>
    <row r="150" ht="13.35" customHeight="1" s="162">
      <c r="B150" s="186" t="n"/>
      <c r="C150" s="400" t="n"/>
      <c r="D150" s="400" t="n"/>
      <c r="E150" s="400" t="n"/>
      <c r="F150" s="400" t="n"/>
      <c r="G150" s="400" t="n"/>
      <c r="H150" s="400" t="n"/>
      <c r="I150" s="400" t="n"/>
      <c r="J150" s="400" t="n"/>
      <c r="K150" s="400" t="n"/>
      <c r="L150" s="400" t="n"/>
      <c r="M150" s="401" t="n"/>
    </row>
    <row r="151" ht="13.35" customHeight="1" s="162">
      <c r="B151" s="200" t="inlineStr">
        <is>
          <t>System</t>
        </is>
      </c>
      <c r="C151" s="403" t="n"/>
      <c r="D151" s="209">
        <f>IF('{Equipment Data Entry}'!B87="","",'{Equipment Data Entry}'!B87)</f>
        <v/>
      </c>
      <c r="E151" s="420" t="n"/>
      <c r="F151" s="403" t="n"/>
      <c r="G151" s="200" t="inlineStr">
        <is>
          <t>Service</t>
        </is>
      </c>
      <c r="H151" s="403" t="n"/>
      <c r="I151" s="210">
        <f>IF('{Equipment Data Entry}'!C87="","", '{Equipment Data Entry}'!C87)</f>
        <v/>
      </c>
      <c r="J151" s="420" t="n"/>
      <c r="K151" s="420" t="n"/>
      <c r="L151" s="420" t="n"/>
      <c r="M151" s="403" t="n"/>
      <c r="O151" s="217" t="n"/>
      <c r="P151" s="217" t="n"/>
      <c r="Q151" s="216" t="inlineStr">
        <is>
          <t>Misc. Unit Info</t>
        </is>
      </c>
      <c r="T151" s="217" t="n"/>
      <c r="V151" s="217" t="n"/>
      <c r="W151" s="217" t="n"/>
    </row>
    <row r="152" ht="13.35" customHeight="1" s="162">
      <c r="B152" s="424" t="n"/>
      <c r="C152" s="425" t="n"/>
      <c r="D152" s="424" t="n"/>
      <c r="E152" s="426" t="n"/>
      <c r="F152" s="425" t="n"/>
      <c r="G152" s="424" t="n"/>
      <c r="H152" s="425" t="n"/>
      <c r="I152" s="424" t="n"/>
      <c r="J152" s="426" t="n"/>
      <c r="K152" s="426" t="n"/>
      <c r="L152" s="426" t="n"/>
      <c r="M152" s="425" t="n"/>
      <c r="O152" s="217" t="n"/>
      <c r="P152" s="217" t="n"/>
      <c r="Q152" s="211" t="inlineStr">
        <is>
          <t>Design Fan Rotation</t>
        </is>
      </c>
      <c r="R152" s="421" t="n"/>
      <c r="S152" s="422" t="n"/>
      <c r="T152" s="212" t="n"/>
      <c r="U152" s="423" t="n"/>
      <c r="V152" s="217" t="n"/>
      <c r="W152" s="217" t="n"/>
    </row>
    <row r="153" ht="13.35" customHeight="1" s="162">
      <c r="B153" s="439" t="inlineStr">
        <is>
          <t>Drive Type:</t>
        </is>
      </c>
      <c r="C153" s="13" t="n"/>
      <c r="D153" s="440" t="n"/>
      <c r="E153" s="439" t="inlineStr">
        <is>
          <t>Fan Rotation – Design:</t>
        </is>
      </c>
      <c r="F153" s="13" t="n"/>
      <c r="G153" s="440" t="n"/>
      <c r="H153" s="13" t="n"/>
      <c r="I153" s="439" t="inlineStr">
        <is>
          <t>Actual:</t>
        </is>
      </c>
      <c r="J153" s="440" t="n"/>
      <c r="K153" s="439" t="inlineStr">
        <is>
          <t>Sheave Bore (M/F):</t>
        </is>
      </c>
      <c r="L153" s="13" t="n"/>
      <c r="M153" s="440" t="n"/>
      <c r="O153" s="217" t="n"/>
      <c r="P153" s="217" t="n"/>
      <c r="Q153" s="211" t="inlineStr">
        <is>
          <t>Actual Fan Rotation</t>
        </is>
      </c>
      <c r="R153" s="421" t="n"/>
      <c r="S153" s="422" t="n"/>
      <c r="T153" s="212" t="n"/>
      <c r="U153" s="423" t="n"/>
      <c r="V153" s="217" t="n"/>
      <c r="W153" s="217" t="n"/>
    </row>
    <row r="154" ht="13.35" customHeight="1" s="162">
      <c r="B154" s="200" t="inlineStr">
        <is>
          <t>Unit Data</t>
        </is>
      </c>
      <c r="C154" s="400" t="n"/>
      <c r="D154" s="400" t="n"/>
      <c r="E154" s="400" t="n"/>
      <c r="F154" s="400" t="n"/>
      <c r="G154" s="401" t="n"/>
      <c r="H154" s="13" t="n"/>
      <c r="I154" s="200" t="inlineStr">
        <is>
          <t>Design and Performance Data</t>
        </is>
      </c>
      <c r="J154" s="400" t="n"/>
      <c r="K154" s="400" t="n"/>
      <c r="L154" s="401" t="n"/>
      <c r="M154" s="283" t="n"/>
      <c r="O154" s="217" t="n"/>
      <c r="P154" s="217" t="n"/>
      <c r="Q154" s="211" t="inlineStr">
        <is>
          <t>Design Filter Type</t>
        </is>
      </c>
      <c r="R154" s="421" t="n"/>
      <c r="S154" s="422" t="n"/>
      <c r="T154" s="212" t="n"/>
      <c r="U154" s="423" t="n"/>
      <c r="V154" s="217" t="n"/>
      <c r="W154" s="217" t="n"/>
    </row>
    <row r="155" ht="13.35" customHeight="1" s="162">
      <c r="B155" s="199" t="inlineStr">
        <is>
          <t>Manufacturer</t>
        </is>
      </c>
      <c r="C155" s="401" t="n"/>
      <c r="D155" s="204">
        <f>IF('{Equipment Data Entry}'!E87="","",'{Equipment Data Entry}'!E87)</f>
        <v/>
      </c>
      <c r="E155" s="400" t="n"/>
      <c r="F155" s="400" t="n"/>
      <c r="G155" s="401" t="n"/>
      <c r="H155" s="13" t="n"/>
      <c r="I155" s="199" t="inlineStr">
        <is>
          <t>Design Criteria</t>
        </is>
      </c>
      <c r="J155" s="401" t="n"/>
      <c r="K155" s="199" t="inlineStr">
        <is>
          <t>Design</t>
        </is>
      </c>
      <c r="L155" s="199" t="inlineStr">
        <is>
          <t>Actual</t>
        </is>
      </c>
      <c r="M155" s="13" t="n"/>
      <c r="O155" s="216" t="n"/>
      <c r="P155" s="216" t="n"/>
      <c r="Q155" s="211" t="inlineStr">
        <is>
          <t>Installed Filter Type</t>
        </is>
      </c>
      <c r="R155" s="421" t="n"/>
      <c r="S155" s="422" t="n"/>
      <c r="T155" s="212" t="n"/>
      <c r="U155" s="423" t="n"/>
      <c r="V155" s="217" t="n"/>
      <c r="W155" s="217" t="n"/>
    </row>
    <row r="156" ht="13.35" customHeight="1" s="162">
      <c r="B156" s="199" t="inlineStr">
        <is>
          <t>Model Number</t>
        </is>
      </c>
      <c r="C156" s="401" t="n"/>
      <c r="D156" s="204">
        <f>IF('{Equipment Data Entry}'!F87="","",'{Equipment Data Entry}'!F87)</f>
        <v/>
      </c>
      <c r="E156" s="400" t="n"/>
      <c r="F156" s="400" t="n"/>
      <c r="G156" s="401" t="n"/>
      <c r="H156" s="13" t="n"/>
      <c r="I156" s="199" t="inlineStr">
        <is>
          <t>Total Airflow</t>
        </is>
      </c>
      <c r="J156" s="401" t="n"/>
      <c r="K156" s="24">
        <f>'Fan Airflow'!H170</f>
        <v/>
      </c>
      <c r="L156" s="24">
        <f>'Fan Airflow'!L170</f>
        <v/>
      </c>
      <c r="M156" s="22">
        <f>IF(OR(L156="",K156="",K156=0),"",L156/K156)</f>
        <v/>
      </c>
      <c r="O156" s="217" t="n"/>
      <c r="P156" s="217" t="n"/>
      <c r="Q156" s="211" t="inlineStr">
        <is>
          <t>Size</t>
        </is>
      </c>
      <c r="R156" s="212" t="n"/>
      <c r="S156" s="423" t="n"/>
      <c r="T156" s="211" t="inlineStr">
        <is>
          <t>Qty.</t>
        </is>
      </c>
      <c r="U156" s="212" t="n"/>
      <c r="V156" s="217" t="n"/>
      <c r="W156" s="217" t="n"/>
    </row>
    <row r="157" ht="13.35" customHeight="1" s="162">
      <c r="B157" s="199" t="inlineStr">
        <is>
          <t>Serial Number</t>
        </is>
      </c>
      <c r="C157" s="401" t="n"/>
      <c r="D157" s="204" t="n"/>
      <c r="E157" s="400" t="n"/>
      <c r="F157" s="400" t="n"/>
      <c r="G157" s="401" t="n"/>
      <c r="H157" s="13" t="n"/>
      <c r="I157" s="199" t="inlineStr">
        <is>
          <t>Unit ESP</t>
        </is>
      </c>
      <c r="J157" s="401" t="n"/>
      <c r="K157" s="71">
        <f>IF('{Equipment Data Entry}'!H87="","",'{Equipment Data Entry}'!H87)</f>
        <v/>
      </c>
      <c r="L157" s="64">
        <f>F172</f>
        <v/>
      </c>
      <c r="M157" s="22" t="n"/>
      <c r="O157" s="217" t="n"/>
      <c r="R157" s="217" t="n"/>
      <c r="U157" s="217" t="n"/>
      <c r="V157" s="217" t="n"/>
      <c r="W157" s="217" t="n"/>
    </row>
    <row r="158" ht="13.35" customHeight="1" s="162">
      <c r="B158" s="199" t="inlineStr">
        <is>
          <t>Area Served</t>
        </is>
      </c>
      <c r="C158" s="401" t="n"/>
      <c r="D158" s="204">
        <f>I151</f>
        <v/>
      </c>
      <c r="E158" s="400" t="n"/>
      <c r="F158" s="400" t="n"/>
      <c r="G158" s="401" t="n"/>
      <c r="H158" s="13" t="n"/>
      <c r="I158" s="199" t="inlineStr">
        <is>
          <t>Fan RPMs</t>
        </is>
      </c>
      <c r="J158" s="401" t="n"/>
      <c r="K158" s="24">
        <f>IF('{Equipment Data Entry}'!I87="","",'{Equipment Data Entry}'!I87)</f>
        <v/>
      </c>
      <c r="L158" s="24">
        <f>IF(L169="","",L169)</f>
        <v/>
      </c>
      <c r="M158" s="13" t="n"/>
      <c r="O158" s="217" t="n"/>
      <c r="P158" s="217" t="n"/>
      <c r="Q158" s="216" t="inlineStr">
        <is>
          <t>Direct Drive Motors</t>
        </is>
      </c>
      <c r="T158" s="216" t="inlineStr">
        <is>
          <t>Drive Change Data</t>
        </is>
      </c>
      <c r="V158" s="61" t="inlineStr">
        <is>
          <t>Original</t>
        </is>
      </c>
      <c r="W158" s="61" t="inlineStr">
        <is>
          <t>New</t>
        </is>
      </c>
    </row>
    <row r="159" ht="13.35" customHeight="1" s="162">
      <c r="B159" s="199" t="inlineStr">
        <is>
          <t>Location</t>
        </is>
      </c>
      <c r="C159" s="401" t="n"/>
      <c r="D159" s="204">
        <f>IF('{Equipment Data Entry}'!D87="","",'{Equipment Data Entry}'!D87)</f>
        <v/>
      </c>
      <c r="E159" s="400" t="n"/>
      <c r="F159" s="400" t="n"/>
      <c r="G159" s="401" t="n"/>
      <c r="H159" s="13" t="n"/>
      <c r="I159" s="283" t="n"/>
      <c r="J159" s="283" t="n"/>
      <c r="K159" s="36" t="n"/>
      <c r="L159" s="36" t="n"/>
      <c r="M159" s="13" t="n"/>
      <c r="O159" s="217" t="n"/>
      <c r="P159" s="211" t="n"/>
      <c r="Q159" s="211" t="inlineStr">
        <is>
          <t>Initial</t>
        </is>
      </c>
      <c r="R159" s="211" t="inlineStr">
        <is>
          <t>Final</t>
        </is>
      </c>
      <c r="S159" s="217" t="n"/>
      <c r="T159" s="211" t="inlineStr">
        <is>
          <t>Motor Sheave</t>
        </is>
      </c>
      <c r="U159" s="422" t="n"/>
      <c r="V159" s="212" t="n"/>
      <c r="W159" s="212" t="n"/>
    </row>
    <row r="160" ht="13.35" customHeight="1" s="162">
      <c r="B160" s="13" t="n"/>
      <c r="C160" s="13" t="n"/>
      <c r="D160" s="13" t="n"/>
      <c r="E160" s="13" t="n"/>
      <c r="F160" s="13" t="n"/>
      <c r="G160" s="13" t="n"/>
      <c r="H160" s="13" t="n"/>
      <c r="I160" s="283" t="n"/>
      <c r="J160" s="283" t="n"/>
      <c r="K160" s="37" t="n"/>
      <c r="L160" s="37" t="n"/>
      <c r="M160" s="13" t="n"/>
      <c r="O160" s="217" t="n"/>
      <c r="P160" s="211" t="inlineStr">
        <is>
          <t>RPM</t>
        </is>
      </c>
      <c r="Q160" s="212" t="n"/>
      <c r="R160" s="211" t="n"/>
      <c r="S160" s="217" t="n"/>
      <c r="T160" s="211" t="inlineStr">
        <is>
          <t>Fan Sheave</t>
        </is>
      </c>
      <c r="U160" s="422" t="n"/>
      <c r="V160" s="212" t="n"/>
      <c r="W160" s="212" t="n"/>
    </row>
    <row r="161" ht="13.35" customHeight="1" s="162">
      <c r="B161" s="200" t="inlineStr">
        <is>
          <t>Motor Data</t>
        </is>
      </c>
      <c r="C161" s="400" t="n"/>
      <c r="D161" s="400" t="n"/>
      <c r="E161" s="400" t="n"/>
      <c r="F161" s="400" t="n"/>
      <c r="G161" s="401" t="n"/>
      <c r="H161" s="13" t="n"/>
      <c r="I161" s="283" t="inlineStr">
        <is>
          <t>Filters: Type / Size / Qty</t>
        </is>
      </c>
      <c r="J161" s="404" t="n"/>
      <c r="K161" s="37" t="n"/>
      <c r="L161" s="404" t="n"/>
      <c r="M161" s="404" t="n"/>
      <c r="O161" s="217" t="n"/>
      <c r="P161" s="211" t="inlineStr">
        <is>
          <t>VFD</t>
        </is>
      </c>
      <c r="Q161" s="212" t="n"/>
      <c r="R161" s="211" t="n"/>
      <c r="S161" s="217" t="n"/>
      <c r="T161" s="211" t="inlineStr">
        <is>
          <t>Belt</t>
        </is>
      </c>
      <c r="U161" s="422" t="n"/>
      <c r="V161" s="212" t="n"/>
      <c r="W161" s="212" t="n"/>
    </row>
    <row r="162" ht="13.35" customHeight="1" s="162">
      <c r="B162" s="199" t="inlineStr">
        <is>
          <t>Manufacturer</t>
        </is>
      </c>
      <c r="C162" s="401" t="n"/>
      <c r="D162" s="203" t="n"/>
      <c r="E162" s="400" t="n"/>
      <c r="F162" s="400" t="n"/>
      <c r="G162" s="401" t="n"/>
      <c r="H162" s="13" t="n"/>
      <c r="I162" s="200" t="inlineStr">
        <is>
          <t>Drive Data</t>
        </is>
      </c>
      <c r="J162" s="400" t="n"/>
      <c r="K162" s="400" t="n"/>
      <c r="L162" s="401" t="n"/>
      <c r="M162" s="13" t="n"/>
      <c r="O162" s="217" t="n"/>
      <c r="P162" s="211" t="inlineStr">
        <is>
          <t>DCV</t>
        </is>
      </c>
      <c r="Q162" s="212" t="n"/>
      <c r="R162" s="211" t="n"/>
      <c r="S162" s="217" t="n"/>
      <c r="T162" s="211" t="inlineStr">
        <is>
          <t>C to C</t>
        </is>
      </c>
      <c r="U162" s="422" t="n"/>
      <c r="V162" s="212" t="n"/>
      <c r="W162" s="212" t="n"/>
    </row>
    <row r="163" ht="13.35" customHeight="1" s="162">
      <c r="B163" s="199" t="inlineStr">
        <is>
          <t>Horsepower</t>
        </is>
      </c>
      <c r="C163" s="401" t="n"/>
      <c r="D163" s="28">
        <f>IF('{Equipment Data Entry}'!G87="","",'{Equipment Data Entry}'!G87)</f>
        <v/>
      </c>
      <c r="E163" s="21" t="inlineStr">
        <is>
          <t>RPM</t>
        </is>
      </c>
      <c r="F163" s="24" t="n"/>
      <c r="G163" s="199" t="inlineStr">
        <is>
          <t>SF</t>
        </is>
      </c>
      <c r="H163" s="13" t="n"/>
      <c r="I163" s="199" t="inlineStr">
        <is>
          <t>Motor Shv OD/Bore/PD</t>
        </is>
      </c>
      <c r="J163" s="401" t="n"/>
      <c r="K163" s="208">
        <f>IF('{Equipment Data Entry}'!J87="","",'{Equipment Data Entry}'!J87)</f>
        <v/>
      </c>
      <c r="L163" s="401" t="n"/>
      <c r="M163" s="13" t="n"/>
      <c r="O163" s="217" t="n"/>
      <c r="P163" s="217" t="n"/>
      <c r="Q163" s="217" t="n"/>
      <c r="R163" s="217" t="n"/>
      <c r="S163" s="217" t="n"/>
      <c r="T163" s="217" t="n"/>
      <c r="U163" s="217" t="n"/>
      <c r="V163" s="217" t="n"/>
      <c r="W163" s="217" t="n"/>
    </row>
    <row r="164" ht="13.35" customHeight="1" s="162">
      <c r="B164" s="198">
        <f>IF('{Equipment Data Entry}'!N87="","",'{Equipment Data Entry}'!N87)</f>
        <v/>
      </c>
      <c r="C164" s="198">
        <f>IF('{Equipment Data Entry}'!O87="","",'{Equipment Data Entry}'!O87)</f>
        <v/>
      </c>
      <c r="D164" s="21" t="inlineStr">
        <is>
          <t>FLA</t>
        </is>
      </c>
      <c r="E164" s="67" t="n"/>
      <c r="F164" s="21" t="inlineStr">
        <is>
          <t>Frame</t>
        </is>
      </c>
      <c r="G164" s="208" t="n"/>
      <c r="H164" s="13" t="n"/>
      <c r="I164" s="199" t="inlineStr">
        <is>
          <t>Fan Shv OD/Bore</t>
        </is>
      </c>
      <c r="J164" s="401" t="n"/>
      <c r="K164" s="208">
        <f>IF('{Equipment Data Entry}'!K87="","",'{Equipment Data Entry}'!K87)</f>
        <v/>
      </c>
      <c r="L164" s="401" t="n"/>
      <c r="M164" s="13" t="n"/>
      <c r="O164" s="217" t="n"/>
      <c r="P164" s="217" t="n"/>
      <c r="Q164" s="462" t="inlineStr">
        <is>
          <t>Technician Notes</t>
        </is>
      </c>
      <c r="R164" s="451" t="n"/>
      <c r="S164" s="451" t="n"/>
      <c r="T164" s="451" t="n"/>
      <c r="U164" s="451" t="n"/>
      <c r="V164" s="451" t="n"/>
      <c r="W164" s="452" t="n"/>
    </row>
    <row r="165" ht="13.35" customHeight="1" s="162">
      <c r="B165" s="199" t="inlineStr">
        <is>
          <t>Corrected FLA</t>
        </is>
      </c>
      <c r="C165" s="401" t="n"/>
      <c r="D165" s="27">
        <f>IF(OR(E166="",E164="",B164=""),"",B164/AVERAGE(E166:G166)*E164)</f>
        <v/>
      </c>
      <c r="E165" s="199" t="inlineStr">
        <is>
          <t>Estimated BHP</t>
        </is>
      </c>
      <c r="F165" s="401" t="n"/>
      <c r="G165" s="27">
        <f>IF(OR(COUNT(E166:G166)=0,COUNT(E167:G167)=0),"",IF(C164="1-phase", ((0.8*0.9*E166*E167)/746), AVERAGE(E166:G166)*AVERAGE(E167:G167)*0.8*0.9*1.732/746))</f>
        <v/>
      </c>
      <c r="H165" s="13" t="n"/>
      <c r="I165" s="199" t="inlineStr">
        <is>
          <t>Belt(s)</t>
        </is>
      </c>
      <c r="J165" s="208">
        <f>IF('{Equipment Data Entry}'!L87="","",'{Equipment Data Entry}'!L87)</f>
        <v/>
      </c>
      <c r="K165" s="199" t="inlineStr">
        <is>
          <t>C to C</t>
        </is>
      </c>
      <c r="L165" s="64">
        <f>IF('{Equipment Data Entry}'!M87="","",'{Equipment Data Entry}'!M87)</f>
        <v/>
      </c>
      <c r="M165" s="13" t="n"/>
      <c r="O165" s="217" t="n"/>
      <c r="P165" s="217" t="n"/>
      <c r="Q165" s="463" t="n"/>
      <c r="R165" s="430" t="n"/>
      <c r="S165" s="430" t="n"/>
      <c r="T165" s="430" t="n"/>
      <c r="U165" s="430" t="n"/>
      <c r="V165" s="430" t="n"/>
      <c r="W165" s="464" t="n"/>
    </row>
    <row r="166" ht="13.35" customHeight="1" s="162">
      <c r="B166" s="199" t="inlineStr">
        <is>
          <t>Measured Voltage</t>
        </is>
      </c>
      <c r="C166" s="400" t="n"/>
      <c r="D166" s="401" t="n"/>
      <c r="E166" s="24" t="n"/>
      <c r="F166" s="24" t="n"/>
      <c r="G166" s="24" t="n"/>
      <c r="H166" s="13" t="n"/>
      <c r="I166" s="283" t="inlineStr">
        <is>
          <t>Final Settings / Setpoints</t>
        </is>
      </c>
      <c r="J166" s="404" t="n"/>
      <c r="K166" s="37" t="n"/>
      <c r="L166" s="404" t="n"/>
      <c r="M166" s="404" t="n"/>
      <c r="O166" s="217" t="n"/>
      <c r="P166" s="217" t="n"/>
      <c r="Q166" s="465" t="n"/>
      <c r="R166" s="404" t="n"/>
      <c r="S166" s="404" t="n"/>
      <c r="T166" s="404" t="n"/>
      <c r="U166" s="404" t="n"/>
      <c r="V166" s="404" t="n"/>
      <c r="W166" s="466" t="n"/>
    </row>
    <row r="167" ht="13.35" customHeight="1" s="162">
      <c r="B167" s="199" t="inlineStr">
        <is>
          <t>Measured Amperage</t>
        </is>
      </c>
      <c r="C167" s="400" t="n"/>
      <c r="D167" s="401" t="n"/>
      <c r="E167" s="67" t="n"/>
      <c r="F167" s="67" t="n"/>
      <c r="G167" s="67" t="n"/>
      <c r="H167" s="13" t="n"/>
      <c r="I167" s="205" t="inlineStr">
        <is>
          <t>RPM Data</t>
        </is>
      </c>
      <c r="J167" s="401" t="n"/>
      <c r="K167" s="205" t="inlineStr">
        <is>
          <t>Initial</t>
        </is>
      </c>
      <c r="L167" s="205" t="inlineStr">
        <is>
          <t>Final</t>
        </is>
      </c>
      <c r="M167" s="13" t="n"/>
      <c r="O167" s="217" t="n"/>
      <c r="P167" s="217" t="n"/>
      <c r="Q167" s="465" t="n"/>
      <c r="R167" s="404" t="n"/>
      <c r="S167" s="404" t="n"/>
      <c r="T167" s="404" t="n"/>
      <c r="U167" s="404" t="n"/>
      <c r="V167" s="404" t="n"/>
      <c r="W167" s="466" t="n"/>
    </row>
    <row r="168" ht="13.35" customHeight="1" s="162">
      <c r="B168" s="13" t="n"/>
      <c r="C168" s="13" t="n"/>
      <c r="D168" s="13" t="n"/>
      <c r="E168" s="13" t="n"/>
      <c r="F168" s="13" t="n"/>
      <c r="G168" s="13" t="n"/>
      <c r="H168" s="13" t="n"/>
      <c r="I168" s="199" t="inlineStr">
        <is>
          <t>Motor RPM</t>
        </is>
      </c>
      <c r="J168" s="401" t="n"/>
      <c r="K168" s="24" t="n"/>
      <c r="L168" s="24" t="n"/>
      <c r="M168" s="13" t="n"/>
      <c r="O168" s="217" t="n"/>
      <c r="P168" s="217" t="n"/>
      <c r="Q168" s="465" t="n"/>
      <c r="R168" s="404" t="n"/>
      <c r="S168" s="404" t="n"/>
      <c r="T168" s="404" t="n"/>
      <c r="U168" s="404" t="n"/>
      <c r="V168" s="404" t="n"/>
      <c r="W168" s="466" t="n"/>
    </row>
    <row r="169" ht="13.35" customHeight="1" s="162">
      <c r="B169" s="200" t="inlineStr">
        <is>
          <t xml:space="preserve">Static Pressures Profile </t>
        </is>
      </c>
      <c r="C169" s="400" t="n"/>
      <c r="D169" s="400" t="n"/>
      <c r="E169" s="400" t="n"/>
      <c r="F169" s="400" t="n"/>
      <c r="G169" s="401" t="n"/>
      <c r="H169" s="13" t="n"/>
      <c r="I169" s="199" t="inlineStr">
        <is>
          <t>Fan RPM</t>
        </is>
      </c>
      <c r="J169" s="401" t="n"/>
      <c r="K169" s="24" t="n"/>
      <c r="L169" s="24" t="n"/>
      <c r="M169" s="13" t="n"/>
      <c r="O169" s="217" t="n"/>
      <c r="P169" s="217" t="n"/>
      <c r="Q169" s="465" t="n"/>
      <c r="R169" s="404" t="n"/>
      <c r="S169" s="404" t="n"/>
      <c r="T169" s="404" t="n"/>
      <c r="U169" s="404" t="n"/>
      <c r="V169" s="404" t="n"/>
      <c r="W169" s="466" t="n"/>
    </row>
    <row r="170" ht="13.35" customHeight="1" s="162">
      <c r="B170" s="434" t="n"/>
      <c r="C170" s="401" t="n"/>
      <c r="D170" s="205" t="inlineStr">
        <is>
          <t>Flt/Coil</t>
        </is>
      </c>
      <c r="E170" s="205" t="inlineStr">
        <is>
          <t>Fan</t>
        </is>
      </c>
      <c r="F170" s="434" t="n"/>
      <c r="G170" s="401" t="n"/>
      <c r="H170" s="13" t="n"/>
      <c r="I170" s="246" t="inlineStr">
        <is>
          <t>VSD Frequency</t>
        </is>
      </c>
      <c r="J170" s="403" t="n"/>
      <c r="K170" s="65" t="n"/>
      <c r="L170" s="65" t="n"/>
      <c r="M170" s="13" t="n"/>
      <c r="O170" s="217" t="n"/>
      <c r="P170" s="217" t="n"/>
      <c r="Q170" s="465" t="n"/>
      <c r="R170" s="404" t="n"/>
      <c r="S170" s="404" t="n"/>
      <c r="T170" s="404" t="n"/>
      <c r="U170" s="404" t="n"/>
      <c r="V170" s="404" t="n"/>
      <c r="W170" s="466" t="n"/>
    </row>
    <row r="171" ht="13.35" customHeight="1" s="162">
      <c r="B171" s="198" t="inlineStr">
        <is>
          <t>Entering</t>
        </is>
      </c>
      <c r="C171" s="401" t="n"/>
      <c r="D171" s="19" t="n"/>
      <c r="E171" s="19" t="n"/>
      <c r="F171" s="19">
        <f>IF(E171="", "", E172-E171)</f>
        <v/>
      </c>
      <c r="G171" s="186" t="inlineStr">
        <is>
          <t>TSP</t>
        </is>
      </c>
      <c r="H171" s="23" t="n"/>
      <c r="I171" s="14" t="n"/>
      <c r="J171" s="14" t="n"/>
      <c r="K171" s="14" t="n"/>
      <c r="L171" s="38" t="n"/>
      <c r="M171" s="13" t="n"/>
      <c r="O171" s="217" t="n"/>
      <c r="P171" s="217" t="n"/>
      <c r="Q171" s="465" t="n"/>
      <c r="R171" s="404" t="n"/>
      <c r="S171" s="404" t="n"/>
      <c r="T171" s="404" t="n"/>
      <c r="U171" s="404" t="n"/>
      <c r="V171" s="404" t="n"/>
      <c r="W171" s="466" t="n"/>
    </row>
    <row r="172" ht="13.35" customHeight="1" s="162">
      <c r="B172" s="198" t="inlineStr">
        <is>
          <t>Exiting</t>
        </is>
      </c>
      <c r="C172" s="401" t="n"/>
      <c r="D172" s="55">
        <f>IF(E171="", "", E171)</f>
        <v/>
      </c>
      <c r="E172" s="19" t="n"/>
      <c r="F172" s="19">
        <f>IF(E172="", "", E172-D171)</f>
        <v/>
      </c>
      <c r="G172" s="186" t="inlineStr">
        <is>
          <t>ESP</t>
        </is>
      </c>
      <c r="H172" s="23" t="n"/>
      <c r="I172" s="13" t="n"/>
      <c r="J172" s="13" t="n"/>
      <c r="K172" s="13" t="n"/>
      <c r="L172" s="13" t="n"/>
      <c r="M172" s="13" t="n"/>
      <c r="O172" s="217" t="n"/>
      <c r="P172" s="217" t="n"/>
      <c r="Q172" s="467" t="n"/>
      <c r="R172" s="468" t="n"/>
      <c r="S172" s="468" t="n"/>
      <c r="T172" s="468" t="n"/>
      <c r="U172" s="468" t="n"/>
      <c r="V172" s="468" t="n"/>
      <c r="W172" s="469" t="n"/>
    </row>
    <row r="173"/>
    <row r="174" ht="13.35" customHeight="1" s="162">
      <c r="B174" s="200" t="inlineStr">
        <is>
          <t>System</t>
        </is>
      </c>
      <c r="C174" s="403" t="n"/>
      <c r="D174" s="209">
        <f>IF('{Equipment Data Entry}'!B88="","",'{Equipment Data Entry}'!B88)</f>
        <v/>
      </c>
      <c r="E174" s="420" t="n"/>
      <c r="F174" s="403" t="n"/>
      <c r="G174" s="200" t="inlineStr">
        <is>
          <t>Service</t>
        </is>
      </c>
      <c r="H174" s="403" t="n"/>
      <c r="I174" s="210">
        <f>IF('{Equipment Data Entry}'!C88="","", '{Equipment Data Entry}'!C88)</f>
        <v/>
      </c>
      <c r="J174" s="420" t="n"/>
      <c r="K174" s="420" t="n"/>
      <c r="L174" s="420" t="n"/>
      <c r="M174" s="403" t="n"/>
      <c r="O174" s="217" t="n"/>
      <c r="P174" s="217" t="n"/>
      <c r="Q174" s="216" t="inlineStr">
        <is>
          <t>Misc. Unit Info</t>
        </is>
      </c>
      <c r="T174" s="217" t="n"/>
      <c r="V174" s="217" t="n"/>
      <c r="W174" s="217" t="n"/>
    </row>
    <row r="175" ht="13.35" customHeight="1" s="162">
      <c r="B175" s="424" t="n"/>
      <c r="C175" s="425" t="n"/>
      <c r="D175" s="424" t="n"/>
      <c r="E175" s="426" t="n"/>
      <c r="F175" s="425" t="n"/>
      <c r="G175" s="424" t="n"/>
      <c r="H175" s="425" t="n"/>
      <c r="I175" s="424" t="n"/>
      <c r="J175" s="426" t="n"/>
      <c r="K175" s="426" t="n"/>
      <c r="L175" s="426" t="n"/>
      <c r="M175" s="425" t="n"/>
      <c r="O175" s="217" t="n"/>
      <c r="P175" s="217" t="n"/>
      <c r="Q175" s="211" t="inlineStr">
        <is>
          <t>Design Fan Rotation</t>
        </is>
      </c>
      <c r="R175" s="421" t="n"/>
      <c r="S175" s="422" t="n"/>
      <c r="T175" s="212" t="n"/>
      <c r="U175" s="423" t="n"/>
      <c r="V175" s="217" t="n"/>
      <c r="W175" s="217" t="n"/>
    </row>
    <row r="176" ht="13.35" customHeight="1" s="162">
      <c r="B176" s="439" t="inlineStr">
        <is>
          <t>Drive Type:</t>
        </is>
      </c>
      <c r="C176" s="13" t="n"/>
      <c r="D176" s="440" t="n"/>
      <c r="E176" s="439" t="inlineStr">
        <is>
          <t>Fan Rotation – Design:</t>
        </is>
      </c>
      <c r="F176" s="13" t="n"/>
      <c r="G176" s="440" t="n"/>
      <c r="H176" s="13" t="n"/>
      <c r="I176" s="439" t="inlineStr">
        <is>
          <t>Actual:</t>
        </is>
      </c>
      <c r="J176" s="440" t="n"/>
      <c r="K176" s="439" t="inlineStr">
        <is>
          <t>Sheave Bore (M/F):</t>
        </is>
      </c>
      <c r="L176" s="13" t="n"/>
      <c r="M176" s="440" t="n"/>
      <c r="O176" s="217" t="n"/>
      <c r="P176" s="217" t="n"/>
      <c r="Q176" s="211" t="inlineStr">
        <is>
          <t>Actual Fan Rotation</t>
        </is>
      </c>
      <c r="R176" s="421" t="n"/>
      <c r="S176" s="422" t="n"/>
      <c r="T176" s="212" t="n"/>
      <c r="U176" s="423" t="n"/>
      <c r="V176" s="217" t="n"/>
      <c r="W176" s="217" t="n"/>
    </row>
    <row r="177" ht="13.35" customHeight="1" s="162">
      <c r="B177" s="200" t="inlineStr">
        <is>
          <t>Unit Data</t>
        </is>
      </c>
      <c r="C177" s="400" t="n"/>
      <c r="D177" s="400" t="n"/>
      <c r="E177" s="400" t="n"/>
      <c r="F177" s="400" t="n"/>
      <c r="G177" s="401" t="n"/>
      <c r="H177" s="13" t="n"/>
      <c r="I177" s="200" t="inlineStr">
        <is>
          <t>Design and Performance Data</t>
        </is>
      </c>
      <c r="J177" s="400" t="n"/>
      <c r="K177" s="400" t="n"/>
      <c r="L177" s="401" t="n"/>
      <c r="M177" s="283" t="n"/>
      <c r="O177" s="217" t="n"/>
      <c r="P177" s="217" t="n"/>
      <c r="Q177" s="211" t="inlineStr">
        <is>
          <t>Design Filter Type</t>
        </is>
      </c>
      <c r="R177" s="421" t="n"/>
      <c r="S177" s="422" t="n"/>
      <c r="T177" s="212" t="n"/>
      <c r="U177" s="423" t="n"/>
      <c r="V177" s="217" t="n"/>
      <c r="W177" s="217" t="n"/>
    </row>
    <row r="178" ht="13.35" customHeight="1" s="162">
      <c r="B178" s="199" t="inlineStr">
        <is>
          <t>Manufacturer</t>
        </is>
      </c>
      <c r="C178" s="401" t="n"/>
      <c r="D178" s="204">
        <f>IF('{Equipment Data Entry}'!E88="","",'{Equipment Data Entry}'!E88)</f>
        <v/>
      </c>
      <c r="E178" s="400" t="n"/>
      <c r="F178" s="400" t="n"/>
      <c r="G178" s="401" t="n"/>
      <c r="H178" s="13" t="n"/>
      <c r="I178" s="199" t="inlineStr">
        <is>
          <t>Design Criteria</t>
        </is>
      </c>
      <c r="J178" s="401" t="n"/>
      <c r="K178" s="199" t="inlineStr">
        <is>
          <t>Design</t>
        </is>
      </c>
      <c r="L178" s="199" t="inlineStr">
        <is>
          <t>Actual</t>
        </is>
      </c>
      <c r="M178" s="13" t="n"/>
      <c r="O178" s="216" t="n"/>
      <c r="P178" s="216" t="n"/>
      <c r="Q178" s="211" t="inlineStr">
        <is>
          <t>Installed Filter Type</t>
        </is>
      </c>
      <c r="R178" s="421" t="n"/>
      <c r="S178" s="422" t="n"/>
      <c r="T178" s="212" t="n"/>
      <c r="U178" s="423" t="n"/>
      <c r="V178" s="217" t="n"/>
      <c r="W178" s="217" t="n"/>
    </row>
    <row r="179" ht="13.35" customHeight="1" s="162">
      <c r="B179" s="199" t="inlineStr">
        <is>
          <t>Model Number</t>
        </is>
      </c>
      <c r="C179" s="401" t="n"/>
      <c r="D179" s="204">
        <f>IF('{Equipment Data Entry}'!F88="","",'{Equipment Data Entry}'!F88)</f>
        <v/>
      </c>
      <c r="E179" s="400" t="n"/>
      <c r="F179" s="400" t="n"/>
      <c r="G179" s="401" t="n"/>
      <c r="H179" s="13" t="n"/>
      <c r="I179" s="199" t="inlineStr">
        <is>
          <t>Total Airflow</t>
        </is>
      </c>
      <c r="J179" s="401" t="n"/>
      <c r="K179" s="24">
        <f>'Fan Airflow'!H191</f>
        <v/>
      </c>
      <c r="L179" s="24">
        <f>'Fan Airflow'!L191</f>
        <v/>
      </c>
      <c r="M179" s="22">
        <f>IF(OR(L179="",K179="",K179=0),"",L179/K179)</f>
        <v/>
      </c>
      <c r="O179" s="217" t="n"/>
      <c r="P179" s="217" t="n"/>
      <c r="Q179" s="211" t="inlineStr">
        <is>
          <t>Size</t>
        </is>
      </c>
      <c r="R179" s="212" t="n"/>
      <c r="S179" s="423" t="n"/>
      <c r="T179" s="211" t="inlineStr">
        <is>
          <t>Qty.</t>
        </is>
      </c>
      <c r="U179" s="212" t="n"/>
      <c r="V179" s="217" t="n"/>
      <c r="W179" s="217" t="n"/>
    </row>
    <row r="180" ht="13.35" customHeight="1" s="162">
      <c r="B180" s="199" t="inlineStr">
        <is>
          <t>Serial Number</t>
        </is>
      </c>
      <c r="C180" s="401" t="n"/>
      <c r="D180" s="204" t="n"/>
      <c r="E180" s="400" t="n"/>
      <c r="F180" s="400" t="n"/>
      <c r="G180" s="401" t="n"/>
      <c r="H180" s="13" t="n"/>
      <c r="I180" s="199" t="inlineStr">
        <is>
          <t>Unit ESP</t>
        </is>
      </c>
      <c r="J180" s="401" t="n"/>
      <c r="K180" s="71">
        <f>IF('{Equipment Data Entry}'!H88="","",'{Equipment Data Entry}'!H88)</f>
        <v/>
      </c>
      <c r="L180" s="64">
        <f>F195</f>
        <v/>
      </c>
      <c r="M180" s="22" t="n"/>
      <c r="O180" s="217" t="n"/>
      <c r="R180" s="217" t="n"/>
      <c r="U180" s="217" t="n"/>
      <c r="V180" s="217" t="n"/>
      <c r="W180" s="217" t="n"/>
    </row>
    <row r="181" ht="13.35" customHeight="1" s="162">
      <c r="B181" s="199" t="inlineStr">
        <is>
          <t>Area Served</t>
        </is>
      </c>
      <c r="C181" s="401" t="n"/>
      <c r="D181" s="204">
        <f>I174</f>
        <v/>
      </c>
      <c r="E181" s="400" t="n"/>
      <c r="F181" s="400" t="n"/>
      <c r="G181" s="401" t="n"/>
      <c r="H181" s="13" t="n"/>
      <c r="I181" s="199" t="inlineStr">
        <is>
          <t>Fan RPMs</t>
        </is>
      </c>
      <c r="J181" s="401" t="n"/>
      <c r="K181" s="24">
        <f>IF('{Equipment Data Entry}'!I88="","",'{Equipment Data Entry}'!I88)</f>
        <v/>
      </c>
      <c r="L181" s="24">
        <f>IF(L192="","",L192)</f>
        <v/>
      </c>
      <c r="M181" s="13" t="n"/>
      <c r="O181" s="217" t="n"/>
      <c r="P181" s="217" t="n"/>
      <c r="Q181" s="216" t="inlineStr">
        <is>
          <t>Direct Drive Motors</t>
        </is>
      </c>
      <c r="T181" s="216" t="inlineStr">
        <is>
          <t>Drive Change Data</t>
        </is>
      </c>
      <c r="V181" s="61" t="inlineStr">
        <is>
          <t>Original</t>
        </is>
      </c>
      <c r="W181" s="61" t="inlineStr">
        <is>
          <t>New</t>
        </is>
      </c>
    </row>
    <row r="182" ht="13.35" customHeight="1" s="162">
      <c r="B182" s="199" t="inlineStr">
        <is>
          <t>Location</t>
        </is>
      </c>
      <c r="C182" s="401" t="n"/>
      <c r="D182" s="204">
        <f>IF('{Equipment Data Entry}'!D88="","",'{Equipment Data Entry}'!D88)</f>
        <v/>
      </c>
      <c r="E182" s="400" t="n"/>
      <c r="F182" s="400" t="n"/>
      <c r="G182" s="401" t="n"/>
      <c r="H182" s="13" t="n"/>
      <c r="I182" s="283" t="n"/>
      <c r="J182" s="283" t="n"/>
      <c r="K182" s="36" t="n"/>
      <c r="L182" s="36" t="n"/>
      <c r="M182" s="13" t="n"/>
      <c r="O182" s="217" t="n"/>
      <c r="P182" s="211" t="n"/>
      <c r="Q182" s="211" t="inlineStr">
        <is>
          <t>Initial</t>
        </is>
      </c>
      <c r="R182" s="211" t="inlineStr">
        <is>
          <t>Final</t>
        </is>
      </c>
      <c r="S182" s="217" t="n"/>
      <c r="T182" s="211" t="inlineStr">
        <is>
          <t>Motor Sheave</t>
        </is>
      </c>
      <c r="U182" s="422" t="n"/>
      <c r="V182" s="212" t="n"/>
      <c r="W182" s="212" t="n"/>
    </row>
    <row r="183" ht="13.35" customHeight="1" s="162">
      <c r="B183" s="13" t="n"/>
      <c r="C183" s="13" t="n"/>
      <c r="D183" s="13" t="n"/>
      <c r="E183" s="13" t="n"/>
      <c r="F183" s="13" t="n"/>
      <c r="G183" s="13" t="n"/>
      <c r="H183" s="13" t="n"/>
      <c r="I183" s="283" t="n"/>
      <c r="J183" s="283" t="n"/>
      <c r="K183" s="37" t="n"/>
      <c r="L183" s="37" t="n"/>
      <c r="M183" s="13" t="n"/>
      <c r="O183" s="217" t="n"/>
      <c r="P183" s="211" t="inlineStr">
        <is>
          <t>RPM</t>
        </is>
      </c>
      <c r="Q183" s="212" t="n"/>
      <c r="R183" s="211" t="n"/>
      <c r="S183" s="217" t="n"/>
      <c r="T183" s="211" t="inlineStr">
        <is>
          <t>Fan Sheave</t>
        </is>
      </c>
      <c r="U183" s="422" t="n"/>
      <c r="V183" s="212" t="n"/>
      <c r="W183" s="212" t="n"/>
    </row>
    <row r="184" ht="13.35" customHeight="1" s="162">
      <c r="B184" s="200" t="inlineStr">
        <is>
          <t>Motor Data</t>
        </is>
      </c>
      <c r="C184" s="400" t="n"/>
      <c r="D184" s="400" t="n"/>
      <c r="E184" s="400" t="n"/>
      <c r="F184" s="400" t="n"/>
      <c r="G184" s="401" t="n"/>
      <c r="H184" s="13" t="n"/>
      <c r="I184" s="283" t="inlineStr">
        <is>
          <t>Filters: Type / Size / Qty</t>
        </is>
      </c>
      <c r="J184" s="404" t="n"/>
      <c r="K184" s="37" t="n"/>
      <c r="L184" s="404" t="n"/>
      <c r="M184" s="404" t="n"/>
      <c r="O184" s="217" t="n"/>
      <c r="P184" s="211" t="inlineStr">
        <is>
          <t>VFD</t>
        </is>
      </c>
      <c r="Q184" s="212" t="n"/>
      <c r="R184" s="211" t="n"/>
      <c r="S184" s="217" t="n"/>
      <c r="T184" s="211" t="inlineStr">
        <is>
          <t>Belt</t>
        </is>
      </c>
      <c r="U184" s="422" t="n"/>
      <c r="V184" s="212" t="n"/>
      <c r="W184" s="212" t="n"/>
    </row>
    <row r="185" ht="13.35" customHeight="1" s="162">
      <c r="B185" s="199" t="inlineStr">
        <is>
          <t>Manufacturer</t>
        </is>
      </c>
      <c r="C185" s="401" t="n"/>
      <c r="D185" s="203" t="n"/>
      <c r="E185" s="400" t="n"/>
      <c r="F185" s="400" t="n"/>
      <c r="G185" s="401" t="n"/>
      <c r="H185" s="13" t="n"/>
      <c r="I185" s="200" t="inlineStr">
        <is>
          <t>Drive Data</t>
        </is>
      </c>
      <c r="J185" s="400" t="n"/>
      <c r="K185" s="400" t="n"/>
      <c r="L185" s="401" t="n"/>
      <c r="M185" s="13" t="n"/>
      <c r="O185" s="217" t="n"/>
      <c r="P185" s="211" t="inlineStr">
        <is>
          <t>DCV</t>
        </is>
      </c>
      <c r="Q185" s="212" t="n"/>
      <c r="R185" s="211" t="n"/>
      <c r="S185" s="217" t="n"/>
      <c r="T185" s="211" t="inlineStr">
        <is>
          <t>C to C</t>
        </is>
      </c>
      <c r="U185" s="422" t="n"/>
      <c r="V185" s="212" t="n"/>
      <c r="W185" s="212" t="n"/>
    </row>
    <row r="186" ht="13.35" customHeight="1" s="162">
      <c r="B186" s="199" t="inlineStr">
        <is>
          <t>Horsepower</t>
        </is>
      </c>
      <c r="C186" s="401" t="n"/>
      <c r="D186" s="28">
        <f>IF('{Equipment Data Entry}'!G88="","",'{Equipment Data Entry}'!G88)</f>
        <v/>
      </c>
      <c r="E186" s="21" t="inlineStr">
        <is>
          <t>RPM</t>
        </is>
      </c>
      <c r="F186" s="24" t="n"/>
      <c r="G186" s="199" t="inlineStr">
        <is>
          <t>SF</t>
        </is>
      </c>
      <c r="H186" s="13" t="n"/>
      <c r="I186" s="199" t="inlineStr">
        <is>
          <t>Motor Shv OD/Bore/PD</t>
        </is>
      </c>
      <c r="J186" s="401" t="n"/>
      <c r="K186" s="208">
        <f>IF('{Equipment Data Entry}'!J88="","",'{Equipment Data Entry}'!J88)</f>
        <v/>
      </c>
      <c r="L186" s="401" t="n"/>
      <c r="M186" s="13" t="n"/>
      <c r="O186" s="217" t="n"/>
      <c r="P186" s="217" t="n"/>
      <c r="Q186" s="217" t="n"/>
      <c r="R186" s="217" t="n"/>
      <c r="S186" s="217" t="n"/>
      <c r="T186" s="217" t="n"/>
      <c r="U186" s="217" t="n"/>
      <c r="V186" s="217" t="n"/>
      <c r="W186" s="217" t="n"/>
    </row>
    <row r="187" ht="13.35" customHeight="1" s="162">
      <c r="B187" s="198">
        <f>IF('{Equipment Data Entry}'!N88="","",'{Equipment Data Entry}'!N88)</f>
        <v/>
      </c>
      <c r="C187" s="198">
        <f>IF('{Equipment Data Entry}'!O88="","",'{Equipment Data Entry}'!O88)</f>
        <v/>
      </c>
      <c r="D187" s="21" t="inlineStr">
        <is>
          <t>FLA</t>
        </is>
      </c>
      <c r="E187" s="67" t="n"/>
      <c r="F187" s="21" t="inlineStr">
        <is>
          <t>Frame</t>
        </is>
      </c>
      <c r="G187" s="208" t="n"/>
      <c r="H187" s="13" t="n"/>
      <c r="I187" s="199" t="inlineStr">
        <is>
          <t>Fan Shv OD/Bore</t>
        </is>
      </c>
      <c r="J187" s="401" t="n"/>
      <c r="K187" s="208">
        <f>IF('{Equipment Data Entry}'!K88="","",'{Equipment Data Entry}'!K88)</f>
        <v/>
      </c>
      <c r="L187" s="401" t="n"/>
      <c r="M187" s="13" t="n"/>
      <c r="O187" s="217" t="n"/>
      <c r="P187" s="217" t="n"/>
      <c r="Q187" s="462" t="inlineStr">
        <is>
          <t>Technician Notes</t>
        </is>
      </c>
      <c r="R187" s="451" t="n"/>
      <c r="S187" s="451" t="n"/>
      <c r="T187" s="451" t="n"/>
      <c r="U187" s="451" t="n"/>
      <c r="V187" s="451" t="n"/>
      <c r="W187" s="452" t="n"/>
    </row>
    <row r="188" ht="13.35" customHeight="1" s="162">
      <c r="B188" s="199" t="inlineStr">
        <is>
          <t>Corrected FLA</t>
        </is>
      </c>
      <c r="C188" s="401" t="n"/>
      <c r="D188" s="27">
        <f>IF(OR(E189="",E187="",B187=""),"",B187/AVERAGE(E189:G189)*E187)</f>
        <v/>
      </c>
      <c r="E188" s="199" t="inlineStr">
        <is>
          <t>Estimated BHP</t>
        </is>
      </c>
      <c r="F188" s="401" t="n"/>
      <c r="G188" s="27">
        <f>IF(OR(COUNT(E189:G189)=0,COUNT(E190:G190)=0),"",IF(C187="1-phase", ((0.8*0.9*E189*E190)/746), AVERAGE(E189:G189)*AVERAGE(E190:G190)*0.8*0.9*1.732/746))</f>
        <v/>
      </c>
      <c r="H188" s="13" t="n"/>
      <c r="I188" s="199" t="inlineStr">
        <is>
          <t>Belt(s)</t>
        </is>
      </c>
      <c r="J188" s="208">
        <f>IF('{Equipment Data Entry}'!L88="","",'{Equipment Data Entry}'!L88)</f>
        <v/>
      </c>
      <c r="K188" s="199" t="inlineStr">
        <is>
          <t>C to C</t>
        </is>
      </c>
      <c r="L188" s="64">
        <f>IF('{Equipment Data Entry}'!M88="","",'{Equipment Data Entry}'!M88)</f>
        <v/>
      </c>
      <c r="M188" s="13" t="n"/>
      <c r="O188" s="217" t="n"/>
      <c r="P188" s="217" t="n"/>
      <c r="Q188" s="463" t="n"/>
      <c r="R188" s="430" t="n"/>
      <c r="S188" s="430" t="n"/>
      <c r="T188" s="430" t="n"/>
      <c r="U188" s="430" t="n"/>
      <c r="V188" s="430" t="n"/>
      <c r="W188" s="464" t="n"/>
    </row>
    <row r="189" ht="13.35" customHeight="1" s="162">
      <c r="B189" s="199" t="inlineStr">
        <is>
          <t>Measured Voltage</t>
        </is>
      </c>
      <c r="C189" s="400" t="n"/>
      <c r="D189" s="401" t="n"/>
      <c r="E189" s="24" t="n"/>
      <c r="F189" s="24" t="n"/>
      <c r="G189" s="24" t="n"/>
      <c r="H189" s="13" t="n"/>
      <c r="I189" s="283" t="inlineStr">
        <is>
          <t>Final Settings / Setpoints</t>
        </is>
      </c>
      <c r="J189" s="404" t="n"/>
      <c r="K189" s="37" t="n"/>
      <c r="L189" s="404" t="n"/>
      <c r="M189" s="404" t="n"/>
      <c r="O189" s="217" t="n"/>
      <c r="P189" s="217" t="n"/>
      <c r="Q189" s="465" t="n"/>
      <c r="R189" s="404" t="n"/>
      <c r="S189" s="404" t="n"/>
      <c r="T189" s="404" t="n"/>
      <c r="U189" s="404" t="n"/>
      <c r="V189" s="404" t="n"/>
      <c r="W189" s="466" t="n"/>
    </row>
    <row r="190" ht="13.35" customHeight="1" s="162">
      <c r="B190" s="199" t="inlineStr">
        <is>
          <t>Measured Amperage</t>
        </is>
      </c>
      <c r="C190" s="400" t="n"/>
      <c r="D190" s="401" t="n"/>
      <c r="E190" s="67" t="n"/>
      <c r="F190" s="67" t="n"/>
      <c r="G190" s="67" t="n"/>
      <c r="H190" s="13" t="n"/>
      <c r="I190" s="205" t="inlineStr">
        <is>
          <t>RPM Data</t>
        </is>
      </c>
      <c r="J190" s="401" t="n"/>
      <c r="K190" s="205" t="inlineStr">
        <is>
          <t>Initial</t>
        </is>
      </c>
      <c r="L190" s="205" t="inlineStr">
        <is>
          <t>Final</t>
        </is>
      </c>
      <c r="M190" s="13" t="n"/>
      <c r="O190" s="217" t="n"/>
      <c r="P190" s="217" t="n"/>
      <c r="Q190" s="465" t="n"/>
      <c r="R190" s="404" t="n"/>
      <c r="S190" s="404" t="n"/>
      <c r="T190" s="404" t="n"/>
      <c r="U190" s="404" t="n"/>
      <c r="V190" s="404" t="n"/>
      <c r="W190" s="466" t="n"/>
    </row>
    <row r="191" ht="13.35" customHeight="1" s="162">
      <c r="B191" s="13" t="n"/>
      <c r="C191" s="13" t="n"/>
      <c r="D191" s="13" t="n"/>
      <c r="E191" s="13" t="n"/>
      <c r="F191" s="13" t="n"/>
      <c r="G191" s="13" t="n"/>
      <c r="H191" s="13" t="n"/>
      <c r="I191" s="199" t="inlineStr">
        <is>
          <t>Motor RPM</t>
        </is>
      </c>
      <c r="J191" s="401" t="n"/>
      <c r="K191" s="24" t="n"/>
      <c r="L191" s="24" t="n"/>
      <c r="M191" s="13" t="n"/>
      <c r="O191" s="217" t="n"/>
      <c r="P191" s="217" t="n"/>
      <c r="Q191" s="465" t="n"/>
      <c r="R191" s="404" t="n"/>
      <c r="S191" s="404" t="n"/>
      <c r="T191" s="404" t="n"/>
      <c r="U191" s="404" t="n"/>
      <c r="V191" s="404" t="n"/>
      <c r="W191" s="466" t="n"/>
    </row>
    <row r="192" ht="13.35" customHeight="1" s="162">
      <c r="B192" s="200" t="inlineStr">
        <is>
          <t xml:space="preserve">Static Pressures Profile </t>
        </is>
      </c>
      <c r="C192" s="400" t="n"/>
      <c r="D192" s="400" t="n"/>
      <c r="E192" s="400" t="n"/>
      <c r="F192" s="400" t="n"/>
      <c r="G192" s="401" t="n"/>
      <c r="H192" s="13" t="n"/>
      <c r="I192" s="199" t="inlineStr">
        <is>
          <t>Fan RPM</t>
        </is>
      </c>
      <c r="J192" s="401" t="n"/>
      <c r="K192" s="24" t="n"/>
      <c r="L192" s="24" t="n"/>
      <c r="M192" s="13" t="n"/>
      <c r="O192" s="217" t="n"/>
      <c r="P192" s="217" t="n"/>
      <c r="Q192" s="465" t="n"/>
      <c r="R192" s="404" t="n"/>
      <c r="S192" s="404" t="n"/>
      <c r="T192" s="404" t="n"/>
      <c r="U192" s="404" t="n"/>
      <c r="V192" s="404" t="n"/>
      <c r="W192" s="466" t="n"/>
    </row>
    <row r="193" ht="13.35" customHeight="1" s="162">
      <c r="B193" s="434" t="n"/>
      <c r="C193" s="401" t="n"/>
      <c r="D193" s="205" t="inlineStr">
        <is>
          <t>Flt/Coil</t>
        </is>
      </c>
      <c r="E193" s="205" t="inlineStr">
        <is>
          <t>Fan</t>
        </is>
      </c>
      <c r="F193" s="434" t="n"/>
      <c r="G193" s="401" t="n"/>
      <c r="H193" s="13" t="n"/>
      <c r="I193" s="246" t="inlineStr">
        <is>
          <t>VSD Frequency</t>
        </is>
      </c>
      <c r="J193" s="403" t="n"/>
      <c r="K193" s="65" t="n"/>
      <c r="L193" s="65" t="n"/>
      <c r="M193" s="13" t="n"/>
      <c r="O193" s="217" t="n"/>
      <c r="P193" s="217" t="n"/>
      <c r="Q193" s="465" t="n"/>
      <c r="R193" s="404" t="n"/>
      <c r="S193" s="404" t="n"/>
      <c r="T193" s="404" t="n"/>
      <c r="U193" s="404" t="n"/>
      <c r="V193" s="404" t="n"/>
      <c r="W193" s="466" t="n"/>
    </row>
    <row r="194" ht="13.35" customHeight="1" s="162">
      <c r="B194" s="198" t="inlineStr">
        <is>
          <t>Entering</t>
        </is>
      </c>
      <c r="C194" s="401" t="n"/>
      <c r="D194" s="19" t="n"/>
      <c r="E194" s="19" t="n"/>
      <c r="F194" s="19">
        <f>IF(E194="", "", E195-E194)</f>
        <v/>
      </c>
      <c r="G194" s="186" t="inlineStr">
        <is>
          <t>TSP</t>
        </is>
      </c>
      <c r="H194" s="23" t="n"/>
      <c r="I194" s="14" t="n"/>
      <c r="J194" s="14" t="n"/>
      <c r="K194" s="14" t="n"/>
      <c r="L194" s="38" t="n"/>
      <c r="M194" s="13" t="n"/>
      <c r="O194" s="217" t="n"/>
      <c r="P194" s="217" t="n"/>
      <c r="Q194" s="465" t="n"/>
      <c r="R194" s="404" t="n"/>
      <c r="S194" s="404" t="n"/>
      <c r="T194" s="404" t="n"/>
      <c r="U194" s="404" t="n"/>
      <c r="V194" s="404" t="n"/>
      <c r="W194" s="466" t="n"/>
    </row>
    <row r="195" ht="13.35" customHeight="1" s="162">
      <c r="B195" s="198" t="inlineStr">
        <is>
          <t>Exiting</t>
        </is>
      </c>
      <c r="C195" s="401" t="n"/>
      <c r="D195" s="55">
        <f>IF(E194="", "", E194)</f>
        <v/>
      </c>
      <c r="E195" s="19" t="n"/>
      <c r="F195" s="19">
        <f>IF(E195="", "", E195-D194)</f>
        <v/>
      </c>
      <c r="G195" s="186" t="inlineStr">
        <is>
          <t>ESP</t>
        </is>
      </c>
      <c r="H195" s="23" t="n"/>
      <c r="I195" s="13" t="n"/>
      <c r="J195" s="13" t="n"/>
      <c r="K195" s="13" t="n"/>
      <c r="L195" s="13" t="n"/>
      <c r="M195" s="13" t="n"/>
      <c r="O195" s="217" t="n"/>
      <c r="P195" s="217" t="n"/>
      <c r="Q195" s="467" t="n"/>
      <c r="R195" s="468" t="n"/>
      <c r="S195" s="468" t="n"/>
      <c r="T195" s="468" t="n"/>
      <c r="U195" s="468" t="n"/>
      <c r="V195" s="468" t="n"/>
      <c r="W195" s="469" t="n"/>
    </row>
    <row r="196"/>
    <row r="197" ht="13.35" customHeight="1" s="162">
      <c r="B197" s="205" t="inlineStr">
        <is>
          <t>Notes</t>
        </is>
      </c>
      <c r="C197" s="186" t="n"/>
      <c r="D197" s="400" t="n"/>
      <c r="E197" s="400" t="n"/>
      <c r="F197" s="400" t="n"/>
      <c r="G197" s="400" t="n"/>
      <c r="H197" s="400" t="n"/>
      <c r="I197" s="400" t="n"/>
      <c r="J197" s="400" t="n"/>
      <c r="K197" s="400" t="n"/>
      <c r="L197" s="400" t="n"/>
      <c r="M197" s="401" t="n"/>
    </row>
    <row r="198" ht="13.35" customHeight="1" s="162">
      <c r="B198" s="186" t="n"/>
      <c r="C198" s="400" t="n"/>
      <c r="D198" s="400" t="n"/>
      <c r="E198" s="400" t="n"/>
      <c r="F198" s="400" t="n"/>
      <c r="G198" s="400" t="n"/>
      <c r="H198" s="400" t="n"/>
      <c r="I198" s="400" t="n"/>
      <c r="J198" s="400" t="n"/>
      <c r="K198" s="400" t="n"/>
      <c r="L198" s="400" t="n"/>
      <c r="M198" s="401" t="n"/>
    </row>
    <row r="199" ht="13.35" customHeight="1" s="162">
      <c r="B199" s="186" t="n"/>
      <c r="C199" s="400" t="n"/>
      <c r="D199" s="400" t="n"/>
      <c r="E199" s="400" t="n"/>
      <c r="F199" s="400" t="n"/>
      <c r="G199" s="400" t="n"/>
      <c r="H199" s="400" t="n"/>
      <c r="I199" s="400" t="n"/>
      <c r="J199" s="400" t="n"/>
      <c r="K199" s="400" t="n"/>
      <c r="L199" s="400" t="n"/>
      <c r="M199" s="401" t="n"/>
    </row>
    <row r="200" ht="13.35" customHeight="1" s="162">
      <c r="B200" s="200" t="inlineStr">
        <is>
          <t>System</t>
        </is>
      </c>
      <c r="C200" s="403" t="n"/>
      <c r="D200" s="209">
        <f>IF('{Equipment Data Entry}'!B89="","",'{Equipment Data Entry}'!B89)</f>
        <v/>
      </c>
      <c r="E200" s="420" t="n"/>
      <c r="F200" s="403" t="n"/>
      <c r="G200" s="200" t="inlineStr">
        <is>
          <t>Service</t>
        </is>
      </c>
      <c r="H200" s="403" t="n"/>
      <c r="I200" s="210">
        <f>IF('{Equipment Data Entry}'!C89="","", '{Equipment Data Entry}'!C89)</f>
        <v/>
      </c>
      <c r="J200" s="420" t="n"/>
      <c r="K200" s="420" t="n"/>
      <c r="L200" s="420" t="n"/>
      <c r="M200" s="403" t="n"/>
      <c r="O200" s="217" t="n"/>
      <c r="P200" s="217" t="n"/>
      <c r="Q200" s="216" t="inlineStr">
        <is>
          <t>Misc. Unit Info</t>
        </is>
      </c>
      <c r="T200" s="217" t="n"/>
      <c r="V200" s="217" t="n"/>
      <c r="W200" s="217" t="n"/>
    </row>
    <row r="201" ht="13.35" customHeight="1" s="162">
      <c r="B201" s="424" t="n"/>
      <c r="C201" s="425" t="n"/>
      <c r="D201" s="424" t="n"/>
      <c r="E201" s="426" t="n"/>
      <c r="F201" s="425" t="n"/>
      <c r="G201" s="424" t="n"/>
      <c r="H201" s="425" t="n"/>
      <c r="I201" s="424" t="n"/>
      <c r="J201" s="426" t="n"/>
      <c r="K201" s="426" t="n"/>
      <c r="L201" s="426" t="n"/>
      <c r="M201" s="425" t="n"/>
      <c r="O201" s="217" t="n"/>
      <c r="P201" s="217" t="n"/>
      <c r="Q201" s="211" t="inlineStr">
        <is>
          <t>Design Fan Rotation</t>
        </is>
      </c>
      <c r="R201" s="421" t="n"/>
      <c r="S201" s="422" t="n"/>
      <c r="T201" s="212" t="n"/>
      <c r="U201" s="423" t="n"/>
      <c r="V201" s="217" t="n"/>
      <c r="W201" s="217" t="n"/>
    </row>
    <row r="202" ht="13.35" customHeight="1" s="162">
      <c r="B202" s="439" t="inlineStr">
        <is>
          <t>Drive Type:</t>
        </is>
      </c>
      <c r="C202" s="13" t="n"/>
      <c r="D202" s="440" t="n"/>
      <c r="E202" s="439" t="inlineStr">
        <is>
          <t>Fan Rotation – Design:</t>
        </is>
      </c>
      <c r="F202" s="13" t="n"/>
      <c r="G202" s="440" t="n"/>
      <c r="H202" s="13" t="n"/>
      <c r="I202" s="439" t="inlineStr">
        <is>
          <t>Actual:</t>
        </is>
      </c>
      <c r="J202" s="440" t="n"/>
      <c r="K202" s="439" t="inlineStr">
        <is>
          <t>Sheave Bore (M/F):</t>
        </is>
      </c>
      <c r="L202" s="13" t="n"/>
      <c r="M202" s="440" t="n"/>
      <c r="O202" s="217" t="n"/>
      <c r="P202" s="217" t="n"/>
      <c r="Q202" s="211" t="inlineStr">
        <is>
          <t>Actual Fan Rotation</t>
        </is>
      </c>
      <c r="R202" s="421" t="n"/>
      <c r="S202" s="422" t="n"/>
      <c r="T202" s="212" t="n"/>
      <c r="U202" s="423" t="n"/>
      <c r="V202" s="217" t="n"/>
      <c r="W202" s="217" t="n"/>
    </row>
    <row r="203" ht="13.35" customHeight="1" s="162">
      <c r="B203" s="200" t="inlineStr">
        <is>
          <t>Unit Data</t>
        </is>
      </c>
      <c r="C203" s="400" t="n"/>
      <c r="D203" s="400" t="n"/>
      <c r="E203" s="400" t="n"/>
      <c r="F203" s="400" t="n"/>
      <c r="G203" s="401" t="n"/>
      <c r="H203" s="13" t="n"/>
      <c r="I203" s="200" t="inlineStr">
        <is>
          <t>Design and Performance Data</t>
        </is>
      </c>
      <c r="J203" s="400" t="n"/>
      <c r="K203" s="400" t="n"/>
      <c r="L203" s="401" t="n"/>
      <c r="M203" s="283" t="n"/>
      <c r="O203" s="217" t="n"/>
      <c r="P203" s="217" t="n"/>
      <c r="Q203" s="211" t="inlineStr">
        <is>
          <t>Design Filter Type</t>
        </is>
      </c>
      <c r="R203" s="421" t="n"/>
      <c r="S203" s="422" t="n"/>
      <c r="T203" s="212" t="n"/>
      <c r="U203" s="423" t="n"/>
      <c r="V203" s="217" t="n"/>
      <c r="W203" s="217" t="n"/>
    </row>
    <row r="204" ht="13.35" customHeight="1" s="162">
      <c r="B204" s="199" t="inlineStr">
        <is>
          <t>Manufacturer</t>
        </is>
      </c>
      <c r="C204" s="401" t="n"/>
      <c r="D204" s="204">
        <f>IF('{Equipment Data Entry}'!E89="","",'{Equipment Data Entry}'!E89)</f>
        <v/>
      </c>
      <c r="E204" s="400" t="n"/>
      <c r="F204" s="400" t="n"/>
      <c r="G204" s="401" t="n"/>
      <c r="H204" s="13" t="n"/>
      <c r="I204" s="199" t="inlineStr">
        <is>
          <t>Design Criteria</t>
        </is>
      </c>
      <c r="J204" s="401" t="n"/>
      <c r="K204" s="199" t="inlineStr">
        <is>
          <t>Design</t>
        </is>
      </c>
      <c r="L204" s="199" t="inlineStr">
        <is>
          <t>Actual</t>
        </is>
      </c>
      <c r="M204" s="13" t="n"/>
      <c r="O204" s="216" t="n"/>
      <c r="P204" s="216" t="n"/>
      <c r="Q204" s="211" t="inlineStr">
        <is>
          <t>Installed Filter Type</t>
        </is>
      </c>
      <c r="R204" s="421" t="n"/>
      <c r="S204" s="422" t="n"/>
      <c r="T204" s="212" t="n"/>
      <c r="U204" s="423" t="n"/>
      <c r="V204" s="217" t="n"/>
      <c r="W204" s="217" t="n"/>
    </row>
    <row r="205" ht="13.35" customHeight="1" s="162">
      <c r="B205" s="199" t="inlineStr">
        <is>
          <t>Model Number</t>
        </is>
      </c>
      <c r="C205" s="401" t="n"/>
      <c r="D205" s="204">
        <f>IF('{Equipment Data Entry}'!F89="","",'{Equipment Data Entry}'!F89)</f>
        <v/>
      </c>
      <c r="E205" s="400" t="n"/>
      <c r="F205" s="400" t="n"/>
      <c r="G205" s="401" t="n"/>
      <c r="H205" s="13" t="n"/>
      <c r="I205" s="199" t="inlineStr">
        <is>
          <t>Total Airflow</t>
        </is>
      </c>
      <c r="J205" s="401" t="n"/>
      <c r="K205" s="24">
        <f>'Fan Airflow'!H219</f>
        <v/>
      </c>
      <c r="L205" s="24">
        <f>'Fan Airflow'!L219</f>
        <v/>
      </c>
      <c r="M205" s="22">
        <f>IF(OR(L205="",K205="",K205=0),"",L205/K205)</f>
        <v/>
      </c>
      <c r="O205" s="217" t="n"/>
      <c r="P205" s="217" t="n"/>
      <c r="Q205" s="211" t="inlineStr">
        <is>
          <t>Size</t>
        </is>
      </c>
      <c r="R205" s="212" t="n"/>
      <c r="S205" s="423" t="n"/>
      <c r="T205" s="211" t="inlineStr">
        <is>
          <t>Qty.</t>
        </is>
      </c>
      <c r="U205" s="212" t="n"/>
      <c r="V205" s="217" t="n"/>
      <c r="W205" s="217" t="n"/>
    </row>
    <row r="206" ht="13.35" customHeight="1" s="162">
      <c r="B206" s="199" t="inlineStr">
        <is>
          <t>Serial Number</t>
        </is>
      </c>
      <c r="C206" s="401" t="n"/>
      <c r="D206" s="204" t="n"/>
      <c r="E206" s="400" t="n"/>
      <c r="F206" s="400" t="n"/>
      <c r="G206" s="401" t="n"/>
      <c r="H206" s="13" t="n"/>
      <c r="I206" s="199" t="inlineStr">
        <is>
          <t>Unit ESP</t>
        </is>
      </c>
      <c r="J206" s="401" t="n"/>
      <c r="K206" s="71">
        <f>IF('{Equipment Data Entry}'!H89="","",'{Equipment Data Entry}'!H89)</f>
        <v/>
      </c>
      <c r="L206" s="64">
        <f>F221</f>
        <v/>
      </c>
      <c r="M206" s="22" t="n"/>
      <c r="O206" s="217" t="n"/>
      <c r="R206" s="217" t="n"/>
      <c r="U206" s="217" t="n"/>
      <c r="V206" s="217" t="n"/>
      <c r="W206" s="217" t="n"/>
    </row>
    <row r="207" ht="13.35" customHeight="1" s="162">
      <c r="B207" s="199" t="inlineStr">
        <is>
          <t>Area Served</t>
        </is>
      </c>
      <c r="C207" s="401" t="n"/>
      <c r="D207" s="204">
        <f>I200</f>
        <v/>
      </c>
      <c r="E207" s="400" t="n"/>
      <c r="F207" s="400" t="n"/>
      <c r="G207" s="401" t="n"/>
      <c r="H207" s="13" t="n"/>
      <c r="I207" s="199" t="inlineStr">
        <is>
          <t>Fan RPMs</t>
        </is>
      </c>
      <c r="J207" s="401" t="n"/>
      <c r="K207" s="24">
        <f>IF('{Equipment Data Entry}'!I89="","",'{Equipment Data Entry}'!I89)</f>
        <v/>
      </c>
      <c r="L207" s="24">
        <f>IF(L218="","",L218)</f>
        <v/>
      </c>
      <c r="M207" s="13" t="n"/>
      <c r="O207" s="217" t="n"/>
      <c r="P207" s="217" t="n"/>
      <c r="Q207" s="216" t="inlineStr">
        <is>
          <t>Direct Drive Motors</t>
        </is>
      </c>
      <c r="T207" s="216" t="inlineStr">
        <is>
          <t>Drive Change Data</t>
        </is>
      </c>
      <c r="V207" s="61" t="inlineStr">
        <is>
          <t>Original</t>
        </is>
      </c>
      <c r="W207" s="61" t="inlineStr">
        <is>
          <t>New</t>
        </is>
      </c>
    </row>
    <row r="208" ht="13.35" customHeight="1" s="162">
      <c r="B208" s="199" t="inlineStr">
        <is>
          <t>Location</t>
        </is>
      </c>
      <c r="C208" s="401" t="n"/>
      <c r="D208" s="204">
        <f>IF('{Equipment Data Entry}'!D89="","",'{Equipment Data Entry}'!D89)</f>
        <v/>
      </c>
      <c r="E208" s="400" t="n"/>
      <c r="F208" s="400" t="n"/>
      <c r="G208" s="401" t="n"/>
      <c r="H208" s="13" t="n"/>
      <c r="I208" s="283" t="n"/>
      <c r="J208" s="283" t="n"/>
      <c r="K208" s="36" t="n"/>
      <c r="L208" s="36" t="n"/>
      <c r="M208" s="13" t="n"/>
      <c r="O208" s="217" t="n"/>
      <c r="P208" s="211" t="n"/>
      <c r="Q208" s="211" t="inlineStr">
        <is>
          <t>Initial</t>
        </is>
      </c>
      <c r="R208" s="211" t="inlineStr">
        <is>
          <t>Final</t>
        </is>
      </c>
      <c r="S208" s="217" t="n"/>
      <c r="T208" s="211" t="inlineStr">
        <is>
          <t>Motor Sheave</t>
        </is>
      </c>
      <c r="U208" s="422" t="n"/>
      <c r="V208" s="212" t="n"/>
      <c r="W208" s="212" t="n"/>
    </row>
    <row r="209" ht="13.35" customHeight="1" s="162">
      <c r="B209" s="13" t="n"/>
      <c r="C209" s="13" t="n"/>
      <c r="D209" s="13" t="n"/>
      <c r="E209" s="13" t="n"/>
      <c r="F209" s="13" t="n"/>
      <c r="G209" s="13" t="n"/>
      <c r="H209" s="13" t="n"/>
      <c r="I209" s="283" t="n"/>
      <c r="J209" s="283" t="n"/>
      <c r="K209" s="37" t="n"/>
      <c r="L209" s="37" t="n"/>
      <c r="M209" s="13" t="n"/>
      <c r="O209" s="217" t="n"/>
      <c r="P209" s="211" t="inlineStr">
        <is>
          <t>RPM</t>
        </is>
      </c>
      <c r="Q209" s="212" t="n"/>
      <c r="R209" s="211" t="n"/>
      <c r="S209" s="217" t="n"/>
      <c r="T209" s="211" t="inlineStr">
        <is>
          <t>Fan Sheave</t>
        </is>
      </c>
      <c r="U209" s="422" t="n"/>
      <c r="V209" s="212" t="n"/>
      <c r="W209" s="212" t="n"/>
    </row>
    <row r="210" ht="13.35" customHeight="1" s="162">
      <c r="B210" s="200" t="inlineStr">
        <is>
          <t>Motor Data</t>
        </is>
      </c>
      <c r="C210" s="400" t="n"/>
      <c r="D210" s="400" t="n"/>
      <c r="E210" s="400" t="n"/>
      <c r="F210" s="400" t="n"/>
      <c r="G210" s="401" t="n"/>
      <c r="H210" s="13" t="n"/>
      <c r="I210" s="283" t="inlineStr">
        <is>
          <t>Filters: Type / Size / Qty</t>
        </is>
      </c>
      <c r="J210" s="404" t="n"/>
      <c r="K210" s="37" t="n"/>
      <c r="L210" s="404" t="n"/>
      <c r="M210" s="404" t="n"/>
      <c r="O210" s="217" t="n"/>
      <c r="P210" s="211" t="inlineStr">
        <is>
          <t>VFD</t>
        </is>
      </c>
      <c r="Q210" s="212" t="n"/>
      <c r="R210" s="211" t="n"/>
      <c r="S210" s="217" t="n"/>
      <c r="T210" s="211" t="inlineStr">
        <is>
          <t>Belt</t>
        </is>
      </c>
      <c r="U210" s="422" t="n"/>
      <c r="V210" s="212" t="n"/>
      <c r="W210" s="212" t="n"/>
    </row>
    <row r="211" ht="13.35" customHeight="1" s="162">
      <c r="B211" s="199" t="inlineStr">
        <is>
          <t>Manufacturer</t>
        </is>
      </c>
      <c r="C211" s="401" t="n"/>
      <c r="D211" s="203" t="n"/>
      <c r="E211" s="400" t="n"/>
      <c r="F211" s="400" t="n"/>
      <c r="G211" s="401" t="n"/>
      <c r="H211" s="13" t="n"/>
      <c r="I211" s="200" t="inlineStr">
        <is>
          <t>Drive Data</t>
        </is>
      </c>
      <c r="J211" s="400" t="n"/>
      <c r="K211" s="400" t="n"/>
      <c r="L211" s="401" t="n"/>
      <c r="M211" s="13" t="n"/>
      <c r="O211" s="217" t="n"/>
      <c r="P211" s="211" t="inlineStr">
        <is>
          <t>DCV</t>
        </is>
      </c>
      <c r="Q211" s="212" t="n"/>
      <c r="R211" s="211" t="n"/>
      <c r="S211" s="217" t="n"/>
      <c r="T211" s="211" t="inlineStr">
        <is>
          <t>C to C</t>
        </is>
      </c>
      <c r="U211" s="422" t="n"/>
      <c r="V211" s="212" t="n"/>
      <c r="W211" s="212" t="n"/>
    </row>
    <row r="212" ht="13.35" customHeight="1" s="162">
      <c r="B212" s="199" t="inlineStr">
        <is>
          <t>Horsepower</t>
        </is>
      </c>
      <c r="C212" s="401" t="n"/>
      <c r="D212" s="28">
        <f>IF('{Equipment Data Entry}'!G89="","",'{Equipment Data Entry}'!G89)</f>
        <v/>
      </c>
      <c r="E212" s="21" t="inlineStr">
        <is>
          <t>RPM</t>
        </is>
      </c>
      <c r="F212" s="24" t="n"/>
      <c r="G212" s="199" t="inlineStr">
        <is>
          <t>SF</t>
        </is>
      </c>
      <c r="H212" s="13" t="n"/>
      <c r="I212" s="199" t="inlineStr">
        <is>
          <t>Motor Shv OD/Bore/PD</t>
        </is>
      </c>
      <c r="J212" s="401" t="n"/>
      <c r="K212" s="208">
        <f>IF('{Equipment Data Entry}'!J89="","",'{Equipment Data Entry}'!J89)</f>
        <v/>
      </c>
      <c r="L212" s="401" t="n"/>
      <c r="M212" s="13" t="n"/>
      <c r="O212" s="217" t="n"/>
      <c r="P212" s="217" t="n"/>
      <c r="Q212" s="217" t="n"/>
      <c r="R212" s="217" t="n"/>
      <c r="S212" s="217" t="n"/>
      <c r="T212" s="217" t="n"/>
      <c r="U212" s="217" t="n"/>
      <c r="V212" s="217" t="n"/>
      <c r="W212" s="217" t="n"/>
    </row>
    <row r="213" ht="13.35" customHeight="1" s="162">
      <c r="B213" s="198">
        <f>IF('{Equipment Data Entry}'!N89="","",'{Equipment Data Entry}'!N89)</f>
        <v/>
      </c>
      <c r="C213" s="198">
        <f>IF('{Equipment Data Entry}'!O89="","",'{Equipment Data Entry}'!O89)</f>
        <v/>
      </c>
      <c r="D213" s="21" t="inlineStr">
        <is>
          <t>FLA</t>
        </is>
      </c>
      <c r="E213" s="67" t="n"/>
      <c r="F213" s="21" t="inlineStr">
        <is>
          <t>Frame</t>
        </is>
      </c>
      <c r="G213" s="208" t="n"/>
      <c r="H213" s="13" t="n"/>
      <c r="I213" s="199" t="inlineStr">
        <is>
          <t>Fan Shv OD/Bore</t>
        </is>
      </c>
      <c r="J213" s="401" t="n"/>
      <c r="K213" s="208">
        <f>IF('{Equipment Data Entry}'!K89="","",'{Equipment Data Entry}'!K89)</f>
        <v/>
      </c>
      <c r="L213" s="401" t="n"/>
      <c r="M213" s="13" t="n"/>
      <c r="O213" s="217" t="n"/>
      <c r="P213" s="217" t="n"/>
      <c r="Q213" s="462" t="inlineStr">
        <is>
          <t>Technician Notes</t>
        </is>
      </c>
      <c r="R213" s="451" t="n"/>
      <c r="S213" s="451" t="n"/>
      <c r="T213" s="451" t="n"/>
      <c r="U213" s="451" t="n"/>
      <c r="V213" s="451" t="n"/>
      <c r="W213" s="452" t="n"/>
    </row>
    <row r="214" ht="13.35" customHeight="1" s="162">
      <c r="B214" s="199" t="inlineStr">
        <is>
          <t>Corrected FLA</t>
        </is>
      </c>
      <c r="C214" s="401" t="n"/>
      <c r="D214" s="27">
        <f>IF(OR(E215="",E213="",B213=""),"",B213/AVERAGE(E215:G215)*E213)</f>
        <v/>
      </c>
      <c r="E214" s="199" t="inlineStr">
        <is>
          <t>Estimated BHP</t>
        </is>
      </c>
      <c r="F214" s="401" t="n"/>
      <c r="G214" s="27">
        <f>IF(OR(COUNT(E215:G215)=0,COUNT(E216:G216)=0),"",IF(C213="1-phase", ((0.8*0.9*E215*E216)/746), AVERAGE(E215:G215)*AVERAGE(E216:G216)*0.8*0.9*1.732/746))</f>
        <v/>
      </c>
      <c r="H214" s="13" t="n"/>
      <c r="I214" s="199" t="inlineStr">
        <is>
          <t>Belt(s)</t>
        </is>
      </c>
      <c r="J214" s="208">
        <f>IF('{Equipment Data Entry}'!L89="","",'{Equipment Data Entry}'!L89)</f>
        <v/>
      </c>
      <c r="K214" s="199" t="inlineStr">
        <is>
          <t>C to C</t>
        </is>
      </c>
      <c r="L214" s="64">
        <f>IF('{Equipment Data Entry}'!M89="","",'{Equipment Data Entry}'!M89)</f>
        <v/>
      </c>
      <c r="M214" s="13" t="n"/>
      <c r="O214" s="217" t="n"/>
      <c r="P214" s="217" t="n"/>
      <c r="Q214" s="463" t="n"/>
      <c r="R214" s="430" t="n"/>
      <c r="S214" s="430" t="n"/>
      <c r="T214" s="430" t="n"/>
      <c r="U214" s="430" t="n"/>
      <c r="V214" s="430" t="n"/>
      <c r="W214" s="464" t="n"/>
    </row>
    <row r="215" ht="13.35" customHeight="1" s="162">
      <c r="B215" s="199" t="inlineStr">
        <is>
          <t>Measured Voltage</t>
        </is>
      </c>
      <c r="C215" s="400" t="n"/>
      <c r="D215" s="401" t="n"/>
      <c r="E215" s="24" t="n"/>
      <c r="F215" s="24" t="n"/>
      <c r="G215" s="24" t="n"/>
      <c r="H215" s="13" t="n"/>
      <c r="I215" s="283" t="inlineStr">
        <is>
          <t>Final Settings / Setpoints</t>
        </is>
      </c>
      <c r="J215" s="404" t="n"/>
      <c r="K215" s="37" t="n"/>
      <c r="L215" s="404" t="n"/>
      <c r="M215" s="404" t="n"/>
      <c r="O215" s="217" t="n"/>
      <c r="P215" s="217" t="n"/>
      <c r="Q215" s="465" t="n"/>
      <c r="R215" s="404" t="n"/>
      <c r="S215" s="404" t="n"/>
      <c r="T215" s="404" t="n"/>
      <c r="U215" s="404" t="n"/>
      <c r="V215" s="404" t="n"/>
      <c r="W215" s="466" t="n"/>
    </row>
    <row r="216" ht="13.35" customHeight="1" s="162">
      <c r="B216" s="199" t="inlineStr">
        <is>
          <t>Measured Amperage</t>
        </is>
      </c>
      <c r="C216" s="400" t="n"/>
      <c r="D216" s="401" t="n"/>
      <c r="E216" s="67" t="n"/>
      <c r="F216" s="67" t="n"/>
      <c r="G216" s="67" t="n"/>
      <c r="H216" s="13" t="n"/>
      <c r="I216" s="205" t="inlineStr">
        <is>
          <t>RPM Data</t>
        </is>
      </c>
      <c r="J216" s="401" t="n"/>
      <c r="K216" s="205" t="inlineStr">
        <is>
          <t>Initial</t>
        </is>
      </c>
      <c r="L216" s="205" t="inlineStr">
        <is>
          <t>Final</t>
        </is>
      </c>
      <c r="M216" s="13" t="n"/>
      <c r="O216" s="217" t="n"/>
      <c r="P216" s="217" t="n"/>
      <c r="Q216" s="465" t="n"/>
      <c r="R216" s="404" t="n"/>
      <c r="S216" s="404" t="n"/>
      <c r="T216" s="404" t="n"/>
      <c r="U216" s="404" t="n"/>
      <c r="V216" s="404" t="n"/>
      <c r="W216" s="466" t="n"/>
    </row>
    <row r="217" ht="13.35" customHeight="1" s="162">
      <c r="B217" s="13" t="n"/>
      <c r="C217" s="13" t="n"/>
      <c r="D217" s="13" t="n"/>
      <c r="E217" s="13" t="n"/>
      <c r="F217" s="13" t="n"/>
      <c r="G217" s="13" t="n"/>
      <c r="H217" s="13" t="n"/>
      <c r="I217" s="199" t="inlineStr">
        <is>
          <t>Motor RPM</t>
        </is>
      </c>
      <c r="J217" s="401" t="n"/>
      <c r="K217" s="24" t="n"/>
      <c r="L217" s="24" t="n"/>
      <c r="M217" s="13" t="n"/>
      <c r="O217" s="217" t="n"/>
      <c r="P217" s="217" t="n"/>
      <c r="Q217" s="465" t="n"/>
      <c r="R217" s="404" t="n"/>
      <c r="S217" s="404" t="n"/>
      <c r="T217" s="404" t="n"/>
      <c r="U217" s="404" t="n"/>
      <c r="V217" s="404" t="n"/>
      <c r="W217" s="466" t="n"/>
    </row>
    <row r="218" ht="13.35" customHeight="1" s="162">
      <c r="B218" s="200" t="inlineStr">
        <is>
          <t xml:space="preserve">Static Pressures Profile </t>
        </is>
      </c>
      <c r="C218" s="400" t="n"/>
      <c r="D218" s="400" t="n"/>
      <c r="E218" s="400" t="n"/>
      <c r="F218" s="400" t="n"/>
      <c r="G218" s="401" t="n"/>
      <c r="H218" s="13" t="n"/>
      <c r="I218" s="199" t="inlineStr">
        <is>
          <t>Fan RPM</t>
        </is>
      </c>
      <c r="J218" s="401" t="n"/>
      <c r="K218" s="24" t="n"/>
      <c r="L218" s="24" t="n"/>
      <c r="M218" s="13" t="n"/>
      <c r="O218" s="217" t="n"/>
      <c r="P218" s="217" t="n"/>
      <c r="Q218" s="465" t="n"/>
      <c r="R218" s="404" t="n"/>
      <c r="S218" s="404" t="n"/>
      <c r="T218" s="404" t="n"/>
      <c r="U218" s="404" t="n"/>
      <c r="V218" s="404" t="n"/>
      <c r="W218" s="466" t="n"/>
    </row>
    <row r="219" ht="13.35" customHeight="1" s="162">
      <c r="B219" s="434" t="n"/>
      <c r="C219" s="401" t="n"/>
      <c r="D219" s="205" t="inlineStr">
        <is>
          <t>Flt/Coil</t>
        </is>
      </c>
      <c r="E219" s="205" t="inlineStr">
        <is>
          <t>Fan</t>
        </is>
      </c>
      <c r="F219" s="434" t="n"/>
      <c r="G219" s="401" t="n"/>
      <c r="H219" s="13" t="n"/>
      <c r="I219" s="246" t="inlineStr">
        <is>
          <t>VSD Frequency</t>
        </is>
      </c>
      <c r="J219" s="403" t="n"/>
      <c r="K219" s="65" t="n"/>
      <c r="L219" s="65" t="n"/>
      <c r="M219" s="13" t="n"/>
      <c r="O219" s="217" t="n"/>
      <c r="P219" s="217" t="n"/>
      <c r="Q219" s="465" t="n"/>
      <c r="R219" s="404" t="n"/>
      <c r="S219" s="404" t="n"/>
      <c r="T219" s="404" t="n"/>
      <c r="U219" s="404" t="n"/>
      <c r="V219" s="404" t="n"/>
      <c r="W219" s="466" t="n"/>
    </row>
    <row r="220" ht="13.35" customHeight="1" s="162">
      <c r="B220" s="198" t="inlineStr">
        <is>
          <t>Entering</t>
        </is>
      </c>
      <c r="C220" s="401" t="n"/>
      <c r="D220" s="19" t="n"/>
      <c r="E220" s="19" t="n"/>
      <c r="F220" s="19">
        <f>IF(E220="", "", E221-E220)</f>
        <v/>
      </c>
      <c r="G220" s="186" t="inlineStr">
        <is>
          <t>TSP</t>
        </is>
      </c>
      <c r="H220" s="23" t="n"/>
      <c r="I220" s="14" t="n"/>
      <c r="J220" s="14" t="n"/>
      <c r="K220" s="14" t="n"/>
      <c r="L220" s="38" t="n"/>
      <c r="M220" s="13" t="n"/>
      <c r="O220" s="217" t="n"/>
      <c r="P220" s="217" t="n"/>
      <c r="Q220" s="465" t="n"/>
      <c r="R220" s="404" t="n"/>
      <c r="S220" s="404" t="n"/>
      <c r="T220" s="404" t="n"/>
      <c r="U220" s="404" t="n"/>
      <c r="V220" s="404" t="n"/>
      <c r="W220" s="466" t="n"/>
    </row>
    <row r="221" ht="13.35" customHeight="1" s="162">
      <c r="B221" s="198" t="inlineStr">
        <is>
          <t>Exiting</t>
        </is>
      </c>
      <c r="C221" s="401" t="n"/>
      <c r="D221" s="55">
        <f>IF(E220="", "", E220)</f>
        <v/>
      </c>
      <c r="E221" s="19" t="n"/>
      <c r="F221" s="19">
        <f>IF(E221="", "", E221-D220)</f>
        <v/>
      </c>
      <c r="G221" s="186" t="inlineStr">
        <is>
          <t>ESP</t>
        </is>
      </c>
      <c r="H221" s="23" t="n"/>
      <c r="I221" s="13" t="n"/>
      <c r="J221" s="13" t="n"/>
      <c r="K221" s="13" t="n"/>
      <c r="L221" s="13" t="n"/>
      <c r="M221" s="13" t="n"/>
      <c r="O221" s="217" t="n"/>
      <c r="P221" s="217" t="n"/>
      <c r="Q221" s="467" t="n"/>
      <c r="R221" s="468" t="n"/>
      <c r="S221" s="468" t="n"/>
      <c r="T221" s="468" t="n"/>
      <c r="U221" s="468" t="n"/>
      <c r="V221" s="468" t="n"/>
      <c r="W221" s="469" t="n"/>
    </row>
    <row r="222"/>
    <row r="223" ht="13.35" customHeight="1" s="162">
      <c r="B223" s="200" t="inlineStr">
        <is>
          <t>System</t>
        </is>
      </c>
      <c r="C223" s="403" t="n"/>
      <c r="D223" s="209">
        <f>IF('{Equipment Data Entry}'!B90="","",'{Equipment Data Entry}'!B90)</f>
        <v/>
      </c>
      <c r="E223" s="420" t="n"/>
      <c r="F223" s="403" t="n"/>
      <c r="G223" s="200" t="inlineStr">
        <is>
          <t>Service</t>
        </is>
      </c>
      <c r="H223" s="403" t="n"/>
      <c r="I223" s="210">
        <f>IF('{Equipment Data Entry}'!C90="","", '{Equipment Data Entry}'!C90)</f>
        <v/>
      </c>
      <c r="J223" s="420" t="n"/>
      <c r="K223" s="420" t="n"/>
      <c r="L223" s="420" t="n"/>
      <c r="M223" s="403" t="n"/>
      <c r="O223" s="217" t="n"/>
      <c r="P223" s="217" t="n"/>
      <c r="Q223" s="216" t="inlineStr">
        <is>
          <t>Misc. Unit Info</t>
        </is>
      </c>
      <c r="T223" s="217" t="n"/>
      <c r="V223" s="217" t="n"/>
      <c r="W223" s="217" t="n"/>
    </row>
    <row r="224" ht="13.35" customHeight="1" s="162">
      <c r="B224" s="424" t="n"/>
      <c r="C224" s="425" t="n"/>
      <c r="D224" s="424" t="n"/>
      <c r="E224" s="426" t="n"/>
      <c r="F224" s="425" t="n"/>
      <c r="G224" s="424" t="n"/>
      <c r="H224" s="425" t="n"/>
      <c r="I224" s="424" t="n"/>
      <c r="J224" s="426" t="n"/>
      <c r="K224" s="426" t="n"/>
      <c r="L224" s="426" t="n"/>
      <c r="M224" s="425" t="n"/>
      <c r="O224" s="217" t="n"/>
      <c r="P224" s="217" t="n"/>
      <c r="Q224" s="211" t="inlineStr">
        <is>
          <t>Design Fan Rotation</t>
        </is>
      </c>
      <c r="R224" s="421" t="n"/>
      <c r="S224" s="422" t="n"/>
      <c r="T224" s="212" t="n"/>
      <c r="U224" s="423" t="n"/>
      <c r="V224" s="217" t="n"/>
      <c r="W224" s="217" t="n"/>
    </row>
    <row r="225" ht="13.35" customHeight="1" s="162">
      <c r="B225" s="439" t="inlineStr">
        <is>
          <t>Drive Type:</t>
        </is>
      </c>
      <c r="C225" s="13" t="n"/>
      <c r="D225" s="440" t="n"/>
      <c r="E225" s="439" t="inlineStr">
        <is>
          <t>Fan Rotation – Design:</t>
        </is>
      </c>
      <c r="F225" s="13" t="n"/>
      <c r="G225" s="440" t="n"/>
      <c r="H225" s="13" t="n"/>
      <c r="I225" s="439" t="inlineStr">
        <is>
          <t>Actual:</t>
        </is>
      </c>
      <c r="J225" s="440" t="n"/>
      <c r="K225" s="439" t="inlineStr">
        <is>
          <t>Sheave Bore (M/F):</t>
        </is>
      </c>
      <c r="L225" s="13" t="n"/>
      <c r="M225" s="440" t="n"/>
      <c r="O225" s="217" t="n"/>
      <c r="P225" s="217" t="n"/>
      <c r="Q225" s="211" t="inlineStr">
        <is>
          <t>Actual Fan Rotation</t>
        </is>
      </c>
      <c r="R225" s="421" t="n"/>
      <c r="S225" s="422" t="n"/>
      <c r="T225" s="212" t="n"/>
      <c r="U225" s="423" t="n"/>
      <c r="V225" s="217" t="n"/>
      <c r="W225" s="217" t="n"/>
    </row>
    <row r="226" ht="13.35" customHeight="1" s="162">
      <c r="B226" s="200" t="inlineStr">
        <is>
          <t>Unit Data</t>
        </is>
      </c>
      <c r="C226" s="400" t="n"/>
      <c r="D226" s="400" t="n"/>
      <c r="E226" s="400" t="n"/>
      <c r="F226" s="400" t="n"/>
      <c r="G226" s="401" t="n"/>
      <c r="H226" s="13" t="n"/>
      <c r="I226" s="200" t="inlineStr">
        <is>
          <t>Design and Performance Data</t>
        </is>
      </c>
      <c r="J226" s="400" t="n"/>
      <c r="K226" s="400" t="n"/>
      <c r="L226" s="401" t="n"/>
      <c r="M226" s="283" t="n"/>
      <c r="O226" s="217" t="n"/>
      <c r="P226" s="217" t="n"/>
      <c r="Q226" s="211" t="inlineStr">
        <is>
          <t>Design Filter Type</t>
        </is>
      </c>
      <c r="R226" s="421" t="n"/>
      <c r="S226" s="422" t="n"/>
      <c r="T226" s="212" t="n"/>
      <c r="U226" s="423" t="n"/>
      <c r="V226" s="217" t="n"/>
      <c r="W226" s="217" t="n"/>
    </row>
    <row r="227" ht="13.35" customHeight="1" s="162">
      <c r="B227" s="199" t="inlineStr">
        <is>
          <t>Manufacturer</t>
        </is>
      </c>
      <c r="C227" s="401" t="n"/>
      <c r="D227" s="204">
        <f>IF('{Equipment Data Entry}'!E90="","",'{Equipment Data Entry}'!E90)</f>
        <v/>
      </c>
      <c r="E227" s="400" t="n"/>
      <c r="F227" s="400" t="n"/>
      <c r="G227" s="401" t="n"/>
      <c r="H227" s="13" t="n"/>
      <c r="I227" s="199" t="inlineStr">
        <is>
          <t>Design Criteria</t>
        </is>
      </c>
      <c r="J227" s="401" t="n"/>
      <c r="K227" s="199" t="inlineStr">
        <is>
          <t>Design</t>
        </is>
      </c>
      <c r="L227" s="199" t="inlineStr">
        <is>
          <t>Actual</t>
        </is>
      </c>
      <c r="M227" s="13" t="n"/>
      <c r="O227" s="216" t="n"/>
      <c r="P227" s="216" t="n"/>
      <c r="Q227" s="211" t="inlineStr">
        <is>
          <t>Installed Filter Type</t>
        </is>
      </c>
      <c r="R227" s="421" t="n"/>
      <c r="S227" s="422" t="n"/>
      <c r="T227" s="212" t="n"/>
      <c r="U227" s="423" t="n"/>
      <c r="V227" s="217" t="n"/>
      <c r="W227" s="217" t="n"/>
    </row>
    <row r="228" ht="13.35" customHeight="1" s="162">
      <c r="B228" s="199" t="inlineStr">
        <is>
          <t>Model Number</t>
        </is>
      </c>
      <c r="C228" s="401" t="n"/>
      <c r="D228" s="204">
        <f>IF('{Equipment Data Entry}'!F90="","",'{Equipment Data Entry}'!F90)</f>
        <v/>
      </c>
      <c r="E228" s="400" t="n"/>
      <c r="F228" s="400" t="n"/>
      <c r="G228" s="401" t="n"/>
      <c r="H228" s="13" t="n"/>
      <c r="I228" s="199" t="inlineStr">
        <is>
          <t>Total Airflow</t>
        </is>
      </c>
      <c r="J228" s="401" t="n"/>
      <c r="K228" s="24">
        <f>'Fan Airflow'!H240</f>
        <v/>
      </c>
      <c r="L228" s="24">
        <f>'Fan Airflow'!L240</f>
        <v/>
      </c>
      <c r="M228" s="22">
        <f>IF(OR(L228="",K228="",K228=0),"",L228/K228)</f>
        <v/>
      </c>
      <c r="O228" s="217" t="n"/>
      <c r="P228" s="217" t="n"/>
      <c r="Q228" s="211" t="inlineStr">
        <is>
          <t>Size</t>
        </is>
      </c>
      <c r="R228" s="212" t="n"/>
      <c r="S228" s="423" t="n"/>
      <c r="T228" s="211" t="inlineStr">
        <is>
          <t>Qty.</t>
        </is>
      </c>
      <c r="U228" s="212" t="n"/>
      <c r="V228" s="217" t="n"/>
      <c r="W228" s="217" t="n"/>
    </row>
    <row r="229" ht="13.35" customHeight="1" s="162">
      <c r="B229" s="199" t="inlineStr">
        <is>
          <t>Serial Number</t>
        </is>
      </c>
      <c r="C229" s="401" t="n"/>
      <c r="D229" s="204" t="n"/>
      <c r="E229" s="400" t="n"/>
      <c r="F229" s="400" t="n"/>
      <c r="G229" s="401" t="n"/>
      <c r="H229" s="13" t="n"/>
      <c r="I229" s="199" t="inlineStr">
        <is>
          <t>Unit ESP</t>
        </is>
      </c>
      <c r="J229" s="401" t="n"/>
      <c r="K229" s="71">
        <f>IF('{Equipment Data Entry}'!H90="","",'{Equipment Data Entry}'!H90)</f>
        <v/>
      </c>
      <c r="L229" s="64">
        <f>F244</f>
        <v/>
      </c>
      <c r="M229" s="22" t="n"/>
      <c r="O229" s="217" t="n"/>
      <c r="R229" s="217" t="n"/>
      <c r="U229" s="217" t="n"/>
      <c r="V229" s="217" t="n"/>
      <c r="W229" s="217" t="n"/>
    </row>
    <row r="230" ht="13.35" customHeight="1" s="162">
      <c r="B230" s="199" t="inlineStr">
        <is>
          <t>Area Served</t>
        </is>
      </c>
      <c r="C230" s="401" t="n"/>
      <c r="D230" s="204">
        <f>I223</f>
        <v/>
      </c>
      <c r="E230" s="400" t="n"/>
      <c r="F230" s="400" t="n"/>
      <c r="G230" s="401" t="n"/>
      <c r="H230" s="13" t="n"/>
      <c r="I230" s="199" t="inlineStr">
        <is>
          <t>Fan RPMs</t>
        </is>
      </c>
      <c r="J230" s="401" t="n"/>
      <c r="K230" s="24">
        <f>IF('{Equipment Data Entry}'!I90="","",'{Equipment Data Entry}'!I90)</f>
        <v/>
      </c>
      <c r="L230" s="24">
        <f>IF(L241="","",L241)</f>
        <v/>
      </c>
      <c r="M230" s="13" t="n"/>
      <c r="O230" s="217" t="n"/>
      <c r="P230" s="217" t="n"/>
      <c r="Q230" s="216" t="inlineStr">
        <is>
          <t>Direct Drive Motors</t>
        </is>
      </c>
      <c r="T230" s="216" t="inlineStr">
        <is>
          <t>Drive Change Data</t>
        </is>
      </c>
      <c r="V230" s="61" t="inlineStr">
        <is>
          <t>Original</t>
        </is>
      </c>
      <c r="W230" s="61" t="inlineStr">
        <is>
          <t>New</t>
        </is>
      </c>
    </row>
    <row r="231" ht="13.35" customHeight="1" s="162">
      <c r="B231" s="199" t="inlineStr">
        <is>
          <t>Location</t>
        </is>
      </c>
      <c r="C231" s="401" t="n"/>
      <c r="D231" s="204">
        <f>IF('{Equipment Data Entry}'!D90="","",'{Equipment Data Entry}'!D90)</f>
        <v/>
      </c>
      <c r="E231" s="400" t="n"/>
      <c r="F231" s="400" t="n"/>
      <c r="G231" s="401" t="n"/>
      <c r="H231" s="13" t="n"/>
      <c r="I231" s="283" t="n"/>
      <c r="J231" s="283" t="n"/>
      <c r="K231" s="36" t="n"/>
      <c r="L231" s="36" t="n"/>
      <c r="M231" s="13" t="n"/>
      <c r="O231" s="217" t="n"/>
      <c r="P231" s="211" t="n"/>
      <c r="Q231" s="211" t="inlineStr">
        <is>
          <t>Initial</t>
        </is>
      </c>
      <c r="R231" s="211" t="inlineStr">
        <is>
          <t>Final</t>
        </is>
      </c>
      <c r="S231" s="217" t="n"/>
      <c r="T231" s="211" t="inlineStr">
        <is>
          <t>Motor Sheave</t>
        </is>
      </c>
      <c r="U231" s="422" t="n"/>
      <c r="V231" s="212" t="n"/>
      <c r="W231" s="212" t="n"/>
    </row>
    <row r="232" ht="13.35" customHeight="1" s="162">
      <c r="B232" s="13" t="n"/>
      <c r="C232" s="13" t="n"/>
      <c r="D232" s="13" t="n"/>
      <c r="E232" s="13" t="n"/>
      <c r="F232" s="13" t="n"/>
      <c r="G232" s="13" t="n"/>
      <c r="H232" s="13" t="n"/>
      <c r="I232" s="283" t="n"/>
      <c r="J232" s="283" t="n"/>
      <c r="K232" s="37" t="n"/>
      <c r="L232" s="37" t="n"/>
      <c r="M232" s="13" t="n"/>
      <c r="O232" s="217" t="n"/>
      <c r="P232" s="211" t="inlineStr">
        <is>
          <t>RPM</t>
        </is>
      </c>
      <c r="Q232" s="212" t="n"/>
      <c r="R232" s="211" t="n"/>
      <c r="S232" s="217" t="n"/>
      <c r="T232" s="211" t="inlineStr">
        <is>
          <t>Fan Sheave</t>
        </is>
      </c>
      <c r="U232" s="422" t="n"/>
      <c r="V232" s="212" t="n"/>
      <c r="W232" s="212" t="n"/>
    </row>
    <row r="233" ht="13.35" customHeight="1" s="162">
      <c r="B233" s="200" t="inlineStr">
        <is>
          <t>Motor Data</t>
        </is>
      </c>
      <c r="C233" s="400" t="n"/>
      <c r="D233" s="400" t="n"/>
      <c r="E233" s="400" t="n"/>
      <c r="F233" s="400" t="n"/>
      <c r="G233" s="401" t="n"/>
      <c r="H233" s="13" t="n"/>
      <c r="I233" s="283" t="inlineStr">
        <is>
          <t>Filters: Type / Size / Qty</t>
        </is>
      </c>
      <c r="J233" s="404" t="n"/>
      <c r="K233" s="37" t="n"/>
      <c r="L233" s="404" t="n"/>
      <c r="M233" s="404" t="n"/>
      <c r="O233" s="217" t="n"/>
      <c r="P233" s="211" t="inlineStr">
        <is>
          <t>VFD</t>
        </is>
      </c>
      <c r="Q233" s="212" t="n"/>
      <c r="R233" s="211" t="n"/>
      <c r="S233" s="217" t="n"/>
      <c r="T233" s="211" t="inlineStr">
        <is>
          <t>Belt</t>
        </is>
      </c>
      <c r="U233" s="422" t="n"/>
      <c r="V233" s="212" t="n"/>
      <c r="W233" s="212" t="n"/>
    </row>
    <row r="234" ht="13.35" customHeight="1" s="162">
      <c r="B234" s="199" t="inlineStr">
        <is>
          <t>Manufacturer</t>
        </is>
      </c>
      <c r="C234" s="401" t="n"/>
      <c r="D234" s="203" t="n"/>
      <c r="E234" s="400" t="n"/>
      <c r="F234" s="400" t="n"/>
      <c r="G234" s="401" t="n"/>
      <c r="H234" s="13" t="n"/>
      <c r="I234" s="200" t="inlineStr">
        <is>
          <t>Drive Data</t>
        </is>
      </c>
      <c r="J234" s="400" t="n"/>
      <c r="K234" s="400" t="n"/>
      <c r="L234" s="401" t="n"/>
      <c r="M234" s="13" t="n"/>
      <c r="O234" s="217" t="n"/>
      <c r="P234" s="211" t="inlineStr">
        <is>
          <t>DCV</t>
        </is>
      </c>
      <c r="Q234" s="212" t="n"/>
      <c r="R234" s="211" t="n"/>
      <c r="S234" s="217" t="n"/>
      <c r="T234" s="211" t="inlineStr">
        <is>
          <t>C to C</t>
        </is>
      </c>
      <c r="U234" s="422" t="n"/>
      <c r="V234" s="212" t="n"/>
      <c r="W234" s="212" t="n"/>
    </row>
    <row r="235" ht="13.35" customHeight="1" s="162">
      <c r="B235" s="199" t="inlineStr">
        <is>
          <t>Horsepower</t>
        </is>
      </c>
      <c r="C235" s="401" t="n"/>
      <c r="D235" s="28">
        <f>IF('{Equipment Data Entry}'!G90="","",'{Equipment Data Entry}'!G90)</f>
        <v/>
      </c>
      <c r="E235" s="21" t="inlineStr">
        <is>
          <t>RPM</t>
        </is>
      </c>
      <c r="F235" s="24" t="n"/>
      <c r="G235" s="199" t="inlineStr">
        <is>
          <t>SF</t>
        </is>
      </c>
      <c r="H235" s="13" t="n"/>
      <c r="I235" s="199" t="inlineStr">
        <is>
          <t>Motor Shv OD/Bore/PD</t>
        </is>
      </c>
      <c r="J235" s="401" t="n"/>
      <c r="K235" s="208">
        <f>IF('{Equipment Data Entry}'!J90="","",'{Equipment Data Entry}'!J90)</f>
        <v/>
      </c>
      <c r="L235" s="401" t="n"/>
      <c r="M235" s="13" t="n"/>
      <c r="O235" s="217" t="n"/>
      <c r="P235" s="217" t="n"/>
      <c r="Q235" s="217" t="n"/>
      <c r="R235" s="217" t="n"/>
      <c r="S235" s="217" t="n"/>
      <c r="T235" s="217" t="n"/>
      <c r="U235" s="217" t="n"/>
      <c r="V235" s="217" t="n"/>
      <c r="W235" s="217" t="n"/>
    </row>
    <row r="236" ht="13.35" customHeight="1" s="162">
      <c r="B236" s="198">
        <f>IF('{Equipment Data Entry}'!N90="","",'{Equipment Data Entry}'!N90)</f>
        <v/>
      </c>
      <c r="C236" s="198">
        <f>IF('{Equipment Data Entry}'!O90="","",'{Equipment Data Entry}'!O90)</f>
        <v/>
      </c>
      <c r="D236" s="21" t="inlineStr">
        <is>
          <t>FLA</t>
        </is>
      </c>
      <c r="E236" s="67" t="n"/>
      <c r="F236" s="21" t="inlineStr">
        <is>
          <t>Frame</t>
        </is>
      </c>
      <c r="G236" s="208" t="n"/>
      <c r="H236" s="13" t="n"/>
      <c r="I236" s="199" t="inlineStr">
        <is>
          <t>Fan Shv OD/Bore</t>
        </is>
      </c>
      <c r="J236" s="401" t="n"/>
      <c r="K236" s="208">
        <f>IF('{Equipment Data Entry}'!K90="","",'{Equipment Data Entry}'!K90)</f>
        <v/>
      </c>
      <c r="L236" s="401" t="n"/>
      <c r="M236" s="13" t="n"/>
      <c r="O236" s="217" t="n"/>
      <c r="P236" s="217" t="n"/>
      <c r="Q236" s="462" t="inlineStr">
        <is>
          <t>Technician Notes</t>
        </is>
      </c>
      <c r="R236" s="451" t="n"/>
      <c r="S236" s="451" t="n"/>
      <c r="T236" s="451" t="n"/>
      <c r="U236" s="451" t="n"/>
      <c r="V236" s="451" t="n"/>
      <c r="W236" s="452" t="n"/>
    </row>
    <row r="237" ht="13.35" customHeight="1" s="162">
      <c r="B237" s="199" t="inlineStr">
        <is>
          <t>Corrected FLA</t>
        </is>
      </c>
      <c r="C237" s="401" t="n"/>
      <c r="D237" s="27">
        <f>IF(OR(E238="",E236="",B236=""),"",B236/AVERAGE(E238:G238)*E236)</f>
        <v/>
      </c>
      <c r="E237" s="199" t="inlineStr">
        <is>
          <t>Estimated BHP</t>
        </is>
      </c>
      <c r="F237" s="401" t="n"/>
      <c r="G237" s="27">
        <f>IF(OR(COUNT(E238:G238)=0,COUNT(E239:G239)=0),"",IF(C236="1-phase", ((0.8*0.9*E238*E239)/746), AVERAGE(E238:G238)*AVERAGE(E239:G239)*0.8*0.9*1.732/746))</f>
        <v/>
      </c>
      <c r="H237" s="13" t="n"/>
      <c r="I237" s="199" t="inlineStr">
        <is>
          <t>Belt(s)</t>
        </is>
      </c>
      <c r="J237" s="208">
        <f>IF('{Equipment Data Entry}'!L90="","",'{Equipment Data Entry}'!L90)</f>
        <v/>
      </c>
      <c r="K237" s="199" t="inlineStr">
        <is>
          <t>C to C</t>
        </is>
      </c>
      <c r="L237" s="64">
        <f>IF('{Equipment Data Entry}'!M90="","",'{Equipment Data Entry}'!M90)</f>
        <v/>
      </c>
      <c r="M237" s="13" t="n"/>
      <c r="O237" s="217" t="n"/>
      <c r="P237" s="217" t="n"/>
      <c r="Q237" s="463" t="n"/>
      <c r="R237" s="430" t="n"/>
      <c r="S237" s="430" t="n"/>
      <c r="T237" s="430" t="n"/>
      <c r="U237" s="430" t="n"/>
      <c r="V237" s="430" t="n"/>
      <c r="W237" s="464" t="n"/>
    </row>
    <row r="238" ht="13.35" customHeight="1" s="162">
      <c r="B238" s="199" t="inlineStr">
        <is>
          <t>Measured Voltage</t>
        </is>
      </c>
      <c r="C238" s="400" t="n"/>
      <c r="D238" s="401" t="n"/>
      <c r="E238" s="24" t="n"/>
      <c r="F238" s="24" t="n"/>
      <c r="G238" s="24" t="n"/>
      <c r="H238" s="13" t="n"/>
      <c r="I238" s="283" t="inlineStr">
        <is>
          <t>Final Settings / Setpoints</t>
        </is>
      </c>
      <c r="J238" s="404" t="n"/>
      <c r="K238" s="37" t="n"/>
      <c r="L238" s="404" t="n"/>
      <c r="M238" s="404" t="n"/>
      <c r="O238" s="217" t="n"/>
      <c r="P238" s="217" t="n"/>
      <c r="Q238" s="465" t="n"/>
      <c r="R238" s="404" t="n"/>
      <c r="S238" s="404" t="n"/>
      <c r="T238" s="404" t="n"/>
      <c r="U238" s="404" t="n"/>
      <c r="V238" s="404" t="n"/>
      <c r="W238" s="466" t="n"/>
    </row>
    <row r="239" ht="13.35" customHeight="1" s="162">
      <c r="B239" s="199" t="inlineStr">
        <is>
          <t>Measured Amperage</t>
        </is>
      </c>
      <c r="C239" s="400" t="n"/>
      <c r="D239" s="401" t="n"/>
      <c r="E239" s="67" t="n"/>
      <c r="F239" s="67" t="n"/>
      <c r="G239" s="67" t="n"/>
      <c r="H239" s="13" t="n"/>
      <c r="I239" s="205" t="inlineStr">
        <is>
          <t>RPM Data</t>
        </is>
      </c>
      <c r="J239" s="401" t="n"/>
      <c r="K239" s="205" t="inlineStr">
        <is>
          <t>Initial</t>
        </is>
      </c>
      <c r="L239" s="205" t="inlineStr">
        <is>
          <t>Final</t>
        </is>
      </c>
      <c r="M239" s="13" t="n"/>
      <c r="O239" s="217" t="n"/>
      <c r="P239" s="217" t="n"/>
      <c r="Q239" s="465" t="n"/>
      <c r="R239" s="404" t="n"/>
      <c r="S239" s="404" t="n"/>
      <c r="T239" s="404" t="n"/>
      <c r="U239" s="404" t="n"/>
      <c r="V239" s="404" t="n"/>
      <c r="W239" s="466" t="n"/>
    </row>
    <row r="240" ht="13.35" customHeight="1" s="162">
      <c r="B240" s="13" t="n"/>
      <c r="C240" s="13" t="n"/>
      <c r="D240" s="13" t="n"/>
      <c r="E240" s="13" t="n"/>
      <c r="F240" s="13" t="n"/>
      <c r="G240" s="13" t="n"/>
      <c r="H240" s="13" t="n"/>
      <c r="I240" s="199" t="inlineStr">
        <is>
          <t>Motor RPM</t>
        </is>
      </c>
      <c r="J240" s="401" t="n"/>
      <c r="K240" s="24" t="n"/>
      <c r="L240" s="24" t="n"/>
      <c r="M240" s="13" t="n"/>
      <c r="O240" s="217" t="n"/>
      <c r="P240" s="217" t="n"/>
      <c r="Q240" s="465" t="n"/>
      <c r="R240" s="404" t="n"/>
      <c r="S240" s="404" t="n"/>
      <c r="T240" s="404" t="n"/>
      <c r="U240" s="404" t="n"/>
      <c r="V240" s="404" t="n"/>
      <c r="W240" s="466" t="n"/>
    </row>
    <row r="241" ht="13.35" customHeight="1" s="162">
      <c r="B241" s="200" t="inlineStr">
        <is>
          <t xml:space="preserve">Static Pressures Profile </t>
        </is>
      </c>
      <c r="C241" s="400" t="n"/>
      <c r="D241" s="400" t="n"/>
      <c r="E241" s="400" t="n"/>
      <c r="F241" s="400" t="n"/>
      <c r="G241" s="401" t="n"/>
      <c r="H241" s="13" t="n"/>
      <c r="I241" s="199" t="inlineStr">
        <is>
          <t>Fan RPM</t>
        </is>
      </c>
      <c r="J241" s="401" t="n"/>
      <c r="K241" s="24" t="n"/>
      <c r="L241" s="24" t="n"/>
      <c r="M241" s="13" t="n"/>
      <c r="O241" s="217" t="n"/>
      <c r="P241" s="217" t="n"/>
      <c r="Q241" s="465" t="n"/>
      <c r="R241" s="404" t="n"/>
      <c r="S241" s="404" t="n"/>
      <c r="T241" s="404" t="n"/>
      <c r="U241" s="404" t="n"/>
      <c r="V241" s="404" t="n"/>
      <c r="W241" s="466" t="n"/>
    </row>
    <row r="242" ht="13.35" customHeight="1" s="162">
      <c r="B242" s="434" t="n"/>
      <c r="C242" s="401" t="n"/>
      <c r="D242" s="205" t="inlineStr">
        <is>
          <t>Flt/Coil</t>
        </is>
      </c>
      <c r="E242" s="205" t="inlineStr">
        <is>
          <t>Fan</t>
        </is>
      </c>
      <c r="F242" s="434" t="n"/>
      <c r="G242" s="401" t="n"/>
      <c r="H242" s="13" t="n"/>
      <c r="I242" s="246" t="inlineStr">
        <is>
          <t>VSD Frequency</t>
        </is>
      </c>
      <c r="J242" s="403" t="n"/>
      <c r="K242" s="65" t="n"/>
      <c r="L242" s="65" t="n"/>
      <c r="M242" s="13" t="n"/>
      <c r="O242" s="217" t="n"/>
      <c r="P242" s="217" t="n"/>
      <c r="Q242" s="465" t="n"/>
      <c r="R242" s="404" t="n"/>
      <c r="S242" s="404" t="n"/>
      <c r="T242" s="404" t="n"/>
      <c r="U242" s="404" t="n"/>
      <c r="V242" s="404" t="n"/>
      <c r="W242" s="466" t="n"/>
    </row>
    <row r="243" ht="13.35" customHeight="1" s="162">
      <c r="B243" s="198" t="inlineStr">
        <is>
          <t>Entering</t>
        </is>
      </c>
      <c r="C243" s="401" t="n"/>
      <c r="D243" s="19" t="n"/>
      <c r="E243" s="19" t="n"/>
      <c r="F243" s="19">
        <f>IF(E243="", "", E244-E243)</f>
        <v/>
      </c>
      <c r="G243" s="186" t="inlineStr">
        <is>
          <t>TSP</t>
        </is>
      </c>
      <c r="H243" s="23" t="n"/>
      <c r="I243" s="14" t="n"/>
      <c r="J243" s="14" t="n"/>
      <c r="K243" s="14" t="n"/>
      <c r="L243" s="38" t="n"/>
      <c r="M243" s="13" t="n"/>
      <c r="O243" s="217" t="n"/>
      <c r="P243" s="217" t="n"/>
      <c r="Q243" s="465" t="n"/>
      <c r="R243" s="404" t="n"/>
      <c r="S243" s="404" t="n"/>
      <c r="T243" s="404" t="n"/>
      <c r="U243" s="404" t="n"/>
      <c r="V243" s="404" t="n"/>
      <c r="W243" s="466" t="n"/>
    </row>
    <row r="244" ht="13.35" customHeight="1" s="162">
      <c r="B244" s="198" t="inlineStr">
        <is>
          <t>Exiting</t>
        </is>
      </c>
      <c r="C244" s="401" t="n"/>
      <c r="D244" s="55">
        <f>IF(E243="", "", E243)</f>
        <v/>
      </c>
      <c r="E244" s="19" t="n"/>
      <c r="F244" s="19">
        <f>IF(E244="", "", E244-D243)</f>
        <v/>
      </c>
      <c r="G244" s="186" t="inlineStr">
        <is>
          <t>ESP</t>
        </is>
      </c>
      <c r="H244" s="23" t="n"/>
      <c r="I244" s="13" t="n"/>
      <c r="J244" s="13" t="n"/>
      <c r="K244" s="13" t="n"/>
      <c r="L244" s="13" t="n"/>
      <c r="M244" s="13" t="n"/>
      <c r="O244" s="217" t="n"/>
      <c r="P244" s="217" t="n"/>
      <c r="Q244" s="467" t="n"/>
      <c r="R244" s="468" t="n"/>
      <c r="S244" s="468" t="n"/>
      <c r="T244" s="468" t="n"/>
      <c r="U244" s="468" t="n"/>
      <c r="V244" s="468" t="n"/>
      <c r="W244" s="469" t="n"/>
    </row>
    <row r="245"/>
    <row r="246" ht="13.35" customHeight="1" s="162">
      <c r="B246" s="205" t="inlineStr">
        <is>
          <t>Notes</t>
        </is>
      </c>
      <c r="C246" s="186" t="n"/>
      <c r="D246" s="400" t="n"/>
      <c r="E246" s="400" t="n"/>
      <c r="F246" s="400" t="n"/>
      <c r="G246" s="400" t="n"/>
      <c r="H246" s="400" t="n"/>
      <c r="I246" s="400" t="n"/>
      <c r="J246" s="400" t="n"/>
      <c r="K246" s="400" t="n"/>
      <c r="L246" s="400" t="n"/>
      <c r="M246" s="401" t="n"/>
    </row>
    <row r="247" ht="13.35" customHeight="1" s="162">
      <c r="B247" s="186" t="n"/>
      <c r="C247" s="400" t="n"/>
      <c r="D247" s="400" t="n"/>
      <c r="E247" s="400" t="n"/>
      <c r="F247" s="400" t="n"/>
      <c r="G247" s="400" t="n"/>
      <c r="H247" s="400" t="n"/>
      <c r="I247" s="400" t="n"/>
      <c r="J247" s="400" t="n"/>
      <c r="K247" s="400" t="n"/>
      <c r="L247" s="400" t="n"/>
      <c r="M247" s="401" t="n"/>
    </row>
    <row r="248" ht="13.35" customHeight="1" s="162">
      <c r="B248" s="186" t="n"/>
      <c r="C248" s="400" t="n"/>
      <c r="D248" s="400" t="n"/>
      <c r="E248" s="400" t="n"/>
      <c r="F248" s="400" t="n"/>
      <c r="G248" s="400" t="n"/>
      <c r="H248" s="400" t="n"/>
      <c r="I248" s="400" t="n"/>
      <c r="J248" s="400" t="n"/>
      <c r="K248" s="400" t="n"/>
      <c r="L248" s="400" t="n"/>
      <c r="M248" s="401" t="n"/>
    </row>
    <row r="249" ht="13.35" customHeight="1" s="162">
      <c r="B249" s="200" t="inlineStr">
        <is>
          <t>System</t>
        </is>
      </c>
      <c r="C249" s="403" t="n"/>
      <c r="D249" s="209">
        <f>IF('{Equipment Data Entry}'!B91="","",'{Equipment Data Entry}'!B91)</f>
        <v/>
      </c>
      <c r="E249" s="420" t="n"/>
      <c r="F249" s="403" t="n"/>
      <c r="G249" s="200" t="inlineStr">
        <is>
          <t>Service</t>
        </is>
      </c>
      <c r="H249" s="403" t="n"/>
      <c r="I249" s="210">
        <f>IF('{Equipment Data Entry}'!C91="","", '{Equipment Data Entry}'!C91)</f>
        <v/>
      </c>
      <c r="J249" s="420" t="n"/>
      <c r="K249" s="420" t="n"/>
      <c r="L249" s="420" t="n"/>
      <c r="M249" s="403" t="n"/>
      <c r="O249" s="217" t="n"/>
      <c r="P249" s="217" t="n"/>
      <c r="Q249" s="216" t="inlineStr">
        <is>
          <t>Misc. Unit Info</t>
        </is>
      </c>
      <c r="T249" s="217" t="n"/>
      <c r="V249" s="217" t="n"/>
      <c r="W249" s="217" t="n"/>
    </row>
    <row r="250" ht="13.35" customHeight="1" s="162">
      <c r="B250" s="424" t="n"/>
      <c r="C250" s="425" t="n"/>
      <c r="D250" s="424" t="n"/>
      <c r="E250" s="426" t="n"/>
      <c r="F250" s="425" t="n"/>
      <c r="G250" s="424" t="n"/>
      <c r="H250" s="425" t="n"/>
      <c r="I250" s="424" t="n"/>
      <c r="J250" s="426" t="n"/>
      <c r="K250" s="426" t="n"/>
      <c r="L250" s="426" t="n"/>
      <c r="M250" s="425" t="n"/>
      <c r="O250" s="217" t="n"/>
      <c r="P250" s="217" t="n"/>
      <c r="Q250" s="211" t="inlineStr">
        <is>
          <t>Design Fan Rotation</t>
        </is>
      </c>
      <c r="R250" s="421" t="n"/>
      <c r="S250" s="422" t="n"/>
      <c r="T250" s="212" t="n"/>
      <c r="U250" s="423" t="n"/>
      <c r="V250" s="217" t="n"/>
      <c r="W250" s="217" t="n"/>
    </row>
    <row r="251" ht="13.35" customHeight="1" s="162">
      <c r="B251" s="439" t="inlineStr">
        <is>
          <t>Drive Type:</t>
        </is>
      </c>
      <c r="C251" s="13" t="n"/>
      <c r="D251" s="440" t="n"/>
      <c r="E251" s="439" t="inlineStr">
        <is>
          <t>Fan Rotation – Design:</t>
        </is>
      </c>
      <c r="F251" s="13" t="n"/>
      <c r="G251" s="440" t="n"/>
      <c r="H251" s="13" t="n"/>
      <c r="I251" s="439" t="inlineStr">
        <is>
          <t>Actual:</t>
        </is>
      </c>
      <c r="J251" s="440" t="n"/>
      <c r="K251" s="439" t="inlineStr">
        <is>
          <t>Sheave Bore (M/F):</t>
        </is>
      </c>
      <c r="L251" s="13" t="n"/>
      <c r="M251" s="440" t="n"/>
      <c r="O251" s="217" t="n"/>
      <c r="P251" s="217" t="n"/>
      <c r="Q251" s="211" t="inlineStr">
        <is>
          <t>Actual Fan Rotation</t>
        </is>
      </c>
      <c r="R251" s="421" t="n"/>
      <c r="S251" s="422" t="n"/>
      <c r="T251" s="212" t="n"/>
      <c r="U251" s="423" t="n"/>
      <c r="V251" s="217" t="n"/>
      <c r="W251" s="217" t="n"/>
    </row>
    <row r="252" ht="13.35" customHeight="1" s="162">
      <c r="B252" s="200" t="inlineStr">
        <is>
          <t>Unit Data</t>
        </is>
      </c>
      <c r="C252" s="400" t="n"/>
      <c r="D252" s="400" t="n"/>
      <c r="E252" s="400" t="n"/>
      <c r="F252" s="400" t="n"/>
      <c r="G252" s="401" t="n"/>
      <c r="H252" s="13" t="n"/>
      <c r="I252" s="200" t="inlineStr">
        <is>
          <t>Design and Performance Data</t>
        </is>
      </c>
      <c r="J252" s="400" t="n"/>
      <c r="K252" s="400" t="n"/>
      <c r="L252" s="401" t="n"/>
      <c r="M252" s="283" t="n"/>
      <c r="O252" s="217" t="n"/>
      <c r="P252" s="217" t="n"/>
      <c r="Q252" s="211" t="inlineStr">
        <is>
          <t>Design Filter Type</t>
        </is>
      </c>
      <c r="R252" s="421" t="n"/>
      <c r="S252" s="422" t="n"/>
      <c r="T252" s="212" t="n"/>
      <c r="U252" s="423" t="n"/>
      <c r="V252" s="217" t="n"/>
      <c r="W252" s="217" t="n"/>
    </row>
    <row r="253" ht="13.35" customHeight="1" s="162">
      <c r="B253" s="199" t="inlineStr">
        <is>
          <t>Manufacturer</t>
        </is>
      </c>
      <c r="C253" s="401" t="n"/>
      <c r="D253" s="204">
        <f>IF('{Equipment Data Entry}'!E91="","",'{Equipment Data Entry}'!E91)</f>
        <v/>
      </c>
      <c r="E253" s="400" t="n"/>
      <c r="F253" s="400" t="n"/>
      <c r="G253" s="401" t="n"/>
      <c r="H253" s="13" t="n"/>
      <c r="I253" s="199" t="inlineStr">
        <is>
          <t>Design Criteria</t>
        </is>
      </c>
      <c r="J253" s="401" t="n"/>
      <c r="K253" s="199" t="inlineStr">
        <is>
          <t>Design</t>
        </is>
      </c>
      <c r="L253" s="199" t="inlineStr">
        <is>
          <t>Actual</t>
        </is>
      </c>
      <c r="M253" s="13" t="n"/>
      <c r="O253" s="216" t="n"/>
      <c r="P253" s="216" t="n"/>
      <c r="Q253" s="211" t="inlineStr">
        <is>
          <t>Installed Filter Type</t>
        </is>
      </c>
      <c r="R253" s="421" t="n"/>
      <c r="S253" s="422" t="n"/>
      <c r="T253" s="212" t="n"/>
      <c r="U253" s="423" t="n"/>
      <c r="V253" s="217" t="n"/>
      <c r="W253" s="217" t="n"/>
    </row>
    <row r="254" ht="13.35" customHeight="1" s="162">
      <c r="B254" s="199" t="inlineStr">
        <is>
          <t>Model Number</t>
        </is>
      </c>
      <c r="C254" s="401" t="n"/>
      <c r="D254" s="204">
        <f>IF('{Equipment Data Entry}'!F91="","",'{Equipment Data Entry}'!F91)</f>
        <v/>
      </c>
      <c r="E254" s="400" t="n"/>
      <c r="F254" s="400" t="n"/>
      <c r="G254" s="401" t="n"/>
      <c r="H254" s="13" t="n"/>
      <c r="I254" s="199" t="inlineStr">
        <is>
          <t>Total Airflow</t>
        </is>
      </c>
      <c r="J254" s="401" t="n"/>
      <c r="K254" s="24">
        <f>'Fan Airflow'!H268</f>
        <v/>
      </c>
      <c r="L254" s="24">
        <f>'Fan Airflow'!L268</f>
        <v/>
      </c>
      <c r="M254" s="22">
        <f>IF(OR(L254="",K254="",K254=0),"",L254/K254)</f>
        <v/>
      </c>
      <c r="O254" s="217" t="n"/>
      <c r="P254" s="217" t="n"/>
      <c r="Q254" s="211" t="inlineStr">
        <is>
          <t>Size</t>
        </is>
      </c>
      <c r="R254" s="212" t="n"/>
      <c r="S254" s="423" t="n"/>
      <c r="T254" s="211" t="inlineStr">
        <is>
          <t>Qty.</t>
        </is>
      </c>
      <c r="U254" s="212" t="n"/>
      <c r="V254" s="217" t="n"/>
      <c r="W254" s="217" t="n"/>
    </row>
    <row r="255" ht="13.35" customHeight="1" s="162">
      <c r="B255" s="199" t="inlineStr">
        <is>
          <t>Serial Number</t>
        </is>
      </c>
      <c r="C255" s="401" t="n"/>
      <c r="D255" s="204" t="n"/>
      <c r="E255" s="400" t="n"/>
      <c r="F255" s="400" t="n"/>
      <c r="G255" s="401" t="n"/>
      <c r="H255" s="13" t="n"/>
      <c r="I255" s="199" t="inlineStr">
        <is>
          <t>Unit ESP</t>
        </is>
      </c>
      <c r="J255" s="401" t="n"/>
      <c r="K255" s="71">
        <f>IF('{Equipment Data Entry}'!H91="","",'{Equipment Data Entry}'!H91)</f>
        <v/>
      </c>
      <c r="L255" s="64">
        <f>F270</f>
        <v/>
      </c>
      <c r="M255" s="22" t="n"/>
      <c r="O255" s="217" t="n"/>
      <c r="R255" s="217" t="n"/>
      <c r="U255" s="217" t="n"/>
      <c r="V255" s="217" t="n"/>
      <c r="W255" s="217" t="n"/>
    </row>
    <row r="256" ht="13.35" customHeight="1" s="162">
      <c r="B256" s="199" t="inlineStr">
        <is>
          <t>Area Served</t>
        </is>
      </c>
      <c r="C256" s="401" t="n"/>
      <c r="D256" s="204">
        <f>I249</f>
        <v/>
      </c>
      <c r="E256" s="400" t="n"/>
      <c r="F256" s="400" t="n"/>
      <c r="G256" s="401" t="n"/>
      <c r="H256" s="13" t="n"/>
      <c r="I256" s="199" t="inlineStr">
        <is>
          <t>Fan RPMs</t>
        </is>
      </c>
      <c r="J256" s="401" t="n"/>
      <c r="K256" s="24">
        <f>IF('{Equipment Data Entry}'!I91="","",'{Equipment Data Entry}'!I91)</f>
        <v/>
      </c>
      <c r="L256" s="24">
        <f>IF(L267="","",L267)</f>
        <v/>
      </c>
      <c r="M256" s="13" t="n"/>
      <c r="O256" s="217" t="n"/>
      <c r="P256" s="217" t="n"/>
      <c r="Q256" s="216" t="inlineStr">
        <is>
          <t>Direct Drive Motors</t>
        </is>
      </c>
      <c r="T256" s="216" t="inlineStr">
        <is>
          <t>Drive Change Data</t>
        </is>
      </c>
      <c r="V256" s="61" t="inlineStr">
        <is>
          <t>Original</t>
        </is>
      </c>
      <c r="W256" s="61" t="inlineStr">
        <is>
          <t>New</t>
        </is>
      </c>
    </row>
    <row r="257" ht="13.35" customHeight="1" s="162">
      <c r="B257" s="199" t="inlineStr">
        <is>
          <t>Location</t>
        </is>
      </c>
      <c r="C257" s="401" t="n"/>
      <c r="D257" s="204">
        <f>IF('{Equipment Data Entry}'!D91="","",'{Equipment Data Entry}'!D91)</f>
        <v/>
      </c>
      <c r="E257" s="400" t="n"/>
      <c r="F257" s="400" t="n"/>
      <c r="G257" s="401" t="n"/>
      <c r="H257" s="13" t="n"/>
      <c r="I257" s="283" t="n"/>
      <c r="J257" s="283" t="n"/>
      <c r="K257" s="36" t="n"/>
      <c r="L257" s="36" t="n"/>
      <c r="M257" s="13" t="n"/>
      <c r="O257" s="217" t="n"/>
      <c r="P257" s="211" t="n"/>
      <c r="Q257" s="211" t="inlineStr">
        <is>
          <t>Initial</t>
        </is>
      </c>
      <c r="R257" s="211" t="inlineStr">
        <is>
          <t>Final</t>
        </is>
      </c>
      <c r="S257" s="217" t="n"/>
      <c r="T257" s="211" t="inlineStr">
        <is>
          <t>Motor Sheave</t>
        </is>
      </c>
      <c r="U257" s="422" t="n"/>
      <c r="V257" s="212" t="n"/>
      <c r="W257" s="212" t="n"/>
    </row>
    <row r="258" ht="13.35" customHeight="1" s="162">
      <c r="B258" s="13" t="n"/>
      <c r="C258" s="13" t="n"/>
      <c r="D258" s="13" t="n"/>
      <c r="E258" s="13" t="n"/>
      <c r="F258" s="13" t="n"/>
      <c r="G258" s="13" t="n"/>
      <c r="H258" s="13" t="n"/>
      <c r="I258" s="283" t="n"/>
      <c r="J258" s="283" t="n"/>
      <c r="K258" s="37" t="n"/>
      <c r="L258" s="37" t="n"/>
      <c r="M258" s="13" t="n"/>
      <c r="O258" s="217" t="n"/>
      <c r="P258" s="211" t="inlineStr">
        <is>
          <t>RPM</t>
        </is>
      </c>
      <c r="Q258" s="212" t="n"/>
      <c r="R258" s="211" t="n"/>
      <c r="S258" s="217" t="n"/>
      <c r="T258" s="211" t="inlineStr">
        <is>
          <t>Fan Sheave</t>
        </is>
      </c>
      <c r="U258" s="422" t="n"/>
      <c r="V258" s="212" t="n"/>
      <c r="W258" s="212" t="n"/>
    </row>
    <row r="259" ht="13.35" customHeight="1" s="162">
      <c r="B259" s="200" t="inlineStr">
        <is>
          <t>Motor Data</t>
        </is>
      </c>
      <c r="C259" s="400" t="n"/>
      <c r="D259" s="400" t="n"/>
      <c r="E259" s="400" t="n"/>
      <c r="F259" s="400" t="n"/>
      <c r="G259" s="401" t="n"/>
      <c r="H259" s="13" t="n"/>
      <c r="I259" s="283" t="inlineStr">
        <is>
          <t>Filters: Type / Size / Qty</t>
        </is>
      </c>
      <c r="J259" s="404" t="n"/>
      <c r="K259" s="37" t="n"/>
      <c r="L259" s="404" t="n"/>
      <c r="M259" s="404" t="n"/>
      <c r="O259" s="217" t="n"/>
      <c r="P259" s="211" t="inlineStr">
        <is>
          <t>VFD</t>
        </is>
      </c>
      <c r="Q259" s="212" t="n"/>
      <c r="R259" s="211" t="n"/>
      <c r="S259" s="217" t="n"/>
      <c r="T259" s="211" t="inlineStr">
        <is>
          <t>Belt</t>
        </is>
      </c>
      <c r="U259" s="422" t="n"/>
      <c r="V259" s="212" t="n"/>
      <c r="W259" s="212" t="n"/>
    </row>
    <row r="260" ht="13.35" customHeight="1" s="162">
      <c r="B260" s="199" t="inlineStr">
        <is>
          <t>Manufacturer</t>
        </is>
      </c>
      <c r="C260" s="401" t="n"/>
      <c r="D260" s="203" t="n"/>
      <c r="E260" s="400" t="n"/>
      <c r="F260" s="400" t="n"/>
      <c r="G260" s="401" t="n"/>
      <c r="H260" s="13" t="n"/>
      <c r="I260" s="200" t="inlineStr">
        <is>
          <t>Drive Data</t>
        </is>
      </c>
      <c r="J260" s="400" t="n"/>
      <c r="K260" s="400" t="n"/>
      <c r="L260" s="401" t="n"/>
      <c r="M260" s="13" t="n"/>
      <c r="O260" s="217" t="n"/>
      <c r="P260" s="211" t="inlineStr">
        <is>
          <t>DCV</t>
        </is>
      </c>
      <c r="Q260" s="212" t="n"/>
      <c r="R260" s="211" t="n"/>
      <c r="S260" s="217" t="n"/>
      <c r="T260" s="211" t="inlineStr">
        <is>
          <t>C to C</t>
        </is>
      </c>
      <c r="U260" s="422" t="n"/>
      <c r="V260" s="212" t="n"/>
      <c r="W260" s="212" t="n"/>
    </row>
    <row r="261" ht="13.35" customHeight="1" s="162">
      <c r="B261" s="199" t="inlineStr">
        <is>
          <t>Horsepower</t>
        </is>
      </c>
      <c r="C261" s="401" t="n"/>
      <c r="D261" s="28">
        <f>IF('{Equipment Data Entry}'!G91="","",'{Equipment Data Entry}'!G91)</f>
        <v/>
      </c>
      <c r="E261" s="21" t="inlineStr">
        <is>
          <t>RPM</t>
        </is>
      </c>
      <c r="F261" s="24" t="n"/>
      <c r="G261" s="199" t="inlineStr">
        <is>
          <t>SF</t>
        </is>
      </c>
      <c r="H261" s="13" t="n"/>
      <c r="I261" s="199" t="inlineStr">
        <is>
          <t>Motor Shv OD/Bore/PD</t>
        </is>
      </c>
      <c r="J261" s="401" t="n"/>
      <c r="K261" s="208">
        <f>IF('{Equipment Data Entry}'!J91="","",'{Equipment Data Entry}'!J91)</f>
        <v/>
      </c>
      <c r="L261" s="401" t="n"/>
      <c r="M261" s="13" t="n"/>
      <c r="O261" s="217" t="n"/>
      <c r="P261" s="217" t="n"/>
      <c r="Q261" s="217" t="n"/>
      <c r="R261" s="217" t="n"/>
      <c r="S261" s="217" t="n"/>
      <c r="T261" s="217" t="n"/>
      <c r="U261" s="217" t="n"/>
      <c r="V261" s="217" t="n"/>
      <c r="W261" s="217" t="n"/>
    </row>
    <row r="262" ht="13.35" customHeight="1" s="162">
      <c r="B262" s="198">
        <f>IF('{Equipment Data Entry}'!N91="","",'{Equipment Data Entry}'!N91)</f>
        <v/>
      </c>
      <c r="C262" s="198">
        <f>IF('{Equipment Data Entry}'!O91="","",'{Equipment Data Entry}'!O91)</f>
        <v/>
      </c>
      <c r="D262" s="21" t="inlineStr">
        <is>
          <t>FLA</t>
        </is>
      </c>
      <c r="E262" s="67" t="n"/>
      <c r="F262" s="21" t="inlineStr">
        <is>
          <t>Frame</t>
        </is>
      </c>
      <c r="G262" s="208" t="n"/>
      <c r="H262" s="13" t="n"/>
      <c r="I262" s="199" t="inlineStr">
        <is>
          <t>Fan Shv OD/Bore</t>
        </is>
      </c>
      <c r="J262" s="401" t="n"/>
      <c r="K262" s="208">
        <f>IF('{Equipment Data Entry}'!K91="","",'{Equipment Data Entry}'!K91)</f>
        <v/>
      </c>
      <c r="L262" s="401" t="n"/>
      <c r="M262" s="13" t="n"/>
      <c r="O262" s="217" t="n"/>
      <c r="P262" s="217" t="n"/>
      <c r="Q262" s="462" t="inlineStr">
        <is>
          <t>Technician Notes</t>
        </is>
      </c>
      <c r="R262" s="451" t="n"/>
      <c r="S262" s="451" t="n"/>
      <c r="T262" s="451" t="n"/>
      <c r="U262" s="451" t="n"/>
      <c r="V262" s="451" t="n"/>
      <c r="W262" s="452" t="n"/>
    </row>
    <row r="263" ht="13.35" customHeight="1" s="162">
      <c r="B263" s="199" t="inlineStr">
        <is>
          <t>Corrected FLA</t>
        </is>
      </c>
      <c r="C263" s="401" t="n"/>
      <c r="D263" s="27">
        <f>IF(OR(E264="",E262="",B262=""),"",B262/AVERAGE(E264:G264)*E262)</f>
        <v/>
      </c>
      <c r="E263" s="199" t="inlineStr">
        <is>
          <t>Estimated BHP</t>
        </is>
      </c>
      <c r="F263" s="401" t="n"/>
      <c r="G263" s="27">
        <f>IF(OR(COUNT(E264:G264)=0,COUNT(E265:G265)=0),"",IF(C262="1-phase", ((0.8*0.9*E264*E265)/746), AVERAGE(E264:G264)*AVERAGE(E265:G265)*0.8*0.9*1.732/746))</f>
        <v/>
      </c>
      <c r="H263" s="13" t="n"/>
      <c r="I263" s="199" t="inlineStr">
        <is>
          <t>Belt(s)</t>
        </is>
      </c>
      <c r="J263" s="208">
        <f>IF('{Equipment Data Entry}'!L91="","",'{Equipment Data Entry}'!L91)</f>
        <v/>
      </c>
      <c r="K263" s="199" t="inlineStr">
        <is>
          <t>C to C</t>
        </is>
      </c>
      <c r="L263" s="64">
        <f>IF('{Equipment Data Entry}'!M91="","",'{Equipment Data Entry}'!M91)</f>
        <v/>
      </c>
      <c r="M263" s="13" t="n"/>
      <c r="O263" s="217" t="n"/>
      <c r="P263" s="217" t="n"/>
      <c r="Q263" s="463" t="n"/>
      <c r="R263" s="430" t="n"/>
      <c r="S263" s="430" t="n"/>
      <c r="T263" s="430" t="n"/>
      <c r="U263" s="430" t="n"/>
      <c r="V263" s="430" t="n"/>
      <c r="W263" s="464" t="n"/>
    </row>
    <row r="264" ht="13.35" customHeight="1" s="162">
      <c r="B264" s="199" t="inlineStr">
        <is>
          <t>Measured Voltage</t>
        </is>
      </c>
      <c r="C264" s="400" t="n"/>
      <c r="D264" s="401" t="n"/>
      <c r="E264" s="24" t="n"/>
      <c r="F264" s="24" t="n"/>
      <c r="G264" s="24" t="n"/>
      <c r="H264" s="13" t="n"/>
      <c r="I264" s="283" t="inlineStr">
        <is>
          <t>Final Settings / Setpoints</t>
        </is>
      </c>
      <c r="J264" s="404" t="n"/>
      <c r="K264" s="37" t="n"/>
      <c r="L264" s="404" t="n"/>
      <c r="M264" s="404" t="n"/>
      <c r="O264" s="217" t="n"/>
      <c r="P264" s="217" t="n"/>
      <c r="Q264" s="465" t="n"/>
      <c r="R264" s="404" t="n"/>
      <c r="S264" s="404" t="n"/>
      <c r="T264" s="404" t="n"/>
      <c r="U264" s="404" t="n"/>
      <c r="V264" s="404" t="n"/>
      <c r="W264" s="466" t="n"/>
    </row>
    <row r="265" ht="13.35" customHeight="1" s="162">
      <c r="B265" s="199" t="inlineStr">
        <is>
          <t>Measured Amperage</t>
        </is>
      </c>
      <c r="C265" s="400" t="n"/>
      <c r="D265" s="401" t="n"/>
      <c r="E265" s="67" t="n"/>
      <c r="F265" s="67" t="n"/>
      <c r="G265" s="67" t="n"/>
      <c r="H265" s="13" t="n"/>
      <c r="I265" s="205" t="inlineStr">
        <is>
          <t>RPM Data</t>
        </is>
      </c>
      <c r="J265" s="401" t="n"/>
      <c r="K265" s="205" t="inlineStr">
        <is>
          <t>Initial</t>
        </is>
      </c>
      <c r="L265" s="205" t="inlineStr">
        <is>
          <t>Final</t>
        </is>
      </c>
      <c r="M265" s="13" t="n"/>
      <c r="O265" s="217" t="n"/>
      <c r="P265" s="217" t="n"/>
      <c r="Q265" s="465" t="n"/>
      <c r="R265" s="404" t="n"/>
      <c r="S265" s="404" t="n"/>
      <c r="T265" s="404" t="n"/>
      <c r="U265" s="404" t="n"/>
      <c r="V265" s="404" t="n"/>
      <c r="W265" s="466" t="n"/>
    </row>
    <row r="266" ht="13.35" customHeight="1" s="162">
      <c r="B266" s="13" t="n"/>
      <c r="C266" s="13" t="n"/>
      <c r="D266" s="13" t="n"/>
      <c r="E266" s="13" t="n"/>
      <c r="F266" s="13" t="n"/>
      <c r="G266" s="13" t="n"/>
      <c r="H266" s="13" t="n"/>
      <c r="I266" s="199" t="inlineStr">
        <is>
          <t>Motor RPM</t>
        </is>
      </c>
      <c r="J266" s="401" t="n"/>
      <c r="K266" s="24" t="n"/>
      <c r="L266" s="24" t="n"/>
      <c r="M266" s="13" t="n"/>
      <c r="O266" s="217" t="n"/>
      <c r="P266" s="217" t="n"/>
      <c r="Q266" s="465" t="n"/>
      <c r="R266" s="404" t="n"/>
      <c r="S266" s="404" t="n"/>
      <c r="T266" s="404" t="n"/>
      <c r="U266" s="404" t="n"/>
      <c r="V266" s="404" t="n"/>
      <c r="W266" s="466" t="n"/>
    </row>
    <row r="267" ht="13.35" customHeight="1" s="162">
      <c r="B267" s="200" t="inlineStr">
        <is>
          <t xml:space="preserve">Static Pressures Profile </t>
        </is>
      </c>
      <c r="C267" s="400" t="n"/>
      <c r="D267" s="400" t="n"/>
      <c r="E267" s="400" t="n"/>
      <c r="F267" s="400" t="n"/>
      <c r="G267" s="401" t="n"/>
      <c r="H267" s="13" t="n"/>
      <c r="I267" s="199" t="inlineStr">
        <is>
          <t>Fan RPM</t>
        </is>
      </c>
      <c r="J267" s="401" t="n"/>
      <c r="K267" s="24" t="n"/>
      <c r="L267" s="24" t="n"/>
      <c r="M267" s="13" t="n"/>
      <c r="O267" s="217" t="n"/>
      <c r="P267" s="217" t="n"/>
      <c r="Q267" s="465" t="n"/>
      <c r="R267" s="404" t="n"/>
      <c r="S267" s="404" t="n"/>
      <c r="T267" s="404" t="n"/>
      <c r="U267" s="404" t="n"/>
      <c r="V267" s="404" t="n"/>
      <c r="W267" s="466" t="n"/>
    </row>
    <row r="268" ht="13.35" customHeight="1" s="162">
      <c r="B268" s="434" t="n"/>
      <c r="C268" s="401" t="n"/>
      <c r="D268" s="205" t="inlineStr">
        <is>
          <t>Flt/Coil</t>
        </is>
      </c>
      <c r="E268" s="205" t="inlineStr">
        <is>
          <t>Fan</t>
        </is>
      </c>
      <c r="F268" s="434" t="n"/>
      <c r="G268" s="401" t="n"/>
      <c r="H268" s="13" t="n"/>
      <c r="I268" s="246" t="inlineStr">
        <is>
          <t>VSD Frequency</t>
        </is>
      </c>
      <c r="J268" s="403" t="n"/>
      <c r="K268" s="65" t="n"/>
      <c r="L268" s="65" t="n"/>
      <c r="M268" s="13" t="n"/>
      <c r="O268" s="217" t="n"/>
      <c r="P268" s="217" t="n"/>
      <c r="Q268" s="465" t="n"/>
      <c r="R268" s="404" t="n"/>
      <c r="S268" s="404" t="n"/>
      <c r="T268" s="404" t="n"/>
      <c r="U268" s="404" t="n"/>
      <c r="V268" s="404" t="n"/>
      <c r="W268" s="466" t="n"/>
    </row>
    <row r="269" ht="13.35" customHeight="1" s="162">
      <c r="B269" s="198" t="inlineStr">
        <is>
          <t>Entering</t>
        </is>
      </c>
      <c r="C269" s="401" t="n"/>
      <c r="D269" s="19" t="n"/>
      <c r="E269" s="19" t="n"/>
      <c r="F269" s="19">
        <f>IF(E269="", "", E270-E269)</f>
        <v/>
      </c>
      <c r="G269" s="186" t="inlineStr">
        <is>
          <t>TSP</t>
        </is>
      </c>
      <c r="H269" s="23" t="n"/>
      <c r="I269" s="14" t="n"/>
      <c r="J269" s="14" t="n"/>
      <c r="K269" s="14" t="n"/>
      <c r="L269" s="38" t="n"/>
      <c r="M269" s="13" t="n"/>
      <c r="O269" s="217" t="n"/>
      <c r="P269" s="217" t="n"/>
      <c r="Q269" s="465" t="n"/>
      <c r="R269" s="404" t="n"/>
      <c r="S269" s="404" t="n"/>
      <c r="T269" s="404" t="n"/>
      <c r="U269" s="404" t="n"/>
      <c r="V269" s="404" t="n"/>
      <c r="W269" s="466" t="n"/>
    </row>
    <row r="270" ht="13.35" customHeight="1" s="162">
      <c r="B270" s="198" t="inlineStr">
        <is>
          <t>Exiting</t>
        </is>
      </c>
      <c r="C270" s="401" t="n"/>
      <c r="D270" s="55">
        <f>IF(E269="", "", E269)</f>
        <v/>
      </c>
      <c r="E270" s="19" t="n"/>
      <c r="F270" s="19">
        <f>IF(E270="", "", E270-D269)</f>
        <v/>
      </c>
      <c r="G270" s="186" t="inlineStr">
        <is>
          <t>ESP</t>
        </is>
      </c>
      <c r="H270" s="23" t="n"/>
      <c r="I270" s="13" t="n"/>
      <c r="J270" s="13" t="n"/>
      <c r="K270" s="13" t="n"/>
      <c r="L270" s="13" t="n"/>
      <c r="M270" s="13" t="n"/>
      <c r="O270" s="217" t="n"/>
      <c r="P270" s="217" t="n"/>
      <c r="Q270" s="467" t="n"/>
      <c r="R270" s="468" t="n"/>
      <c r="S270" s="468" t="n"/>
      <c r="T270" s="468" t="n"/>
      <c r="U270" s="468" t="n"/>
      <c r="V270" s="468" t="n"/>
      <c r="W270" s="469" t="n"/>
    </row>
    <row r="271"/>
    <row r="272" ht="13.35" customHeight="1" s="162">
      <c r="B272" s="200" t="inlineStr">
        <is>
          <t>System</t>
        </is>
      </c>
      <c r="C272" s="403" t="n"/>
      <c r="D272" s="209">
        <f>IF('{Equipment Data Entry}'!B92="","",'{Equipment Data Entry}'!B92)</f>
        <v/>
      </c>
      <c r="E272" s="420" t="n"/>
      <c r="F272" s="403" t="n"/>
      <c r="G272" s="200" t="inlineStr">
        <is>
          <t>Service</t>
        </is>
      </c>
      <c r="H272" s="403" t="n"/>
      <c r="I272" s="210">
        <f>IF('{Equipment Data Entry}'!C92="","", '{Equipment Data Entry}'!C92)</f>
        <v/>
      </c>
      <c r="J272" s="420" t="n"/>
      <c r="K272" s="420" t="n"/>
      <c r="L272" s="420" t="n"/>
      <c r="M272" s="403" t="n"/>
      <c r="O272" s="217" t="n"/>
      <c r="P272" s="217" t="n"/>
      <c r="Q272" s="216" t="inlineStr">
        <is>
          <t>Misc. Unit Info</t>
        </is>
      </c>
      <c r="T272" s="217" t="n"/>
      <c r="V272" s="217" t="n"/>
      <c r="W272" s="217" t="n"/>
    </row>
    <row r="273" ht="13.35" customHeight="1" s="162">
      <c r="B273" s="424" t="n"/>
      <c r="C273" s="425" t="n"/>
      <c r="D273" s="424" t="n"/>
      <c r="E273" s="426" t="n"/>
      <c r="F273" s="425" t="n"/>
      <c r="G273" s="424" t="n"/>
      <c r="H273" s="425" t="n"/>
      <c r="I273" s="424" t="n"/>
      <c r="J273" s="426" t="n"/>
      <c r="K273" s="426" t="n"/>
      <c r="L273" s="426" t="n"/>
      <c r="M273" s="425" t="n"/>
      <c r="O273" s="217" t="n"/>
      <c r="P273" s="217" t="n"/>
      <c r="Q273" s="211" t="inlineStr">
        <is>
          <t>Design Fan Rotation</t>
        </is>
      </c>
      <c r="R273" s="421" t="n"/>
      <c r="S273" s="422" t="n"/>
      <c r="T273" s="212" t="n"/>
      <c r="U273" s="423" t="n"/>
      <c r="V273" s="217" t="n"/>
      <c r="W273" s="217" t="n"/>
    </row>
    <row r="274" ht="13.35" customHeight="1" s="162">
      <c r="B274" s="439" t="inlineStr">
        <is>
          <t>Drive Type:</t>
        </is>
      </c>
      <c r="C274" s="13" t="n"/>
      <c r="D274" s="440" t="n"/>
      <c r="E274" s="439" t="inlineStr">
        <is>
          <t>Fan Rotation – Design:</t>
        </is>
      </c>
      <c r="F274" s="13" t="n"/>
      <c r="G274" s="440" t="n"/>
      <c r="H274" s="13" t="n"/>
      <c r="I274" s="439" t="inlineStr">
        <is>
          <t>Actual:</t>
        </is>
      </c>
      <c r="J274" s="440" t="n"/>
      <c r="K274" s="439" t="inlineStr">
        <is>
          <t>Sheave Bore (M/F):</t>
        </is>
      </c>
      <c r="L274" s="13" t="n"/>
      <c r="M274" s="440" t="n"/>
      <c r="O274" s="217" t="n"/>
      <c r="P274" s="217" t="n"/>
      <c r="Q274" s="211" t="inlineStr">
        <is>
          <t>Actual Fan Rotation</t>
        </is>
      </c>
      <c r="R274" s="421" t="n"/>
      <c r="S274" s="422" t="n"/>
      <c r="T274" s="212" t="n"/>
      <c r="U274" s="423" t="n"/>
      <c r="V274" s="217" t="n"/>
      <c r="W274" s="217" t="n"/>
    </row>
    <row r="275" ht="13.35" customHeight="1" s="162">
      <c r="B275" s="200" t="inlineStr">
        <is>
          <t>Unit Data</t>
        </is>
      </c>
      <c r="C275" s="400" t="n"/>
      <c r="D275" s="400" t="n"/>
      <c r="E275" s="400" t="n"/>
      <c r="F275" s="400" t="n"/>
      <c r="G275" s="401" t="n"/>
      <c r="H275" s="13" t="n"/>
      <c r="I275" s="200" t="inlineStr">
        <is>
          <t>Design and Performance Data</t>
        </is>
      </c>
      <c r="J275" s="400" t="n"/>
      <c r="K275" s="400" t="n"/>
      <c r="L275" s="401" t="n"/>
      <c r="M275" s="283" t="n"/>
      <c r="O275" s="217" t="n"/>
      <c r="P275" s="217" t="n"/>
      <c r="Q275" s="211" t="inlineStr">
        <is>
          <t>Design Filter Type</t>
        </is>
      </c>
      <c r="R275" s="421" t="n"/>
      <c r="S275" s="422" t="n"/>
      <c r="T275" s="212" t="n"/>
      <c r="U275" s="423" t="n"/>
      <c r="V275" s="217" t="n"/>
      <c r="W275" s="217" t="n"/>
    </row>
    <row r="276" ht="13.35" customHeight="1" s="162">
      <c r="B276" s="199" t="inlineStr">
        <is>
          <t>Manufacturer</t>
        </is>
      </c>
      <c r="C276" s="401" t="n"/>
      <c r="D276" s="204">
        <f>IF('{Equipment Data Entry}'!E92="","",'{Equipment Data Entry}'!E92)</f>
        <v/>
      </c>
      <c r="E276" s="400" t="n"/>
      <c r="F276" s="400" t="n"/>
      <c r="G276" s="401" t="n"/>
      <c r="H276" s="13" t="n"/>
      <c r="I276" s="199" t="inlineStr">
        <is>
          <t>Design Criteria</t>
        </is>
      </c>
      <c r="J276" s="401" t="n"/>
      <c r="K276" s="199" t="inlineStr">
        <is>
          <t>Design</t>
        </is>
      </c>
      <c r="L276" s="199" t="inlineStr">
        <is>
          <t>Actual</t>
        </is>
      </c>
      <c r="M276" s="13" t="n"/>
      <c r="O276" s="216" t="n"/>
      <c r="P276" s="216" t="n"/>
      <c r="Q276" s="211" t="inlineStr">
        <is>
          <t>Installed Filter Type</t>
        </is>
      </c>
      <c r="R276" s="421" t="n"/>
      <c r="S276" s="422" t="n"/>
      <c r="T276" s="212" t="n"/>
      <c r="U276" s="423" t="n"/>
      <c r="V276" s="217" t="n"/>
      <c r="W276" s="217" t="n"/>
    </row>
    <row r="277" ht="13.35" customHeight="1" s="162">
      <c r="B277" s="199" t="inlineStr">
        <is>
          <t>Model Number</t>
        </is>
      </c>
      <c r="C277" s="401" t="n"/>
      <c r="D277" s="204">
        <f>IF('{Equipment Data Entry}'!F92="","",'{Equipment Data Entry}'!F92)</f>
        <v/>
      </c>
      <c r="E277" s="400" t="n"/>
      <c r="F277" s="400" t="n"/>
      <c r="G277" s="401" t="n"/>
      <c r="H277" s="13" t="n"/>
      <c r="I277" s="199" t="inlineStr">
        <is>
          <t>Total Airflow</t>
        </is>
      </c>
      <c r="J277" s="401" t="n"/>
      <c r="K277" s="24">
        <f>'Fan Airflow'!H289</f>
        <v/>
      </c>
      <c r="L277" s="24">
        <f>'Fan Airflow'!L289</f>
        <v/>
      </c>
      <c r="M277" s="22">
        <f>IF(OR(L277="",K277="",K277=0),"",L277/K277)</f>
        <v/>
      </c>
      <c r="O277" s="217" t="n"/>
      <c r="P277" s="217" t="n"/>
      <c r="Q277" s="211" t="inlineStr">
        <is>
          <t>Size</t>
        </is>
      </c>
      <c r="R277" s="212" t="n"/>
      <c r="S277" s="423" t="n"/>
      <c r="T277" s="211" t="inlineStr">
        <is>
          <t>Qty.</t>
        </is>
      </c>
      <c r="U277" s="212" t="n"/>
      <c r="V277" s="217" t="n"/>
      <c r="W277" s="217" t="n"/>
    </row>
    <row r="278" ht="13.35" customHeight="1" s="162">
      <c r="B278" s="199" t="inlineStr">
        <is>
          <t>Serial Number</t>
        </is>
      </c>
      <c r="C278" s="401" t="n"/>
      <c r="D278" s="204" t="n"/>
      <c r="E278" s="400" t="n"/>
      <c r="F278" s="400" t="n"/>
      <c r="G278" s="401" t="n"/>
      <c r="H278" s="13" t="n"/>
      <c r="I278" s="199" t="inlineStr">
        <is>
          <t>Unit ESP</t>
        </is>
      </c>
      <c r="J278" s="401" t="n"/>
      <c r="K278" s="71">
        <f>IF('{Equipment Data Entry}'!H92="","",'{Equipment Data Entry}'!H92)</f>
        <v/>
      </c>
      <c r="L278" s="64">
        <f>F293</f>
        <v/>
      </c>
      <c r="M278" s="22" t="n"/>
      <c r="O278" s="217" t="n"/>
      <c r="R278" s="217" t="n"/>
      <c r="U278" s="217" t="n"/>
      <c r="V278" s="217" t="n"/>
      <c r="W278" s="217" t="n"/>
    </row>
    <row r="279" ht="13.35" customHeight="1" s="162">
      <c r="B279" s="199" t="inlineStr">
        <is>
          <t>Area Served</t>
        </is>
      </c>
      <c r="C279" s="401" t="n"/>
      <c r="D279" s="204">
        <f>I272</f>
        <v/>
      </c>
      <c r="E279" s="400" t="n"/>
      <c r="F279" s="400" t="n"/>
      <c r="G279" s="401" t="n"/>
      <c r="H279" s="13" t="n"/>
      <c r="I279" s="199" t="inlineStr">
        <is>
          <t>Fan RPMs</t>
        </is>
      </c>
      <c r="J279" s="401" t="n"/>
      <c r="K279" s="24">
        <f>IF('{Equipment Data Entry}'!I92="","",'{Equipment Data Entry}'!I92)</f>
        <v/>
      </c>
      <c r="L279" s="24">
        <f>IF(L290="","",L290)</f>
        <v/>
      </c>
      <c r="M279" s="13" t="n"/>
      <c r="O279" s="217" t="n"/>
      <c r="P279" s="217" t="n"/>
      <c r="Q279" s="216" t="inlineStr">
        <is>
          <t>Direct Drive Motors</t>
        </is>
      </c>
      <c r="T279" s="216" t="inlineStr">
        <is>
          <t>Drive Change Data</t>
        </is>
      </c>
      <c r="V279" s="61" t="inlineStr">
        <is>
          <t>Original</t>
        </is>
      </c>
      <c r="W279" s="61" t="inlineStr">
        <is>
          <t>New</t>
        </is>
      </c>
    </row>
    <row r="280" ht="13.35" customHeight="1" s="162">
      <c r="B280" s="199" t="inlineStr">
        <is>
          <t>Location</t>
        </is>
      </c>
      <c r="C280" s="401" t="n"/>
      <c r="D280" s="204">
        <f>IF('{Equipment Data Entry}'!D92="","",'{Equipment Data Entry}'!D92)</f>
        <v/>
      </c>
      <c r="E280" s="400" t="n"/>
      <c r="F280" s="400" t="n"/>
      <c r="G280" s="401" t="n"/>
      <c r="H280" s="13" t="n"/>
      <c r="I280" s="283" t="n"/>
      <c r="J280" s="283" t="n"/>
      <c r="K280" s="36" t="n"/>
      <c r="L280" s="36" t="n"/>
      <c r="M280" s="13" t="n"/>
      <c r="O280" s="217" t="n"/>
      <c r="P280" s="211" t="n"/>
      <c r="Q280" s="211" t="inlineStr">
        <is>
          <t>Initial</t>
        </is>
      </c>
      <c r="R280" s="211" t="inlineStr">
        <is>
          <t>Final</t>
        </is>
      </c>
      <c r="S280" s="217" t="n"/>
      <c r="T280" s="211" t="inlineStr">
        <is>
          <t>Motor Sheave</t>
        </is>
      </c>
      <c r="U280" s="422" t="n"/>
      <c r="V280" s="212" t="n"/>
      <c r="W280" s="212" t="n"/>
    </row>
    <row r="281" ht="13.35" customHeight="1" s="162">
      <c r="B281" s="13" t="n"/>
      <c r="C281" s="13" t="n"/>
      <c r="D281" s="13" t="n"/>
      <c r="E281" s="13" t="n"/>
      <c r="F281" s="13" t="n"/>
      <c r="G281" s="13" t="n"/>
      <c r="H281" s="13" t="n"/>
      <c r="I281" s="283" t="n"/>
      <c r="J281" s="283" t="n"/>
      <c r="K281" s="37" t="n"/>
      <c r="L281" s="37" t="n"/>
      <c r="M281" s="13" t="n"/>
      <c r="O281" s="217" t="n"/>
      <c r="P281" s="211" t="inlineStr">
        <is>
          <t>RPM</t>
        </is>
      </c>
      <c r="Q281" s="212" t="n"/>
      <c r="R281" s="211" t="n"/>
      <c r="S281" s="217" t="n"/>
      <c r="T281" s="211" t="inlineStr">
        <is>
          <t>Fan Sheave</t>
        </is>
      </c>
      <c r="U281" s="422" t="n"/>
      <c r="V281" s="212" t="n"/>
      <c r="W281" s="212" t="n"/>
    </row>
    <row r="282" ht="13.35" customHeight="1" s="162">
      <c r="B282" s="200" t="inlineStr">
        <is>
          <t>Motor Data</t>
        </is>
      </c>
      <c r="C282" s="400" t="n"/>
      <c r="D282" s="400" t="n"/>
      <c r="E282" s="400" t="n"/>
      <c r="F282" s="400" t="n"/>
      <c r="G282" s="401" t="n"/>
      <c r="H282" s="13" t="n"/>
      <c r="I282" s="283" t="inlineStr">
        <is>
          <t>Filters: Type / Size / Qty</t>
        </is>
      </c>
      <c r="J282" s="404" t="n"/>
      <c r="K282" s="37" t="n"/>
      <c r="L282" s="404" t="n"/>
      <c r="M282" s="404" t="n"/>
      <c r="O282" s="217" t="n"/>
      <c r="P282" s="211" t="inlineStr">
        <is>
          <t>VFD</t>
        </is>
      </c>
      <c r="Q282" s="212" t="n"/>
      <c r="R282" s="211" t="n"/>
      <c r="S282" s="217" t="n"/>
      <c r="T282" s="211" t="inlineStr">
        <is>
          <t>Belt</t>
        </is>
      </c>
      <c r="U282" s="422" t="n"/>
      <c r="V282" s="212" t="n"/>
      <c r="W282" s="212" t="n"/>
    </row>
    <row r="283" ht="13.35" customHeight="1" s="162">
      <c r="B283" s="199" t="inlineStr">
        <is>
          <t>Manufacturer</t>
        </is>
      </c>
      <c r="C283" s="401" t="n"/>
      <c r="D283" s="203" t="n"/>
      <c r="E283" s="400" t="n"/>
      <c r="F283" s="400" t="n"/>
      <c r="G283" s="401" t="n"/>
      <c r="H283" s="13" t="n"/>
      <c r="I283" s="200" t="inlineStr">
        <is>
          <t>Drive Data</t>
        </is>
      </c>
      <c r="J283" s="400" t="n"/>
      <c r="K283" s="400" t="n"/>
      <c r="L283" s="401" t="n"/>
      <c r="M283" s="13" t="n"/>
      <c r="O283" s="217" t="n"/>
      <c r="P283" s="211" t="inlineStr">
        <is>
          <t>DCV</t>
        </is>
      </c>
      <c r="Q283" s="212" t="n"/>
      <c r="R283" s="211" t="n"/>
      <c r="S283" s="217" t="n"/>
      <c r="T283" s="211" t="inlineStr">
        <is>
          <t>C to C</t>
        </is>
      </c>
      <c r="U283" s="422" t="n"/>
      <c r="V283" s="212" t="n"/>
      <c r="W283" s="212" t="n"/>
    </row>
    <row r="284" ht="13.35" customHeight="1" s="162">
      <c r="B284" s="199" t="inlineStr">
        <is>
          <t>Horsepower</t>
        </is>
      </c>
      <c r="C284" s="401" t="n"/>
      <c r="D284" s="28">
        <f>IF('{Equipment Data Entry}'!G92="","",'{Equipment Data Entry}'!G92)</f>
        <v/>
      </c>
      <c r="E284" s="21" t="inlineStr">
        <is>
          <t>RPM</t>
        </is>
      </c>
      <c r="F284" s="24" t="n"/>
      <c r="G284" s="199" t="inlineStr">
        <is>
          <t>SF</t>
        </is>
      </c>
      <c r="H284" s="13" t="n"/>
      <c r="I284" s="199" t="inlineStr">
        <is>
          <t>Motor Shv OD/Bore/PD</t>
        </is>
      </c>
      <c r="J284" s="401" t="n"/>
      <c r="K284" s="208">
        <f>IF('{Equipment Data Entry}'!J92="","",'{Equipment Data Entry}'!J92)</f>
        <v/>
      </c>
      <c r="L284" s="401" t="n"/>
      <c r="M284" s="13" t="n"/>
      <c r="O284" s="217" t="n"/>
      <c r="P284" s="217" t="n"/>
      <c r="Q284" s="217" t="n"/>
      <c r="R284" s="217" t="n"/>
      <c r="S284" s="217" t="n"/>
      <c r="T284" s="217" t="n"/>
      <c r="U284" s="217" t="n"/>
      <c r="V284" s="217" t="n"/>
      <c r="W284" s="217" t="n"/>
    </row>
    <row r="285" ht="13.35" customHeight="1" s="162">
      <c r="B285" s="198">
        <f>IF('{Equipment Data Entry}'!N92="","",'{Equipment Data Entry}'!N92)</f>
        <v/>
      </c>
      <c r="C285" s="198">
        <f>IF('{Equipment Data Entry}'!O92="","",'{Equipment Data Entry}'!O92)</f>
        <v/>
      </c>
      <c r="D285" s="21" t="inlineStr">
        <is>
          <t>FLA</t>
        </is>
      </c>
      <c r="E285" s="67" t="n"/>
      <c r="F285" s="21" t="inlineStr">
        <is>
          <t>Frame</t>
        </is>
      </c>
      <c r="G285" s="208" t="n"/>
      <c r="H285" s="13" t="n"/>
      <c r="I285" s="199" t="inlineStr">
        <is>
          <t>Fan Shv OD/Bore</t>
        </is>
      </c>
      <c r="J285" s="401" t="n"/>
      <c r="K285" s="208">
        <f>IF('{Equipment Data Entry}'!K92="","",'{Equipment Data Entry}'!K92)</f>
        <v/>
      </c>
      <c r="L285" s="401" t="n"/>
      <c r="M285" s="13" t="n"/>
      <c r="O285" s="217" t="n"/>
      <c r="P285" s="217" t="n"/>
      <c r="Q285" s="462" t="inlineStr">
        <is>
          <t>Technician Notes</t>
        </is>
      </c>
      <c r="R285" s="451" t="n"/>
      <c r="S285" s="451" t="n"/>
      <c r="T285" s="451" t="n"/>
      <c r="U285" s="451" t="n"/>
      <c r="V285" s="451" t="n"/>
      <c r="W285" s="452" t="n"/>
    </row>
    <row r="286" ht="13.35" customHeight="1" s="162">
      <c r="B286" s="199" t="inlineStr">
        <is>
          <t>Corrected FLA</t>
        </is>
      </c>
      <c r="C286" s="401" t="n"/>
      <c r="D286" s="27">
        <f>IF(OR(E287="",E285="",B285=""),"",B285/AVERAGE(E287:G287)*E285)</f>
        <v/>
      </c>
      <c r="E286" s="199" t="inlineStr">
        <is>
          <t>Estimated BHP</t>
        </is>
      </c>
      <c r="F286" s="401" t="n"/>
      <c r="G286" s="27">
        <f>IF(OR(COUNT(E287:G287)=0,COUNT(E288:G288)=0),"",IF(C285="1-phase", ((0.8*0.9*E287*E288)/746), AVERAGE(E287:G287)*AVERAGE(E288:G288)*0.8*0.9*1.732/746))</f>
        <v/>
      </c>
      <c r="H286" s="13" t="n"/>
      <c r="I286" s="199" t="inlineStr">
        <is>
          <t>Belt(s)</t>
        </is>
      </c>
      <c r="J286" s="208">
        <f>IF('{Equipment Data Entry}'!L92="","",'{Equipment Data Entry}'!L92)</f>
        <v/>
      </c>
      <c r="K286" s="199" t="inlineStr">
        <is>
          <t>C to C</t>
        </is>
      </c>
      <c r="L286" s="64">
        <f>IF('{Equipment Data Entry}'!M92="","",'{Equipment Data Entry}'!M92)</f>
        <v/>
      </c>
      <c r="M286" s="13" t="n"/>
      <c r="O286" s="217" t="n"/>
      <c r="P286" s="217" t="n"/>
      <c r="Q286" s="463" t="n"/>
      <c r="R286" s="430" t="n"/>
      <c r="S286" s="430" t="n"/>
      <c r="T286" s="430" t="n"/>
      <c r="U286" s="430" t="n"/>
      <c r="V286" s="430" t="n"/>
      <c r="W286" s="464" t="n"/>
    </row>
    <row r="287" ht="13.35" customHeight="1" s="162">
      <c r="B287" s="199" t="inlineStr">
        <is>
          <t>Measured Voltage</t>
        </is>
      </c>
      <c r="C287" s="400" t="n"/>
      <c r="D287" s="401" t="n"/>
      <c r="E287" s="24" t="n"/>
      <c r="F287" s="24" t="n"/>
      <c r="G287" s="24" t="n"/>
      <c r="H287" s="13" t="n"/>
      <c r="I287" s="283" t="inlineStr">
        <is>
          <t>Final Settings / Setpoints</t>
        </is>
      </c>
      <c r="J287" s="404" t="n"/>
      <c r="K287" s="37" t="n"/>
      <c r="L287" s="404" t="n"/>
      <c r="M287" s="404" t="n"/>
      <c r="O287" s="217" t="n"/>
      <c r="P287" s="217" t="n"/>
      <c r="Q287" s="465" t="n"/>
      <c r="R287" s="404" t="n"/>
      <c r="S287" s="404" t="n"/>
      <c r="T287" s="404" t="n"/>
      <c r="U287" s="404" t="n"/>
      <c r="V287" s="404" t="n"/>
      <c r="W287" s="466" t="n"/>
    </row>
    <row r="288" ht="13.35" customHeight="1" s="162">
      <c r="B288" s="199" t="inlineStr">
        <is>
          <t>Measured Amperage</t>
        </is>
      </c>
      <c r="C288" s="400" t="n"/>
      <c r="D288" s="401" t="n"/>
      <c r="E288" s="67" t="n"/>
      <c r="F288" s="67" t="n"/>
      <c r="G288" s="67" t="n"/>
      <c r="H288" s="13" t="n"/>
      <c r="I288" s="205" t="inlineStr">
        <is>
          <t>RPM Data</t>
        </is>
      </c>
      <c r="J288" s="401" t="n"/>
      <c r="K288" s="205" t="inlineStr">
        <is>
          <t>Initial</t>
        </is>
      </c>
      <c r="L288" s="205" t="inlineStr">
        <is>
          <t>Final</t>
        </is>
      </c>
      <c r="M288" s="13" t="n"/>
      <c r="O288" s="217" t="n"/>
      <c r="P288" s="217" t="n"/>
      <c r="Q288" s="465" t="n"/>
      <c r="R288" s="404" t="n"/>
      <c r="S288" s="404" t="n"/>
      <c r="T288" s="404" t="n"/>
      <c r="U288" s="404" t="n"/>
      <c r="V288" s="404" t="n"/>
      <c r="W288" s="466" t="n"/>
    </row>
    <row r="289" ht="13.35" customHeight="1" s="162">
      <c r="B289" s="13" t="n"/>
      <c r="C289" s="13" t="n"/>
      <c r="D289" s="13" t="n"/>
      <c r="E289" s="13" t="n"/>
      <c r="F289" s="13" t="n"/>
      <c r="G289" s="13" t="n"/>
      <c r="H289" s="13" t="n"/>
      <c r="I289" s="199" t="inlineStr">
        <is>
          <t>Motor RPM</t>
        </is>
      </c>
      <c r="J289" s="401" t="n"/>
      <c r="K289" s="24" t="n"/>
      <c r="L289" s="24" t="n"/>
      <c r="M289" s="13" t="n"/>
      <c r="O289" s="217" t="n"/>
      <c r="P289" s="217" t="n"/>
      <c r="Q289" s="465" t="n"/>
      <c r="R289" s="404" t="n"/>
      <c r="S289" s="404" t="n"/>
      <c r="T289" s="404" t="n"/>
      <c r="U289" s="404" t="n"/>
      <c r="V289" s="404" t="n"/>
      <c r="W289" s="466" t="n"/>
    </row>
    <row r="290" ht="13.35" customHeight="1" s="162">
      <c r="B290" s="200" t="inlineStr">
        <is>
          <t xml:space="preserve">Static Pressures Profile </t>
        </is>
      </c>
      <c r="C290" s="400" t="n"/>
      <c r="D290" s="400" t="n"/>
      <c r="E290" s="400" t="n"/>
      <c r="F290" s="400" t="n"/>
      <c r="G290" s="401" t="n"/>
      <c r="H290" s="13" t="n"/>
      <c r="I290" s="199" t="inlineStr">
        <is>
          <t>Fan RPM</t>
        </is>
      </c>
      <c r="J290" s="401" t="n"/>
      <c r="K290" s="24" t="n"/>
      <c r="L290" s="24" t="n"/>
      <c r="M290" s="13" t="n"/>
      <c r="O290" s="217" t="n"/>
      <c r="P290" s="217" t="n"/>
      <c r="Q290" s="465" t="n"/>
      <c r="R290" s="404" t="n"/>
      <c r="S290" s="404" t="n"/>
      <c r="T290" s="404" t="n"/>
      <c r="U290" s="404" t="n"/>
      <c r="V290" s="404" t="n"/>
      <c r="W290" s="466" t="n"/>
    </row>
    <row r="291" ht="13.35" customHeight="1" s="162">
      <c r="B291" s="434" t="n"/>
      <c r="C291" s="401" t="n"/>
      <c r="D291" s="205" t="inlineStr">
        <is>
          <t>Flt/Coil</t>
        </is>
      </c>
      <c r="E291" s="205" t="inlineStr">
        <is>
          <t>Fan</t>
        </is>
      </c>
      <c r="F291" s="434" t="n"/>
      <c r="G291" s="401" t="n"/>
      <c r="H291" s="13" t="n"/>
      <c r="I291" s="246" t="inlineStr">
        <is>
          <t>VSD Frequency</t>
        </is>
      </c>
      <c r="J291" s="403" t="n"/>
      <c r="K291" s="65" t="n"/>
      <c r="L291" s="65" t="n"/>
      <c r="M291" s="13" t="n"/>
      <c r="O291" s="217" t="n"/>
      <c r="P291" s="217" t="n"/>
      <c r="Q291" s="465" t="n"/>
      <c r="R291" s="404" t="n"/>
      <c r="S291" s="404" t="n"/>
      <c r="T291" s="404" t="n"/>
      <c r="U291" s="404" t="n"/>
      <c r="V291" s="404" t="n"/>
      <c r="W291" s="466" t="n"/>
    </row>
    <row r="292" ht="13.35" customHeight="1" s="162">
      <c r="B292" s="198" t="inlineStr">
        <is>
          <t>Entering</t>
        </is>
      </c>
      <c r="C292" s="401" t="n"/>
      <c r="D292" s="19" t="n"/>
      <c r="E292" s="19" t="n"/>
      <c r="F292" s="19">
        <f>IF(E292="", "", E293-E292)</f>
        <v/>
      </c>
      <c r="G292" s="186" t="inlineStr">
        <is>
          <t>TSP</t>
        </is>
      </c>
      <c r="H292" s="23" t="n"/>
      <c r="I292" s="14" t="n"/>
      <c r="J292" s="14" t="n"/>
      <c r="K292" s="14" t="n"/>
      <c r="L292" s="38" t="n"/>
      <c r="M292" s="13" t="n"/>
      <c r="O292" s="217" t="n"/>
      <c r="P292" s="217" t="n"/>
      <c r="Q292" s="465" t="n"/>
      <c r="R292" s="404" t="n"/>
      <c r="S292" s="404" t="n"/>
      <c r="T292" s="404" t="n"/>
      <c r="U292" s="404" t="n"/>
      <c r="V292" s="404" t="n"/>
      <c r="W292" s="466" t="n"/>
    </row>
    <row r="293" ht="13.35" customHeight="1" s="162">
      <c r="B293" s="198" t="inlineStr">
        <is>
          <t>Exiting</t>
        </is>
      </c>
      <c r="C293" s="401" t="n"/>
      <c r="D293" s="55">
        <f>IF(E292="", "", E292)</f>
        <v/>
      </c>
      <c r="E293" s="19" t="n"/>
      <c r="F293" s="19">
        <f>IF(E293="", "", E293-D292)</f>
        <v/>
      </c>
      <c r="G293" s="186" t="inlineStr">
        <is>
          <t>ESP</t>
        </is>
      </c>
      <c r="H293" s="23" t="n"/>
      <c r="I293" s="13" t="n"/>
      <c r="J293" s="13" t="n"/>
      <c r="K293" s="13" t="n"/>
      <c r="L293" s="13" t="n"/>
      <c r="M293" s="13" t="n"/>
      <c r="O293" s="217" t="n"/>
      <c r="P293" s="217" t="n"/>
      <c r="Q293" s="467" t="n"/>
      <c r="R293" s="468" t="n"/>
      <c r="S293" s="468" t="n"/>
      <c r="T293" s="468" t="n"/>
      <c r="U293" s="468" t="n"/>
      <c r="V293" s="468" t="n"/>
      <c r="W293" s="469" t="n"/>
    </row>
    <row r="294"/>
    <row r="295" ht="13.35" customHeight="1" s="162">
      <c r="B295" s="205" t="inlineStr">
        <is>
          <t>Notes</t>
        </is>
      </c>
      <c r="C295" s="186" t="n"/>
      <c r="D295" s="400" t="n"/>
      <c r="E295" s="400" t="n"/>
      <c r="F295" s="400" t="n"/>
      <c r="G295" s="400" t="n"/>
      <c r="H295" s="400" t="n"/>
      <c r="I295" s="400" t="n"/>
      <c r="J295" s="400" t="n"/>
      <c r="K295" s="400" t="n"/>
      <c r="L295" s="400" t="n"/>
      <c r="M295" s="401" t="n"/>
    </row>
    <row r="296" ht="13.35" customHeight="1" s="162">
      <c r="B296" s="186" t="n"/>
      <c r="C296" s="400" t="n"/>
      <c r="D296" s="400" t="n"/>
      <c r="E296" s="400" t="n"/>
      <c r="F296" s="400" t="n"/>
      <c r="G296" s="400" t="n"/>
      <c r="H296" s="400" t="n"/>
      <c r="I296" s="400" t="n"/>
      <c r="J296" s="400" t="n"/>
      <c r="K296" s="400" t="n"/>
      <c r="L296" s="400" t="n"/>
      <c r="M296" s="401" t="n"/>
    </row>
    <row r="297" ht="13.35" customHeight="1" s="162">
      <c r="B297" s="186" t="n"/>
      <c r="C297" s="400" t="n"/>
      <c r="D297" s="400" t="n"/>
      <c r="E297" s="400" t="n"/>
      <c r="F297" s="400" t="n"/>
      <c r="G297" s="400" t="n"/>
      <c r="H297" s="400" t="n"/>
      <c r="I297" s="400" t="n"/>
      <c r="J297" s="400" t="n"/>
      <c r="K297" s="400" t="n"/>
      <c r="L297" s="400" t="n"/>
      <c r="M297" s="401" t="n"/>
    </row>
    <row r="298" ht="13.35" customHeight="1" s="162">
      <c r="B298" s="200" t="inlineStr">
        <is>
          <t>System</t>
        </is>
      </c>
      <c r="C298" s="403" t="n"/>
      <c r="D298" s="209">
        <f>IF('{Equipment Data Entry}'!B93="","",'{Equipment Data Entry}'!B93)</f>
        <v/>
      </c>
      <c r="E298" s="420" t="n"/>
      <c r="F298" s="403" t="n"/>
      <c r="G298" s="200" t="inlineStr">
        <is>
          <t>Service</t>
        </is>
      </c>
      <c r="H298" s="403" t="n"/>
      <c r="I298" s="210">
        <f>IF('{Equipment Data Entry}'!C93="","", '{Equipment Data Entry}'!C93)</f>
        <v/>
      </c>
      <c r="J298" s="420" t="n"/>
      <c r="K298" s="420" t="n"/>
      <c r="L298" s="420" t="n"/>
      <c r="M298" s="403" t="n"/>
      <c r="O298" s="217" t="n"/>
      <c r="P298" s="217" t="n"/>
      <c r="Q298" s="216" t="inlineStr">
        <is>
          <t>Misc. Unit Info</t>
        </is>
      </c>
      <c r="T298" s="217" t="n"/>
      <c r="V298" s="217" t="n"/>
      <c r="W298" s="217" t="n"/>
    </row>
    <row r="299" ht="13.35" customHeight="1" s="162">
      <c r="B299" s="424" t="n"/>
      <c r="C299" s="425" t="n"/>
      <c r="D299" s="424" t="n"/>
      <c r="E299" s="426" t="n"/>
      <c r="F299" s="425" t="n"/>
      <c r="G299" s="424" t="n"/>
      <c r="H299" s="425" t="n"/>
      <c r="I299" s="424" t="n"/>
      <c r="J299" s="426" t="n"/>
      <c r="K299" s="426" t="n"/>
      <c r="L299" s="426" t="n"/>
      <c r="M299" s="425" t="n"/>
      <c r="O299" s="217" t="n"/>
      <c r="P299" s="217" t="n"/>
      <c r="Q299" s="211" t="inlineStr">
        <is>
          <t>Design Fan Rotation</t>
        </is>
      </c>
      <c r="R299" s="421" t="n"/>
      <c r="S299" s="422" t="n"/>
      <c r="T299" s="212" t="n"/>
      <c r="U299" s="423" t="n"/>
      <c r="V299" s="217" t="n"/>
      <c r="W299" s="217" t="n"/>
    </row>
    <row r="300" ht="13.35" customHeight="1" s="162">
      <c r="B300" s="439" t="inlineStr">
        <is>
          <t>Drive Type:</t>
        </is>
      </c>
      <c r="C300" s="13" t="n"/>
      <c r="D300" s="440" t="n"/>
      <c r="E300" s="439" t="inlineStr">
        <is>
          <t>Fan Rotation – Design:</t>
        </is>
      </c>
      <c r="F300" s="13" t="n"/>
      <c r="G300" s="440" t="n"/>
      <c r="H300" s="13" t="n"/>
      <c r="I300" s="439" t="inlineStr">
        <is>
          <t>Actual:</t>
        </is>
      </c>
      <c r="J300" s="440" t="n"/>
      <c r="K300" s="439" t="inlineStr">
        <is>
          <t>Sheave Bore (M/F):</t>
        </is>
      </c>
      <c r="L300" s="13" t="n"/>
      <c r="M300" s="440" t="n"/>
      <c r="O300" s="217" t="n"/>
      <c r="P300" s="217" t="n"/>
      <c r="Q300" s="211" t="inlineStr">
        <is>
          <t>Actual Fan Rotation</t>
        </is>
      </c>
      <c r="R300" s="421" t="n"/>
      <c r="S300" s="422" t="n"/>
      <c r="T300" s="212" t="n"/>
      <c r="U300" s="423" t="n"/>
      <c r="V300" s="217" t="n"/>
      <c r="W300" s="217" t="n"/>
    </row>
    <row r="301" ht="13.35" customHeight="1" s="162">
      <c r="B301" s="200" t="inlineStr">
        <is>
          <t>Unit Data</t>
        </is>
      </c>
      <c r="C301" s="400" t="n"/>
      <c r="D301" s="400" t="n"/>
      <c r="E301" s="400" t="n"/>
      <c r="F301" s="400" t="n"/>
      <c r="G301" s="401" t="n"/>
      <c r="H301" s="13" t="n"/>
      <c r="I301" s="200" t="inlineStr">
        <is>
          <t>Design and Performance Data</t>
        </is>
      </c>
      <c r="J301" s="400" t="n"/>
      <c r="K301" s="400" t="n"/>
      <c r="L301" s="401" t="n"/>
      <c r="M301" s="283" t="n"/>
      <c r="O301" s="217" t="n"/>
      <c r="P301" s="217" t="n"/>
      <c r="Q301" s="211" t="inlineStr">
        <is>
          <t>Design Filter Type</t>
        </is>
      </c>
      <c r="R301" s="421" t="n"/>
      <c r="S301" s="422" t="n"/>
      <c r="T301" s="212" t="n"/>
      <c r="U301" s="423" t="n"/>
      <c r="V301" s="217" t="n"/>
      <c r="W301" s="217" t="n"/>
    </row>
    <row r="302" ht="13.35" customHeight="1" s="162">
      <c r="B302" s="199" t="inlineStr">
        <is>
          <t>Manufacturer</t>
        </is>
      </c>
      <c r="C302" s="401" t="n"/>
      <c r="D302" s="204">
        <f>IF('{Equipment Data Entry}'!E93="","",'{Equipment Data Entry}'!E93)</f>
        <v/>
      </c>
      <c r="E302" s="400" t="n"/>
      <c r="F302" s="400" t="n"/>
      <c r="G302" s="401" t="n"/>
      <c r="H302" s="13" t="n"/>
      <c r="I302" s="199" t="inlineStr">
        <is>
          <t>Design Criteria</t>
        </is>
      </c>
      <c r="J302" s="401" t="n"/>
      <c r="K302" s="199" t="inlineStr">
        <is>
          <t>Design</t>
        </is>
      </c>
      <c r="L302" s="199" t="inlineStr">
        <is>
          <t>Actual</t>
        </is>
      </c>
      <c r="M302" s="13" t="n"/>
      <c r="O302" s="216" t="n"/>
      <c r="P302" s="216" t="n"/>
      <c r="Q302" s="211" t="inlineStr">
        <is>
          <t>Installed Filter Type</t>
        </is>
      </c>
      <c r="R302" s="421" t="n"/>
      <c r="S302" s="422" t="n"/>
      <c r="T302" s="212" t="n"/>
      <c r="U302" s="423" t="n"/>
      <c r="V302" s="217" t="n"/>
      <c r="W302" s="217" t="n"/>
    </row>
    <row r="303" ht="13.35" customHeight="1" s="162">
      <c r="B303" s="199" t="inlineStr">
        <is>
          <t>Model Number</t>
        </is>
      </c>
      <c r="C303" s="401" t="n"/>
      <c r="D303" s="204">
        <f>IF('{Equipment Data Entry}'!F93="","",'{Equipment Data Entry}'!F93)</f>
        <v/>
      </c>
      <c r="E303" s="400" t="n"/>
      <c r="F303" s="400" t="n"/>
      <c r="G303" s="401" t="n"/>
      <c r="H303" s="13" t="n"/>
      <c r="I303" s="199" t="inlineStr">
        <is>
          <t>Total Airflow</t>
        </is>
      </c>
      <c r="J303" s="401" t="n"/>
      <c r="K303" s="24">
        <f>'Fan Airflow'!H317</f>
        <v/>
      </c>
      <c r="L303" s="24">
        <f>'Fan Airflow'!L317</f>
        <v/>
      </c>
      <c r="M303" s="22">
        <f>IF(OR(L303="",K303="",K303=0),"",L303/K303)</f>
        <v/>
      </c>
      <c r="O303" s="217" t="n"/>
      <c r="P303" s="217" t="n"/>
      <c r="Q303" s="211" t="inlineStr">
        <is>
          <t>Size</t>
        </is>
      </c>
      <c r="R303" s="212" t="n"/>
      <c r="S303" s="423" t="n"/>
      <c r="T303" s="211" t="inlineStr">
        <is>
          <t>Qty.</t>
        </is>
      </c>
      <c r="U303" s="212" t="n"/>
      <c r="V303" s="217" t="n"/>
      <c r="W303" s="217" t="n"/>
    </row>
    <row r="304" ht="13.35" customHeight="1" s="162">
      <c r="B304" s="199" t="inlineStr">
        <is>
          <t>Serial Number</t>
        </is>
      </c>
      <c r="C304" s="401" t="n"/>
      <c r="D304" s="204" t="n"/>
      <c r="E304" s="400" t="n"/>
      <c r="F304" s="400" t="n"/>
      <c r="G304" s="401" t="n"/>
      <c r="H304" s="13" t="n"/>
      <c r="I304" s="199" t="inlineStr">
        <is>
          <t>Unit ESP</t>
        </is>
      </c>
      <c r="J304" s="401" t="n"/>
      <c r="K304" s="71">
        <f>IF('{Equipment Data Entry}'!H93="","",'{Equipment Data Entry}'!H93)</f>
        <v/>
      </c>
      <c r="L304" s="64">
        <f>F319</f>
        <v/>
      </c>
      <c r="M304" s="22" t="n"/>
      <c r="O304" s="217" t="n"/>
      <c r="R304" s="217" t="n"/>
      <c r="U304" s="217" t="n"/>
      <c r="V304" s="217" t="n"/>
      <c r="W304" s="217" t="n"/>
    </row>
    <row r="305" ht="13.35" customHeight="1" s="162">
      <c r="B305" s="199" t="inlineStr">
        <is>
          <t>Area Served</t>
        </is>
      </c>
      <c r="C305" s="401" t="n"/>
      <c r="D305" s="204">
        <f>I298</f>
        <v/>
      </c>
      <c r="E305" s="400" t="n"/>
      <c r="F305" s="400" t="n"/>
      <c r="G305" s="401" t="n"/>
      <c r="H305" s="13" t="n"/>
      <c r="I305" s="199" t="inlineStr">
        <is>
          <t>Fan RPMs</t>
        </is>
      </c>
      <c r="J305" s="401" t="n"/>
      <c r="K305" s="24">
        <f>IF('{Equipment Data Entry}'!I93="","",'{Equipment Data Entry}'!I93)</f>
        <v/>
      </c>
      <c r="L305" s="24">
        <f>IF(L316="","",L316)</f>
        <v/>
      </c>
      <c r="M305" s="13" t="n"/>
      <c r="O305" s="217" t="n"/>
      <c r="P305" s="217" t="n"/>
      <c r="Q305" s="216" t="inlineStr">
        <is>
          <t>Direct Drive Motors</t>
        </is>
      </c>
      <c r="T305" s="216" t="inlineStr">
        <is>
          <t>Drive Change Data</t>
        </is>
      </c>
      <c r="V305" s="61" t="inlineStr">
        <is>
          <t>Original</t>
        </is>
      </c>
      <c r="W305" s="61" t="inlineStr">
        <is>
          <t>New</t>
        </is>
      </c>
    </row>
    <row r="306" ht="13.35" customHeight="1" s="162">
      <c r="B306" s="199" t="inlineStr">
        <is>
          <t>Location</t>
        </is>
      </c>
      <c r="C306" s="401" t="n"/>
      <c r="D306" s="204">
        <f>IF('{Equipment Data Entry}'!D93="","",'{Equipment Data Entry}'!D93)</f>
        <v/>
      </c>
      <c r="E306" s="400" t="n"/>
      <c r="F306" s="400" t="n"/>
      <c r="G306" s="401" t="n"/>
      <c r="H306" s="13" t="n"/>
      <c r="I306" s="283" t="n"/>
      <c r="J306" s="283" t="n"/>
      <c r="K306" s="36" t="n"/>
      <c r="L306" s="36" t="n"/>
      <c r="M306" s="13" t="n"/>
      <c r="O306" s="217" t="n"/>
      <c r="P306" s="211" t="n"/>
      <c r="Q306" s="211" t="inlineStr">
        <is>
          <t>Initial</t>
        </is>
      </c>
      <c r="R306" s="211" t="inlineStr">
        <is>
          <t>Final</t>
        </is>
      </c>
      <c r="S306" s="217" t="n"/>
      <c r="T306" s="211" t="inlineStr">
        <is>
          <t>Motor Sheave</t>
        </is>
      </c>
      <c r="U306" s="422" t="n"/>
      <c r="V306" s="212" t="n"/>
      <c r="W306" s="212" t="n"/>
    </row>
    <row r="307" ht="13.35" customHeight="1" s="162">
      <c r="B307" s="13" t="n"/>
      <c r="C307" s="13" t="n"/>
      <c r="D307" s="13" t="n"/>
      <c r="E307" s="13" t="n"/>
      <c r="F307" s="13" t="n"/>
      <c r="G307" s="13" t="n"/>
      <c r="H307" s="13" t="n"/>
      <c r="I307" s="283" t="n"/>
      <c r="J307" s="283" t="n"/>
      <c r="K307" s="37" t="n"/>
      <c r="L307" s="37" t="n"/>
      <c r="M307" s="13" t="n"/>
      <c r="O307" s="217" t="n"/>
      <c r="P307" s="211" t="inlineStr">
        <is>
          <t>RPM</t>
        </is>
      </c>
      <c r="Q307" s="212" t="n"/>
      <c r="R307" s="211" t="n"/>
      <c r="S307" s="217" t="n"/>
      <c r="T307" s="211" t="inlineStr">
        <is>
          <t>Fan Sheave</t>
        </is>
      </c>
      <c r="U307" s="422" t="n"/>
      <c r="V307" s="212" t="n"/>
      <c r="W307" s="212" t="n"/>
    </row>
    <row r="308" ht="13.35" customHeight="1" s="162">
      <c r="B308" s="200" t="inlineStr">
        <is>
          <t>Motor Data</t>
        </is>
      </c>
      <c r="C308" s="400" t="n"/>
      <c r="D308" s="400" t="n"/>
      <c r="E308" s="400" t="n"/>
      <c r="F308" s="400" t="n"/>
      <c r="G308" s="401" t="n"/>
      <c r="H308" s="13" t="n"/>
      <c r="I308" s="283" t="inlineStr">
        <is>
          <t>Filters: Type / Size / Qty</t>
        </is>
      </c>
      <c r="J308" s="404" t="n"/>
      <c r="K308" s="37" t="n"/>
      <c r="L308" s="404" t="n"/>
      <c r="M308" s="404" t="n"/>
      <c r="O308" s="217" t="n"/>
      <c r="P308" s="211" t="inlineStr">
        <is>
          <t>VFD</t>
        </is>
      </c>
      <c r="Q308" s="212" t="n"/>
      <c r="R308" s="211" t="n"/>
      <c r="S308" s="217" t="n"/>
      <c r="T308" s="211" t="inlineStr">
        <is>
          <t>Belt</t>
        </is>
      </c>
      <c r="U308" s="422" t="n"/>
      <c r="V308" s="212" t="n"/>
      <c r="W308" s="212" t="n"/>
    </row>
    <row r="309" ht="13.35" customHeight="1" s="162">
      <c r="B309" s="199" t="inlineStr">
        <is>
          <t>Manufacturer</t>
        </is>
      </c>
      <c r="C309" s="401" t="n"/>
      <c r="D309" s="203" t="n"/>
      <c r="E309" s="400" t="n"/>
      <c r="F309" s="400" t="n"/>
      <c r="G309" s="401" t="n"/>
      <c r="H309" s="13" t="n"/>
      <c r="I309" s="200" t="inlineStr">
        <is>
          <t>Drive Data</t>
        </is>
      </c>
      <c r="J309" s="400" t="n"/>
      <c r="K309" s="400" t="n"/>
      <c r="L309" s="401" t="n"/>
      <c r="M309" s="13" t="n"/>
      <c r="O309" s="217" t="n"/>
      <c r="P309" s="211" t="inlineStr">
        <is>
          <t>DCV</t>
        </is>
      </c>
      <c r="Q309" s="212" t="n"/>
      <c r="R309" s="211" t="n"/>
      <c r="S309" s="217" t="n"/>
      <c r="T309" s="211" t="inlineStr">
        <is>
          <t>C to C</t>
        </is>
      </c>
      <c r="U309" s="422" t="n"/>
      <c r="V309" s="212" t="n"/>
      <c r="W309" s="212" t="n"/>
    </row>
    <row r="310" ht="13.35" customHeight="1" s="162">
      <c r="B310" s="199" t="inlineStr">
        <is>
          <t>Horsepower</t>
        </is>
      </c>
      <c r="C310" s="401" t="n"/>
      <c r="D310" s="28">
        <f>IF('{Equipment Data Entry}'!G93="","",'{Equipment Data Entry}'!G93)</f>
        <v/>
      </c>
      <c r="E310" s="21" t="inlineStr">
        <is>
          <t>RPM</t>
        </is>
      </c>
      <c r="F310" s="24" t="n"/>
      <c r="G310" s="199" t="inlineStr">
        <is>
          <t>SF</t>
        </is>
      </c>
      <c r="H310" s="13" t="n"/>
      <c r="I310" s="199" t="inlineStr">
        <is>
          <t>Motor Shv OD/Bore/PD</t>
        </is>
      </c>
      <c r="J310" s="401" t="n"/>
      <c r="K310" s="208">
        <f>IF('{Equipment Data Entry}'!J93="","",'{Equipment Data Entry}'!J93)</f>
        <v/>
      </c>
      <c r="L310" s="401" t="n"/>
      <c r="M310" s="13" t="n"/>
      <c r="O310" s="217" t="n"/>
      <c r="P310" s="217" t="n"/>
      <c r="Q310" s="217" t="n"/>
      <c r="R310" s="217" t="n"/>
      <c r="S310" s="217" t="n"/>
      <c r="T310" s="217" t="n"/>
      <c r="U310" s="217" t="n"/>
      <c r="V310" s="217" t="n"/>
      <c r="W310" s="217" t="n"/>
    </row>
    <row r="311" ht="13.35" customHeight="1" s="162">
      <c r="B311" s="198">
        <f>IF('{Equipment Data Entry}'!N93="","",'{Equipment Data Entry}'!N93)</f>
        <v/>
      </c>
      <c r="C311" s="198">
        <f>IF('{Equipment Data Entry}'!O93="","",'{Equipment Data Entry}'!O93)</f>
        <v/>
      </c>
      <c r="D311" s="21" t="inlineStr">
        <is>
          <t>FLA</t>
        </is>
      </c>
      <c r="E311" s="67" t="n"/>
      <c r="F311" s="21" t="inlineStr">
        <is>
          <t>Frame</t>
        </is>
      </c>
      <c r="G311" s="208" t="n"/>
      <c r="H311" s="13" t="n"/>
      <c r="I311" s="199" t="inlineStr">
        <is>
          <t>Fan Shv OD/Bore</t>
        </is>
      </c>
      <c r="J311" s="401" t="n"/>
      <c r="K311" s="208">
        <f>IF('{Equipment Data Entry}'!K93="","",'{Equipment Data Entry}'!K93)</f>
        <v/>
      </c>
      <c r="L311" s="401" t="n"/>
      <c r="M311" s="13" t="n"/>
      <c r="O311" s="217" t="n"/>
      <c r="P311" s="217" t="n"/>
      <c r="Q311" s="462" t="inlineStr">
        <is>
          <t>Technician Notes</t>
        </is>
      </c>
      <c r="R311" s="451" t="n"/>
      <c r="S311" s="451" t="n"/>
      <c r="T311" s="451" t="n"/>
      <c r="U311" s="451" t="n"/>
      <c r="V311" s="451" t="n"/>
      <c r="W311" s="452" t="n"/>
    </row>
    <row r="312" ht="13.35" customHeight="1" s="162">
      <c r="B312" s="199" t="inlineStr">
        <is>
          <t>Corrected FLA</t>
        </is>
      </c>
      <c r="C312" s="401" t="n"/>
      <c r="D312" s="27">
        <f>IF(OR(E313="",E311="",B311=""),"",B311/AVERAGE(E313:G313)*E311)</f>
        <v/>
      </c>
      <c r="E312" s="199" t="inlineStr">
        <is>
          <t>Estimated BHP</t>
        </is>
      </c>
      <c r="F312" s="401" t="n"/>
      <c r="G312" s="27">
        <f>IF(OR(COUNT(E313:G313)=0,COUNT(E314:G314)=0),"",IF(C311="1-phase", ((0.8*0.9*E313*E314)/746), AVERAGE(E313:G313)*AVERAGE(E314:G314)*0.8*0.9*1.732/746))</f>
        <v/>
      </c>
      <c r="H312" s="13" t="n"/>
      <c r="I312" s="199" t="inlineStr">
        <is>
          <t>Belt(s)</t>
        </is>
      </c>
      <c r="J312" s="208">
        <f>IF('{Equipment Data Entry}'!L93="","",'{Equipment Data Entry}'!L93)</f>
        <v/>
      </c>
      <c r="K312" s="199" t="inlineStr">
        <is>
          <t>C to C</t>
        </is>
      </c>
      <c r="L312" s="64">
        <f>IF('{Equipment Data Entry}'!M93="","",'{Equipment Data Entry}'!M93)</f>
        <v/>
      </c>
      <c r="M312" s="13" t="n"/>
      <c r="O312" s="217" t="n"/>
      <c r="P312" s="217" t="n"/>
      <c r="Q312" s="463" t="n"/>
      <c r="R312" s="430" t="n"/>
      <c r="S312" s="430" t="n"/>
      <c r="T312" s="430" t="n"/>
      <c r="U312" s="430" t="n"/>
      <c r="V312" s="430" t="n"/>
      <c r="W312" s="464" t="n"/>
    </row>
    <row r="313" ht="13.35" customHeight="1" s="162">
      <c r="B313" s="199" t="inlineStr">
        <is>
          <t>Measured Voltage</t>
        </is>
      </c>
      <c r="C313" s="400" t="n"/>
      <c r="D313" s="401" t="n"/>
      <c r="E313" s="24" t="n"/>
      <c r="F313" s="24" t="n"/>
      <c r="G313" s="24" t="n"/>
      <c r="H313" s="13" t="n"/>
      <c r="I313" s="283" t="inlineStr">
        <is>
          <t>Final Settings / Setpoints</t>
        </is>
      </c>
      <c r="J313" s="404" t="n"/>
      <c r="K313" s="37" t="n"/>
      <c r="L313" s="404" t="n"/>
      <c r="M313" s="404" t="n"/>
      <c r="O313" s="217" t="n"/>
      <c r="P313" s="217" t="n"/>
      <c r="Q313" s="465" t="n"/>
      <c r="R313" s="404" t="n"/>
      <c r="S313" s="404" t="n"/>
      <c r="T313" s="404" t="n"/>
      <c r="U313" s="404" t="n"/>
      <c r="V313" s="404" t="n"/>
      <c r="W313" s="466" t="n"/>
    </row>
    <row r="314" ht="13.35" customHeight="1" s="162">
      <c r="B314" s="199" t="inlineStr">
        <is>
          <t>Measured Amperage</t>
        </is>
      </c>
      <c r="C314" s="400" t="n"/>
      <c r="D314" s="401" t="n"/>
      <c r="E314" s="67" t="n"/>
      <c r="F314" s="67" t="n"/>
      <c r="G314" s="67" t="n"/>
      <c r="H314" s="13" t="n"/>
      <c r="I314" s="205" t="inlineStr">
        <is>
          <t>RPM Data</t>
        </is>
      </c>
      <c r="J314" s="401" t="n"/>
      <c r="K314" s="205" t="inlineStr">
        <is>
          <t>Initial</t>
        </is>
      </c>
      <c r="L314" s="205" t="inlineStr">
        <is>
          <t>Final</t>
        </is>
      </c>
      <c r="M314" s="13" t="n"/>
      <c r="O314" s="217" t="n"/>
      <c r="P314" s="217" t="n"/>
      <c r="Q314" s="465" t="n"/>
      <c r="R314" s="404" t="n"/>
      <c r="S314" s="404" t="n"/>
      <c r="T314" s="404" t="n"/>
      <c r="U314" s="404" t="n"/>
      <c r="V314" s="404" t="n"/>
      <c r="W314" s="466" t="n"/>
    </row>
    <row r="315" ht="13.35" customHeight="1" s="162">
      <c r="B315" s="13" t="n"/>
      <c r="C315" s="13" t="n"/>
      <c r="D315" s="13" t="n"/>
      <c r="E315" s="13" t="n"/>
      <c r="F315" s="13" t="n"/>
      <c r="G315" s="13" t="n"/>
      <c r="H315" s="13" t="n"/>
      <c r="I315" s="199" t="inlineStr">
        <is>
          <t>Motor RPM</t>
        </is>
      </c>
      <c r="J315" s="401" t="n"/>
      <c r="K315" s="24" t="n"/>
      <c r="L315" s="24" t="n"/>
      <c r="M315" s="13" t="n"/>
      <c r="O315" s="217" t="n"/>
      <c r="P315" s="217" t="n"/>
      <c r="Q315" s="465" t="n"/>
      <c r="R315" s="404" t="n"/>
      <c r="S315" s="404" t="n"/>
      <c r="T315" s="404" t="n"/>
      <c r="U315" s="404" t="n"/>
      <c r="V315" s="404" t="n"/>
      <c r="W315" s="466" t="n"/>
    </row>
    <row r="316" ht="13.35" customHeight="1" s="162">
      <c r="B316" s="200" t="inlineStr">
        <is>
          <t xml:space="preserve">Static Pressures Profile </t>
        </is>
      </c>
      <c r="C316" s="400" t="n"/>
      <c r="D316" s="400" t="n"/>
      <c r="E316" s="400" t="n"/>
      <c r="F316" s="400" t="n"/>
      <c r="G316" s="401" t="n"/>
      <c r="H316" s="13" t="n"/>
      <c r="I316" s="199" t="inlineStr">
        <is>
          <t>Fan RPM</t>
        </is>
      </c>
      <c r="J316" s="401" t="n"/>
      <c r="K316" s="24" t="n"/>
      <c r="L316" s="24" t="n"/>
      <c r="M316" s="13" t="n"/>
      <c r="O316" s="217" t="n"/>
      <c r="P316" s="217" t="n"/>
      <c r="Q316" s="465" t="n"/>
      <c r="R316" s="404" t="n"/>
      <c r="S316" s="404" t="n"/>
      <c r="T316" s="404" t="n"/>
      <c r="U316" s="404" t="n"/>
      <c r="V316" s="404" t="n"/>
      <c r="W316" s="466" t="n"/>
    </row>
    <row r="317" ht="13.35" customHeight="1" s="162">
      <c r="B317" s="434" t="n"/>
      <c r="C317" s="401" t="n"/>
      <c r="D317" s="205" t="inlineStr">
        <is>
          <t>Flt/Coil</t>
        </is>
      </c>
      <c r="E317" s="205" t="inlineStr">
        <is>
          <t>Fan</t>
        </is>
      </c>
      <c r="F317" s="434" t="n"/>
      <c r="G317" s="401" t="n"/>
      <c r="H317" s="13" t="n"/>
      <c r="I317" s="246" t="inlineStr">
        <is>
          <t>VSD Frequency</t>
        </is>
      </c>
      <c r="J317" s="403" t="n"/>
      <c r="K317" s="65" t="n"/>
      <c r="L317" s="65" t="n"/>
      <c r="M317" s="13" t="n"/>
      <c r="O317" s="217" t="n"/>
      <c r="P317" s="217" t="n"/>
      <c r="Q317" s="465" t="n"/>
      <c r="R317" s="404" t="n"/>
      <c r="S317" s="404" t="n"/>
      <c r="T317" s="404" t="n"/>
      <c r="U317" s="404" t="n"/>
      <c r="V317" s="404" t="n"/>
      <c r="W317" s="466" t="n"/>
    </row>
    <row r="318" ht="13.35" customHeight="1" s="162">
      <c r="B318" s="198" t="inlineStr">
        <is>
          <t>Entering</t>
        </is>
      </c>
      <c r="C318" s="401" t="n"/>
      <c r="D318" s="19" t="n"/>
      <c r="E318" s="19" t="n"/>
      <c r="F318" s="19">
        <f>IF(E318="", "", E319-E318)</f>
        <v/>
      </c>
      <c r="G318" s="186" t="inlineStr">
        <is>
          <t>TSP</t>
        </is>
      </c>
      <c r="H318" s="23" t="n"/>
      <c r="I318" s="14" t="n"/>
      <c r="J318" s="14" t="n"/>
      <c r="K318" s="14" t="n"/>
      <c r="L318" s="38" t="n"/>
      <c r="M318" s="13" t="n"/>
      <c r="O318" s="217" t="n"/>
      <c r="P318" s="217" t="n"/>
      <c r="Q318" s="465" t="n"/>
      <c r="R318" s="404" t="n"/>
      <c r="S318" s="404" t="n"/>
      <c r="T318" s="404" t="n"/>
      <c r="U318" s="404" t="n"/>
      <c r="V318" s="404" t="n"/>
      <c r="W318" s="466" t="n"/>
    </row>
    <row r="319" ht="13.35" customHeight="1" s="162">
      <c r="B319" s="198" t="inlineStr">
        <is>
          <t>Exiting</t>
        </is>
      </c>
      <c r="C319" s="401" t="n"/>
      <c r="D319" s="55">
        <f>IF(E318="", "", E318)</f>
        <v/>
      </c>
      <c r="E319" s="19" t="n"/>
      <c r="F319" s="19">
        <f>IF(E319="", "", E319-D318)</f>
        <v/>
      </c>
      <c r="G319" s="186" t="inlineStr">
        <is>
          <t>ESP</t>
        </is>
      </c>
      <c r="H319" s="23" t="n"/>
      <c r="I319" s="13" t="n"/>
      <c r="J319" s="13" t="n"/>
      <c r="K319" s="13" t="n"/>
      <c r="L319" s="13" t="n"/>
      <c r="M319" s="13" t="n"/>
      <c r="O319" s="217" t="n"/>
      <c r="P319" s="217" t="n"/>
      <c r="Q319" s="467" t="n"/>
      <c r="R319" s="468" t="n"/>
      <c r="S319" s="468" t="n"/>
      <c r="T319" s="468" t="n"/>
      <c r="U319" s="468" t="n"/>
      <c r="V319" s="468" t="n"/>
      <c r="W319" s="469" t="n"/>
    </row>
    <row r="320"/>
    <row r="321" ht="13.35" customHeight="1" s="162">
      <c r="B321" s="200" t="inlineStr">
        <is>
          <t>System</t>
        </is>
      </c>
      <c r="C321" s="403" t="n"/>
      <c r="D321" s="209">
        <f>IF('{Equipment Data Entry}'!B94="","",'{Equipment Data Entry}'!B94)</f>
        <v/>
      </c>
      <c r="E321" s="420" t="n"/>
      <c r="F321" s="403" t="n"/>
      <c r="G321" s="200" t="inlineStr">
        <is>
          <t>Service</t>
        </is>
      </c>
      <c r="H321" s="403" t="n"/>
      <c r="I321" s="210">
        <f>IF('{Equipment Data Entry}'!C94="","", '{Equipment Data Entry}'!C94)</f>
        <v/>
      </c>
      <c r="J321" s="420" t="n"/>
      <c r="K321" s="420" t="n"/>
      <c r="L321" s="420" t="n"/>
      <c r="M321" s="403" t="n"/>
      <c r="O321" s="217" t="n"/>
      <c r="P321" s="217" t="n"/>
      <c r="Q321" s="216" t="inlineStr">
        <is>
          <t>Misc. Unit Info</t>
        </is>
      </c>
      <c r="T321" s="217" t="n"/>
      <c r="V321" s="217" t="n"/>
      <c r="W321" s="217" t="n"/>
    </row>
    <row r="322" ht="13.35" customHeight="1" s="162">
      <c r="B322" s="424" t="n"/>
      <c r="C322" s="425" t="n"/>
      <c r="D322" s="424" t="n"/>
      <c r="E322" s="426" t="n"/>
      <c r="F322" s="425" t="n"/>
      <c r="G322" s="424" t="n"/>
      <c r="H322" s="425" t="n"/>
      <c r="I322" s="424" t="n"/>
      <c r="J322" s="426" t="n"/>
      <c r="K322" s="426" t="n"/>
      <c r="L322" s="426" t="n"/>
      <c r="M322" s="425" t="n"/>
      <c r="O322" s="217" t="n"/>
      <c r="P322" s="217" t="n"/>
      <c r="Q322" s="211" t="inlineStr">
        <is>
          <t>Design Fan Rotation</t>
        </is>
      </c>
      <c r="R322" s="421" t="n"/>
      <c r="S322" s="422" t="n"/>
      <c r="T322" s="212" t="n"/>
      <c r="U322" s="423" t="n"/>
      <c r="V322" s="217" t="n"/>
      <c r="W322" s="217" t="n"/>
    </row>
    <row r="323" ht="13.35" customHeight="1" s="162">
      <c r="B323" s="439" t="inlineStr">
        <is>
          <t>Drive Type:</t>
        </is>
      </c>
      <c r="C323" s="13" t="n"/>
      <c r="D323" s="440" t="n"/>
      <c r="E323" s="439" t="inlineStr">
        <is>
          <t>Fan Rotation – Design:</t>
        </is>
      </c>
      <c r="F323" s="13" t="n"/>
      <c r="G323" s="440" t="n"/>
      <c r="H323" s="13" t="n"/>
      <c r="I323" s="439" t="inlineStr">
        <is>
          <t>Actual:</t>
        </is>
      </c>
      <c r="J323" s="440" t="n"/>
      <c r="K323" s="439" t="inlineStr">
        <is>
          <t>Sheave Bore (M/F):</t>
        </is>
      </c>
      <c r="L323" s="13" t="n"/>
      <c r="M323" s="440" t="n"/>
      <c r="O323" s="217" t="n"/>
      <c r="P323" s="217" t="n"/>
      <c r="Q323" s="211" t="inlineStr">
        <is>
          <t>Actual Fan Rotation</t>
        </is>
      </c>
      <c r="R323" s="421" t="n"/>
      <c r="S323" s="422" t="n"/>
      <c r="T323" s="212" t="n"/>
      <c r="U323" s="423" t="n"/>
      <c r="V323" s="217" t="n"/>
      <c r="W323" s="217" t="n"/>
    </row>
    <row r="324" ht="13.35" customHeight="1" s="162">
      <c r="B324" s="200" t="inlineStr">
        <is>
          <t>Unit Data</t>
        </is>
      </c>
      <c r="C324" s="400" t="n"/>
      <c r="D324" s="400" t="n"/>
      <c r="E324" s="400" t="n"/>
      <c r="F324" s="400" t="n"/>
      <c r="G324" s="401" t="n"/>
      <c r="H324" s="13" t="n"/>
      <c r="I324" s="200" t="inlineStr">
        <is>
          <t>Design and Performance Data</t>
        </is>
      </c>
      <c r="J324" s="400" t="n"/>
      <c r="K324" s="400" t="n"/>
      <c r="L324" s="401" t="n"/>
      <c r="M324" s="283" t="n"/>
      <c r="O324" s="217" t="n"/>
      <c r="P324" s="217" t="n"/>
      <c r="Q324" s="211" t="inlineStr">
        <is>
          <t>Design Filter Type</t>
        </is>
      </c>
      <c r="R324" s="421" t="n"/>
      <c r="S324" s="422" t="n"/>
      <c r="T324" s="212" t="n"/>
      <c r="U324" s="423" t="n"/>
      <c r="V324" s="217" t="n"/>
      <c r="W324" s="217" t="n"/>
    </row>
    <row r="325" ht="13.35" customHeight="1" s="162">
      <c r="B325" s="199" t="inlineStr">
        <is>
          <t>Manufacturer</t>
        </is>
      </c>
      <c r="C325" s="401" t="n"/>
      <c r="D325" s="204">
        <f>IF('{Equipment Data Entry}'!E94="","",'{Equipment Data Entry}'!E94)</f>
        <v/>
      </c>
      <c r="E325" s="400" t="n"/>
      <c r="F325" s="400" t="n"/>
      <c r="G325" s="401" t="n"/>
      <c r="H325" s="13" t="n"/>
      <c r="I325" s="199" t="inlineStr">
        <is>
          <t>Design Criteria</t>
        </is>
      </c>
      <c r="J325" s="401" t="n"/>
      <c r="K325" s="199" t="inlineStr">
        <is>
          <t>Design</t>
        </is>
      </c>
      <c r="L325" s="199" t="inlineStr">
        <is>
          <t>Actual</t>
        </is>
      </c>
      <c r="M325" s="13" t="n"/>
      <c r="O325" s="216" t="n"/>
      <c r="P325" s="216" t="n"/>
      <c r="Q325" s="211" t="inlineStr">
        <is>
          <t>Installed Filter Type</t>
        </is>
      </c>
      <c r="R325" s="421" t="n"/>
      <c r="S325" s="422" t="n"/>
      <c r="T325" s="212" t="n"/>
      <c r="U325" s="423" t="n"/>
      <c r="V325" s="217" t="n"/>
      <c r="W325" s="217" t="n"/>
    </row>
    <row r="326" ht="13.35" customHeight="1" s="162">
      <c r="B326" s="199" t="inlineStr">
        <is>
          <t>Model Number</t>
        </is>
      </c>
      <c r="C326" s="401" t="n"/>
      <c r="D326" s="204">
        <f>IF('{Equipment Data Entry}'!F94="","",'{Equipment Data Entry}'!F94)</f>
        <v/>
      </c>
      <c r="E326" s="400" t="n"/>
      <c r="F326" s="400" t="n"/>
      <c r="G326" s="401" t="n"/>
      <c r="H326" s="13" t="n"/>
      <c r="I326" s="199" t="inlineStr">
        <is>
          <t>Total Airflow</t>
        </is>
      </c>
      <c r="J326" s="401" t="n"/>
      <c r="K326" s="24">
        <f>'Fan Airflow'!H338</f>
        <v/>
      </c>
      <c r="L326" s="24">
        <f>'Fan Airflow'!L338</f>
        <v/>
      </c>
      <c r="M326" s="22">
        <f>IF(OR(L326="",K326="",K326=0),"",L326/K326)</f>
        <v/>
      </c>
      <c r="O326" s="217" t="n"/>
      <c r="P326" s="217" t="n"/>
      <c r="Q326" s="211" t="inlineStr">
        <is>
          <t>Size</t>
        </is>
      </c>
      <c r="R326" s="212" t="n"/>
      <c r="S326" s="423" t="n"/>
      <c r="T326" s="211" t="inlineStr">
        <is>
          <t>Qty.</t>
        </is>
      </c>
      <c r="U326" s="212" t="n"/>
      <c r="V326" s="217" t="n"/>
      <c r="W326" s="217" t="n"/>
    </row>
    <row r="327" ht="13.35" customHeight="1" s="162">
      <c r="B327" s="199" t="inlineStr">
        <is>
          <t>Serial Number</t>
        </is>
      </c>
      <c r="C327" s="401" t="n"/>
      <c r="D327" s="204" t="n"/>
      <c r="E327" s="400" t="n"/>
      <c r="F327" s="400" t="n"/>
      <c r="G327" s="401" t="n"/>
      <c r="H327" s="13" t="n"/>
      <c r="I327" s="199" t="inlineStr">
        <is>
          <t>Unit ESP</t>
        </is>
      </c>
      <c r="J327" s="401" t="n"/>
      <c r="K327" s="71">
        <f>IF('{Equipment Data Entry}'!H94="","",'{Equipment Data Entry}'!H94)</f>
        <v/>
      </c>
      <c r="L327" s="64">
        <f>F342</f>
        <v/>
      </c>
      <c r="M327" s="22" t="n"/>
      <c r="O327" s="217" t="n"/>
      <c r="R327" s="217" t="n"/>
      <c r="U327" s="217" t="n"/>
      <c r="V327" s="217" t="n"/>
      <c r="W327" s="217" t="n"/>
    </row>
    <row r="328" ht="13.35" customHeight="1" s="162">
      <c r="B328" s="199" t="inlineStr">
        <is>
          <t>Area Served</t>
        </is>
      </c>
      <c r="C328" s="401" t="n"/>
      <c r="D328" s="204">
        <f>I321</f>
        <v/>
      </c>
      <c r="E328" s="400" t="n"/>
      <c r="F328" s="400" t="n"/>
      <c r="G328" s="401" t="n"/>
      <c r="H328" s="13" t="n"/>
      <c r="I328" s="199" t="inlineStr">
        <is>
          <t>Fan RPMs</t>
        </is>
      </c>
      <c r="J328" s="401" t="n"/>
      <c r="K328" s="24">
        <f>IF('{Equipment Data Entry}'!I94="","",'{Equipment Data Entry}'!I94)</f>
        <v/>
      </c>
      <c r="L328" s="24">
        <f>IF(L339="","",L339)</f>
        <v/>
      </c>
      <c r="M328" s="13" t="n"/>
      <c r="O328" s="217" t="n"/>
      <c r="P328" s="217" t="n"/>
      <c r="Q328" s="216" t="inlineStr">
        <is>
          <t>Direct Drive Motors</t>
        </is>
      </c>
      <c r="T328" s="216" t="inlineStr">
        <is>
          <t>Drive Change Data</t>
        </is>
      </c>
      <c r="V328" s="61" t="inlineStr">
        <is>
          <t>Original</t>
        </is>
      </c>
      <c r="W328" s="61" t="inlineStr">
        <is>
          <t>New</t>
        </is>
      </c>
    </row>
    <row r="329" ht="13.35" customHeight="1" s="162">
      <c r="B329" s="199" t="inlineStr">
        <is>
          <t>Location</t>
        </is>
      </c>
      <c r="C329" s="401" t="n"/>
      <c r="D329" s="204">
        <f>IF('{Equipment Data Entry}'!D94="","",'{Equipment Data Entry}'!D94)</f>
        <v/>
      </c>
      <c r="E329" s="400" t="n"/>
      <c r="F329" s="400" t="n"/>
      <c r="G329" s="401" t="n"/>
      <c r="H329" s="13" t="n"/>
      <c r="I329" s="283" t="n"/>
      <c r="J329" s="283" t="n"/>
      <c r="K329" s="36" t="n"/>
      <c r="L329" s="36" t="n"/>
      <c r="M329" s="13" t="n"/>
      <c r="O329" s="217" t="n"/>
      <c r="P329" s="211" t="n"/>
      <c r="Q329" s="211" t="inlineStr">
        <is>
          <t>Initial</t>
        </is>
      </c>
      <c r="R329" s="211" t="inlineStr">
        <is>
          <t>Final</t>
        </is>
      </c>
      <c r="S329" s="217" t="n"/>
      <c r="T329" s="211" t="inlineStr">
        <is>
          <t>Motor Sheave</t>
        </is>
      </c>
      <c r="U329" s="422" t="n"/>
      <c r="V329" s="212" t="n"/>
      <c r="W329" s="212" t="n"/>
    </row>
    <row r="330" ht="13.35" customHeight="1" s="162">
      <c r="B330" s="13" t="n"/>
      <c r="C330" s="13" t="n"/>
      <c r="D330" s="13" t="n"/>
      <c r="E330" s="13" t="n"/>
      <c r="F330" s="13" t="n"/>
      <c r="G330" s="13" t="n"/>
      <c r="H330" s="13" t="n"/>
      <c r="I330" s="283" t="n"/>
      <c r="J330" s="283" t="n"/>
      <c r="K330" s="37" t="n"/>
      <c r="L330" s="37" t="n"/>
      <c r="M330" s="13" t="n"/>
      <c r="O330" s="217" t="n"/>
      <c r="P330" s="211" t="inlineStr">
        <is>
          <t>RPM</t>
        </is>
      </c>
      <c r="Q330" s="212" t="n"/>
      <c r="R330" s="211" t="n"/>
      <c r="S330" s="217" t="n"/>
      <c r="T330" s="211" t="inlineStr">
        <is>
          <t>Fan Sheave</t>
        </is>
      </c>
      <c r="U330" s="422" t="n"/>
      <c r="V330" s="212" t="n"/>
      <c r="W330" s="212" t="n"/>
    </row>
    <row r="331" ht="13.35" customHeight="1" s="162">
      <c r="B331" s="200" t="inlineStr">
        <is>
          <t>Motor Data</t>
        </is>
      </c>
      <c r="C331" s="400" t="n"/>
      <c r="D331" s="400" t="n"/>
      <c r="E331" s="400" t="n"/>
      <c r="F331" s="400" t="n"/>
      <c r="G331" s="401" t="n"/>
      <c r="H331" s="13" t="n"/>
      <c r="I331" s="283" t="inlineStr">
        <is>
          <t>Filters: Type / Size / Qty</t>
        </is>
      </c>
      <c r="J331" s="404" t="n"/>
      <c r="K331" s="37" t="n"/>
      <c r="L331" s="404" t="n"/>
      <c r="M331" s="404" t="n"/>
      <c r="O331" s="217" t="n"/>
      <c r="P331" s="211" t="inlineStr">
        <is>
          <t>VFD</t>
        </is>
      </c>
      <c r="Q331" s="212" t="n"/>
      <c r="R331" s="211" t="n"/>
      <c r="S331" s="217" t="n"/>
      <c r="T331" s="211" t="inlineStr">
        <is>
          <t>Belt</t>
        </is>
      </c>
      <c r="U331" s="422" t="n"/>
      <c r="V331" s="212" t="n"/>
      <c r="W331" s="212" t="n"/>
    </row>
    <row r="332" ht="13.35" customHeight="1" s="162">
      <c r="B332" s="199" t="inlineStr">
        <is>
          <t>Manufacturer</t>
        </is>
      </c>
      <c r="C332" s="401" t="n"/>
      <c r="D332" s="203" t="n"/>
      <c r="E332" s="400" t="n"/>
      <c r="F332" s="400" t="n"/>
      <c r="G332" s="401" t="n"/>
      <c r="H332" s="13" t="n"/>
      <c r="I332" s="200" t="inlineStr">
        <is>
          <t>Drive Data</t>
        </is>
      </c>
      <c r="J332" s="400" t="n"/>
      <c r="K332" s="400" t="n"/>
      <c r="L332" s="401" t="n"/>
      <c r="M332" s="13" t="n"/>
      <c r="O332" s="217" t="n"/>
      <c r="P332" s="211" t="inlineStr">
        <is>
          <t>DCV</t>
        </is>
      </c>
      <c r="Q332" s="212" t="n"/>
      <c r="R332" s="211" t="n"/>
      <c r="S332" s="217" t="n"/>
      <c r="T332" s="211" t="inlineStr">
        <is>
          <t>C to C</t>
        </is>
      </c>
      <c r="U332" s="422" t="n"/>
      <c r="V332" s="212" t="n"/>
      <c r="W332" s="212" t="n"/>
    </row>
    <row r="333" ht="13.35" customHeight="1" s="162">
      <c r="B333" s="199" t="inlineStr">
        <is>
          <t>Horsepower</t>
        </is>
      </c>
      <c r="C333" s="401" t="n"/>
      <c r="D333" s="28">
        <f>IF('{Equipment Data Entry}'!G94="","",'{Equipment Data Entry}'!G94)</f>
        <v/>
      </c>
      <c r="E333" s="21" t="inlineStr">
        <is>
          <t>RPM</t>
        </is>
      </c>
      <c r="F333" s="24" t="n"/>
      <c r="G333" s="199" t="inlineStr">
        <is>
          <t>SF</t>
        </is>
      </c>
      <c r="H333" s="13" t="n"/>
      <c r="I333" s="199" t="inlineStr">
        <is>
          <t>Motor Shv OD/Bore/PD</t>
        </is>
      </c>
      <c r="J333" s="401" t="n"/>
      <c r="K333" s="208">
        <f>IF('{Equipment Data Entry}'!J94="","",'{Equipment Data Entry}'!J94)</f>
        <v/>
      </c>
      <c r="L333" s="401" t="n"/>
      <c r="M333" s="13" t="n"/>
      <c r="O333" s="217" t="n"/>
      <c r="P333" s="217" t="n"/>
      <c r="Q333" s="217" t="n"/>
      <c r="R333" s="217" t="n"/>
      <c r="S333" s="217" t="n"/>
      <c r="T333" s="217" t="n"/>
      <c r="U333" s="217" t="n"/>
      <c r="V333" s="217" t="n"/>
      <c r="W333" s="217" t="n"/>
    </row>
    <row r="334" ht="13.35" customHeight="1" s="162">
      <c r="B334" s="198">
        <f>IF('{Equipment Data Entry}'!N94="","",'{Equipment Data Entry}'!N94)</f>
        <v/>
      </c>
      <c r="C334" s="198">
        <f>IF('{Equipment Data Entry}'!O94="","",'{Equipment Data Entry}'!O94)</f>
        <v/>
      </c>
      <c r="D334" s="21" t="inlineStr">
        <is>
          <t>FLA</t>
        </is>
      </c>
      <c r="E334" s="67" t="n"/>
      <c r="F334" s="21" t="inlineStr">
        <is>
          <t>Frame</t>
        </is>
      </c>
      <c r="G334" s="208" t="n"/>
      <c r="H334" s="13" t="n"/>
      <c r="I334" s="199" t="inlineStr">
        <is>
          <t>Fan Shv OD/Bore</t>
        </is>
      </c>
      <c r="J334" s="401" t="n"/>
      <c r="K334" s="208">
        <f>IF('{Equipment Data Entry}'!K94="","",'{Equipment Data Entry}'!K94)</f>
        <v/>
      </c>
      <c r="L334" s="401" t="n"/>
      <c r="M334" s="13" t="n"/>
      <c r="O334" s="217" t="n"/>
      <c r="P334" s="217" t="n"/>
      <c r="Q334" s="462" t="inlineStr">
        <is>
          <t>Technician Notes</t>
        </is>
      </c>
      <c r="R334" s="451" t="n"/>
      <c r="S334" s="451" t="n"/>
      <c r="T334" s="451" t="n"/>
      <c r="U334" s="451" t="n"/>
      <c r="V334" s="451" t="n"/>
      <c r="W334" s="452" t="n"/>
    </row>
    <row r="335" ht="13.35" customHeight="1" s="162">
      <c r="B335" s="199" t="inlineStr">
        <is>
          <t>Corrected FLA</t>
        </is>
      </c>
      <c r="C335" s="401" t="n"/>
      <c r="D335" s="27">
        <f>IF(OR(E336="",E334="",B334=""),"",B334/AVERAGE(E336:G336)*E334)</f>
        <v/>
      </c>
      <c r="E335" s="199" t="inlineStr">
        <is>
          <t>Estimated BHP</t>
        </is>
      </c>
      <c r="F335" s="401" t="n"/>
      <c r="G335" s="27">
        <f>IF(OR(COUNT(E336:G336)=0,COUNT(E337:G337)=0),"",IF(C334="1-phase", ((0.8*0.9*E336*E337)/746), AVERAGE(E336:G336)*AVERAGE(E337:G337)*0.8*0.9*1.732/746))</f>
        <v/>
      </c>
      <c r="H335" s="13" t="n"/>
      <c r="I335" s="199" t="inlineStr">
        <is>
          <t>Belt(s)</t>
        </is>
      </c>
      <c r="J335" s="208">
        <f>IF('{Equipment Data Entry}'!L94="","",'{Equipment Data Entry}'!L94)</f>
        <v/>
      </c>
      <c r="K335" s="199" t="inlineStr">
        <is>
          <t>C to C</t>
        </is>
      </c>
      <c r="L335" s="64">
        <f>IF('{Equipment Data Entry}'!M94="","",'{Equipment Data Entry}'!M94)</f>
        <v/>
      </c>
      <c r="M335" s="13" t="n"/>
      <c r="O335" s="217" t="n"/>
      <c r="P335" s="217" t="n"/>
      <c r="Q335" s="463" t="n"/>
      <c r="R335" s="430" t="n"/>
      <c r="S335" s="430" t="n"/>
      <c r="T335" s="430" t="n"/>
      <c r="U335" s="430" t="n"/>
      <c r="V335" s="430" t="n"/>
      <c r="W335" s="464" t="n"/>
    </row>
    <row r="336" ht="13.35" customHeight="1" s="162">
      <c r="B336" s="199" t="inlineStr">
        <is>
          <t>Measured Voltage</t>
        </is>
      </c>
      <c r="C336" s="400" t="n"/>
      <c r="D336" s="401" t="n"/>
      <c r="E336" s="24" t="n"/>
      <c r="F336" s="24" t="n"/>
      <c r="G336" s="24" t="n"/>
      <c r="H336" s="13" t="n"/>
      <c r="I336" s="283" t="inlineStr">
        <is>
          <t>Final Settings / Setpoints</t>
        </is>
      </c>
      <c r="J336" s="404" t="n"/>
      <c r="K336" s="37" t="n"/>
      <c r="L336" s="404" t="n"/>
      <c r="M336" s="404" t="n"/>
      <c r="O336" s="217" t="n"/>
      <c r="P336" s="217" t="n"/>
      <c r="Q336" s="465" t="n"/>
      <c r="R336" s="404" t="n"/>
      <c r="S336" s="404" t="n"/>
      <c r="T336" s="404" t="n"/>
      <c r="U336" s="404" t="n"/>
      <c r="V336" s="404" t="n"/>
      <c r="W336" s="466" t="n"/>
    </row>
    <row r="337" ht="13.35" customHeight="1" s="162">
      <c r="B337" s="199" t="inlineStr">
        <is>
          <t>Measured Amperage</t>
        </is>
      </c>
      <c r="C337" s="400" t="n"/>
      <c r="D337" s="401" t="n"/>
      <c r="E337" s="67" t="n"/>
      <c r="F337" s="67" t="n"/>
      <c r="G337" s="67" t="n"/>
      <c r="H337" s="13" t="n"/>
      <c r="I337" s="205" t="inlineStr">
        <is>
          <t>RPM Data</t>
        </is>
      </c>
      <c r="J337" s="401" t="n"/>
      <c r="K337" s="205" t="inlineStr">
        <is>
          <t>Initial</t>
        </is>
      </c>
      <c r="L337" s="205" t="inlineStr">
        <is>
          <t>Final</t>
        </is>
      </c>
      <c r="M337" s="13" t="n"/>
      <c r="O337" s="217" t="n"/>
      <c r="P337" s="217" t="n"/>
      <c r="Q337" s="465" t="n"/>
      <c r="R337" s="404" t="n"/>
      <c r="S337" s="404" t="n"/>
      <c r="T337" s="404" t="n"/>
      <c r="U337" s="404" t="n"/>
      <c r="V337" s="404" t="n"/>
      <c r="W337" s="466" t="n"/>
    </row>
    <row r="338" ht="13.35" customHeight="1" s="162">
      <c r="B338" s="13" t="n"/>
      <c r="C338" s="13" t="n"/>
      <c r="D338" s="13" t="n"/>
      <c r="E338" s="13" t="n"/>
      <c r="F338" s="13" t="n"/>
      <c r="G338" s="13" t="n"/>
      <c r="H338" s="13" t="n"/>
      <c r="I338" s="199" t="inlineStr">
        <is>
          <t>Motor RPM</t>
        </is>
      </c>
      <c r="J338" s="401" t="n"/>
      <c r="K338" s="24" t="n"/>
      <c r="L338" s="24" t="n"/>
      <c r="M338" s="13" t="n"/>
      <c r="O338" s="217" t="n"/>
      <c r="P338" s="217" t="n"/>
      <c r="Q338" s="465" t="n"/>
      <c r="R338" s="404" t="n"/>
      <c r="S338" s="404" t="n"/>
      <c r="T338" s="404" t="n"/>
      <c r="U338" s="404" t="n"/>
      <c r="V338" s="404" t="n"/>
      <c r="W338" s="466" t="n"/>
    </row>
    <row r="339" ht="13.35" customHeight="1" s="162">
      <c r="B339" s="200" t="inlineStr">
        <is>
          <t xml:space="preserve">Static Pressures Profile </t>
        </is>
      </c>
      <c r="C339" s="400" t="n"/>
      <c r="D339" s="400" t="n"/>
      <c r="E339" s="400" t="n"/>
      <c r="F339" s="400" t="n"/>
      <c r="G339" s="401" t="n"/>
      <c r="H339" s="13" t="n"/>
      <c r="I339" s="199" t="inlineStr">
        <is>
          <t>Fan RPM</t>
        </is>
      </c>
      <c r="J339" s="401" t="n"/>
      <c r="K339" s="24" t="n"/>
      <c r="L339" s="24" t="n"/>
      <c r="M339" s="13" t="n"/>
      <c r="O339" s="217" t="n"/>
      <c r="P339" s="217" t="n"/>
      <c r="Q339" s="465" t="n"/>
      <c r="R339" s="404" t="n"/>
      <c r="S339" s="404" t="n"/>
      <c r="T339" s="404" t="n"/>
      <c r="U339" s="404" t="n"/>
      <c r="V339" s="404" t="n"/>
      <c r="W339" s="466" t="n"/>
    </row>
    <row r="340" ht="13.35" customHeight="1" s="162">
      <c r="B340" s="434" t="n"/>
      <c r="C340" s="401" t="n"/>
      <c r="D340" s="205" t="inlineStr">
        <is>
          <t>Flt/Coil</t>
        </is>
      </c>
      <c r="E340" s="205" t="inlineStr">
        <is>
          <t>Fan</t>
        </is>
      </c>
      <c r="F340" s="434" t="n"/>
      <c r="G340" s="401" t="n"/>
      <c r="H340" s="13" t="n"/>
      <c r="I340" s="246" t="inlineStr">
        <is>
          <t>VSD Frequency</t>
        </is>
      </c>
      <c r="J340" s="403" t="n"/>
      <c r="K340" s="65" t="n"/>
      <c r="L340" s="65" t="n"/>
      <c r="M340" s="13" t="n"/>
      <c r="O340" s="217" t="n"/>
      <c r="P340" s="217" t="n"/>
      <c r="Q340" s="465" t="n"/>
      <c r="R340" s="404" t="n"/>
      <c r="S340" s="404" t="n"/>
      <c r="T340" s="404" t="n"/>
      <c r="U340" s="404" t="n"/>
      <c r="V340" s="404" t="n"/>
      <c r="W340" s="466" t="n"/>
    </row>
    <row r="341" ht="13.35" customHeight="1" s="162">
      <c r="B341" s="198" t="inlineStr">
        <is>
          <t>Entering</t>
        </is>
      </c>
      <c r="C341" s="401" t="n"/>
      <c r="D341" s="19" t="n"/>
      <c r="E341" s="19" t="n"/>
      <c r="F341" s="19">
        <f>IF(E341="", "", E342-E341)</f>
        <v/>
      </c>
      <c r="G341" s="186" t="inlineStr">
        <is>
          <t>TSP</t>
        </is>
      </c>
      <c r="H341" s="23" t="n"/>
      <c r="I341" s="14" t="n"/>
      <c r="J341" s="14" t="n"/>
      <c r="K341" s="14" t="n"/>
      <c r="L341" s="38" t="n"/>
      <c r="M341" s="13" t="n"/>
      <c r="O341" s="217" t="n"/>
      <c r="P341" s="217" t="n"/>
      <c r="Q341" s="465" t="n"/>
      <c r="R341" s="404" t="n"/>
      <c r="S341" s="404" t="n"/>
      <c r="T341" s="404" t="n"/>
      <c r="U341" s="404" t="n"/>
      <c r="V341" s="404" t="n"/>
      <c r="W341" s="466" t="n"/>
    </row>
    <row r="342" ht="13.35" customHeight="1" s="162">
      <c r="B342" s="198" t="inlineStr">
        <is>
          <t>Exiting</t>
        </is>
      </c>
      <c r="C342" s="401" t="n"/>
      <c r="D342" s="55">
        <f>IF(E341="", "", E341)</f>
        <v/>
      </c>
      <c r="E342" s="19" t="n"/>
      <c r="F342" s="19">
        <f>IF(E342="", "", E342-D341)</f>
        <v/>
      </c>
      <c r="G342" s="186" t="inlineStr">
        <is>
          <t>ESP</t>
        </is>
      </c>
      <c r="H342" s="23" t="n"/>
      <c r="I342" s="13" t="n"/>
      <c r="J342" s="13" t="n"/>
      <c r="K342" s="13" t="n"/>
      <c r="L342" s="13" t="n"/>
      <c r="M342" s="13" t="n"/>
      <c r="O342" s="217" t="n"/>
      <c r="P342" s="217" t="n"/>
      <c r="Q342" s="467" t="n"/>
      <c r="R342" s="468" t="n"/>
      <c r="S342" s="468" t="n"/>
      <c r="T342" s="468" t="n"/>
      <c r="U342" s="468" t="n"/>
      <c r="V342" s="468" t="n"/>
      <c r="W342" s="469" t="n"/>
    </row>
    <row r="343"/>
    <row r="344" ht="13.35" customHeight="1" s="162">
      <c r="B344" s="205" t="inlineStr">
        <is>
          <t>Notes</t>
        </is>
      </c>
      <c r="C344" s="186" t="n"/>
      <c r="D344" s="400" t="n"/>
      <c r="E344" s="400" t="n"/>
      <c r="F344" s="400" t="n"/>
      <c r="G344" s="400" t="n"/>
      <c r="H344" s="400" t="n"/>
      <c r="I344" s="400" t="n"/>
      <c r="J344" s="400" t="n"/>
      <c r="K344" s="400" t="n"/>
      <c r="L344" s="400" t="n"/>
      <c r="M344" s="401" t="n"/>
    </row>
    <row r="345" ht="13.35" customHeight="1" s="162">
      <c r="B345" s="186" t="n"/>
      <c r="C345" s="400" t="n"/>
      <c r="D345" s="400" t="n"/>
      <c r="E345" s="400" t="n"/>
      <c r="F345" s="400" t="n"/>
      <c r="G345" s="400" t="n"/>
      <c r="H345" s="400" t="n"/>
      <c r="I345" s="400" t="n"/>
      <c r="J345" s="400" t="n"/>
      <c r="K345" s="400" t="n"/>
      <c r="L345" s="400" t="n"/>
      <c r="M345" s="401" t="n"/>
    </row>
    <row r="346" ht="13.35" customHeight="1" s="162">
      <c r="B346" s="186" t="n"/>
      <c r="C346" s="400" t="n"/>
      <c r="D346" s="400" t="n"/>
      <c r="E346" s="400" t="n"/>
      <c r="F346" s="400" t="n"/>
      <c r="G346" s="400" t="n"/>
      <c r="H346" s="400" t="n"/>
      <c r="I346" s="400" t="n"/>
      <c r="J346" s="400" t="n"/>
      <c r="K346" s="400" t="n"/>
      <c r="L346" s="400" t="n"/>
      <c r="M346" s="401" t="n"/>
    </row>
    <row r="347" ht="13.35" customHeight="1" s="162">
      <c r="B347" s="200" t="inlineStr">
        <is>
          <t>System</t>
        </is>
      </c>
      <c r="C347" s="403" t="n"/>
      <c r="D347" s="209">
        <f>IF('{Equipment Data Entry}'!B95="","",'{Equipment Data Entry}'!B95)</f>
        <v/>
      </c>
      <c r="E347" s="420" t="n"/>
      <c r="F347" s="403" t="n"/>
      <c r="G347" s="200" t="inlineStr">
        <is>
          <t>Service</t>
        </is>
      </c>
      <c r="H347" s="403" t="n"/>
      <c r="I347" s="210">
        <f>IF('{Equipment Data Entry}'!C95="","", '{Equipment Data Entry}'!C95)</f>
        <v/>
      </c>
      <c r="J347" s="420" t="n"/>
      <c r="K347" s="420" t="n"/>
      <c r="L347" s="420" t="n"/>
      <c r="M347" s="403" t="n"/>
      <c r="O347" s="217" t="n"/>
      <c r="P347" s="217" t="n"/>
      <c r="Q347" s="216" t="inlineStr">
        <is>
          <t>Misc. Unit Info</t>
        </is>
      </c>
      <c r="T347" s="217" t="n"/>
      <c r="V347" s="217" t="n"/>
      <c r="W347" s="217" t="n"/>
    </row>
    <row r="348" ht="13.35" customHeight="1" s="162">
      <c r="B348" s="424" t="n"/>
      <c r="C348" s="425" t="n"/>
      <c r="D348" s="424" t="n"/>
      <c r="E348" s="426" t="n"/>
      <c r="F348" s="425" t="n"/>
      <c r="G348" s="424" t="n"/>
      <c r="H348" s="425" t="n"/>
      <c r="I348" s="424" t="n"/>
      <c r="J348" s="426" t="n"/>
      <c r="K348" s="426" t="n"/>
      <c r="L348" s="426" t="n"/>
      <c r="M348" s="425" t="n"/>
      <c r="O348" s="217" t="n"/>
      <c r="P348" s="217" t="n"/>
      <c r="Q348" s="211" t="inlineStr">
        <is>
          <t>Design Fan Rotation</t>
        </is>
      </c>
      <c r="R348" s="421" t="n"/>
      <c r="S348" s="422" t="n"/>
      <c r="T348" s="212" t="n"/>
      <c r="U348" s="423" t="n"/>
      <c r="V348" s="217" t="n"/>
      <c r="W348" s="217" t="n"/>
    </row>
    <row r="349" ht="13.35" customHeight="1" s="162">
      <c r="B349" s="439" t="inlineStr">
        <is>
          <t>Drive Type:</t>
        </is>
      </c>
      <c r="C349" s="13" t="n"/>
      <c r="D349" s="440" t="n"/>
      <c r="E349" s="439" t="inlineStr">
        <is>
          <t>Fan Rotation – Design:</t>
        </is>
      </c>
      <c r="F349" s="13" t="n"/>
      <c r="G349" s="440" t="n"/>
      <c r="H349" s="13" t="n"/>
      <c r="I349" s="439" t="inlineStr">
        <is>
          <t>Actual:</t>
        </is>
      </c>
      <c r="J349" s="440" t="n"/>
      <c r="K349" s="439" t="inlineStr">
        <is>
          <t>Sheave Bore (M/F):</t>
        </is>
      </c>
      <c r="L349" s="13" t="n"/>
      <c r="M349" s="440" t="n"/>
      <c r="O349" s="217" t="n"/>
      <c r="P349" s="217" t="n"/>
      <c r="Q349" s="211" t="inlineStr">
        <is>
          <t>Actual Fan Rotation</t>
        </is>
      </c>
      <c r="R349" s="421" t="n"/>
      <c r="S349" s="422" t="n"/>
      <c r="T349" s="212" t="n"/>
      <c r="U349" s="423" t="n"/>
      <c r="V349" s="217" t="n"/>
      <c r="W349" s="217" t="n"/>
    </row>
    <row r="350" ht="13.35" customHeight="1" s="162">
      <c r="B350" s="200" t="inlineStr">
        <is>
          <t>Unit Data</t>
        </is>
      </c>
      <c r="C350" s="400" t="n"/>
      <c r="D350" s="400" t="n"/>
      <c r="E350" s="400" t="n"/>
      <c r="F350" s="400" t="n"/>
      <c r="G350" s="401" t="n"/>
      <c r="H350" s="13" t="n"/>
      <c r="I350" s="200" t="inlineStr">
        <is>
          <t>Design and Performance Data</t>
        </is>
      </c>
      <c r="J350" s="400" t="n"/>
      <c r="K350" s="400" t="n"/>
      <c r="L350" s="401" t="n"/>
      <c r="M350" s="283" t="n"/>
      <c r="O350" s="217" t="n"/>
      <c r="P350" s="217" t="n"/>
      <c r="Q350" s="211" t="inlineStr">
        <is>
          <t>Design Filter Type</t>
        </is>
      </c>
      <c r="R350" s="421" t="n"/>
      <c r="S350" s="422" t="n"/>
      <c r="T350" s="212" t="n"/>
      <c r="U350" s="423" t="n"/>
      <c r="V350" s="217" t="n"/>
      <c r="W350" s="217" t="n"/>
    </row>
    <row r="351" ht="13.35" customHeight="1" s="162">
      <c r="B351" s="199" t="inlineStr">
        <is>
          <t>Manufacturer</t>
        </is>
      </c>
      <c r="C351" s="401" t="n"/>
      <c r="D351" s="204">
        <f>IF('{Equipment Data Entry}'!E95="","",'{Equipment Data Entry}'!E95)</f>
        <v/>
      </c>
      <c r="E351" s="400" t="n"/>
      <c r="F351" s="400" t="n"/>
      <c r="G351" s="401" t="n"/>
      <c r="H351" s="13" t="n"/>
      <c r="I351" s="199" t="inlineStr">
        <is>
          <t>Design Criteria</t>
        </is>
      </c>
      <c r="J351" s="401" t="n"/>
      <c r="K351" s="199" t="inlineStr">
        <is>
          <t>Design</t>
        </is>
      </c>
      <c r="L351" s="199" t="inlineStr">
        <is>
          <t>Actual</t>
        </is>
      </c>
      <c r="M351" s="13" t="n"/>
      <c r="O351" s="216" t="n"/>
      <c r="P351" s="216" t="n"/>
      <c r="Q351" s="211" t="inlineStr">
        <is>
          <t>Installed Filter Type</t>
        </is>
      </c>
      <c r="R351" s="421" t="n"/>
      <c r="S351" s="422" t="n"/>
      <c r="T351" s="212" t="n"/>
      <c r="U351" s="423" t="n"/>
      <c r="V351" s="217" t="n"/>
      <c r="W351" s="217" t="n"/>
    </row>
    <row r="352" ht="13.35" customHeight="1" s="162">
      <c r="B352" s="199" t="inlineStr">
        <is>
          <t>Model Number</t>
        </is>
      </c>
      <c r="C352" s="401" t="n"/>
      <c r="D352" s="204">
        <f>IF('{Equipment Data Entry}'!F95="","",'{Equipment Data Entry}'!F95)</f>
        <v/>
      </c>
      <c r="E352" s="400" t="n"/>
      <c r="F352" s="400" t="n"/>
      <c r="G352" s="401" t="n"/>
      <c r="H352" s="13" t="n"/>
      <c r="I352" s="199" t="inlineStr">
        <is>
          <t>Total Airflow</t>
        </is>
      </c>
      <c r="J352" s="401" t="n"/>
      <c r="K352" s="24">
        <f>'Fan Airflow'!H366</f>
        <v/>
      </c>
      <c r="L352" s="24">
        <f>'Fan Airflow'!L366</f>
        <v/>
      </c>
      <c r="M352" s="22">
        <f>IF(OR(L352="",K352="",K352=0),"",L352/K352)</f>
        <v/>
      </c>
      <c r="O352" s="217" t="n"/>
      <c r="P352" s="217" t="n"/>
      <c r="Q352" s="211" t="inlineStr">
        <is>
          <t>Size</t>
        </is>
      </c>
      <c r="R352" s="212" t="n"/>
      <c r="S352" s="423" t="n"/>
      <c r="T352" s="211" t="inlineStr">
        <is>
          <t>Qty.</t>
        </is>
      </c>
      <c r="U352" s="212" t="n"/>
      <c r="V352" s="217" t="n"/>
      <c r="W352" s="217" t="n"/>
    </row>
    <row r="353" ht="13.35" customHeight="1" s="162">
      <c r="B353" s="199" t="inlineStr">
        <is>
          <t>Serial Number</t>
        </is>
      </c>
      <c r="C353" s="401" t="n"/>
      <c r="D353" s="204" t="n"/>
      <c r="E353" s="400" t="n"/>
      <c r="F353" s="400" t="n"/>
      <c r="G353" s="401" t="n"/>
      <c r="H353" s="13" t="n"/>
      <c r="I353" s="199" t="inlineStr">
        <is>
          <t>Unit ESP</t>
        </is>
      </c>
      <c r="J353" s="401" t="n"/>
      <c r="K353" s="71">
        <f>IF('{Equipment Data Entry}'!H95="","",'{Equipment Data Entry}'!H95)</f>
        <v/>
      </c>
      <c r="L353" s="64">
        <f>F368</f>
        <v/>
      </c>
      <c r="M353" s="22" t="n"/>
      <c r="O353" s="217" t="n"/>
      <c r="R353" s="217" t="n"/>
      <c r="U353" s="217" t="n"/>
      <c r="V353" s="217" t="n"/>
      <c r="W353" s="217" t="n"/>
    </row>
    <row r="354" ht="13.35" customHeight="1" s="162">
      <c r="B354" s="199" t="inlineStr">
        <is>
          <t>Area Served</t>
        </is>
      </c>
      <c r="C354" s="401" t="n"/>
      <c r="D354" s="204">
        <f>I347</f>
        <v/>
      </c>
      <c r="E354" s="400" t="n"/>
      <c r="F354" s="400" t="n"/>
      <c r="G354" s="401" t="n"/>
      <c r="H354" s="13" t="n"/>
      <c r="I354" s="199" t="inlineStr">
        <is>
          <t>Fan RPMs</t>
        </is>
      </c>
      <c r="J354" s="401" t="n"/>
      <c r="K354" s="24">
        <f>IF('{Equipment Data Entry}'!I95="","",'{Equipment Data Entry}'!I95)</f>
        <v/>
      </c>
      <c r="L354" s="24">
        <f>IF(L365="","",L365)</f>
        <v/>
      </c>
      <c r="M354" s="13" t="n"/>
      <c r="O354" s="217" t="n"/>
      <c r="P354" s="217" t="n"/>
      <c r="Q354" s="216" t="inlineStr">
        <is>
          <t>Direct Drive Motors</t>
        </is>
      </c>
      <c r="T354" s="216" t="inlineStr">
        <is>
          <t>Drive Change Data</t>
        </is>
      </c>
      <c r="V354" s="61" t="inlineStr">
        <is>
          <t>Original</t>
        </is>
      </c>
      <c r="W354" s="61" t="inlineStr">
        <is>
          <t>New</t>
        </is>
      </c>
    </row>
    <row r="355" ht="13.35" customHeight="1" s="162">
      <c r="B355" s="199" t="inlineStr">
        <is>
          <t>Location</t>
        </is>
      </c>
      <c r="C355" s="401" t="n"/>
      <c r="D355" s="204">
        <f>IF('{Equipment Data Entry}'!D95="","",'{Equipment Data Entry}'!D95)</f>
        <v/>
      </c>
      <c r="E355" s="400" t="n"/>
      <c r="F355" s="400" t="n"/>
      <c r="G355" s="401" t="n"/>
      <c r="H355" s="13" t="n"/>
      <c r="I355" s="283" t="n"/>
      <c r="J355" s="283" t="n"/>
      <c r="K355" s="36" t="n"/>
      <c r="L355" s="36" t="n"/>
      <c r="M355" s="13" t="n"/>
      <c r="O355" s="217" t="n"/>
      <c r="P355" s="211" t="n"/>
      <c r="Q355" s="211" t="inlineStr">
        <is>
          <t>Initial</t>
        </is>
      </c>
      <c r="R355" s="211" t="inlineStr">
        <is>
          <t>Final</t>
        </is>
      </c>
      <c r="S355" s="217" t="n"/>
      <c r="T355" s="211" t="inlineStr">
        <is>
          <t>Motor Sheave</t>
        </is>
      </c>
      <c r="U355" s="422" t="n"/>
      <c r="V355" s="212" t="n"/>
      <c r="W355" s="212" t="n"/>
    </row>
    <row r="356" ht="13.35" customHeight="1" s="162">
      <c r="B356" s="13" t="n"/>
      <c r="C356" s="13" t="n"/>
      <c r="D356" s="13" t="n"/>
      <c r="E356" s="13" t="n"/>
      <c r="F356" s="13" t="n"/>
      <c r="G356" s="13" t="n"/>
      <c r="H356" s="13" t="n"/>
      <c r="I356" s="283" t="n"/>
      <c r="J356" s="283" t="n"/>
      <c r="K356" s="37" t="n"/>
      <c r="L356" s="37" t="n"/>
      <c r="M356" s="13" t="n"/>
      <c r="O356" s="217" t="n"/>
      <c r="P356" s="211" t="inlineStr">
        <is>
          <t>RPM</t>
        </is>
      </c>
      <c r="Q356" s="212" t="n"/>
      <c r="R356" s="211" t="n"/>
      <c r="S356" s="217" t="n"/>
      <c r="T356" s="211" t="inlineStr">
        <is>
          <t>Fan Sheave</t>
        </is>
      </c>
      <c r="U356" s="422" t="n"/>
      <c r="V356" s="212" t="n"/>
      <c r="W356" s="212" t="n"/>
    </row>
    <row r="357" ht="13.35" customHeight="1" s="162">
      <c r="B357" s="200" t="inlineStr">
        <is>
          <t>Motor Data</t>
        </is>
      </c>
      <c r="C357" s="400" t="n"/>
      <c r="D357" s="400" t="n"/>
      <c r="E357" s="400" t="n"/>
      <c r="F357" s="400" t="n"/>
      <c r="G357" s="401" t="n"/>
      <c r="H357" s="13" t="n"/>
      <c r="I357" s="283" t="inlineStr">
        <is>
          <t>Filters: Type / Size / Qty</t>
        </is>
      </c>
      <c r="J357" s="404" t="n"/>
      <c r="K357" s="37" t="n"/>
      <c r="L357" s="404" t="n"/>
      <c r="M357" s="404" t="n"/>
      <c r="O357" s="217" t="n"/>
      <c r="P357" s="211" t="inlineStr">
        <is>
          <t>VFD</t>
        </is>
      </c>
      <c r="Q357" s="212" t="n"/>
      <c r="R357" s="211" t="n"/>
      <c r="S357" s="217" t="n"/>
      <c r="T357" s="211" t="inlineStr">
        <is>
          <t>Belt</t>
        </is>
      </c>
      <c r="U357" s="422" t="n"/>
      <c r="V357" s="212" t="n"/>
      <c r="W357" s="212" t="n"/>
    </row>
    <row r="358" ht="13.35" customHeight="1" s="162">
      <c r="B358" s="199" t="inlineStr">
        <is>
          <t>Manufacturer</t>
        </is>
      </c>
      <c r="C358" s="401" t="n"/>
      <c r="D358" s="203" t="n"/>
      <c r="E358" s="400" t="n"/>
      <c r="F358" s="400" t="n"/>
      <c r="G358" s="401" t="n"/>
      <c r="H358" s="13" t="n"/>
      <c r="I358" s="200" t="inlineStr">
        <is>
          <t>Drive Data</t>
        </is>
      </c>
      <c r="J358" s="400" t="n"/>
      <c r="K358" s="400" t="n"/>
      <c r="L358" s="401" t="n"/>
      <c r="M358" s="13" t="n"/>
      <c r="O358" s="217" t="n"/>
      <c r="P358" s="211" t="inlineStr">
        <is>
          <t>DCV</t>
        </is>
      </c>
      <c r="Q358" s="212" t="n"/>
      <c r="R358" s="211" t="n"/>
      <c r="S358" s="217" t="n"/>
      <c r="T358" s="211" t="inlineStr">
        <is>
          <t>C to C</t>
        </is>
      </c>
      <c r="U358" s="422" t="n"/>
      <c r="V358" s="212" t="n"/>
      <c r="W358" s="212" t="n"/>
    </row>
    <row r="359" ht="13.35" customHeight="1" s="162">
      <c r="B359" s="199" t="inlineStr">
        <is>
          <t>Horsepower</t>
        </is>
      </c>
      <c r="C359" s="401" t="n"/>
      <c r="D359" s="28">
        <f>IF('{Equipment Data Entry}'!G95="","",'{Equipment Data Entry}'!G95)</f>
        <v/>
      </c>
      <c r="E359" s="21" t="inlineStr">
        <is>
          <t>RPM</t>
        </is>
      </c>
      <c r="F359" s="24" t="n"/>
      <c r="G359" s="199" t="inlineStr">
        <is>
          <t>SF</t>
        </is>
      </c>
      <c r="H359" s="13" t="n"/>
      <c r="I359" s="199" t="inlineStr">
        <is>
          <t>Motor Shv OD/Bore/PD</t>
        </is>
      </c>
      <c r="J359" s="401" t="n"/>
      <c r="K359" s="208">
        <f>IF('{Equipment Data Entry}'!J95="","",'{Equipment Data Entry}'!J95)</f>
        <v/>
      </c>
      <c r="L359" s="401" t="n"/>
      <c r="M359" s="13" t="n"/>
      <c r="O359" s="217" t="n"/>
      <c r="P359" s="217" t="n"/>
      <c r="Q359" s="217" t="n"/>
      <c r="R359" s="217" t="n"/>
      <c r="S359" s="217" t="n"/>
      <c r="T359" s="217" t="n"/>
      <c r="U359" s="217" t="n"/>
      <c r="V359" s="217" t="n"/>
      <c r="W359" s="217" t="n"/>
    </row>
    <row r="360" ht="13.35" customHeight="1" s="162">
      <c r="B360" s="198">
        <f>IF('{Equipment Data Entry}'!N95="","",'{Equipment Data Entry}'!N95)</f>
        <v/>
      </c>
      <c r="C360" s="198">
        <f>IF('{Equipment Data Entry}'!O95="","",'{Equipment Data Entry}'!O95)</f>
        <v/>
      </c>
      <c r="D360" s="21" t="inlineStr">
        <is>
          <t>FLA</t>
        </is>
      </c>
      <c r="E360" s="67" t="n"/>
      <c r="F360" s="21" t="inlineStr">
        <is>
          <t>Frame</t>
        </is>
      </c>
      <c r="G360" s="208" t="n"/>
      <c r="H360" s="13" t="n"/>
      <c r="I360" s="199" t="inlineStr">
        <is>
          <t>Fan Shv OD/Bore</t>
        </is>
      </c>
      <c r="J360" s="401" t="n"/>
      <c r="K360" s="208">
        <f>IF('{Equipment Data Entry}'!K95="","",'{Equipment Data Entry}'!K95)</f>
        <v/>
      </c>
      <c r="L360" s="401" t="n"/>
      <c r="M360" s="13" t="n"/>
      <c r="O360" s="217" t="n"/>
      <c r="P360" s="217" t="n"/>
      <c r="Q360" s="462" t="inlineStr">
        <is>
          <t>Technician Notes</t>
        </is>
      </c>
      <c r="R360" s="451" t="n"/>
      <c r="S360" s="451" t="n"/>
      <c r="T360" s="451" t="n"/>
      <c r="U360" s="451" t="n"/>
      <c r="V360" s="451" t="n"/>
      <c r="W360" s="452" t="n"/>
    </row>
    <row r="361" ht="13.35" customHeight="1" s="162">
      <c r="B361" s="199" t="inlineStr">
        <is>
          <t>Corrected FLA</t>
        </is>
      </c>
      <c r="C361" s="401" t="n"/>
      <c r="D361" s="27">
        <f>IF(OR(E362="",E360="",B360=""),"",B360/AVERAGE(E362:G362)*E360)</f>
        <v/>
      </c>
      <c r="E361" s="199" t="inlineStr">
        <is>
          <t>Estimated BHP</t>
        </is>
      </c>
      <c r="F361" s="401" t="n"/>
      <c r="G361" s="27">
        <f>IF(OR(COUNT(E362:G362)=0,COUNT(E363:G363)=0),"",IF(C360="1-phase", ((0.8*0.9*E362*E363)/746), AVERAGE(E362:G362)*AVERAGE(E363:G363)*0.8*0.9*1.732/746))</f>
        <v/>
      </c>
      <c r="H361" s="13" t="n"/>
      <c r="I361" s="199" t="inlineStr">
        <is>
          <t>Belt(s)</t>
        </is>
      </c>
      <c r="J361" s="208">
        <f>IF('{Equipment Data Entry}'!L95="","",'{Equipment Data Entry}'!L95)</f>
        <v/>
      </c>
      <c r="K361" s="199" t="inlineStr">
        <is>
          <t>C to C</t>
        </is>
      </c>
      <c r="L361" s="64">
        <f>IF('{Equipment Data Entry}'!M95="","",'{Equipment Data Entry}'!M95)</f>
        <v/>
      </c>
      <c r="M361" s="13" t="n"/>
      <c r="O361" s="217" t="n"/>
      <c r="P361" s="217" t="n"/>
      <c r="Q361" s="463" t="n"/>
      <c r="R361" s="430" t="n"/>
      <c r="S361" s="430" t="n"/>
      <c r="T361" s="430" t="n"/>
      <c r="U361" s="430" t="n"/>
      <c r="V361" s="430" t="n"/>
      <c r="W361" s="464" t="n"/>
    </row>
    <row r="362" ht="13.35" customHeight="1" s="162">
      <c r="B362" s="199" t="inlineStr">
        <is>
          <t>Measured Voltage</t>
        </is>
      </c>
      <c r="C362" s="400" t="n"/>
      <c r="D362" s="401" t="n"/>
      <c r="E362" s="24" t="n"/>
      <c r="F362" s="24" t="n"/>
      <c r="G362" s="24" t="n"/>
      <c r="H362" s="13" t="n"/>
      <c r="I362" s="283" t="inlineStr">
        <is>
          <t>Final Settings / Setpoints</t>
        </is>
      </c>
      <c r="J362" s="404" t="n"/>
      <c r="K362" s="37" t="n"/>
      <c r="L362" s="404" t="n"/>
      <c r="M362" s="404" t="n"/>
      <c r="O362" s="217" t="n"/>
      <c r="P362" s="217" t="n"/>
      <c r="Q362" s="465" t="n"/>
      <c r="R362" s="404" t="n"/>
      <c r="S362" s="404" t="n"/>
      <c r="T362" s="404" t="n"/>
      <c r="U362" s="404" t="n"/>
      <c r="V362" s="404" t="n"/>
      <c r="W362" s="466" t="n"/>
    </row>
    <row r="363" ht="13.35" customHeight="1" s="162">
      <c r="B363" s="199" t="inlineStr">
        <is>
          <t>Measured Amperage</t>
        </is>
      </c>
      <c r="C363" s="400" t="n"/>
      <c r="D363" s="401" t="n"/>
      <c r="E363" s="67" t="n"/>
      <c r="F363" s="67" t="n"/>
      <c r="G363" s="67" t="n"/>
      <c r="H363" s="13" t="n"/>
      <c r="I363" s="205" t="inlineStr">
        <is>
          <t>RPM Data</t>
        </is>
      </c>
      <c r="J363" s="401" t="n"/>
      <c r="K363" s="205" t="inlineStr">
        <is>
          <t>Initial</t>
        </is>
      </c>
      <c r="L363" s="205" t="inlineStr">
        <is>
          <t>Final</t>
        </is>
      </c>
      <c r="M363" s="13" t="n"/>
      <c r="O363" s="217" t="n"/>
      <c r="P363" s="217" t="n"/>
      <c r="Q363" s="465" t="n"/>
      <c r="R363" s="404" t="n"/>
      <c r="S363" s="404" t="n"/>
      <c r="T363" s="404" t="n"/>
      <c r="U363" s="404" t="n"/>
      <c r="V363" s="404" t="n"/>
      <c r="W363" s="466" t="n"/>
    </row>
    <row r="364" ht="13.35" customHeight="1" s="162">
      <c r="B364" s="13" t="n"/>
      <c r="C364" s="13" t="n"/>
      <c r="D364" s="13" t="n"/>
      <c r="E364" s="13" t="n"/>
      <c r="F364" s="13" t="n"/>
      <c r="G364" s="13" t="n"/>
      <c r="H364" s="13" t="n"/>
      <c r="I364" s="199" t="inlineStr">
        <is>
          <t>Motor RPM</t>
        </is>
      </c>
      <c r="J364" s="401" t="n"/>
      <c r="K364" s="24" t="n"/>
      <c r="L364" s="24" t="n"/>
      <c r="M364" s="13" t="n"/>
      <c r="O364" s="217" t="n"/>
      <c r="P364" s="217" t="n"/>
      <c r="Q364" s="465" t="n"/>
      <c r="R364" s="404" t="n"/>
      <c r="S364" s="404" t="n"/>
      <c r="T364" s="404" t="n"/>
      <c r="U364" s="404" t="n"/>
      <c r="V364" s="404" t="n"/>
      <c r="W364" s="466" t="n"/>
    </row>
    <row r="365" ht="13.35" customHeight="1" s="162">
      <c r="B365" s="200" t="inlineStr">
        <is>
          <t xml:space="preserve">Static Pressures Profile </t>
        </is>
      </c>
      <c r="C365" s="400" t="n"/>
      <c r="D365" s="400" t="n"/>
      <c r="E365" s="400" t="n"/>
      <c r="F365" s="400" t="n"/>
      <c r="G365" s="401" t="n"/>
      <c r="H365" s="13" t="n"/>
      <c r="I365" s="199" t="inlineStr">
        <is>
          <t>Fan RPM</t>
        </is>
      </c>
      <c r="J365" s="401" t="n"/>
      <c r="K365" s="24" t="n"/>
      <c r="L365" s="24" t="n"/>
      <c r="M365" s="13" t="n"/>
      <c r="O365" s="217" t="n"/>
      <c r="P365" s="217" t="n"/>
      <c r="Q365" s="465" t="n"/>
      <c r="R365" s="404" t="n"/>
      <c r="S365" s="404" t="n"/>
      <c r="T365" s="404" t="n"/>
      <c r="U365" s="404" t="n"/>
      <c r="V365" s="404" t="n"/>
      <c r="W365" s="466" t="n"/>
    </row>
    <row r="366" ht="13.35" customHeight="1" s="162">
      <c r="B366" s="434" t="n"/>
      <c r="C366" s="401" t="n"/>
      <c r="D366" s="205" t="inlineStr">
        <is>
          <t>Flt/Coil</t>
        </is>
      </c>
      <c r="E366" s="205" t="inlineStr">
        <is>
          <t>Fan</t>
        </is>
      </c>
      <c r="F366" s="434" t="n"/>
      <c r="G366" s="401" t="n"/>
      <c r="H366" s="13" t="n"/>
      <c r="I366" s="246" t="inlineStr">
        <is>
          <t>VSD Frequency</t>
        </is>
      </c>
      <c r="J366" s="403" t="n"/>
      <c r="K366" s="65" t="n"/>
      <c r="L366" s="65" t="n"/>
      <c r="M366" s="13" t="n"/>
      <c r="O366" s="217" t="n"/>
      <c r="P366" s="217" t="n"/>
      <c r="Q366" s="465" t="n"/>
      <c r="R366" s="404" t="n"/>
      <c r="S366" s="404" t="n"/>
      <c r="T366" s="404" t="n"/>
      <c r="U366" s="404" t="n"/>
      <c r="V366" s="404" t="n"/>
      <c r="W366" s="466" t="n"/>
    </row>
    <row r="367" ht="13.35" customHeight="1" s="162">
      <c r="B367" s="198" t="inlineStr">
        <is>
          <t>Entering</t>
        </is>
      </c>
      <c r="C367" s="401" t="n"/>
      <c r="D367" s="19" t="n"/>
      <c r="E367" s="19" t="n"/>
      <c r="F367" s="19">
        <f>IF(E367="", "", E368-E367)</f>
        <v/>
      </c>
      <c r="G367" s="186" t="inlineStr">
        <is>
          <t>TSP</t>
        </is>
      </c>
      <c r="H367" s="23" t="n"/>
      <c r="I367" s="14" t="n"/>
      <c r="J367" s="14" t="n"/>
      <c r="K367" s="14" t="n"/>
      <c r="L367" s="38" t="n"/>
      <c r="M367" s="13" t="n"/>
      <c r="O367" s="217" t="n"/>
      <c r="P367" s="217" t="n"/>
      <c r="Q367" s="465" t="n"/>
      <c r="R367" s="404" t="n"/>
      <c r="S367" s="404" t="n"/>
      <c r="T367" s="404" t="n"/>
      <c r="U367" s="404" t="n"/>
      <c r="V367" s="404" t="n"/>
      <c r="W367" s="466" t="n"/>
    </row>
    <row r="368" ht="13.35" customHeight="1" s="162">
      <c r="B368" s="198" t="inlineStr">
        <is>
          <t>Exiting</t>
        </is>
      </c>
      <c r="C368" s="401" t="n"/>
      <c r="D368" s="55">
        <f>IF(E367="", "", E367)</f>
        <v/>
      </c>
      <c r="E368" s="19" t="n"/>
      <c r="F368" s="19">
        <f>IF(E368="", "", E368-D367)</f>
        <v/>
      </c>
      <c r="G368" s="186" t="inlineStr">
        <is>
          <t>ESP</t>
        </is>
      </c>
      <c r="H368" s="23" t="n"/>
      <c r="I368" s="13" t="n"/>
      <c r="J368" s="13" t="n"/>
      <c r="K368" s="13" t="n"/>
      <c r="L368" s="13" t="n"/>
      <c r="M368" s="13" t="n"/>
      <c r="O368" s="217" t="n"/>
      <c r="P368" s="217" t="n"/>
      <c r="Q368" s="467" t="n"/>
      <c r="R368" s="468" t="n"/>
      <c r="S368" s="468" t="n"/>
      <c r="T368" s="468" t="n"/>
      <c r="U368" s="468" t="n"/>
      <c r="V368" s="468" t="n"/>
      <c r="W368" s="469" t="n"/>
    </row>
    <row r="369"/>
    <row r="370" ht="13.35" customHeight="1" s="162">
      <c r="B370" s="200" t="inlineStr">
        <is>
          <t>System</t>
        </is>
      </c>
      <c r="C370" s="403" t="n"/>
      <c r="D370" s="209">
        <f>IF('{Equipment Data Entry}'!B96="","",'{Equipment Data Entry}'!B96)</f>
        <v/>
      </c>
      <c r="E370" s="420" t="n"/>
      <c r="F370" s="403" t="n"/>
      <c r="G370" s="200" t="inlineStr">
        <is>
          <t>Service</t>
        </is>
      </c>
      <c r="H370" s="403" t="n"/>
      <c r="I370" s="210">
        <f>IF('{Equipment Data Entry}'!C96="","", '{Equipment Data Entry}'!C96)</f>
        <v/>
      </c>
      <c r="J370" s="420" t="n"/>
      <c r="K370" s="420" t="n"/>
      <c r="L370" s="420" t="n"/>
      <c r="M370" s="403" t="n"/>
      <c r="O370" s="217" t="n"/>
      <c r="P370" s="217" t="n"/>
      <c r="Q370" s="216" t="inlineStr">
        <is>
          <t>Misc. Unit Info</t>
        </is>
      </c>
      <c r="T370" s="217" t="n"/>
      <c r="V370" s="217" t="n"/>
      <c r="W370" s="217" t="n"/>
    </row>
    <row r="371" ht="13.35" customHeight="1" s="162">
      <c r="B371" s="424" t="n"/>
      <c r="C371" s="425" t="n"/>
      <c r="D371" s="424" t="n"/>
      <c r="E371" s="426" t="n"/>
      <c r="F371" s="425" t="n"/>
      <c r="G371" s="424" t="n"/>
      <c r="H371" s="425" t="n"/>
      <c r="I371" s="424" t="n"/>
      <c r="J371" s="426" t="n"/>
      <c r="K371" s="426" t="n"/>
      <c r="L371" s="426" t="n"/>
      <c r="M371" s="425" t="n"/>
      <c r="O371" s="217" t="n"/>
      <c r="P371" s="217" t="n"/>
      <c r="Q371" s="211" t="inlineStr">
        <is>
          <t>Design Fan Rotation</t>
        </is>
      </c>
      <c r="R371" s="421" t="n"/>
      <c r="S371" s="422" t="n"/>
      <c r="T371" s="212" t="n"/>
      <c r="U371" s="423" t="n"/>
      <c r="V371" s="217" t="n"/>
      <c r="W371" s="217" t="n"/>
    </row>
    <row r="372" ht="13.35" customHeight="1" s="162">
      <c r="B372" s="439" t="inlineStr">
        <is>
          <t>Drive Type:</t>
        </is>
      </c>
      <c r="C372" s="13" t="n"/>
      <c r="D372" s="440" t="n"/>
      <c r="E372" s="439" t="inlineStr">
        <is>
          <t>Fan Rotation – Design:</t>
        </is>
      </c>
      <c r="F372" s="13" t="n"/>
      <c r="G372" s="440" t="n"/>
      <c r="H372" s="13" t="n"/>
      <c r="I372" s="439" t="inlineStr">
        <is>
          <t>Actual:</t>
        </is>
      </c>
      <c r="J372" s="440" t="n"/>
      <c r="K372" s="439" t="inlineStr">
        <is>
          <t>Sheave Bore (M/F):</t>
        </is>
      </c>
      <c r="L372" s="13" t="n"/>
      <c r="M372" s="440" t="n"/>
      <c r="O372" s="217" t="n"/>
      <c r="P372" s="217" t="n"/>
      <c r="Q372" s="211" t="inlineStr">
        <is>
          <t>Actual Fan Rotation</t>
        </is>
      </c>
      <c r="R372" s="421" t="n"/>
      <c r="S372" s="422" t="n"/>
      <c r="T372" s="212" t="n"/>
      <c r="U372" s="423" t="n"/>
      <c r="V372" s="217" t="n"/>
      <c r="W372" s="217" t="n"/>
    </row>
    <row r="373" ht="13.35" customHeight="1" s="162">
      <c r="B373" s="200" t="inlineStr">
        <is>
          <t>Unit Data</t>
        </is>
      </c>
      <c r="C373" s="400" t="n"/>
      <c r="D373" s="400" t="n"/>
      <c r="E373" s="400" t="n"/>
      <c r="F373" s="400" t="n"/>
      <c r="G373" s="401" t="n"/>
      <c r="H373" s="13" t="n"/>
      <c r="I373" s="200" t="inlineStr">
        <is>
          <t>Design and Performance Data</t>
        </is>
      </c>
      <c r="J373" s="400" t="n"/>
      <c r="K373" s="400" t="n"/>
      <c r="L373" s="401" t="n"/>
      <c r="M373" s="283" t="n"/>
      <c r="O373" s="217" t="n"/>
      <c r="P373" s="217" t="n"/>
      <c r="Q373" s="211" t="inlineStr">
        <is>
          <t>Design Filter Type</t>
        </is>
      </c>
      <c r="R373" s="421" t="n"/>
      <c r="S373" s="422" t="n"/>
      <c r="T373" s="212" t="n"/>
      <c r="U373" s="423" t="n"/>
      <c r="V373" s="217" t="n"/>
      <c r="W373" s="217" t="n"/>
    </row>
    <row r="374" ht="13.35" customHeight="1" s="162">
      <c r="B374" s="199" t="inlineStr">
        <is>
          <t>Manufacturer</t>
        </is>
      </c>
      <c r="C374" s="401" t="n"/>
      <c r="D374" s="204">
        <f>IF('{Equipment Data Entry}'!E96="","",'{Equipment Data Entry}'!E96)</f>
        <v/>
      </c>
      <c r="E374" s="400" t="n"/>
      <c r="F374" s="400" t="n"/>
      <c r="G374" s="401" t="n"/>
      <c r="H374" s="13" t="n"/>
      <c r="I374" s="199" t="inlineStr">
        <is>
          <t>Design Criteria</t>
        </is>
      </c>
      <c r="J374" s="401" t="n"/>
      <c r="K374" s="199" t="inlineStr">
        <is>
          <t>Design</t>
        </is>
      </c>
      <c r="L374" s="199" t="inlineStr">
        <is>
          <t>Actual</t>
        </is>
      </c>
      <c r="M374" s="13" t="n"/>
      <c r="O374" s="216" t="n"/>
      <c r="P374" s="216" t="n"/>
      <c r="Q374" s="211" t="inlineStr">
        <is>
          <t>Installed Filter Type</t>
        </is>
      </c>
      <c r="R374" s="421" t="n"/>
      <c r="S374" s="422" t="n"/>
      <c r="T374" s="212" t="n"/>
      <c r="U374" s="423" t="n"/>
      <c r="V374" s="217" t="n"/>
      <c r="W374" s="217" t="n"/>
    </row>
    <row r="375" ht="13.35" customHeight="1" s="162">
      <c r="B375" s="199" t="inlineStr">
        <is>
          <t>Model Number</t>
        </is>
      </c>
      <c r="C375" s="401" t="n"/>
      <c r="D375" s="204">
        <f>IF('{Equipment Data Entry}'!F96="","",'{Equipment Data Entry}'!F96)</f>
        <v/>
      </c>
      <c r="E375" s="400" t="n"/>
      <c r="F375" s="400" t="n"/>
      <c r="G375" s="401" t="n"/>
      <c r="H375" s="13" t="n"/>
      <c r="I375" s="199" t="inlineStr">
        <is>
          <t>Total Airflow</t>
        </is>
      </c>
      <c r="J375" s="401" t="n"/>
      <c r="K375" s="24">
        <f>'Fan Airflow'!H387</f>
        <v/>
      </c>
      <c r="L375" s="24">
        <f>'Fan Airflow'!L387</f>
        <v/>
      </c>
      <c r="M375" s="22">
        <f>IF(OR(L375="",K375="",K375=0),"",L375/K375)</f>
        <v/>
      </c>
      <c r="O375" s="217" t="n"/>
      <c r="P375" s="217" t="n"/>
      <c r="Q375" s="211" t="inlineStr">
        <is>
          <t>Size</t>
        </is>
      </c>
      <c r="R375" s="212" t="n"/>
      <c r="S375" s="423" t="n"/>
      <c r="T375" s="211" t="inlineStr">
        <is>
          <t>Qty.</t>
        </is>
      </c>
      <c r="U375" s="212" t="n"/>
      <c r="V375" s="217" t="n"/>
      <c r="W375" s="217" t="n"/>
    </row>
    <row r="376" ht="13.35" customHeight="1" s="162">
      <c r="B376" s="199" t="inlineStr">
        <is>
          <t>Serial Number</t>
        </is>
      </c>
      <c r="C376" s="401" t="n"/>
      <c r="D376" s="204" t="n"/>
      <c r="E376" s="400" t="n"/>
      <c r="F376" s="400" t="n"/>
      <c r="G376" s="401" t="n"/>
      <c r="H376" s="13" t="n"/>
      <c r="I376" s="199" t="inlineStr">
        <is>
          <t>Unit ESP</t>
        </is>
      </c>
      <c r="J376" s="401" t="n"/>
      <c r="K376" s="71">
        <f>IF('{Equipment Data Entry}'!H96="","",'{Equipment Data Entry}'!H96)</f>
        <v/>
      </c>
      <c r="L376" s="64">
        <f>F391</f>
        <v/>
      </c>
      <c r="M376" s="22" t="n"/>
      <c r="O376" s="217" t="n"/>
      <c r="R376" s="217" t="n"/>
      <c r="U376" s="217" t="n"/>
      <c r="V376" s="217" t="n"/>
      <c r="W376" s="217" t="n"/>
    </row>
    <row r="377" ht="13.35" customHeight="1" s="162">
      <c r="B377" s="199" t="inlineStr">
        <is>
          <t>Area Served</t>
        </is>
      </c>
      <c r="C377" s="401" t="n"/>
      <c r="D377" s="204">
        <f>I370</f>
        <v/>
      </c>
      <c r="E377" s="400" t="n"/>
      <c r="F377" s="400" t="n"/>
      <c r="G377" s="401" t="n"/>
      <c r="H377" s="13" t="n"/>
      <c r="I377" s="199" t="inlineStr">
        <is>
          <t>Fan RPMs</t>
        </is>
      </c>
      <c r="J377" s="401" t="n"/>
      <c r="K377" s="24">
        <f>IF('{Equipment Data Entry}'!I96="","",'{Equipment Data Entry}'!I96)</f>
        <v/>
      </c>
      <c r="L377" s="24">
        <f>IF(L388="","",L388)</f>
        <v/>
      </c>
      <c r="M377" s="13" t="n"/>
      <c r="O377" s="217" t="n"/>
      <c r="P377" s="217" t="n"/>
      <c r="Q377" s="216" t="inlineStr">
        <is>
          <t>Direct Drive Motors</t>
        </is>
      </c>
      <c r="T377" s="216" t="inlineStr">
        <is>
          <t>Drive Change Data</t>
        </is>
      </c>
      <c r="V377" s="61" t="inlineStr">
        <is>
          <t>Original</t>
        </is>
      </c>
      <c r="W377" s="61" t="inlineStr">
        <is>
          <t>New</t>
        </is>
      </c>
    </row>
    <row r="378" ht="13.35" customHeight="1" s="162">
      <c r="B378" s="199" t="inlineStr">
        <is>
          <t>Location</t>
        </is>
      </c>
      <c r="C378" s="401" t="n"/>
      <c r="D378" s="204">
        <f>IF('{Equipment Data Entry}'!D96="","",'{Equipment Data Entry}'!D96)</f>
        <v/>
      </c>
      <c r="E378" s="400" t="n"/>
      <c r="F378" s="400" t="n"/>
      <c r="G378" s="401" t="n"/>
      <c r="H378" s="13" t="n"/>
      <c r="I378" s="283" t="n"/>
      <c r="J378" s="283" t="n"/>
      <c r="K378" s="36" t="n"/>
      <c r="L378" s="36" t="n"/>
      <c r="M378" s="13" t="n"/>
      <c r="O378" s="217" t="n"/>
      <c r="P378" s="211" t="n"/>
      <c r="Q378" s="211" t="inlineStr">
        <is>
          <t>Initial</t>
        </is>
      </c>
      <c r="R378" s="211" t="inlineStr">
        <is>
          <t>Final</t>
        </is>
      </c>
      <c r="S378" s="217" t="n"/>
      <c r="T378" s="211" t="inlineStr">
        <is>
          <t>Motor Sheave</t>
        </is>
      </c>
      <c r="U378" s="422" t="n"/>
      <c r="V378" s="212" t="n"/>
      <c r="W378" s="212" t="n"/>
    </row>
    <row r="379" ht="13.35" customHeight="1" s="162">
      <c r="B379" s="13" t="n"/>
      <c r="C379" s="13" t="n"/>
      <c r="D379" s="13" t="n"/>
      <c r="E379" s="13" t="n"/>
      <c r="F379" s="13" t="n"/>
      <c r="G379" s="13" t="n"/>
      <c r="H379" s="13" t="n"/>
      <c r="I379" s="283" t="n"/>
      <c r="J379" s="283" t="n"/>
      <c r="K379" s="37" t="n"/>
      <c r="L379" s="37" t="n"/>
      <c r="M379" s="13" t="n"/>
      <c r="O379" s="217" t="n"/>
      <c r="P379" s="211" t="inlineStr">
        <is>
          <t>RPM</t>
        </is>
      </c>
      <c r="Q379" s="212" t="n"/>
      <c r="R379" s="211" t="n"/>
      <c r="S379" s="217" t="n"/>
      <c r="T379" s="211" t="inlineStr">
        <is>
          <t>Fan Sheave</t>
        </is>
      </c>
      <c r="U379" s="422" t="n"/>
      <c r="V379" s="212" t="n"/>
      <c r="W379" s="212" t="n"/>
    </row>
    <row r="380" ht="13.35" customHeight="1" s="162">
      <c r="B380" s="200" t="inlineStr">
        <is>
          <t>Motor Data</t>
        </is>
      </c>
      <c r="C380" s="400" t="n"/>
      <c r="D380" s="400" t="n"/>
      <c r="E380" s="400" t="n"/>
      <c r="F380" s="400" t="n"/>
      <c r="G380" s="401" t="n"/>
      <c r="H380" s="13" t="n"/>
      <c r="I380" s="283" t="inlineStr">
        <is>
          <t>Filters: Type / Size / Qty</t>
        </is>
      </c>
      <c r="J380" s="404" t="n"/>
      <c r="K380" s="37" t="n"/>
      <c r="L380" s="404" t="n"/>
      <c r="M380" s="404" t="n"/>
      <c r="O380" s="217" t="n"/>
      <c r="P380" s="211" t="inlineStr">
        <is>
          <t>VFD</t>
        </is>
      </c>
      <c r="Q380" s="212" t="n"/>
      <c r="R380" s="211" t="n"/>
      <c r="S380" s="217" t="n"/>
      <c r="T380" s="211" t="inlineStr">
        <is>
          <t>Belt</t>
        </is>
      </c>
      <c r="U380" s="422" t="n"/>
      <c r="V380" s="212" t="n"/>
      <c r="W380" s="212" t="n"/>
    </row>
    <row r="381" ht="13.35" customHeight="1" s="162">
      <c r="B381" s="199" t="inlineStr">
        <is>
          <t>Manufacturer</t>
        </is>
      </c>
      <c r="C381" s="401" t="n"/>
      <c r="D381" s="203" t="n"/>
      <c r="E381" s="400" t="n"/>
      <c r="F381" s="400" t="n"/>
      <c r="G381" s="401" t="n"/>
      <c r="H381" s="13" t="n"/>
      <c r="I381" s="200" t="inlineStr">
        <is>
          <t>Drive Data</t>
        </is>
      </c>
      <c r="J381" s="400" t="n"/>
      <c r="K381" s="400" t="n"/>
      <c r="L381" s="401" t="n"/>
      <c r="M381" s="13" t="n"/>
      <c r="O381" s="217" t="n"/>
      <c r="P381" s="211" t="inlineStr">
        <is>
          <t>DCV</t>
        </is>
      </c>
      <c r="Q381" s="212" t="n"/>
      <c r="R381" s="211" t="n"/>
      <c r="S381" s="217" t="n"/>
      <c r="T381" s="211" t="inlineStr">
        <is>
          <t>C to C</t>
        </is>
      </c>
      <c r="U381" s="422" t="n"/>
      <c r="V381" s="212" t="n"/>
      <c r="W381" s="212" t="n"/>
    </row>
    <row r="382" ht="13.35" customHeight="1" s="162">
      <c r="B382" s="199" t="inlineStr">
        <is>
          <t>Horsepower</t>
        </is>
      </c>
      <c r="C382" s="401" t="n"/>
      <c r="D382" s="28">
        <f>IF('{Equipment Data Entry}'!G96="","",'{Equipment Data Entry}'!G96)</f>
        <v/>
      </c>
      <c r="E382" s="21" t="inlineStr">
        <is>
          <t>RPM</t>
        </is>
      </c>
      <c r="F382" s="24" t="n"/>
      <c r="G382" s="199" t="inlineStr">
        <is>
          <t>SF</t>
        </is>
      </c>
      <c r="H382" s="13" t="n"/>
      <c r="I382" s="199" t="inlineStr">
        <is>
          <t>Motor Shv OD/Bore/PD</t>
        </is>
      </c>
      <c r="J382" s="401" t="n"/>
      <c r="K382" s="208">
        <f>IF('{Equipment Data Entry}'!J96="","",'{Equipment Data Entry}'!J96)</f>
        <v/>
      </c>
      <c r="L382" s="401" t="n"/>
      <c r="M382" s="13" t="n"/>
      <c r="O382" s="217" t="n"/>
      <c r="P382" s="217" t="n"/>
      <c r="Q382" s="217" t="n"/>
      <c r="R382" s="217" t="n"/>
      <c r="S382" s="217" t="n"/>
      <c r="T382" s="217" t="n"/>
      <c r="U382" s="217" t="n"/>
      <c r="V382" s="217" t="n"/>
      <c r="W382" s="217" t="n"/>
    </row>
    <row r="383" ht="13.35" customHeight="1" s="162">
      <c r="B383" s="198">
        <f>IF('{Equipment Data Entry}'!N96="","",'{Equipment Data Entry}'!N96)</f>
        <v/>
      </c>
      <c r="C383" s="198">
        <f>IF('{Equipment Data Entry}'!O96="","",'{Equipment Data Entry}'!O96)</f>
        <v/>
      </c>
      <c r="D383" s="21" t="inlineStr">
        <is>
          <t>FLA</t>
        </is>
      </c>
      <c r="E383" s="67" t="n"/>
      <c r="F383" s="21" t="inlineStr">
        <is>
          <t>Frame</t>
        </is>
      </c>
      <c r="G383" s="208" t="n"/>
      <c r="H383" s="13" t="n"/>
      <c r="I383" s="199" t="inlineStr">
        <is>
          <t>Fan Shv OD/Bore</t>
        </is>
      </c>
      <c r="J383" s="401" t="n"/>
      <c r="K383" s="208">
        <f>IF('{Equipment Data Entry}'!K96="","",'{Equipment Data Entry}'!K96)</f>
        <v/>
      </c>
      <c r="L383" s="401" t="n"/>
      <c r="M383" s="13" t="n"/>
      <c r="O383" s="217" t="n"/>
      <c r="P383" s="217" t="n"/>
      <c r="Q383" s="462" t="inlineStr">
        <is>
          <t>Technician Notes</t>
        </is>
      </c>
      <c r="R383" s="451" t="n"/>
      <c r="S383" s="451" t="n"/>
      <c r="T383" s="451" t="n"/>
      <c r="U383" s="451" t="n"/>
      <c r="V383" s="451" t="n"/>
      <c r="W383" s="452" t="n"/>
    </row>
    <row r="384" ht="13.35" customHeight="1" s="162">
      <c r="B384" s="199" t="inlineStr">
        <is>
          <t>Corrected FLA</t>
        </is>
      </c>
      <c r="C384" s="401" t="n"/>
      <c r="D384" s="27">
        <f>IF(OR(E385="",E383="",B383=""),"",B383/AVERAGE(E385:G385)*E383)</f>
        <v/>
      </c>
      <c r="E384" s="199" t="inlineStr">
        <is>
          <t>Estimated BHP</t>
        </is>
      </c>
      <c r="F384" s="401" t="n"/>
      <c r="G384" s="27">
        <f>IF(OR(COUNT(E385:G385)=0,COUNT(E386:G386)=0),"",IF(C383="1-phase", ((0.8*0.9*E385*E386)/746), AVERAGE(E385:G385)*AVERAGE(E386:G386)*0.8*0.9*1.732/746))</f>
        <v/>
      </c>
      <c r="H384" s="13" t="n"/>
      <c r="I384" s="199" t="inlineStr">
        <is>
          <t>Belt(s)</t>
        </is>
      </c>
      <c r="J384" s="208">
        <f>IF('{Equipment Data Entry}'!L96="","",'{Equipment Data Entry}'!L96)</f>
        <v/>
      </c>
      <c r="K384" s="199" t="inlineStr">
        <is>
          <t>C to C</t>
        </is>
      </c>
      <c r="L384" s="64">
        <f>IF('{Equipment Data Entry}'!M96="","",'{Equipment Data Entry}'!M96)</f>
        <v/>
      </c>
      <c r="M384" s="13" t="n"/>
      <c r="O384" s="217" t="n"/>
      <c r="P384" s="217" t="n"/>
      <c r="Q384" s="463" t="n"/>
      <c r="R384" s="430" t="n"/>
      <c r="S384" s="430" t="n"/>
      <c r="T384" s="430" t="n"/>
      <c r="U384" s="430" t="n"/>
      <c r="V384" s="430" t="n"/>
      <c r="W384" s="464" t="n"/>
    </row>
    <row r="385" ht="13.35" customHeight="1" s="162">
      <c r="B385" s="199" t="inlineStr">
        <is>
          <t>Measured Voltage</t>
        </is>
      </c>
      <c r="C385" s="400" t="n"/>
      <c r="D385" s="401" t="n"/>
      <c r="E385" s="24" t="n"/>
      <c r="F385" s="24" t="n"/>
      <c r="G385" s="24" t="n"/>
      <c r="H385" s="13" t="n"/>
      <c r="I385" s="283" t="inlineStr">
        <is>
          <t>Final Settings / Setpoints</t>
        </is>
      </c>
      <c r="J385" s="404" t="n"/>
      <c r="K385" s="37" t="n"/>
      <c r="L385" s="404" t="n"/>
      <c r="M385" s="404" t="n"/>
      <c r="O385" s="217" t="n"/>
      <c r="P385" s="217" t="n"/>
      <c r="Q385" s="465" t="n"/>
      <c r="R385" s="404" t="n"/>
      <c r="S385" s="404" t="n"/>
      <c r="T385" s="404" t="n"/>
      <c r="U385" s="404" t="n"/>
      <c r="V385" s="404" t="n"/>
      <c r="W385" s="466" t="n"/>
    </row>
    <row r="386" ht="13.35" customHeight="1" s="162">
      <c r="B386" s="199" t="inlineStr">
        <is>
          <t>Measured Amperage</t>
        </is>
      </c>
      <c r="C386" s="400" t="n"/>
      <c r="D386" s="401" t="n"/>
      <c r="E386" s="67" t="n"/>
      <c r="F386" s="67" t="n"/>
      <c r="G386" s="67" t="n"/>
      <c r="H386" s="13" t="n"/>
      <c r="I386" s="205" t="inlineStr">
        <is>
          <t>RPM Data</t>
        </is>
      </c>
      <c r="J386" s="401" t="n"/>
      <c r="K386" s="205" t="inlineStr">
        <is>
          <t>Initial</t>
        </is>
      </c>
      <c r="L386" s="205" t="inlineStr">
        <is>
          <t>Final</t>
        </is>
      </c>
      <c r="M386" s="13" t="n"/>
      <c r="O386" s="217" t="n"/>
      <c r="P386" s="217" t="n"/>
      <c r="Q386" s="465" t="n"/>
      <c r="R386" s="404" t="n"/>
      <c r="S386" s="404" t="n"/>
      <c r="T386" s="404" t="n"/>
      <c r="U386" s="404" t="n"/>
      <c r="V386" s="404" t="n"/>
      <c r="W386" s="466" t="n"/>
    </row>
    <row r="387" ht="13.35" customHeight="1" s="162">
      <c r="B387" s="13" t="n"/>
      <c r="C387" s="13" t="n"/>
      <c r="D387" s="13" t="n"/>
      <c r="E387" s="13" t="n"/>
      <c r="F387" s="13" t="n"/>
      <c r="G387" s="13" t="n"/>
      <c r="H387" s="13" t="n"/>
      <c r="I387" s="199" t="inlineStr">
        <is>
          <t>Motor RPM</t>
        </is>
      </c>
      <c r="J387" s="401" t="n"/>
      <c r="K387" s="24" t="n"/>
      <c r="L387" s="24" t="n"/>
      <c r="M387" s="13" t="n"/>
      <c r="O387" s="217" t="n"/>
      <c r="P387" s="217" t="n"/>
      <c r="Q387" s="465" t="n"/>
      <c r="R387" s="404" t="n"/>
      <c r="S387" s="404" t="n"/>
      <c r="T387" s="404" t="n"/>
      <c r="U387" s="404" t="n"/>
      <c r="V387" s="404" t="n"/>
      <c r="W387" s="466" t="n"/>
    </row>
    <row r="388" ht="13.35" customHeight="1" s="162">
      <c r="B388" s="200" t="inlineStr">
        <is>
          <t xml:space="preserve">Static Pressures Profile </t>
        </is>
      </c>
      <c r="C388" s="400" t="n"/>
      <c r="D388" s="400" t="n"/>
      <c r="E388" s="400" t="n"/>
      <c r="F388" s="400" t="n"/>
      <c r="G388" s="401" t="n"/>
      <c r="H388" s="13" t="n"/>
      <c r="I388" s="199" t="inlineStr">
        <is>
          <t>Fan RPM</t>
        </is>
      </c>
      <c r="J388" s="401" t="n"/>
      <c r="K388" s="24" t="n"/>
      <c r="L388" s="24" t="n"/>
      <c r="M388" s="13" t="n"/>
      <c r="O388" s="217" t="n"/>
      <c r="P388" s="217" t="n"/>
      <c r="Q388" s="465" t="n"/>
      <c r="R388" s="404" t="n"/>
      <c r="S388" s="404" t="n"/>
      <c r="T388" s="404" t="n"/>
      <c r="U388" s="404" t="n"/>
      <c r="V388" s="404" t="n"/>
      <c r="W388" s="466" t="n"/>
    </row>
    <row r="389" ht="13.35" customHeight="1" s="162">
      <c r="B389" s="434" t="n"/>
      <c r="C389" s="401" t="n"/>
      <c r="D389" s="205" t="inlineStr">
        <is>
          <t>Flt/Coil</t>
        </is>
      </c>
      <c r="E389" s="205" t="inlineStr">
        <is>
          <t>Fan</t>
        </is>
      </c>
      <c r="F389" s="434" t="n"/>
      <c r="G389" s="401" t="n"/>
      <c r="H389" s="13" t="n"/>
      <c r="I389" s="246" t="inlineStr">
        <is>
          <t>VSD Frequency</t>
        </is>
      </c>
      <c r="J389" s="403" t="n"/>
      <c r="K389" s="65" t="n"/>
      <c r="L389" s="65" t="n"/>
      <c r="M389" s="13" t="n"/>
      <c r="O389" s="217" t="n"/>
      <c r="P389" s="217" t="n"/>
      <c r="Q389" s="465" t="n"/>
      <c r="R389" s="404" t="n"/>
      <c r="S389" s="404" t="n"/>
      <c r="T389" s="404" t="n"/>
      <c r="U389" s="404" t="n"/>
      <c r="V389" s="404" t="n"/>
      <c r="W389" s="466" t="n"/>
    </row>
    <row r="390" ht="13.35" customHeight="1" s="162">
      <c r="B390" s="198" t="inlineStr">
        <is>
          <t>Entering</t>
        </is>
      </c>
      <c r="C390" s="401" t="n"/>
      <c r="D390" s="19" t="n"/>
      <c r="E390" s="19" t="n"/>
      <c r="F390" s="19">
        <f>IF(E390="", "", E391-E390)</f>
        <v/>
      </c>
      <c r="G390" s="186" t="inlineStr">
        <is>
          <t>TSP</t>
        </is>
      </c>
      <c r="H390" s="23" t="n"/>
      <c r="I390" s="14" t="n"/>
      <c r="J390" s="14" t="n"/>
      <c r="K390" s="14" t="n"/>
      <c r="L390" s="38" t="n"/>
      <c r="M390" s="13" t="n"/>
      <c r="O390" s="217" t="n"/>
      <c r="P390" s="217" t="n"/>
      <c r="Q390" s="465" t="n"/>
      <c r="R390" s="404" t="n"/>
      <c r="S390" s="404" t="n"/>
      <c r="T390" s="404" t="n"/>
      <c r="U390" s="404" t="n"/>
      <c r="V390" s="404" t="n"/>
      <c r="W390" s="466" t="n"/>
    </row>
    <row r="391" ht="13.35" customHeight="1" s="162">
      <c r="B391" s="198" t="inlineStr">
        <is>
          <t>Exiting</t>
        </is>
      </c>
      <c r="C391" s="401" t="n"/>
      <c r="D391" s="55">
        <f>IF(E390="", "", E390)</f>
        <v/>
      </c>
      <c r="E391" s="19" t="n"/>
      <c r="F391" s="19">
        <f>IF(E391="", "", E391-D390)</f>
        <v/>
      </c>
      <c r="G391" s="186" t="inlineStr">
        <is>
          <t>ESP</t>
        </is>
      </c>
      <c r="H391" s="23" t="n"/>
      <c r="I391" s="13" t="n"/>
      <c r="J391" s="13" t="n"/>
      <c r="K391" s="13" t="n"/>
      <c r="L391" s="13" t="n"/>
      <c r="M391" s="13" t="n"/>
      <c r="O391" s="217" t="n"/>
      <c r="P391" s="217" t="n"/>
      <c r="Q391" s="467" t="n"/>
      <c r="R391" s="468" t="n"/>
      <c r="S391" s="468" t="n"/>
      <c r="T391" s="468" t="n"/>
      <c r="U391" s="468" t="n"/>
      <c r="V391" s="468" t="n"/>
      <c r="W391" s="469" t="n"/>
    </row>
    <row r="392"/>
    <row r="393" ht="13.35" customHeight="1" s="162">
      <c r="B393" s="205" t="inlineStr">
        <is>
          <t>Notes</t>
        </is>
      </c>
      <c r="C393" s="186" t="n"/>
      <c r="D393" s="400" t="n"/>
      <c r="E393" s="400" t="n"/>
      <c r="F393" s="400" t="n"/>
      <c r="G393" s="400" t="n"/>
      <c r="H393" s="400" t="n"/>
      <c r="I393" s="400" t="n"/>
      <c r="J393" s="400" t="n"/>
      <c r="K393" s="400" t="n"/>
      <c r="L393" s="400" t="n"/>
      <c r="M393" s="401" t="n"/>
    </row>
    <row r="394" ht="13.35" customHeight="1" s="162">
      <c r="B394" s="186" t="n"/>
      <c r="C394" s="400" t="n"/>
      <c r="D394" s="400" t="n"/>
      <c r="E394" s="400" t="n"/>
      <c r="F394" s="400" t="n"/>
      <c r="G394" s="400" t="n"/>
      <c r="H394" s="400" t="n"/>
      <c r="I394" s="400" t="n"/>
      <c r="J394" s="400" t="n"/>
      <c r="K394" s="400" t="n"/>
      <c r="L394" s="400" t="n"/>
      <c r="M394" s="401" t="n"/>
    </row>
    <row r="395" ht="13.35" customHeight="1" s="162">
      <c r="B395" s="186" t="n"/>
      <c r="C395" s="400" t="n"/>
      <c r="D395" s="400" t="n"/>
      <c r="E395" s="400" t="n"/>
      <c r="F395" s="400" t="n"/>
      <c r="G395" s="400" t="n"/>
      <c r="H395" s="400" t="n"/>
      <c r="I395" s="400" t="n"/>
      <c r="J395" s="400" t="n"/>
      <c r="K395" s="400" t="n"/>
      <c r="L395" s="400" t="n"/>
      <c r="M395" s="401" t="n"/>
    </row>
    <row r="396" ht="13.35" customHeight="1" s="162">
      <c r="B396" s="200" t="inlineStr">
        <is>
          <t>System</t>
        </is>
      </c>
      <c r="C396" s="403" t="n"/>
      <c r="D396" s="209">
        <f>IF('{Equipment Data Entry}'!B97="","",'{Equipment Data Entry}'!B97)</f>
        <v/>
      </c>
      <c r="E396" s="420" t="n"/>
      <c r="F396" s="403" t="n"/>
      <c r="G396" s="200" t="inlineStr">
        <is>
          <t>Service</t>
        </is>
      </c>
      <c r="H396" s="403" t="n"/>
      <c r="I396" s="210">
        <f>IF('{Equipment Data Entry}'!C97="","", '{Equipment Data Entry}'!C97)</f>
        <v/>
      </c>
      <c r="J396" s="420" t="n"/>
      <c r="K396" s="420" t="n"/>
      <c r="L396" s="420" t="n"/>
      <c r="M396" s="403" t="n"/>
      <c r="O396" s="217" t="n"/>
      <c r="P396" s="217" t="n"/>
      <c r="Q396" s="216" t="inlineStr">
        <is>
          <t>Misc. Unit Info</t>
        </is>
      </c>
      <c r="T396" s="217" t="n"/>
      <c r="V396" s="217" t="n"/>
      <c r="W396" s="217" t="n"/>
    </row>
    <row r="397" ht="13.35" customHeight="1" s="162">
      <c r="B397" s="424" t="n"/>
      <c r="C397" s="425" t="n"/>
      <c r="D397" s="424" t="n"/>
      <c r="E397" s="426" t="n"/>
      <c r="F397" s="425" t="n"/>
      <c r="G397" s="424" t="n"/>
      <c r="H397" s="425" t="n"/>
      <c r="I397" s="424" t="n"/>
      <c r="J397" s="426" t="n"/>
      <c r="K397" s="426" t="n"/>
      <c r="L397" s="426" t="n"/>
      <c r="M397" s="425" t="n"/>
      <c r="O397" s="217" t="n"/>
      <c r="P397" s="217" t="n"/>
      <c r="Q397" s="211" t="inlineStr">
        <is>
          <t>Design Fan Rotation</t>
        </is>
      </c>
      <c r="R397" s="421" t="n"/>
      <c r="S397" s="422" t="n"/>
      <c r="T397" s="212" t="n"/>
      <c r="U397" s="423" t="n"/>
      <c r="V397" s="217" t="n"/>
      <c r="W397" s="217" t="n"/>
    </row>
    <row r="398" ht="13.35" customHeight="1" s="162">
      <c r="B398" s="439" t="inlineStr">
        <is>
          <t>Drive Type:</t>
        </is>
      </c>
      <c r="C398" s="13" t="n"/>
      <c r="D398" s="440" t="n"/>
      <c r="E398" s="439" t="inlineStr">
        <is>
          <t>Fan Rotation – Design:</t>
        </is>
      </c>
      <c r="F398" s="13" t="n"/>
      <c r="G398" s="440" t="n"/>
      <c r="H398" s="13" t="n"/>
      <c r="I398" s="439" t="inlineStr">
        <is>
          <t>Actual:</t>
        </is>
      </c>
      <c r="J398" s="440" t="n"/>
      <c r="K398" s="439" t="inlineStr">
        <is>
          <t>Sheave Bore (M/F):</t>
        </is>
      </c>
      <c r="L398" s="13" t="n"/>
      <c r="M398" s="440" t="n"/>
      <c r="O398" s="217" t="n"/>
      <c r="P398" s="217" t="n"/>
      <c r="Q398" s="211" t="inlineStr">
        <is>
          <t>Actual Fan Rotation</t>
        </is>
      </c>
      <c r="R398" s="421" t="n"/>
      <c r="S398" s="422" t="n"/>
      <c r="T398" s="212" t="n"/>
      <c r="U398" s="423" t="n"/>
      <c r="V398" s="217" t="n"/>
      <c r="W398" s="217" t="n"/>
    </row>
    <row r="399" ht="13.35" customHeight="1" s="162">
      <c r="B399" s="200" t="inlineStr">
        <is>
          <t>Unit Data</t>
        </is>
      </c>
      <c r="C399" s="400" t="n"/>
      <c r="D399" s="400" t="n"/>
      <c r="E399" s="400" t="n"/>
      <c r="F399" s="400" t="n"/>
      <c r="G399" s="401" t="n"/>
      <c r="H399" s="13" t="n"/>
      <c r="I399" s="200" t="inlineStr">
        <is>
          <t>Design and Performance Data</t>
        </is>
      </c>
      <c r="J399" s="400" t="n"/>
      <c r="K399" s="400" t="n"/>
      <c r="L399" s="401" t="n"/>
      <c r="M399" s="283" t="n"/>
      <c r="O399" s="217" t="n"/>
      <c r="P399" s="217" t="n"/>
      <c r="Q399" s="211" t="inlineStr">
        <is>
          <t>Design Filter Type</t>
        </is>
      </c>
      <c r="R399" s="421" t="n"/>
      <c r="S399" s="422" t="n"/>
      <c r="T399" s="212" t="n"/>
      <c r="U399" s="423" t="n"/>
      <c r="V399" s="217" t="n"/>
      <c r="W399" s="217" t="n"/>
    </row>
    <row r="400" ht="13.35" customHeight="1" s="162">
      <c r="B400" s="199" t="inlineStr">
        <is>
          <t>Manufacturer</t>
        </is>
      </c>
      <c r="C400" s="401" t="n"/>
      <c r="D400" s="204">
        <f>IF('{Equipment Data Entry}'!E97="","",'{Equipment Data Entry}'!E97)</f>
        <v/>
      </c>
      <c r="E400" s="400" t="n"/>
      <c r="F400" s="400" t="n"/>
      <c r="G400" s="401" t="n"/>
      <c r="H400" s="13" t="n"/>
      <c r="I400" s="199" t="inlineStr">
        <is>
          <t>Design Criteria</t>
        </is>
      </c>
      <c r="J400" s="401" t="n"/>
      <c r="K400" s="199" t="inlineStr">
        <is>
          <t>Design</t>
        </is>
      </c>
      <c r="L400" s="199" t="inlineStr">
        <is>
          <t>Actual</t>
        </is>
      </c>
      <c r="M400" s="13" t="n"/>
      <c r="O400" s="216" t="n"/>
      <c r="P400" s="216" t="n"/>
      <c r="Q400" s="211" t="inlineStr">
        <is>
          <t>Installed Filter Type</t>
        </is>
      </c>
      <c r="R400" s="421" t="n"/>
      <c r="S400" s="422" t="n"/>
      <c r="T400" s="212" t="n"/>
      <c r="U400" s="423" t="n"/>
      <c r="V400" s="217" t="n"/>
      <c r="W400" s="217" t="n"/>
    </row>
    <row r="401" ht="13.35" customHeight="1" s="162">
      <c r="B401" s="199" t="inlineStr">
        <is>
          <t>Model Number</t>
        </is>
      </c>
      <c r="C401" s="401" t="n"/>
      <c r="D401" s="204">
        <f>IF('{Equipment Data Entry}'!F97="","",'{Equipment Data Entry}'!F97)</f>
        <v/>
      </c>
      <c r="E401" s="400" t="n"/>
      <c r="F401" s="400" t="n"/>
      <c r="G401" s="401" t="n"/>
      <c r="H401" s="13" t="n"/>
      <c r="I401" s="199" t="inlineStr">
        <is>
          <t>Total Airflow</t>
        </is>
      </c>
      <c r="J401" s="401" t="n"/>
      <c r="K401" s="24">
        <f>'Fan Airflow'!H415</f>
        <v/>
      </c>
      <c r="L401" s="24">
        <f>'Fan Airflow'!L415</f>
        <v/>
      </c>
      <c r="M401" s="22">
        <f>IF(OR(L401="",K401="",K401=0),"",L401/K401)</f>
        <v/>
      </c>
      <c r="O401" s="217" t="n"/>
      <c r="P401" s="217" t="n"/>
      <c r="Q401" s="211" t="inlineStr">
        <is>
          <t>Size</t>
        </is>
      </c>
      <c r="R401" s="212" t="n"/>
      <c r="S401" s="423" t="n"/>
      <c r="T401" s="211" t="inlineStr">
        <is>
          <t>Qty.</t>
        </is>
      </c>
      <c r="U401" s="212" t="n"/>
      <c r="V401" s="217" t="n"/>
      <c r="W401" s="217" t="n"/>
    </row>
    <row r="402" ht="13.35" customHeight="1" s="162">
      <c r="B402" s="199" t="inlineStr">
        <is>
          <t>Serial Number</t>
        </is>
      </c>
      <c r="C402" s="401" t="n"/>
      <c r="D402" s="204" t="n"/>
      <c r="E402" s="400" t="n"/>
      <c r="F402" s="400" t="n"/>
      <c r="G402" s="401" t="n"/>
      <c r="H402" s="13" t="n"/>
      <c r="I402" s="199" t="inlineStr">
        <is>
          <t>Unit ESP</t>
        </is>
      </c>
      <c r="J402" s="401" t="n"/>
      <c r="K402" s="71">
        <f>IF('{Equipment Data Entry}'!H97="","",'{Equipment Data Entry}'!H97)</f>
        <v/>
      </c>
      <c r="L402" s="64">
        <f>F417</f>
        <v/>
      </c>
      <c r="M402" s="22" t="n"/>
      <c r="O402" s="217" t="n"/>
      <c r="R402" s="217" t="n"/>
      <c r="U402" s="217" t="n"/>
      <c r="V402" s="217" t="n"/>
      <c r="W402" s="217" t="n"/>
    </row>
    <row r="403" ht="13.35" customHeight="1" s="162">
      <c r="B403" s="199" t="inlineStr">
        <is>
          <t>Area Served</t>
        </is>
      </c>
      <c r="C403" s="401" t="n"/>
      <c r="D403" s="204">
        <f>I396</f>
        <v/>
      </c>
      <c r="E403" s="400" t="n"/>
      <c r="F403" s="400" t="n"/>
      <c r="G403" s="401" t="n"/>
      <c r="H403" s="13" t="n"/>
      <c r="I403" s="199" t="inlineStr">
        <is>
          <t>Fan RPMs</t>
        </is>
      </c>
      <c r="J403" s="401" t="n"/>
      <c r="K403" s="24">
        <f>IF('{Equipment Data Entry}'!I97="","",'{Equipment Data Entry}'!I97)</f>
        <v/>
      </c>
      <c r="L403" s="24">
        <f>IF(L414="","",L414)</f>
        <v/>
      </c>
      <c r="M403" s="13" t="n"/>
      <c r="O403" s="217" t="n"/>
      <c r="P403" s="217" t="n"/>
      <c r="Q403" s="216" t="inlineStr">
        <is>
          <t>Direct Drive Motors</t>
        </is>
      </c>
      <c r="T403" s="216" t="inlineStr">
        <is>
          <t>Drive Change Data</t>
        </is>
      </c>
      <c r="V403" s="61" t="inlineStr">
        <is>
          <t>Original</t>
        </is>
      </c>
      <c r="W403" s="61" t="inlineStr">
        <is>
          <t>New</t>
        </is>
      </c>
    </row>
    <row r="404" ht="13.35" customHeight="1" s="162">
      <c r="B404" s="199" t="inlineStr">
        <is>
          <t>Location</t>
        </is>
      </c>
      <c r="C404" s="401" t="n"/>
      <c r="D404" s="204">
        <f>IF('{Equipment Data Entry}'!D97="","",'{Equipment Data Entry}'!D97)</f>
        <v/>
      </c>
      <c r="E404" s="400" t="n"/>
      <c r="F404" s="400" t="n"/>
      <c r="G404" s="401" t="n"/>
      <c r="H404" s="13" t="n"/>
      <c r="I404" s="283" t="n"/>
      <c r="J404" s="283" t="n"/>
      <c r="K404" s="36" t="n"/>
      <c r="L404" s="36" t="n"/>
      <c r="M404" s="13" t="n"/>
      <c r="O404" s="217" t="n"/>
      <c r="P404" s="211" t="n"/>
      <c r="Q404" s="211" t="inlineStr">
        <is>
          <t>Initial</t>
        </is>
      </c>
      <c r="R404" s="211" t="inlineStr">
        <is>
          <t>Final</t>
        </is>
      </c>
      <c r="S404" s="217" t="n"/>
      <c r="T404" s="211" t="inlineStr">
        <is>
          <t>Motor Sheave</t>
        </is>
      </c>
      <c r="U404" s="422" t="n"/>
      <c r="V404" s="212" t="n"/>
      <c r="W404" s="212" t="n"/>
    </row>
    <row r="405" ht="13.35" customHeight="1" s="162">
      <c r="B405" s="13" t="n"/>
      <c r="C405" s="13" t="n"/>
      <c r="D405" s="13" t="n"/>
      <c r="E405" s="13" t="n"/>
      <c r="F405" s="13" t="n"/>
      <c r="G405" s="13" t="n"/>
      <c r="H405" s="13" t="n"/>
      <c r="I405" s="283" t="n"/>
      <c r="J405" s="283" t="n"/>
      <c r="K405" s="37" t="n"/>
      <c r="L405" s="37" t="n"/>
      <c r="M405" s="13" t="n"/>
      <c r="O405" s="217" t="n"/>
      <c r="P405" s="211" t="inlineStr">
        <is>
          <t>RPM</t>
        </is>
      </c>
      <c r="Q405" s="212" t="n"/>
      <c r="R405" s="211" t="n"/>
      <c r="S405" s="217" t="n"/>
      <c r="T405" s="211" t="inlineStr">
        <is>
          <t>Fan Sheave</t>
        </is>
      </c>
      <c r="U405" s="422" t="n"/>
      <c r="V405" s="212" t="n"/>
      <c r="W405" s="212" t="n"/>
    </row>
    <row r="406" ht="13.35" customHeight="1" s="162">
      <c r="B406" s="200" t="inlineStr">
        <is>
          <t>Motor Data</t>
        </is>
      </c>
      <c r="C406" s="400" t="n"/>
      <c r="D406" s="400" t="n"/>
      <c r="E406" s="400" t="n"/>
      <c r="F406" s="400" t="n"/>
      <c r="G406" s="401" t="n"/>
      <c r="H406" s="13" t="n"/>
      <c r="I406" s="283" t="inlineStr">
        <is>
          <t>Filters: Type / Size / Qty</t>
        </is>
      </c>
      <c r="J406" s="404" t="n"/>
      <c r="K406" s="37" t="n"/>
      <c r="L406" s="404" t="n"/>
      <c r="M406" s="404" t="n"/>
      <c r="O406" s="217" t="n"/>
      <c r="P406" s="211" t="inlineStr">
        <is>
          <t>VFD</t>
        </is>
      </c>
      <c r="Q406" s="212" t="n"/>
      <c r="R406" s="211" t="n"/>
      <c r="S406" s="217" t="n"/>
      <c r="T406" s="211" t="inlineStr">
        <is>
          <t>Belt</t>
        </is>
      </c>
      <c r="U406" s="422" t="n"/>
      <c r="V406" s="212" t="n"/>
      <c r="W406" s="212" t="n"/>
    </row>
    <row r="407" ht="13.35" customHeight="1" s="162">
      <c r="B407" s="199" t="inlineStr">
        <is>
          <t>Manufacturer</t>
        </is>
      </c>
      <c r="C407" s="401" t="n"/>
      <c r="D407" s="203" t="n"/>
      <c r="E407" s="400" t="n"/>
      <c r="F407" s="400" t="n"/>
      <c r="G407" s="401" t="n"/>
      <c r="H407" s="13" t="n"/>
      <c r="I407" s="200" t="inlineStr">
        <is>
          <t>Drive Data</t>
        </is>
      </c>
      <c r="J407" s="400" t="n"/>
      <c r="K407" s="400" t="n"/>
      <c r="L407" s="401" t="n"/>
      <c r="M407" s="13" t="n"/>
      <c r="O407" s="217" t="n"/>
      <c r="P407" s="211" t="inlineStr">
        <is>
          <t>DCV</t>
        </is>
      </c>
      <c r="Q407" s="212" t="n"/>
      <c r="R407" s="211" t="n"/>
      <c r="S407" s="217" t="n"/>
      <c r="T407" s="211" t="inlineStr">
        <is>
          <t>C to C</t>
        </is>
      </c>
      <c r="U407" s="422" t="n"/>
      <c r="V407" s="212" t="n"/>
      <c r="W407" s="212" t="n"/>
    </row>
    <row r="408" ht="13.35" customHeight="1" s="162">
      <c r="B408" s="199" t="inlineStr">
        <is>
          <t>Horsepower</t>
        </is>
      </c>
      <c r="C408" s="401" t="n"/>
      <c r="D408" s="28">
        <f>IF('{Equipment Data Entry}'!G97="","",'{Equipment Data Entry}'!G97)</f>
        <v/>
      </c>
      <c r="E408" s="21" t="inlineStr">
        <is>
          <t>RPM</t>
        </is>
      </c>
      <c r="F408" s="24" t="n"/>
      <c r="G408" s="199" t="inlineStr">
        <is>
          <t>SF</t>
        </is>
      </c>
      <c r="H408" s="13" t="n"/>
      <c r="I408" s="199" t="inlineStr">
        <is>
          <t>Motor Shv OD/Bore/PD</t>
        </is>
      </c>
      <c r="J408" s="401" t="n"/>
      <c r="K408" s="208">
        <f>IF('{Equipment Data Entry}'!J97="","",'{Equipment Data Entry}'!J97)</f>
        <v/>
      </c>
      <c r="L408" s="401" t="n"/>
      <c r="M408" s="13" t="n"/>
      <c r="O408" s="217" t="n"/>
      <c r="P408" s="217" t="n"/>
      <c r="Q408" s="217" t="n"/>
      <c r="R408" s="217" t="n"/>
      <c r="S408" s="217" t="n"/>
      <c r="T408" s="217" t="n"/>
      <c r="U408" s="217" t="n"/>
      <c r="V408" s="217" t="n"/>
      <c r="W408" s="217" t="n"/>
    </row>
    <row r="409" ht="13.35" customHeight="1" s="162">
      <c r="B409" s="198">
        <f>IF('{Equipment Data Entry}'!N97="","",'{Equipment Data Entry}'!N97)</f>
        <v/>
      </c>
      <c r="C409" s="198">
        <f>IF('{Equipment Data Entry}'!O97="","",'{Equipment Data Entry}'!O97)</f>
        <v/>
      </c>
      <c r="D409" s="21" t="inlineStr">
        <is>
          <t>FLA</t>
        </is>
      </c>
      <c r="E409" s="67" t="n"/>
      <c r="F409" s="21" t="inlineStr">
        <is>
          <t>Frame</t>
        </is>
      </c>
      <c r="G409" s="208" t="n"/>
      <c r="H409" s="13" t="n"/>
      <c r="I409" s="199" t="inlineStr">
        <is>
          <t>Fan Shv OD/Bore</t>
        </is>
      </c>
      <c r="J409" s="401" t="n"/>
      <c r="K409" s="208">
        <f>IF('{Equipment Data Entry}'!K97="","",'{Equipment Data Entry}'!K97)</f>
        <v/>
      </c>
      <c r="L409" s="401" t="n"/>
      <c r="M409" s="13" t="n"/>
      <c r="O409" s="217" t="n"/>
      <c r="P409" s="217" t="n"/>
      <c r="Q409" s="462" t="inlineStr">
        <is>
          <t>Technician Notes</t>
        </is>
      </c>
      <c r="R409" s="451" t="n"/>
      <c r="S409" s="451" t="n"/>
      <c r="T409" s="451" t="n"/>
      <c r="U409" s="451" t="n"/>
      <c r="V409" s="451" t="n"/>
      <c r="W409" s="452" t="n"/>
    </row>
    <row r="410" ht="13.35" customHeight="1" s="162">
      <c r="B410" s="199" t="inlineStr">
        <is>
          <t>Corrected FLA</t>
        </is>
      </c>
      <c r="C410" s="401" t="n"/>
      <c r="D410" s="27">
        <f>IF(OR(E411="",E409="",B409=""),"",B409/AVERAGE(E411:G411)*E409)</f>
        <v/>
      </c>
      <c r="E410" s="199" t="inlineStr">
        <is>
          <t>Estimated BHP</t>
        </is>
      </c>
      <c r="F410" s="401" t="n"/>
      <c r="G410" s="27">
        <f>IF(OR(COUNT(E411:G411)=0,COUNT(E412:G412)=0),"",IF(C409="1-phase", ((0.8*0.9*E411*E412)/746), AVERAGE(E411:G411)*AVERAGE(E412:G412)*0.8*0.9*1.732/746))</f>
        <v/>
      </c>
      <c r="H410" s="13" t="n"/>
      <c r="I410" s="199" t="inlineStr">
        <is>
          <t>Belt(s)</t>
        </is>
      </c>
      <c r="J410" s="208">
        <f>IF('{Equipment Data Entry}'!L97="","",'{Equipment Data Entry}'!L97)</f>
        <v/>
      </c>
      <c r="K410" s="199" t="inlineStr">
        <is>
          <t>C to C</t>
        </is>
      </c>
      <c r="L410" s="64">
        <f>IF('{Equipment Data Entry}'!M97="","",'{Equipment Data Entry}'!M97)</f>
        <v/>
      </c>
      <c r="M410" s="13" t="n"/>
      <c r="O410" s="217" t="n"/>
      <c r="P410" s="217" t="n"/>
      <c r="Q410" s="463" t="n"/>
      <c r="R410" s="430" t="n"/>
      <c r="S410" s="430" t="n"/>
      <c r="T410" s="430" t="n"/>
      <c r="U410" s="430" t="n"/>
      <c r="V410" s="430" t="n"/>
      <c r="W410" s="464" t="n"/>
    </row>
    <row r="411" ht="13.35" customHeight="1" s="162">
      <c r="B411" s="199" t="inlineStr">
        <is>
          <t>Measured Voltage</t>
        </is>
      </c>
      <c r="C411" s="400" t="n"/>
      <c r="D411" s="401" t="n"/>
      <c r="E411" s="24" t="n"/>
      <c r="F411" s="24" t="n"/>
      <c r="G411" s="24" t="n"/>
      <c r="H411" s="13" t="n"/>
      <c r="I411" s="283" t="inlineStr">
        <is>
          <t>Final Settings / Setpoints</t>
        </is>
      </c>
      <c r="J411" s="404" t="n"/>
      <c r="K411" s="37" t="n"/>
      <c r="L411" s="404" t="n"/>
      <c r="M411" s="404" t="n"/>
      <c r="O411" s="217" t="n"/>
      <c r="P411" s="217" t="n"/>
      <c r="Q411" s="465" t="n"/>
      <c r="R411" s="404" t="n"/>
      <c r="S411" s="404" t="n"/>
      <c r="T411" s="404" t="n"/>
      <c r="U411" s="404" t="n"/>
      <c r="V411" s="404" t="n"/>
      <c r="W411" s="466" t="n"/>
    </row>
    <row r="412" ht="13.35" customHeight="1" s="162">
      <c r="B412" s="199" t="inlineStr">
        <is>
          <t>Measured Amperage</t>
        </is>
      </c>
      <c r="C412" s="400" t="n"/>
      <c r="D412" s="401" t="n"/>
      <c r="E412" s="67" t="n"/>
      <c r="F412" s="67" t="n"/>
      <c r="G412" s="67" t="n"/>
      <c r="H412" s="13" t="n"/>
      <c r="I412" s="205" t="inlineStr">
        <is>
          <t>RPM Data</t>
        </is>
      </c>
      <c r="J412" s="401" t="n"/>
      <c r="K412" s="205" t="inlineStr">
        <is>
          <t>Initial</t>
        </is>
      </c>
      <c r="L412" s="205" t="inlineStr">
        <is>
          <t>Final</t>
        </is>
      </c>
      <c r="M412" s="13" t="n"/>
      <c r="O412" s="217" t="n"/>
      <c r="P412" s="217" t="n"/>
      <c r="Q412" s="465" t="n"/>
      <c r="R412" s="404" t="n"/>
      <c r="S412" s="404" t="n"/>
      <c r="T412" s="404" t="n"/>
      <c r="U412" s="404" t="n"/>
      <c r="V412" s="404" t="n"/>
      <c r="W412" s="466" t="n"/>
    </row>
    <row r="413" ht="13.35" customHeight="1" s="162">
      <c r="B413" s="13" t="n"/>
      <c r="C413" s="13" t="n"/>
      <c r="D413" s="13" t="n"/>
      <c r="E413" s="13" t="n"/>
      <c r="F413" s="13" t="n"/>
      <c r="G413" s="13" t="n"/>
      <c r="H413" s="13" t="n"/>
      <c r="I413" s="199" t="inlineStr">
        <is>
          <t>Motor RPM</t>
        </is>
      </c>
      <c r="J413" s="401" t="n"/>
      <c r="K413" s="24" t="n"/>
      <c r="L413" s="24" t="n"/>
      <c r="M413" s="13" t="n"/>
      <c r="O413" s="217" t="n"/>
      <c r="P413" s="217" t="n"/>
      <c r="Q413" s="465" t="n"/>
      <c r="R413" s="404" t="n"/>
      <c r="S413" s="404" t="n"/>
      <c r="T413" s="404" t="n"/>
      <c r="U413" s="404" t="n"/>
      <c r="V413" s="404" t="n"/>
      <c r="W413" s="466" t="n"/>
    </row>
    <row r="414" ht="13.35" customHeight="1" s="162">
      <c r="B414" s="200" t="inlineStr">
        <is>
          <t xml:space="preserve">Static Pressures Profile </t>
        </is>
      </c>
      <c r="C414" s="400" t="n"/>
      <c r="D414" s="400" t="n"/>
      <c r="E414" s="400" t="n"/>
      <c r="F414" s="400" t="n"/>
      <c r="G414" s="401" t="n"/>
      <c r="H414" s="13" t="n"/>
      <c r="I414" s="199" t="inlineStr">
        <is>
          <t>Fan RPM</t>
        </is>
      </c>
      <c r="J414" s="401" t="n"/>
      <c r="K414" s="24" t="n"/>
      <c r="L414" s="24" t="n"/>
      <c r="M414" s="13" t="n"/>
      <c r="O414" s="217" t="n"/>
      <c r="P414" s="217" t="n"/>
      <c r="Q414" s="465" t="n"/>
      <c r="R414" s="404" t="n"/>
      <c r="S414" s="404" t="n"/>
      <c r="T414" s="404" t="n"/>
      <c r="U414" s="404" t="n"/>
      <c r="V414" s="404" t="n"/>
      <c r="W414" s="466" t="n"/>
    </row>
    <row r="415" ht="13.35" customHeight="1" s="162">
      <c r="B415" s="434" t="n"/>
      <c r="C415" s="401" t="n"/>
      <c r="D415" s="205" t="inlineStr">
        <is>
          <t>Flt/Coil</t>
        </is>
      </c>
      <c r="E415" s="205" t="inlineStr">
        <is>
          <t>Fan</t>
        </is>
      </c>
      <c r="F415" s="434" t="n"/>
      <c r="G415" s="401" t="n"/>
      <c r="H415" s="13" t="n"/>
      <c r="I415" s="246" t="inlineStr">
        <is>
          <t>VSD Frequency</t>
        </is>
      </c>
      <c r="J415" s="403" t="n"/>
      <c r="K415" s="65" t="n"/>
      <c r="L415" s="65" t="n"/>
      <c r="M415" s="13" t="n"/>
      <c r="O415" s="217" t="n"/>
      <c r="P415" s="217" t="n"/>
      <c r="Q415" s="465" t="n"/>
      <c r="R415" s="404" t="n"/>
      <c r="S415" s="404" t="n"/>
      <c r="T415" s="404" t="n"/>
      <c r="U415" s="404" t="n"/>
      <c r="V415" s="404" t="n"/>
      <c r="W415" s="466" t="n"/>
    </row>
    <row r="416" ht="13.35" customHeight="1" s="162">
      <c r="B416" s="198" t="inlineStr">
        <is>
          <t>Entering</t>
        </is>
      </c>
      <c r="C416" s="401" t="n"/>
      <c r="D416" s="19" t="n"/>
      <c r="E416" s="19" t="n"/>
      <c r="F416" s="19">
        <f>IF(E416="", "", E417-E416)</f>
        <v/>
      </c>
      <c r="G416" s="186" t="inlineStr">
        <is>
          <t>TSP</t>
        </is>
      </c>
      <c r="H416" s="23" t="n"/>
      <c r="I416" s="14" t="n"/>
      <c r="J416" s="14" t="n"/>
      <c r="K416" s="14" t="n"/>
      <c r="L416" s="38" t="n"/>
      <c r="M416" s="13" t="n"/>
      <c r="O416" s="217" t="n"/>
      <c r="P416" s="217" t="n"/>
      <c r="Q416" s="465" t="n"/>
      <c r="R416" s="404" t="n"/>
      <c r="S416" s="404" t="n"/>
      <c r="T416" s="404" t="n"/>
      <c r="U416" s="404" t="n"/>
      <c r="V416" s="404" t="n"/>
      <c r="W416" s="466" t="n"/>
    </row>
    <row r="417" ht="13.35" customHeight="1" s="162">
      <c r="B417" s="198" t="inlineStr">
        <is>
          <t>Exiting</t>
        </is>
      </c>
      <c r="C417" s="401" t="n"/>
      <c r="D417" s="55">
        <f>IF(E416="", "", E416)</f>
        <v/>
      </c>
      <c r="E417" s="19" t="n"/>
      <c r="F417" s="19">
        <f>IF(E417="", "", E417-D416)</f>
        <v/>
      </c>
      <c r="G417" s="186" t="inlineStr">
        <is>
          <t>ESP</t>
        </is>
      </c>
      <c r="H417" s="23" t="n"/>
      <c r="I417" s="13" t="n"/>
      <c r="J417" s="13" t="n"/>
      <c r="K417" s="13" t="n"/>
      <c r="L417" s="13" t="n"/>
      <c r="M417" s="13" t="n"/>
      <c r="O417" s="217" t="n"/>
      <c r="P417" s="217" t="n"/>
      <c r="Q417" s="467" t="n"/>
      <c r="R417" s="468" t="n"/>
      <c r="S417" s="468" t="n"/>
      <c r="T417" s="468" t="n"/>
      <c r="U417" s="468" t="n"/>
      <c r="V417" s="468" t="n"/>
      <c r="W417" s="469" t="n"/>
    </row>
    <row r="418"/>
    <row r="419" ht="13.35" customHeight="1" s="162">
      <c r="B419" s="200" t="inlineStr">
        <is>
          <t>System</t>
        </is>
      </c>
      <c r="C419" s="403" t="n"/>
      <c r="D419" s="209">
        <f>IF('{Equipment Data Entry}'!B98="","",'{Equipment Data Entry}'!B98)</f>
        <v/>
      </c>
      <c r="E419" s="420" t="n"/>
      <c r="F419" s="403" t="n"/>
      <c r="G419" s="200" t="inlineStr">
        <is>
          <t>Service</t>
        </is>
      </c>
      <c r="H419" s="403" t="n"/>
      <c r="I419" s="210">
        <f>IF('{Equipment Data Entry}'!C98="","", '{Equipment Data Entry}'!C98)</f>
        <v/>
      </c>
      <c r="J419" s="420" t="n"/>
      <c r="K419" s="420" t="n"/>
      <c r="L419" s="420" t="n"/>
      <c r="M419" s="403" t="n"/>
      <c r="O419" s="217" t="n"/>
      <c r="P419" s="217" t="n"/>
      <c r="Q419" s="216" t="inlineStr">
        <is>
          <t>Misc. Unit Info</t>
        </is>
      </c>
      <c r="T419" s="217" t="n"/>
      <c r="V419" s="217" t="n"/>
      <c r="W419" s="217" t="n"/>
    </row>
    <row r="420" ht="13.35" customHeight="1" s="162">
      <c r="B420" s="424" t="n"/>
      <c r="C420" s="425" t="n"/>
      <c r="D420" s="424" t="n"/>
      <c r="E420" s="426" t="n"/>
      <c r="F420" s="425" t="n"/>
      <c r="G420" s="424" t="n"/>
      <c r="H420" s="425" t="n"/>
      <c r="I420" s="424" t="n"/>
      <c r="J420" s="426" t="n"/>
      <c r="K420" s="426" t="n"/>
      <c r="L420" s="426" t="n"/>
      <c r="M420" s="425" t="n"/>
      <c r="O420" s="217" t="n"/>
      <c r="P420" s="217" t="n"/>
      <c r="Q420" s="211" t="inlineStr">
        <is>
          <t>Design Fan Rotation</t>
        </is>
      </c>
      <c r="R420" s="421" t="n"/>
      <c r="S420" s="422" t="n"/>
      <c r="T420" s="212" t="n"/>
      <c r="U420" s="423" t="n"/>
      <c r="V420" s="217" t="n"/>
      <c r="W420" s="217" t="n"/>
    </row>
    <row r="421" ht="13.35" customHeight="1" s="162">
      <c r="B421" s="439" t="inlineStr">
        <is>
          <t>Drive Type:</t>
        </is>
      </c>
      <c r="C421" s="13" t="n"/>
      <c r="D421" s="440" t="n"/>
      <c r="E421" s="439" t="inlineStr">
        <is>
          <t>Fan Rotation – Design:</t>
        </is>
      </c>
      <c r="F421" s="13" t="n"/>
      <c r="G421" s="440" t="n"/>
      <c r="H421" s="13" t="n"/>
      <c r="I421" s="439" t="inlineStr">
        <is>
          <t>Actual:</t>
        </is>
      </c>
      <c r="J421" s="440" t="n"/>
      <c r="K421" s="439" t="inlineStr">
        <is>
          <t>Sheave Bore (M/F):</t>
        </is>
      </c>
      <c r="L421" s="13" t="n"/>
      <c r="M421" s="440" t="n"/>
      <c r="O421" s="217" t="n"/>
      <c r="P421" s="217" t="n"/>
      <c r="Q421" s="211" t="inlineStr">
        <is>
          <t>Actual Fan Rotation</t>
        </is>
      </c>
      <c r="R421" s="421" t="n"/>
      <c r="S421" s="422" t="n"/>
      <c r="T421" s="212" t="n"/>
      <c r="U421" s="423" t="n"/>
      <c r="V421" s="217" t="n"/>
      <c r="W421" s="217" t="n"/>
    </row>
    <row r="422" ht="13.35" customHeight="1" s="162">
      <c r="B422" s="200" t="inlineStr">
        <is>
          <t>Unit Data</t>
        </is>
      </c>
      <c r="C422" s="400" t="n"/>
      <c r="D422" s="400" t="n"/>
      <c r="E422" s="400" t="n"/>
      <c r="F422" s="400" t="n"/>
      <c r="G422" s="401" t="n"/>
      <c r="H422" s="13" t="n"/>
      <c r="I422" s="200" t="inlineStr">
        <is>
          <t>Design and Performance Data</t>
        </is>
      </c>
      <c r="J422" s="400" t="n"/>
      <c r="K422" s="400" t="n"/>
      <c r="L422" s="401" t="n"/>
      <c r="M422" s="283" t="n"/>
      <c r="O422" s="217" t="n"/>
      <c r="P422" s="217" t="n"/>
      <c r="Q422" s="211" t="inlineStr">
        <is>
          <t>Design Filter Type</t>
        </is>
      </c>
      <c r="R422" s="421" t="n"/>
      <c r="S422" s="422" t="n"/>
      <c r="T422" s="212" t="n"/>
      <c r="U422" s="423" t="n"/>
      <c r="V422" s="217" t="n"/>
      <c r="W422" s="217" t="n"/>
    </row>
    <row r="423" ht="13.35" customHeight="1" s="162">
      <c r="B423" s="199" t="inlineStr">
        <is>
          <t>Manufacturer</t>
        </is>
      </c>
      <c r="C423" s="401" t="n"/>
      <c r="D423" s="204">
        <f>IF('{Equipment Data Entry}'!E98="","",'{Equipment Data Entry}'!E98)</f>
        <v/>
      </c>
      <c r="E423" s="400" t="n"/>
      <c r="F423" s="400" t="n"/>
      <c r="G423" s="401" t="n"/>
      <c r="H423" s="13" t="n"/>
      <c r="I423" s="199" t="inlineStr">
        <is>
          <t>Design Criteria</t>
        </is>
      </c>
      <c r="J423" s="401" t="n"/>
      <c r="K423" s="199" t="inlineStr">
        <is>
          <t>Design</t>
        </is>
      </c>
      <c r="L423" s="199" t="inlineStr">
        <is>
          <t>Actual</t>
        </is>
      </c>
      <c r="M423" s="13" t="n"/>
      <c r="O423" s="216" t="n"/>
      <c r="P423" s="216" t="n"/>
      <c r="Q423" s="211" t="inlineStr">
        <is>
          <t>Installed Filter Type</t>
        </is>
      </c>
      <c r="R423" s="421" t="n"/>
      <c r="S423" s="422" t="n"/>
      <c r="T423" s="212" t="n"/>
      <c r="U423" s="423" t="n"/>
      <c r="V423" s="217" t="n"/>
      <c r="W423" s="217" t="n"/>
    </row>
    <row r="424" ht="13.35" customHeight="1" s="162">
      <c r="B424" s="199" t="inlineStr">
        <is>
          <t>Model Number</t>
        </is>
      </c>
      <c r="C424" s="401" t="n"/>
      <c r="D424" s="204">
        <f>IF('{Equipment Data Entry}'!F98="","",'{Equipment Data Entry}'!F98)</f>
        <v/>
      </c>
      <c r="E424" s="400" t="n"/>
      <c r="F424" s="400" t="n"/>
      <c r="G424" s="401" t="n"/>
      <c r="H424" s="13" t="n"/>
      <c r="I424" s="199" t="inlineStr">
        <is>
          <t>Total Airflow</t>
        </is>
      </c>
      <c r="J424" s="401" t="n"/>
      <c r="K424" s="24">
        <f>'Fan Airflow'!H436</f>
        <v/>
      </c>
      <c r="L424" s="24">
        <f>'Fan Airflow'!L436</f>
        <v/>
      </c>
      <c r="M424" s="22">
        <f>IF(OR(L424="",K424="",K424=0),"",L424/K424)</f>
        <v/>
      </c>
      <c r="O424" s="217" t="n"/>
      <c r="P424" s="217" t="n"/>
      <c r="Q424" s="211" t="inlineStr">
        <is>
          <t>Size</t>
        </is>
      </c>
      <c r="R424" s="212" t="n"/>
      <c r="S424" s="423" t="n"/>
      <c r="T424" s="211" t="inlineStr">
        <is>
          <t>Qty.</t>
        </is>
      </c>
      <c r="U424" s="212" t="n"/>
      <c r="V424" s="217" t="n"/>
      <c r="W424" s="217" t="n"/>
    </row>
    <row r="425" ht="13.35" customHeight="1" s="162">
      <c r="B425" s="199" t="inlineStr">
        <is>
          <t>Serial Number</t>
        </is>
      </c>
      <c r="C425" s="401" t="n"/>
      <c r="D425" s="204" t="n"/>
      <c r="E425" s="400" t="n"/>
      <c r="F425" s="400" t="n"/>
      <c r="G425" s="401" t="n"/>
      <c r="H425" s="13" t="n"/>
      <c r="I425" s="199" t="inlineStr">
        <is>
          <t>Unit ESP</t>
        </is>
      </c>
      <c r="J425" s="401" t="n"/>
      <c r="K425" s="71">
        <f>IF('{Equipment Data Entry}'!H98="","",'{Equipment Data Entry}'!H98)</f>
        <v/>
      </c>
      <c r="L425" s="64">
        <f>F440</f>
        <v/>
      </c>
      <c r="M425" s="22" t="n"/>
      <c r="O425" s="217" t="n"/>
      <c r="R425" s="217" t="n"/>
      <c r="U425" s="217" t="n"/>
      <c r="V425" s="217" t="n"/>
      <c r="W425" s="217" t="n"/>
    </row>
    <row r="426" ht="13.35" customHeight="1" s="162">
      <c r="B426" s="199" t="inlineStr">
        <is>
          <t>Area Served</t>
        </is>
      </c>
      <c r="C426" s="401" t="n"/>
      <c r="D426" s="204">
        <f>I419</f>
        <v/>
      </c>
      <c r="E426" s="400" t="n"/>
      <c r="F426" s="400" t="n"/>
      <c r="G426" s="401" t="n"/>
      <c r="H426" s="13" t="n"/>
      <c r="I426" s="199" t="inlineStr">
        <is>
          <t>Fan RPMs</t>
        </is>
      </c>
      <c r="J426" s="401" t="n"/>
      <c r="K426" s="24">
        <f>IF('{Equipment Data Entry}'!I98="","",'{Equipment Data Entry}'!I98)</f>
        <v/>
      </c>
      <c r="L426" s="24">
        <f>IF(L437="","",L437)</f>
        <v/>
      </c>
      <c r="M426" s="13" t="n"/>
      <c r="O426" s="217" t="n"/>
      <c r="P426" s="217" t="n"/>
      <c r="Q426" s="216" t="inlineStr">
        <is>
          <t>Direct Drive Motors</t>
        </is>
      </c>
      <c r="T426" s="216" t="inlineStr">
        <is>
          <t>Drive Change Data</t>
        </is>
      </c>
      <c r="V426" s="61" t="inlineStr">
        <is>
          <t>Original</t>
        </is>
      </c>
      <c r="W426" s="61" t="inlineStr">
        <is>
          <t>New</t>
        </is>
      </c>
    </row>
    <row r="427" ht="13.35" customHeight="1" s="162">
      <c r="B427" s="199" t="inlineStr">
        <is>
          <t>Location</t>
        </is>
      </c>
      <c r="C427" s="401" t="n"/>
      <c r="D427" s="204">
        <f>IF('{Equipment Data Entry}'!D98="","",'{Equipment Data Entry}'!D98)</f>
        <v/>
      </c>
      <c r="E427" s="400" t="n"/>
      <c r="F427" s="400" t="n"/>
      <c r="G427" s="401" t="n"/>
      <c r="H427" s="13" t="n"/>
      <c r="I427" s="283" t="n"/>
      <c r="J427" s="283" t="n"/>
      <c r="K427" s="36" t="n"/>
      <c r="L427" s="36" t="n"/>
      <c r="M427" s="13" t="n"/>
      <c r="O427" s="217" t="n"/>
      <c r="P427" s="211" t="n"/>
      <c r="Q427" s="211" t="inlineStr">
        <is>
          <t>Initial</t>
        </is>
      </c>
      <c r="R427" s="211" t="inlineStr">
        <is>
          <t>Final</t>
        </is>
      </c>
      <c r="S427" s="217" t="n"/>
      <c r="T427" s="211" t="inlineStr">
        <is>
          <t>Motor Sheave</t>
        </is>
      </c>
      <c r="U427" s="422" t="n"/>
      <c r="V427" s="212" t="n"/>
      <c r="W427" s="212" t="n"/>
    </row>
    <row r="428" ht="13.35" customHeight="1" s="162">
      <c r="B428" s="13" t="n"/>
      <c r="C428" s="13" t="n"/>
      <c r="D428" s="13" t="n"/>
      <c r="E428" s="13" t="n"/>
      <c r="F428" s="13" t="n"/>
      <c r="G428" s="13" t="n"/>
      <c r="H428" s="13" t="n"/>
      <c r="I428" s="283" t="n"/>
      <c r="J428" s="283" t="n"/>
      <c r="K428" s="37" t="n"/>
      <c r="L428" s="37" t="n"/>
      <c r="M428" s="13" t="n"/>
      <c r="O428" s="217" t="n"/>
      <c r="P428" s="211" t="inlineStr">
        <is>
          <t>RPM</t>
        </is>
      </c>
      <c r="Q428" s="212" t="n"/>
      <c r="R428" s="211" t="n"/>
      <c r="S428" s="217" t="n"/>
      <c r="T428" s="211" t="inlineStr">
        <is>
          <t>Fan Sheave</t>
        </is>
      </c>
      <c r="U428" s="422" t="n"/>
      <c r="V428" s="212" t="n"/>
      <c r="W428" s="212" t="n"/>
    </row>
    <row r="429" ht="13.35" customHeight="1" s="162">
      <c r="B429" s="200" t="inlineStr">
        <is>
          <t>Motor Data</t>
        </is>
      </c>
      <c r="C429" s="400" t="n"/>
      <c r="D429" s="400" t="n"/>
      <c r="E429" s="400" t="n"/>
      <c r="F429" s="400" t="n"/>
      <c r="G429" s="401" t="n"/>
      <c r="H429" s="13" t="n"/>
      <c r="I429" s="283" t="inlineStr">
        <is>
          <t>Filters: Type / Size / Qty</t>
        </is>
      </c>
      <c r="J429" s="404" t="n"/>
      <c r="K429" s="37" t="n"/>
      <c r="L429" s="404" t="n"/>
      <c r="M429" s="404" t="n"/>
      <c r="O429" s="217" t="n"/>
      <c r="P429" s="211" t="inlineStr">
        <is>
          <t>VFD</t>
        </is>
      </c>
      <c r="Q429" s="212" t="n"/>
      <c r="R429" s="211" t="n"/>
      <c r="S429" s="217" t="n"/>
      <c r="T429" s="211" t="inlineStr">
        <is>
          <t>Belt</t>
        </is>
      </c>
      <c r="U429" s="422" t="n"/>
      <c r="V429" s="212" t="n"/>
      <c r="W429" s="212" t="n"/>
    </row>
    <row r="430" ht="13.35" customHeight="1" s="162">
      <c r="B430" s="199" t="inlineStr">
        <is>
          <t>Manufacturer</t>
        </is>
      </c>
      <c r="C430" s="401" t="n"/>
      <c r="D430" s="203" t="n"/>
      <c r="E430" s="400" t="n"/>
      <c r="F430" s="400" t="n"/>
      <c r="G430" s="401" t="n"/>
      <c r="H430" s="13" t="n"/>
      <c r="I430" s="200" t="inlineStr">
        <is>
          <t>Drive Data</t>
        </is>
      </c>
      <c r="J430" s="400" t="n"/>
      <c r="K430" s="400" t="n"/>
      <c r="L430" s="401" t="n"/>
      <c r="M430" s="13" t="n"/>
      <c r="O430" s="217" t="n"/>
      <c r="P430" s="211" t="inlineStr">
        <is>
          <t>DCV</t>
        </is>
      </c>
      <c r="Q430" s="212" t="n"/>
      <c r="R430" s="211" t="n"/>
      <c r="S430" s="217" t="n"/>
      <c r="T430" s="211" t="inlineStr">
        <is>
          <t>C to C</t>
        </is>
      </c>
      <c r="U430" s="422" t="n"/>
      <c r="V430" s="212" t="n"/>
      <c r="W430" s="212" t="n"/>
    </row>
    <row r="431" ht="13.35" customHeight="1" s="162">
      <c r="B431" s="199" t="inlineStr">
        <is>
          <t>Horsepower</t>
        </is>
      </c>
      <c r="C431" s="401" t="n"/>
      <c r="D431" s="28">
        <f>IF('{Equipment Data Entry}'!G98="","",'{Equipment Data Entry}'!G98)</f>
        <v/>
      </c>
      <c r="E431" s="21" t="inlineStr">
        <is>
          <t>RPM</t>
        </is>
      </c>
      <c r="F431" s="24" t="n"/>
      <c r="G431" s="199" t="inlineStr">
        <is>
          <t>SF</t>
        </is>
      </c>
      <c r="H431" s="13" t="n"/>
      <c r="I431" s="199" t="inlineStr">
        <is>
          <t>Motor Shv OD/Bore/PD</t>
        </is>
      </c>
      <c r="J431" s="401" t="n"/>
      <c r="K431" s="208">
        <f>IF('{Equipment Data Entry}'!J98="","",'{Equipment Data Entry}'!J98)</f>
        <v/>
      </c>
      <c r="L431" s="401" t="n"/>
      <c r="M431" s="13" t="n"/>
      <c r="O431" s="217" t="n"/>
      <c r="P431" s="217" t="n"/>
      <c r="Q431" s="217" t="n"/>
      <c r="R431" s="217" t="n"/>
      <c r="S431" s="217" t="n"/>
      <c r="T431" s="217" t="n"/>
      <c r="U431" s="217" t="n"/>
      <c r="V431" s="217" t="n"/>
      <c r="W431" s="217" t="n"/>
    </row>
    <row r="432" ht="13.35" customHeight="1" s="162">
      <c r="B432" s="198">
        <f>IF('{Equipment Data Entry}'!N98="","",'{Equipment Data Entry}'!N98)</f>
        <v/>
      </c>
      <c r="C432" s="198">
        <f>IF('{Equipment Data Entry}'!O98="","",'{Equipment Data Entry}'!O98)</f>
        <v/>
      </c>
      <c r="D432" s="21" t="inlineStr">
        <is>
          <t>FLA</t>
        </is>
      </c>
      <c r="E432" s="67" t="n"/>
      <c r="F432" s="21" t="inlineStr">
        <is>
          <t>Frame</t>
        </is>
      </c>
      <c r="G432" s="208" t="n"/>
      <c r="H432" s="13" t="n"/>
      <c r="I432" s="199" t="inlineStr">
        <is>
          <t>Fan Shv OD/Bore</t>
        </is>
      </c>
      <c r="J432" s="401" t="n"/>
      <c r="K432" s="208">
        <f>IF('{Equipment Data Entry}'!K98="","",'{Equipment Data Entry}'!K98)</f>
        <v/>
      </c>
      <c r="L432" s="401" t="n"/>
      <c r="M432" s="13" t="n"/>
      <c r="O432" s="217" t="n"/>
      <c r="P432" s="217" t="n"/>
      <c r="Q432" s="462" t="inlineStr">
        <is>
          <t>Technician Notes</t>
        </is>
      </c>
      <c r="R432" s="451" t="n"/>
      <c r="S432" s="451" t="n"/>
      <c r="T432" s="451" t="n"/>
      <c r="U432" s="451" t="n"/>
      <c r="V432" s="451" t="n"/>
      <c r="W432" s="452" t="n"/>
    </row>
    <row r="433" ht="13.35" customHeight="1" s="162">
      <c r="B433" s="199" t="inlineStr">
        <is>
          <t>Corrected FLA</t>
        </is>
      </c>
      <c r="C433" s="401" t="n"/>
      <c r="D433" s="27">
        <f>IF(OR(E434="",E432="",B432=""),"",B432/AVERAGE(E434:G434)*E432)</f>
        <v/>
      </c>
      <c r="E433" s="199" t="inlineStr">
        <is>
          <t>Estimated BHP</t>
        </is>
      </c>
      <c r="F433" s="401" t="n"/>
      <c r="G433" s="27">
        <f>IF(OR(COUNT(E434:G434)=0,COUNT(E435:G435)=0),"",IF(C432="1-phase", ((0.8*0.9*E434*E435)/746), AVERAGE(E434:G434)*AVERAGE(E435:G435)*0.8*0.9*1.732/746))</f>
        <v/>
      </c>
      <c r="H433" s="13" t="n"/>
      <c r="I433" s="199" t="inlineStr">
        <is>
          <t>Belt(s)</t>
        </is>
      </c>
      <c r="J433" s="208">
        <f>IF('{Equipment Data Entry}'!L98="","",'{Equipment Data Entry}'!L98)</f>
        <v/>
      </c>
      <c r="K433" s="199" t="inlineStr">
        <is>
          <t>C to C</t>
        </is>
      </c>
      <c r="L433" s="64">
        <f>IF('{Equipment Data Entry}'!M98="","",'{Equipment Data Entry}'!M98)</f>
        <v/>
      </c>
      <c r="M433" s="13" t="n"/>
      <c r="O433" s="217" t="n"/>
      <c r="P433" s="217" t="n"/>
      <c r="Q433" s="463" t="n"/>
      <c r="R433" s="430" t="n"/>
      <c r="S433" s="430" t="n"/>
      <c r="T433" s="430" t="n"/>
      <c r="U433" s="430" t="n"/>
      <c r="V433" s="430" t="n"/>
      <c r="W433" s="464" t="n"/>
    </row>
    <row r="434" ht="13.35" customHeight="1" s="162">
      <c r="B434" s="199" t="inlineStr">
        <is>
          <t>Measured Voltage</t>
        </is>
      </c>
      <c r="C434" s="400" t="n"/>
      <c r="D434" s="401" t="n"/>
      <c r="E434" s="24" t="n"/>
      <c r="F434" s="24" t="n"/>
      <c r="G434" s="24" t="n"/>
      <c r="H434" s="13" t="n"/>
      <c r="I434" s="283" t="inlineStr">
        <is>
          <t>Final Settings / Setpoints</t>
        </is>
      </c>
      <c r="J434" s="404" t="n"/>
      <c r="K434" s="37" t="n"/>
      <c r="L434" s="404" t="n"/>
      <c r="M434" s="404" t="n"/>
      <c r="O434" s="217" t="n"/>
      <c r="P434" s="217" t="n"/>
      <c r="Q434" s="465" t="n"/>
      <c r="R434" s="404" t="n"/>
      <c r="S434" s="404" t="n"/>
      <c r="T434" s="404" t="n"/>
      <c r="U434" s="404" t="n"/>
      <c r="V434" s="404" t="n"/>
      <c r="W434" s="466" t="n"/>
    </row>
    <row r="435" ht="13.35" customHeight="1" s="162">
      <c r="B435" s="199" t="inlineStr">
        <is>
          <t>Measured Amperage</t>
        </is>
      </c>
      <c r="C435" s="400" t="n"/>
      <c r="D435" s="401" t="n"/>
      <c r="E435" s="67" t="n"/>
      <c r="F435" s="67" t="n"/>
      <c r="G435" s="67" t="n"/>
      <c r="H435" s="13" t="n"/>
      <c r="I435" s="205" t="inlineStr">
        <is>
          <t>RPM Data</t>
        </is>
      </c>
      <c r="J435" s="401" t="n"/>
      <c r="K435" s="205" t="inlineStr">
        <is>
          <t>Initial</t>
        </is>
      </c>
      <c r="L435" s="205" t="inlineStr">
        <is>
          <t>Final</t>
        </is>
      </c>
      <c r="M435" s="13" t="n"/>
      <c r="O435" s="217" t="n"/>
      <c r="P435" s="217" t="n"/>
      <c r="Q435" s="465" t="n"/>
      <c r="R435" s="404" t="n"/>
      <c r="S435" s="404" t="n"/>
      <c r="T435" s="404" t="n"/>
      <c r="U435" s="404" t="n"/>
      <c r="V435" s="404" t="n"/>
      <c r="W435" s="466" t="n"/>
    </row>
    <row r="436" ht="13.35" customHeight="1" s="162">
      <c r="B436" s="13" t="n"/>
      <c r="C436" s="13" t="n"/>
      <c r="D436" s="13" t="n"/>
      <c r="E436" s="13" t="n"/>
      <c r="F436" s="13" t="n"/>
      <c r="G436" s="13" t="n"/>
      <c r="H436" s="13" t="n"/>
      <c r="I436" s="199" t="inlineStr">
        <is>
          <t>Motor RPM</t>
        </is>
      </c>
      <c r="J436" s="401" t="n"/>
      <c r="K436" s="24" t="n"/>
      <c r="L436" s="24" t="n"/>
      <c r="M436" s="13" t="n"/>
      <c r="O436" s="217" t="n"/>
      <c r="P436" s="217" t="n"/>
      <c r="Q436" s="465" t="n"/>
      <c r="R436" s="404" t="n"/>
      <c r="S436" s="404" t="n"/>
      <c r="T436" s="404" t="n"/>
      <c r="U436" s="404" t="n"/>
      <c r="V436" s="404" t="n"/>
      <c r="W436" s="466" t="n"/>
    </row>
    <row r="437" ht="13.35" customHeight="1" s="162">
      <c r="B437" s="200" t="inlineStr">
        <is>
          <t xml:space="preserve">Static Pressures Profile </t>
        </is>
      </c>
      <c r="C437" s="400" t="n"/>
      <c r="D437" s="400" t="n"/>
      <c r="E437" s="400" t="n"/>
      <c r="F437" s="400" t="n"/>
      <c r="G437" s="401" t="n"/>
      <c r="H437" s="13" t="n"/>
      <c r="I437" s="199" t="inlineStr">
        <is>
          <t>Fan RPM</t>
        </is>
      </c>
      <c r="J437" s="401" t="n"/>
      <c r="K437" s="24" t="n"/>
      <c r="L437" s="24" t="n"/>
      <c r="M437" s="13" t="n"/>
      <c r="O437" s="217" t="n"/>
      <c r="P437" s="217" t="n"/>
      <c r="Q437" s="465" t="n"/>
      <c r="R437" s="404" t="n"/>
      <c r="S437" s="404" t="n"/>
      <c r="T437" s="404" t="n"/>
      <c r="U437" s="404" t="n"/>
      <c r="V437" s="404" t="n"/>
      <c r="W437" s="466" t="n"/>
    </row>
    <row r="438" ht="13.35" customHeight="1" s="162">
      <c r="B438" s="434" t="n"/>
      <c r="C438" s="401" t="n"/>
      <c r="D438" s="205" t="inlineStr">
        <is>
          <t>Flt/Coil</t>
        </is>
      </c>
      <c r="E438" s="205" t="inlineStr">
        <is>
          <t>Fan</t>
        </is>
      </c>
      <c r="F438" s="434" t="n"/>
      <c r="G438" s="401" t="n"/>
      <c r="H438" s="13" t="n"/>
      <c r="I438" s="246" t="inlineStr">
        <is>
          <t>VSD Frequency</t>
        </is>
      </c>
      <c r="J438" s="403" t="n"/>
      <c r="K438" s="65" t="n"/>
      <c r="L438" s="65" t="n"/>
      <c r="M438" s="13" t="n"/>
      <c r="O438" s="217" t="n"/>
      <c r="P438" s="217" t="n"/>
      <c r="Q438" s="465" t="n"/>
      <c r="R438" s="404" t="n"/>
      <c r="S438" s="404" t="n"/>
      <c r="T438" s="404" t="n"/>
      <c r="U438" s="404" t="n"/>
      <c r="V438" s="404" t="n"/>
      <c r="W438" s="466" t="n"/>
    </row>
    <row r="439" ht="13.35" customHeight="1" s="162">
      <c r="B439" s="198" t="inlineStr">
        <is>
          <t>Entering</t>
        </is>
      </c>
      <c r="C439" s="401" t="n"/>
      <c r="D439" s="19" t="n"/>
      <c r="E439" s="19" t="n"/>
      <c r="F439" s="19">
        <f>IF(E439="", "", E440-E439)</f>
        <v/>
      </c>
      <c r="G439" s="186" t="inlineStr">
        <is>
          <t>TSP</t>
        </is>
      </c>
      <c r="H439" s="23" t="n"/>
      <c r="I439" s="14" t="n"/>
      <c r="J439" s="14" t="n"/>
      <c r="K439" s="14" t="n"/>
      <c r="L439" s="38" t="n"/>
      <c r="M439" s="13" t="n"/>
      <c r="O439" s="217" t="n"/>
      <c r="P439" s="217" t="n"/>
      <c r="Q439" s="465" t="n"/>
      <c r="R439" s="404" t="n"/>
      <c r="S439" s="404" t="n"/>
      <c r="T439" s="404" t="n"/>
      <c r="U439" s="404" t="n"/>
      <c r="V439" s="404" t="n"/>
      <c r="W439" s="466" t="n"/>
    </row>
    <row r="440" ht="13.35" customHeight="1" s="162">
      <c r="B440" s="198" t="inlineStr">
        <is>
          <t>Exiting</t>
        </is>
      </c>
      <c r="C440" s="401" t="n"/>
      <c r="D440" s="55">
        <f>IF(E439="", "", E439)</f>
        <v/>
      </c>
      <c r="E440" s="19" t="n"/>
      <c r="F440" s="19">
        <f>IF(E440="", "", E440-D439)</f>
        <v/>
      </c>
      <c r="G440" s="186" t="inlineStr">
        <is>
          <t>ESP</t>
        </is>
      </c>
      <c r="H440" s="23" t="n"/>
      <c r="I440" s="13" t="n"/>
      <c r="J440" s="13" t="n"/>
      <c r="K440" s="13" t="n"/>
      <c r="L440" s="13" t="n"/>
      <c r="M440" s="13" t="n"/>
      <c r="O440" s="217" t="n"/>
      <c r="P440" s="217" t="n"/>
      <c r="Q440" s="467" t="n"/>
      <c r="R440" s="468" t="n"/>
      <c r="S440" s="468" t="n"/>
      <c r="T440" s="468" t="n"/>
      <c r="U440" s="468" t="n"/>
      <c r="V440" s="468" t="n"/>
      <c r="W440" s="469" t="n"/>
    </row>
    <row r="441"/>
    <row r="442" ht="13.35" customHeight="1" s="162">
      <c r="B442" s="205" t="inlineStr">
        <is>
          <t>Notes</t>
        </is>
      </c>
      <c r="C442" s="186" t="n"/>
      <c r="D442" s="400" t="n"/>
      <c r="E442" s="400" t="n"/>
      <c r="F442" s="400" t="n"/>
      <c r="G442" s="400" t="n"/>
      <c r="H442" s="400" t="n"/>
      <c r="I442" s="400" t="n"/>
      <c r="J442" s="400" t="n"/>
      <c r="K442" s="400" t="n"/>
      <c r="L442" s="400" t="n"/>
      <c r="M442" s="401" t="n"/>
    </row>
    <row r="443" ht="13.35" customHeight="1" s="162">
      <c r="B443" s="186" t="n"/>
      <c r="C443" s="400" t="n"/>
      <c r="D443" s="400" t="n"/>
      <c r="E443" s="400" t="n"/>
      <c r="F443" s="400" t="n"/>
      <c r="G443" s="400" t="n"/>
      <c r="H443" s="400" t="n"/>
      <c r="I443" s="400" t="n"/>
      <c r="J443" s="400" t="n"/>
      <c r="K443" s="400" t="n"/>
      <c r="L443" s="400" t="n"/>
      <c r="M443" s="401" t="n"/>
    </row>
    <row r="444" ht="13.35" customHeight="1" s="162">
      <c r="B444" s="186" t="n"/>
      <c r="C444" s="400" t="n"/>
      <c r="D444" s="400" t="n"/>
      <c r="E444" s="400" t="n"/>
      <c r="F444" s="400" t="n"/>
      <c r="G444" s="400" t="n"/>
      <c r="H444" s="400" t="n"/>
      <c r="I444" s="400" t="n"/>
      <c r="J444" s="400" t="n"/>
      <c r="K444" s="400" t="n"/>
      <c r="L444" s="400" t="n"/>
      <c r="M444" s="401" t="n"/>
    </row>
    <row r="445" ht="13.35" customHeight="1" s="162">
      <c r="B445" s="200" t="inlineStr">
        <is>
          <t>System</t>
        </is>
      </c>
      <c r="C445" s="403" t="n"/>
      <c r="D445" s="209">
        <f>IF('{Equipment Data Entry}'!B99="","",'{Equipment Data Entry}'!B99)</f>
        <v/>
      </c>
      <c r="E445" s="420" t="n"/>
      <c r="F445" s="403" t="n"/>
      <c r="G445" s="200" t="inlineStr">
        <is>
          <t>Service</t>
        </is>
      </c>
      <c r="H445" s="403" t="n"/>
      <c r="I445" s="210">
        <f>IF('{Equipment Data Entry}'!C99="","", '{Equipment Data Entry}'!C99)</f>
        <v/>
      </c>
      <c r="J445" s="420" t="n"/>
      <c r="K445" s="420" t="n"/>
      <c r="L445" s="420" t="n"/>
      <c r="M445" s="403" t="n"/>
      <c r="O445" s="217" t="n"/>
      <c r="P445" s="217" t="n"/>
      <c r="Q445" s="216" t="inlineStr">
        <is>
          <t>Misc. Unit Info</t>
        </is>
      </c>
      <c r="T445" s="217" t="n"/>
      <c r="V445" s="217" t="n"/>
      <c r="W445" s="217" t="n"/>
    </row>
    <row r="446" ht="13.35" customHeight="1" s="162">
      <c r="B446" s="424" t="n"/>
      <c r="C446" s="425" t="n"/>
      <c r="D446" s="424" t="n"/>
      <c r="E446" s="426" t="n"/>
      <c r="F446" s="425" t="n"/>
      <c r="G446" s="424" t="n"/>
      <c r="H446" s="425" t="n"/>
      <c r="I446" s="424" t="n"/>
      <c r="J446" s="426" t="n"/>
      <c r="K446" s="426" t="n"/>
      <c r="L446" s="426" t="n"/>
      <c r="M446" s="425" t="n"/>
      <c r="O446" s="217" t="n"/>
      <c r="P446" s="217" t="n"/>
      <c r="Q446" s="211" t="inlineStr">
        <is>
          <t>Design Fan Rotation</t>
        </is>
      </c>
      <c r="R446" s="421" t="n"/>
      <c r="S446" s="422" t="n"/>
      <c r="T446" s="212" t="n"/>
      <c r="U446" s="423" t="n"/>
      <c r="V446" s="217" t="n"/>
      <c r="W446" s="217" t="n"/>
    </row>
    <row r="447" ht="13.35" customHeight="1" s="162">
      <c r="B447" s="439" t="inlineStr">
        <is>
          <t>Drive Type:</t>
        </is>
      </c>
      <c r="C447" s="13" t="n"/>
      <c r="D447" s="440" t="n"/>
      <c r="E447" s="439" t="inlineStr">
        <is>
          <t>Fan Rotation – Design:</t>
        </is>
      </c>
      <c r="F447" s="13" t="n"/>
      <c r="G447" s="440" t="n"/>
      <c r="H447" s="13" t="n"/>
      <c r="I447" s="439" t="inlineStr">
        <is>
          <t>Actual:</t>
        </is>
      </c>
      <c r="J447" s="440" t="n"/>
      <c r="K447" s="439" t="inlineStr">
        <is>
          <t>Sheave Bore (M/F):</t>
        </is>
      </c>
      <c r="L447" s="13" t="n"/>
      <c r="M447" s="440" t="n"/>
      <c r="O447" s="217" t="n"/>
      <c r="P447" s="217" t="n"/>
      <c r="Q447" s="211" t="inlineStr">
        <is>
          <t>Actual Fan Rotation</t>
        </is>
      </c>
      <c r="R447" s="421" t="n"/>
      <c r="S447" s="422" t="n"/>
      <c r="T447" s="212" t="n"/>
      <c r="U447" s="423" t="n"/>
      <c r="V447" s="217" t="n"/>
      <c r="W447" s="217" t="n"/>
    </row>
    <row r="448" ht="13.35" customHeight="1" s="162">
      <c r="B448" s="200" t="inlineStr">
        <is>
          <t>Unit Data</t>
        </is>
      </c>
      <c r="C448" s="400" t="n"/>
      <c r="D448" s="400" t="n"/>
      <c r="E448" s="400" t="n"/>
      <c r="F448" s="400" t="n"/>
      <c r="G448" s="401" t="n"/>
      <c r="H448" s="13" t="n"/>
      <c r="I448" s="200" t="inlineStr">
        <is>
          <t>Design and Performance Data</t>
        </is>
      </c>
      <c r="J448" s="400" t="n"/>
      <c r="K448" s="400" t="n"/>
      <c r="L448" s="401" t="n"/>
      <c r="M448" s="283" t="n"/>
      <c r="O448" s="217" t="n"/>
      <c r="P448" s="217" t="n"/>
      <c r="Q448" s="211" t="inlineStr">
        <is>
          <t>Design Filter Type</t>
        </is>
      </c>
      <c r="R448" s="421" t="n"/>
      <c r="S448" s="422" t="n"/>
      <c r="T448" s="212" t="n"/>
      <c r="U448" s="423" t="n"/>
      <c r="V448" s="217" t="n"/>
      <c r="W448" s="217" t="n"/>
      <c r="X448" s="217" t="n"/>
    </row>
    <row r="449" ht="13.35" customHeight="1" s="162">
      <c r="B449" s="199" t="inlineStr">
        <is>
          <t>Manufacturer</t>
        </is>
      </c>
      <c r="C449" s="401" t="n"/>
      <c r="D449" s="204">
        <f>IF('{Equipment Data Entry}'!E99="","",'{Equipment Data Entry}'!E99)</f>
        <v/>
      </c>
      <c r="E449" s="400" t="n"/>
      <c r="F449" s="400" t="n"/>
      <c r="G449" s="401" t="n"/>
      <c r="H449" s="13" t="n"/>
      <c r="I449" s="199" t="inlineStr">
        <is>
          <t>Design Criteria</t>
        </is>
      </c>
      <c r="J449" s="401" t="n"/>
      <c r="K449" s="199" t="inlineStr">
        <is>
          <t>Design</t>
        </is>
      </c>
      <c r="L449" s="199" t="inlineStr">
        <is>
          <t>Actual</t>
        </is>
      </c>
      <c r="M449" s="13" t="n"/>
      <c r="O449" s="216" t="n"/>
      <c r="P449" s="216" t="n"/>
      <c r="Q449" s="211" t="inlineStr">
        <is>
          <t>Installed Filter Type</t>
        </is>
      </c>
      <c r="R449" s="421" t="n"/>
      <c r="S449" s="422" t="n"/>
      <c r="T449" s="212" t="n"/>
      <c r="U449" s="423" t="n"/>
      <c r="V449" s="217" t="n"/>
      <c r="W449" s="217" t="n"/>
      <c r="X449" s="217" t="n"/>
    </row>
    <row r="450" ht="13.35" customHeight="1" s="162">
      <c r="B450" s="199" t="inlineStr">
        <is>
          <t>Model Number</t>
        </is>
      </c>
      <c r="C450" s="401" t="n"/>
      <c r="D450" s="204">
        <f>IF('{Equipment Data Entry}'!F99="","",'{Equipment Data Entry}'!F99)</f>
        <v/>
      </c>
      <c r="E450" s="400" t="n"/>
      <c r="F450" s="400" t="n"/>
      <c r="G450" s="401" t="n"/>
      <c r="H450" s="13" t="n"/>
      <c r="I450" s="199" t="inlineStr">
        <is>
          <t>Total Airflow</t>
        </is>
      </c>
      <c r="J450" s="401" t="n"/>
      <c r="K450" s="24">
        <f>'Fan Airflow'!H464</f>
        <v/>
      </c>
      <c r="L450" s="24">
        <f>'Fan Airflow'!L464</f>
        <v/>
      </c>
      <c r="M450" s="22">
        <f>IF(OR(L450="",K450="",K450=0),"",L450/K450)</f>
        <v/>
      </c>
      <c r="O450" s="217" t="n"/>
      <c r="P450" s="217" t="n"/>
      <c r="Q450" s="211" t="inlineStr">
        <is>
          <t>Size</t>
        </is>
      </c>
      <c r="R450" s="212" t="n"/>
      <c r="S450" s="423" t="n"/>
      <c r="T450" s="211" t="inlineStr">
        <is>
          <t>Qty.</t>
        </is>
      </c>
      <c r="U450" s="212" t="n"/>
      <c r="V450" s="217" t="n"/>
      <c r="W450" s="217" t="n"/>
      <c r="X450" s="217" t="n"/>
    </row>
    <row r="451" ht="13.35" customHeight="1" s="162">
      <c r="B451" s="199" t="inlineStr">
        <is>
          <t>Serial Number</t>
        </is>
      </c>
      <c r="C451" s="401" t="n"/>
      <c r="D451" s="204" t="n"/>
      <c r="E451" s="400" t="n"/>
      <c r="F451" s="400" t="n"/>
      <c r="G451" s="401" t="n"/>
      <c r="H451" s="13" t="n"/>
      <c r="I451" s="199" t="inlineStr">
        <is>
          <t>Unit ESP</t>
        </is>
      </c>
      <c r="J451" s="401" t="n"/>
      <c r="K451" s="71">
        <f>IF('{Equipment Data Entry}'!H99="","",'{Equipment Data Entry}'!H99)</f>
        <v/>
      </c>
      <c r="L451" s="64">
        <f>F466</f>
        <v/>
      </c>
      <c r="M451" s="22" t="n"/>
      <c r="O451" s="217" t="n"/>
      <c r="R451" s="217" t="n"/>
      <c r="U451" s="217" t="n"/>
      <c r="V451" s="217" t="n"/>
      <c r="W451" s="217" t="n"/>
      <c r="X451" s="217" t="n"/>
    </row>
    <row r="452" ht="13.35" customHeight="1" s="162">
      <c r="B452" s="199" t="inlineStr">
        <is>
          <t>Area Served</t>
        </is>
      </c>
      <c r="C452" s="401" t="n"/>
      <c r="D452" s="204">
        <f>I445</f>
        <v/>
      </c>
      <c r="E452" s="400" t="n"/>
      <c r="F452" s="400" t="n"/>
      <c r="G452" s="401" t="n"/>
      <c r="H452" s="13" t="n"/>
      <c r="I452" s="199" t="inlineStr">
        <is>
          <t>Fan RPMs</t>
        </is>
      </c>
      <c r="J452" s="401" t="n"/>
      <c r="K452" s="24">
        <f>IF('{Equipment Data Entry}'!I99="","",'{Equipment Data Entry}'!I99)</f>
        <v/>
      </c>
      <c r="L452" s="24">
        <f>IF(L463="","",L463)</f>
        <v/>
      </c>
      <c r="M452" s="13" t="n"/>
      <c r="O452" s="217" t="n"/>
      <c r="P452" s="217" t="n"/>
      <c r="Q452" s="216" t="inlineStr">
        <is>
          <t>Direct Drive Motors</t>
        </is>
      </c>
      <c r="T452" s="216" t="inlineStr">
        <is>
          <t>Drive Change Data</t>
        </is>
      </c>
      <c r="V452" s="61" t="inlineStr">
        <is>
          <t>Original</t>
        </is>
      </c>
      <c r="W452" s="61" t="inlineStr">
        <is>
          <t>New</t>
        </is>
      </c>
      <c r="X452" s="217" t="n"/>
    </row>
    <row r="453" ht="13.35" customHeight="1" s="162">
      <c r="B453" s="199" t="inlineStr">
        <is>
          <t>Location</t>
        </is>
      </c>
      <c r="C453" s="401" t="n"/>
      <c r="D453" s="204">
        <f>IF('{Equipment Data Entry}'!D99="","",'{Equipment Data Entry}'!D99)</f>
        <v/>
      </c>
      <c r="E453" s="400" t="n"/>
      <c r="F453" s="400" t="n"/>
      <c r="G453" s="401" t="n"/>
      <c r="H453" s="13" t="n"/>
      <c r="I453" s="283" t="n"/>
      <c r="J453" s="283" t="n"/>
      <c r="K453" s="36" t="n"/>
      <c r="L453" s="36" t="n"/>
      <c r="M453" s="13" t="n"/>
      <c r="O453" s="217" t="n"/>
      <c r="P453" s="211" t="n"/>
      <c r="Q453" s="211" t="inlineStr">
        <is>
          <t>Initial</t>
        </is>
      </c>
      <c r="R453" s="211" t="inlineStr">
        <is>
          <t>Final</t>
        </is>
      </c>
      <c r="S453" s="217" t="n"/>
      <c r="T453" s="211" t="inlineStr">
        <is>
          <t>Motor Sheave</t>
        </is>
      </c>
      <c r="U453" s="422" t="n"/>
      <c r="V453" s="212" t="n"/>
      <c r="W453" s="212" t="n"/>
      <c r="X453" s="217" t="n"/>
    </row>
    <row r="454" ht="13.35" customHeight="1" s="162">
      <c r="B454" s="13" t="n"/>
      <c r="C454" s="13" t="n"/>
      <c r="D454" s="13" t="n"/>
      <c r="E454" s="13" t="n"/>
      <c r="F454" s="13" t="n"/>
      <c r="G454" s="13" t="n"/>
      <c r="H454" s="13" t="n"/>
      <c r="I454" s="283" t="n"/>
      <c r="J454" s="283" t="n"/>
      <c r="K454" s="37" t="n"/>
      <c r="L454" s="37" t="n"/>
      <c r="M454" s="13" t="n"/>
      <c r="O454" s="217" t="n"/>
      <c r="P454" s="211" t="inlineStr">
        <is>
          <t>RPM</t>
        </is>
      </c>
      <c r="Q454" s="212" t="n"/>
      <c r="R454" s="211" t="n"/>
      <c r="S454" s="217" t="n"/>
      <c r="T454" s="211" t="inlineStr">
        <is>
          <t>Fan Sheave</t>
        </is>
      </c>
      <c r="U454" s="422" t="n"/>
      <c r="V454" s="212" t="n"/>
      <c r="W454" s="212" t="n"/>
      <c r="X454" s="217" t="n"/>
    </row>
    <row r="455" ht="13.35" customHeight="1" s="162">
      <c r="B455" s="200" t="inlineStr">
        <is>
          <t>Motor Data</t>
        </is>
      </c>
      <c r="C455" s="400" t="n"/>
      <c r="D455" s="400" t="n"/>
      <c r="E455" s="400" t="n"/>
      <c r="F455" s="400" t="n"/>
      <c r="G455" s="401" t="n"/>
      <c r="H455" s="13" t="n"/>
      <c r="I455" s="283" t="inlineStr">
        <is>
          <t>Filters: Type / Size / Qty</t>
        </is>
      </c>
      <c r="J455" s="404" t="n"/>
      <c r="K455" s="37" t="n"/>
      <c r="L455" s="404" t="n"/>
      <c r="M455" s="404" t="n"/>
      <c r="O455" s="217" t="n"/>
      <c r="P455" s="211" t="inlineStr">
        <is>
          <t>VFD</t>
        </is>
      </c>
      <c r="Q455" s="212" t="n"/>
      <c r="R455" s="211" t="n"/>
      <c r="S455" s="217" t="n"/>
      <c r="T455" s="211" t="inlineStr">
        <is>
          <t>Belt</t>
        </is>
      </c>
      <c r="U455" s="422" t="n"/>
      <c r="V455" s="212" t="n"/>
      <c r="W455" s="212" t="n"/>
      <c r="X455" s="61" t="n"/>
    </row>
    <row r="456" ht="13.35" customHeight="1" s="162">
      <c r="B456" s="199" t="inlineStr">
        <is>
          <t>Manufacturer</t>
        </is>
      </c>
      <c r="C456" s="401" t="n"/>
      <c r="D456" s="203" t="n"/>
      <c r="E456" s="400" t="n"/>
      <c r="F456" s="400" t="n"/>
      <c r="G456" s="401" t="n"/>
      <c r="H456" s="13" t="n"/>
      <c r="I456" s="200" t="inlineStr">
        <is>
          <t>Drive Data</t>
        </is>
      </c>
      <c r="J456" s="400" t="n"/>
      <c r="K456" s="400" t="n"/>
      <c r="L456" s="401" t="n"/>
      <c r="M456" s="13" t="n"/>
      <c r="O456" s="217" t="n"/>
      <c r="P456" s="211" t="inlineStr">
        <is>
          <t>DCV</t>
        </is>
      </c>
      <c r="Q456" s="212" t="n"/>
      <c r="R456" s="211" t="n"/>
      <c r="S456" s="217" t="n"/>
      <c r="T456" s="211" t="inlineStr">
        <is>
          <t>C to C</t>
        </is>
      </c>
      <c r="U456" s="422" t="n"/>
      <c r="V456" s="212" t="n"/>
      <c r="W456" s="212" t="n"/>
      <c r="X456" s="219" t="n"/>
    </row>
    <row r="457" ht="13.35" customHeight="1" s="162">
      <c r="B457" s="199" t="inlineStr">
        <is>
          <t>Horsepower</t>
        </is>
      </c>
      <c r="C457" s="401" t="n"/>
      <c r="D457" s="28">
        <f>IF('{Equipment Data Entry}'!G99="","",'{Equipment Data Entry}'!G99)</f>
        <v/>
      </c>
      <c r="E457" s="21" t="inlineStr">
        <is>
          <t>RPM</t>
        </is>
      </c>
      <c r="F457" s="24" t="n"/>
      <c r="G457" s="199" t="inlineStr">
        <is>
          <t>SF</t>
        </is>
      </c>
      <c r="H457" s="13" t="n"/>
      <c r="I457" s="199" t="inlineStr">
        <is>
          <t>Motor Shv OD/Bore/PD</t>
        </is>
      </c>
      <c r="J457" s="401" t="n"/>
      <c r="K457" s="208">
        <f>IF('{Equipment Data Entry}'!J99="","",'{Equipment Data Entry}'!J99)</f>
        <v/>
      </c>
      <c r="L457" s="401" t="n"/>
      <c r="M457" s="13" t="n"/>
      <c r="O457" s="217" t="n"/>
      <c r="P457" s="217" t="n"/>
      <c r="Q457" s="217" t="n"/>
      <c r="R457" s="217" t="n"/>
      <c r="S457" s="217" t="n"/>
      <c r="T457" s="217" t="n"/>
      <c r="U457" s="217" t="n"/>
      <c r="V457" s="217" t="n"/>
      <c r="W457" s="217" t="n"/>
      <c r="X457" s="219" t="n"/>
    </row>
    <row r="458" ht="13.35" customHeight="1" s="162">
      <c r="B458" s="198">
        <f>IF('{Equipment Data Entry}'!N99="","",'{Equipment Data Entry}'!N99)</f>
        <v/>
      </c>
      <c r="C458" s="198">
        <f>IF('{Equipment Data Entry}'!O99="","",'{Equipment Data Entry}'!O99)</f>
        <v/>
      </c>
      <c r="D458" s="21" t="inlineStr">
        <is>
          <t>FLA</t>
        </is>
      </c>
      <c r="E458" s="67" t="n"/>
      <c r="F458" s="21" t="inlineStr">
        <is>
          <t>Frame</t>
        </is>
      </c>
      <c r="G458" s="208" t="n"/>
      <c r="H458" s="13" t="n"/>
      <c r="I458" s="199" t="inlineStr">
        <is>
          <t>Fan Shv OD/Bore</t>
        </is>
      </c>
      <c r="J458" s="401" t="n"/>
      <c r="K458" s="208">
        <f>IF('{Equipment Data Entry}'!K99="","",'{Equipment Data Entry}'!K99)</f>
        <v/>
      </c>
      <c r="L458" s="401" t="n"/>
      <c r="M458" s="13" t="n"/>
      <c r="O458" s="217" t="n"/>
      <c r="P458" s="217" t="n"/>
      <c r="Q458" s="462" t="inlineStr">
        <is>
          <t>Technician Notes</t>
        </is>
      </c>
      <c r="R458" s="451" t="n"/>
      <c r="S458" s="451" t="n"/>
      <c r="T458" s="451" t="n"/>
      <c r="U458" s="451" t="n"/>
      <c r="V458" s="451" t="n"/>
      <c r="W458" s="452" t="n"/>
      <c r="X458" s="219" t="n"/>
    </row>
    <row r="459" ht="13.35" customHeight="1" s="162">
      <c r="B459" s="199" t="inlineStr">
        <is>
          <t>Corrected FLA</t>
        </is>
      </c>
      <c r="C459" s="401" t="n"/>
      <c r="D459" s="27">
        <f>IF(OR(E460="",E458="",B458=""),"",B458/AVERAGE(E460:G460)*E458)</f>
        <v/>
      </c>
      <c r="E459" s="199" t="inlineStr">
        <is>
          <t>Estimated BHP</t>
        </is>
      </c>
      <c r="F459" s="401" t="n"/>
      <c r="G459" s="27">
        <f>IF(OR(COUNT(E460:G460)=0,COUNT(E461:G461)=0),"",IF(C458="1-phase", ((0.8*0.9*E460*E461)/746), AVERAGE(E460:G460)*AVERAGE(E461:G461)*0.8*0.9*1.732/746))</f>
        <v/>
      </c>
      <c r="H459" s="13" t="n"/>
      <c r="I459" s="199" t="inlineStr">
        <is>
          <t>Belt(s)</t>
        </is>
      </c>
      <c r="J459" s="208">
        <f>IF('{Equipment Data Entry}'!L99="","",'{Equipment Data Entry}'!L99)</f>
        <v/>
      </c>
      <c r="K459" s="199" t="inlineStr">
        <is>
          <t>C to C</t>
        </is>
      </c>
      <c r="L459" s="64">
        <f>IF('{Equipment Data Entry}'!M99="","",'{Equipment Data Entry}'!M99)</f>
        <v/>
      </c>
      <c r="M459" s="13" t="n"/>
      <c r="O459" s="217" t="n"/>
      <c r="P459" s="217" t="n"/>
      <c r="Q459" s="463" t="n"/>
      <c r="R459" s="430" t="n"/>
      <c r="S459" s="430" t="n"/>
      <c r="T459" s="430" t="n"/>
      <c r="U459" s="430" t="n"/>
      <c r="V459" s="430" t="n"/>
      <c r="W459" s="464" t="n"/>
      <c r="X459" s="219" t="n"/>
    </row>
    <row r="460" ht="13.35" customHeight="1" s="162">
      <c r="B460" s="199" t="inlineStr">
        <is>
          <t>Measured Voltage</t>
        </is>
      </c>
      <c r="C460" s="400" t="n"/>
      <c r="D460" s="401" t="n"/>
      <c r="E460" s="24" t="n"/>
      <c r="F460" s="24" t="n"/>
      <c r="G460" s="24" t="n"/>
      <c r="H460" s="13" t="n"/>
      <c r="I460" s="283" t="inlineStr">
        <is>
          <t>Final Settings / Setpoints</t>
        </is>
      </c>
      <c r="J460" s="404" t="n"/>
      <c r="K460" s="37" t="n"/>
      <c r="L460" s="404" t="n"/>
      <c r="M460" s="404" t="n"/>
      <c r="O460" s="217" t="n"/>
      <c r="P460" s="217" t="n"/>
      <c r="Q460" s="465" t="n"/>
      <c r="R460" s="404" t="n"/>
      <c r="S460" s="404" t="n"/>
      <c r="T460" s="404" t="n"/>
      <c r="U460" s="404" t="n"/>
      <c r="V460" s="404" t="n"/>
      <c r="W460" s="466" t="n"/>
      <c r="X460" s="217" t="n"/>
    </row>
    <row r="461" ht="13.35" customHeight="1" s="162">
      <c r="B461" s="199" t="inlineStr">
        <is>
          <t>Measured Amperage</t>
        </is>
      </c>
      <c r="C461" s="400" t="n"/>
      <c r="D461" s="401" t="n"/>
      <c r="E461" s="67" t="n"/>
      <c r="F461" s="67" t="n"/>
      <c r="G461" s="67" t="n"/>
      <c r="H461" s="13" t="n"/>
      <c r="I461" s="205" t="inlineStr">
        <is>
          <t>RPM Data</t>
        </is>
      </c>
      <c r="J461" s="401" t="n"/>
      <c r="K461" s="205" t="inlineStr">
        <is>
          <t>Initial</t>
        </is>
      </c>
      <c r="L461" s="205" t="inlineStr">
        <is>
          <t>Final</t>
        </is>
      </c>
      <c r="M461" s="13" t="n"/>
      <c r="O461" s="217" t="n"/>
      <c r="P461" s="217" t="n"/>
      <c r="Q461" s="465" t="n"/>
      <c r="R461" s="404" t="n"/>
      <c r="S461" s="404" t="n"/>
      <c r="T461" s="404" t="n"/>
      <c r="U461" s="404" t="n"/>
      <c r="V461" s="404" t="n"/>
      <c r="W461" s="466" t="n"/>
      <c r="X461" s="216" t="n"/>
    </row>
    <row r="462" ht="13.35" customHeight="1" s="162">
      <c r="B462" s="13" t="n"/>
      <c r="C462" s="13" t="n"/>
      <c r="D462" s="13" t="n"/>
      <c r="E462" s="13" t="n"/>
      <c r="F462" s="13" t="n"/>
      <c r="G462" s="13" t="n"/>
      <c r="H462" s="13" t="n"/>
      <c r="I462" s="199" t="inlineStr">
        <is>
          <t>Motor RPM</t>
        </is>
      </c>
      <c r="J462" s="401" t="n"/>
      <c r="K462" s="24" t="n"/>
      <c r="L462" s="24" t="n"/>
      <c r="M462" s="13" t="n"/>
      <c r="O462" s="217" t="n"/>
      <c r="P462" s="217" t="n"/>
      <c r="Q462" s="465" t="n"/>
      <c r="R462" s="404" t="n"/>
      <c r="S462" s="404" t="n"/>
      <c r="T462" s="404" t="n"/>
      <c r="U462" s="404" t="n"/>
      <c r="V462" s="404" t="n"/>
      <c r="W462" s="466" t="n"/>
      <c r="X462" s="219" t="n"/>
    </row>
    <row r="463" ht="13.35" customHeight="1" s="162">
      <c r="B463" s="200" t="inlineStr">
        <is>
          <t xml:space="preserve">Static Pressures Profile </t>
        </is>
      </c>
      <c r="C463" s="400" t="n"/>
      <c r="D463" s="400" t="n"/>
      <c r="E463" s="400" t="n"/>
      <c r="F463" s="400" t="n"/>
      <c r="G463" s="401" t="n"/>
      <c r="H463" s="13" t="n"/>
      <c r="I463" s="199" t="inlineStr">
        <is>
          <t>Fan RPM</t>
        </is>
      </c>
      <c r="J463" s="401" t="n"/>
      <c r="K463" s="24" t="n"/>
      <c r="L463" s="24" t="n"/>
      <c r="M463" s="13" t="n"/>
      <c r="O463" s="217" t="n"/>
      <c r="P463" s="217" t="n"/>
      <c r="Q463" s="465" t="n"/>
      <c r="R463" s="404" t="n"/>
      <c r="S463" s="404" t="n"/>
      <c r="T463" s="404" t="n"/>
      <c r="U463" s="404" t="n"/>
      <c r="V463" s="404" t="n"/>
      <c r="W463" s="466" t="n"/>
      <c r="X463" s="219" t="n"/>
    </row>
    <row r="464" ht="13.35" customHeight="1" s="162">
      <c r="B464" s="434" t="n"/>
      <c r="C464" s="401" t="n"/>
      <c r="D464" s="205" t="inlineStr">
        <is>
          <t>Flt/Coil</t>
        </is>
      </c>
      <c r="E464" s="205" t="inlineStr">
        <is>
          <t>Fan</t>
        </is>
      </c>
      <c r="F464" s="434" t="n"/>
      <c r="G464" s="401" t="n"/>
      <c r="H464" s="13" t="n"/>
      <c r="I464" s="246" t="inlineStr">
        <is>
          <t>VSD Frequency</t>
        </is>
      </c>
      <c r="J464" s="403" t="n"/>
      <c r="K464" s="65" t="n"/>
      <c r="L464" s="65" t="n"/>
      <c r="M464" s="13" t="n"/>
      <c r="O464" s="217" t="n"/>
      <c r="P464" s="217" t="n"/>
      <c r="Q464" s="465" t="n"/>
      <c r="R464" s="404" t="n"/>
      <c r="S464" s="404" t="n"/>
      <c r="T464" s="404" t="n"/>
      <c r="U464" s="404" t="n"/>
      <c r="V464" s="404" t="n"/>
      <c r="W464" s="466" t="n"/>
      <c r="X464" s="219" t="n"/>
    </row>
    <row r="465" ht="13.35" customHeight="1" s="162">
      <c r="B465" s="198" t="inlineStr">
        <is>
          <t>Entering</t>
        </is>
      </c>
      <c r="C465" s="401" t="n"/>
      <c r="D465" s="19" t="n"/>
      <c r="E465" s="19" t="n"/>
      <c r="F465" s="19">
        <f>IF(E465="", "", E466-E465)</f>
        <v/>
      </c>
      <c r="G465" s="186" t="inlineStr">
        <is>
          <t>TSP</t>
        </is>
      </c>
      <c r="H465" s="23" t="n"/>
      <c r="I465" s="14" t="n"/>
      <c r="J465" s="14" t="n"/>
      <c r="K465" s="14" t="n"/>
      <c r="L465" s="38" t="n"/>
      <c r="M465" s="13" t="n"/>
      <c r="O465" s="217" t="n"/>
      <c r="P465" s="217" t="n"/>
      <c r="Q465" s="465" t="n"/>
      <c r="R465" s="404" t="n"/>
      <c r="S465" s="404" t="n"/>
      <c r="T465" s="404" t="n"/>
      <c r="U465" s="404" t="n"/>
      <c r="V465" s="404" t="n"/>
      <c r="W465" s="466" t="n"/>
      <c r="X465" s="219" t="n"/>
    </row>
    <row r="466" ht="13.35" customHeight="1" s="162">
      <c r="B466" s="198" t="inlineStr">
        <is>
          <t>Exiting</t>
        </is>
      </c>
      <c r="C466" s="401" t="n"/>
      <c r="D466" s="55">
        <f>IF(E465="", "", E465)</f>
        <v/>
      </c>
      <c r="E466" s="19" t="n"/>
      <c r="F466" s="19">
        <f>IF(E466="", "", E466-D465)</f>
        <v/>
      </c>
      <c r="G466" s="186" t="inlineStr">
        <is>
          <t>ESP</t>
        </is>
      </c>
      <c r="H466" s="23" t="n"/>
      <c r="I466" s="13" t="n"/>
      <c r="J466" s="13" t="n"/>
      <c r="K466" s="13" t="n"/>
      <c r="L466" s="13" t="n"/>
      <c r="M466" s="13" t="n"/>
      <c r="O466" s="217" t="n"/>
      <c r="P466" s="217" t="n"/>
      <c r="Q466" s="467" t="n"/>
      <c r="R466" s="468" t="n"/>
      <c r="S466" s="468" t="n"/>
      <c r="T466" s="468" t="n"/>
      <c r="U466" s="468" t="n"/>
      <c r="V466" s="468" t="n"/>
      <c r="W466" s="469" t="n"/>
      <c r="X466" s="219" t="n"/>
    </row>
    <row r="467" ht="13.35" customHeight="1" s="162">
      <c r="O467" s="13" t="n"/>
      <c r="P467" s="217" t="n"/>
      <c r="Q467" s="217" t="n"/>
      <c r="R467" s="219" t="n"/>
      <c r="S467" s="219" t="n"/>
      <c r="T467" s="219" t="n"/>
      <c r="U467" s="219" t="n"/>
      <c r="V467" s="219" t="n"/>
      <c r="W467" s="219" t="n"/>
      <c r="X467" s="219" t="n"/>
    </row>
    <row r="468" ht="13.35" customHeight="1" s="162">
      <c r="B468" s="200" t="inlineStr">
        <is>
          <t>System</t>
        </is>
      </c>
      <c r="C468" s="403" t="n"/>
      <c r="D468" s="209">
        <f>IF('{Equipment Data Entry}'!B100="","",'{Equipment Data Entry}'!B100)</f>
        <v/>
      </c>
      <c r="E468" s="420" t="n"/>
      <c r="F468" s="403" t="n"/>
      <c r="G468" s="200" t="inlineStr">
        <is>
          <t>Service</t>
        </is>
      </c>
      <c r="H468" s="403" t="n"/>
      <c r="I468" s="210">
        <f>IF('{Equipment Data Entry}'!C100="","", '{Equipment Data Entry}'!C100)</f>
        <v/>
      </c>
      <c r="J468" s="420" t="n"/>
      <c r="K468" s="420" t="n"/>
      <c r="L468" s="420" t="n"/>
      <c r="M468" s="403" t="n"/>
      <c r="O468" s="217" t="n"/>
      <c r="P468" s="217" t="n"/>
      <c r="Q468" s="216" t="inlineStr">
        <is>
          <t>Misc. Unit Info</t>
        </is>
      </c>
      <c r="T468" s="217" t="n"/>
      <c r="V468" s="217" t="n"/>
      <c r="W468" s="217" t="n"/>
      <c r="X468" s="219" t="n"/>
    </row>
    <row r="469" ht="13.35" customHeight="1" s="162">
      <c r="B469" s="424" t="n"/>
      <c r="C469" s="425" t="n"/>
      <c r="D469" s="424" t="n"/>
      <c r="E469" s="426" t="n"/>
      <c r="F469" s="425" t="n"/>
      <c r="G469" s="424" t="n"/>
      <c r="H469" s="425" t="n"/>
      <c r="I469" s="424" t="n"/>
      <c r="J469" s="426" t="n"/>
      <c r="K469" s="426" t="n"/>
      <c r="L469" s="426" t="n"/>
      <c r="M469" s="425" t="n"/>
      <c r="O469" s="217" t="n"/>
      <c r="P469" s="217" t="n"/>
      <c r="Q469" s="211" t="inlineStr">
        <is>
          <t>Design Fan Rotation</t>
        </is>
      </c>
      <c r="R469" s="421" t="n"/>
      <c r="S469" s="422" t="n"/>
      <c r="T469" s="212" t="n"/>
      <c r="U469" s="423" t="n"/>
      <c r="V469" s="217" t="n"/>
      <c r="W469" s="217" t="n"/>
      <c r="X469" s="222" t="n"/>
    </row>
    <row r="470" ht="13.35" customHeight="1" s="162">
      <c r="B470" s="439" t="inlineStr">
        <is>
          <t>Drive Type:</t>
        </is>
      </c>
      <c r="C470" s="13" t="n"/>
      <c r="D470" s="440" t="n"/>
      <c r="E470" s="439" t="inlineStr">
        <is>
          <t>Fan Rotation – Design:</t>
        </is>
      </c>
      <c r="F470" s="13" t="n"/>
      <c r="G470" s="440" t="n"/>
      <c r="H470" s="13" t="n"/>
      <c r="I470" s="439" t="inlineStr">
        <is>
          <t>Actual:</t>
        </is>
      </c>
      <c r="J470" s="440" t="n"/>
      <c r="K470" s="439" t="inlineStr">
        <is>
          <t>Sheave Bore (M/F):</t>
        </is>
      </c>
      <c r="L470" s="13" t="n"/>
      <c r="M470" s="440" t="n"/>
      <c r="O470" s="217" t="n"/>
      <c r="P470" s="217" t="n"/>
      <c r="Q470" s="211" t="inlineStr">
        <is>
          <t>Actual Fan Rotation</t>
        </is>
      </c>
      <c r="R470" s="421" t="n"/>
      <c r="S470" s="422" t="n"/>
      <c r="T470" s="212" t="n"/>
      <c r="U470" s="423" t="n"/>
      <c r="V470" s="217" t="n"/>
      <c r="W470" s="217" t="n"/>
    </row>
    <row r="471" ht="13.35" customHeight="1" s="162">
      <c r="B471" s="200" t="inlineStr">
        <is>
          <t>Unit Data</t>
        </is>
      </c>
      <c r="C471" s="400" t="n"/>
      <c r="D471" s="400" t="n"/>
      <c r="E471" s="400" t="n"/>
      <c r="F471" s="400" t="n"/>
      <c r="G471" s="401" t="n"/>
      <c r="H471" s="13" t="n"/>
      <c r="I471" s="200" t="inlineStr">
        <is>
          <t>Design and Performance Data</t>
        </is>
      </c>
      <c r="J471" s="400" t="n"/>
      <c r="K471" s="400" t="n"/>
      <c r="L471" s="401" t="n"/>
      <c r="M471" s="283" t="n"/>
      <c r="O471" s="217" t="n"/>
      <c r="P471" s="217" t="n"/>
      <c r="Q471" s="211" t="inlineStr">
        <is>
          <t>Design Filter Type</t>
        </is>
      </c>
      <c r="R471" s="421" t="n"/>
      <c r="S471" s="422" t="n"/>
      <c r="T471" s="212" t="n"/>
      <c r="U471" s="423" t="n"/>
      <c r="V471" s="217" t="n"/>
      <c r="W471" s="217" t="n"/>
    </row>
    <row r="472" ht="13.35" customHeight="1" s="162">
      <c r="B472" s="199" t="inlineStr">
        <is>
          <t>Manufacturer</t>
        </is>
      </c>
      <c r="C472" s="401" t="n"/>
      <c r="D472" s="204">
        <f>IF('{Equipment Data Entry}'!E100="","",'{Equipment Data Entry}'!E100)</f>
        <v/>
      </c>
      <c r="E472" s="400" t="n"/>
      <c r="F472" s="400" t="n"/>
      <c r="G472" s="401" t="n"/>
      <c r="H472" s="13" t="n"/>
      <c r="I472" s="199" t="inlineStr">
        <is>
          <t>Design Criteria</t>
        </is>
      </c>
      <c r="J472" s="401" t="n"/>
      <c r="K472" s="199" t="inlineStr">
        <is>
          <t>Design</t>
        </is>
      </c>
      <c r="L472" s="199" t="inlineStr">
        <is>
          <t>Actual</t>
        </is>
      </c>
      <c r="M472" s="13" t="n"/>
      <c r="O472" s="216" t="n"/>
      <c r="P472" s="216" t="n"/>
      <c r="Q472" s="211" t="inlineStr">
        <is>
          <t>Installed Filter Type</t>
        </is>
      </c>
      <c r="R472" s="421" t="n"/>
      <c r="S472" s="422" t="n"/>
      <c r="T472" s="212" t="n"/>
      <c r="U472" s="423" t="n"/>
      <c r="V472" s="217" t="n"/>
      <c r="W472" s="217" t="n"/>
    </row>
    <row r="473" ht="13.35" customHeight="1" s="162">
      <c r="B473" s="199" t="inlineStr">
        <is>
          <t>Model Number</t>
        </is>
      </c>
      <c r="C473" s="401" t="n"/>
      <c r="D473" s="204">
        <f>IF('{Equipment Data Entry}'!F100="","",'{Equipment Data Entry}'!F100)</f>
        <v/>
      </c>
      <c r="E473" s="400" t="n"/>
      <c r="F473" s="400" t="n"/>
      <c r="G473" s="401" t="n"/>
      <c r="H473" s="13" t="n"/>
      <c r="I473" s="199" t="inlineStr">
        <is>
          <t>Total Airflow</t>
        </is>
      </c>
      <c r="J473" s="401" t="n"/>
      <c r="K473" s="24">
        <f>'Fan Airflow'!H485</f>
        <v/>
      </c>
      <c r="L473" s="24">
        <f>'Fan Airflow'!L485</f>
        <v/>
      </c>
      <c r="M473" s="22">
        <f>IF(OR(L473="",K473="",K473=0),"",L473/K473)</f>
        <v/>
      </c>
      <c r="O473" s="217" t="n"/>
      <c r="P473" s="217" t="n"/>
      <c r="Q473" s="211" t="inlineStr">
        <is>
          <t>Size</t>
        </is>
      </c>
      <c r="R473" s="212" t="n"/>
      <c r="S473" s="423" t="n"/>
      <c r="T473" s="211" t="inlineStr">
        <is>
          <t>Qty.</t>
        </is>
      </c>
      <c r="U473" s="212" t="n"/>
      <c r="V473" s="217" t="n"/>
      <c r="W473" s="217" t="n"/>
    </row>
    <row r="474" ht="13.35" customHeight="1" s="162">
      <c r="B474" s="199" t="inlineStr">
        <is>
          <t>Serial Number</t>
        </is>
      </c>
      <c r="C474" s="401" t="n"/>
      <c r="D474" s="204" t="n"/>
      <c r="E474" s="400" t="n"/>
      <c r="F474" s="400" t="n"/>
      <c r="G474" s="401" t="n"/>
      <c r="H474" s="13" t="n"/>
      <c r="I474" s="199" t="inlineStr">
        <is>
          <t>Unit ESP</t>
        </is>
      </c>
      <c r="J474" s="401" t="n"/>
      <c r="K474" s="71">
        <f>IF('{Equipment Data Entry}'!H100="","",'{Equipment Data Entry}'!H100)</f>
        <v/>
      </c>
      <c r="L474" s="64">
        <f>F489</f>
        <v/>
      </c>
      <c r="M474" s="22" t="n"/>
      <c r="O474" s="217" t="n"/>
      <c r="R474" s="217" t="n"/>
      <c r="U474" s="217" t="n"/>
      <c r="V474" s="217" t="n"/>
      <c r="W474" s="217" t="n"/>
    </row>
    <row r="475" ht="13.35" customHeight="1" s="162">
      <c r="B475" s="199" t="inlineStr">
        <is>
          <t>Area Served</t>
        </is>
      </c>
      <c r="C475" s="401" t="n"/>
      <c r="D475" s="204">
        <f>I468</f>
        <v/>
      </c>
      <c r="E475" s="400" t="n"/>
      <c r="F475" s="400" t="n"/>
      <c r="G475" s="401" t="n"/>
      <c r="H475" s="13" t="n"/>
      <c r="I475" s="199" t="inlineStr">
        <is>
          <t>Fan RPMs</t>
        </is>
      </c>
      <c r="J475" s="401" t="n"/>
      <c r="K475" s="24">
        <f>IF('{Equipment Data Entry}'!I100="","",'{Equipment Data Entry}'!I100)</f>
        <v/>
      </c>
      <c r="L475" s="24">
        <f>IF(L486="","",L486)</f>
        <v/>
      </c>
      <c r="M475" s="13" t="n"/>
      <c r="O475" s="217" t="n"/>
      <c r="P475" s="217" t="n"/>
      <c r="Q475" s="216" t="inlineStr">
        <is>
          <t>Direct Drive Motors</t>
        </is>
      </c>
      <c r="T475" s="216" t="inlineStr">
        <is>
          <t>Drive Change Data</t>
        </is>
      </c>
      <c r="V475" s="61" t="inlineStr">
        <is>
          <t>Original</t>
        </is>
      </c>
      <c r="W475" s="61" t="inlineStr">
        <is>
          <t>New</t>
        </is>
      </c>
    </row>
    <row r="476" ht="13.35" customHeight="1" s="162">
      <c r="B476" s="199" t="inlineStr">
        <is>
          <t>Location</t>
        </is>
      </c>
      <c r="C476" s="401" t="n"/>
      <c r="D476" s="204">
        <f>IF('{Equipment Data Entry}'!D100="","",'{Equipment Data Entry}'!D100)</f>
        <v/>
      </c>
      <c r="E476" s="400" t="n"/>
      <c r="F476" s="400" t="n"/>
      <c r="G476" s="401" t="n"/>
      <c r="H476" s="13" t="n"/>
      <c r="I476" s="283" t="n"/>
      <c r="J476" s="283" t="n"/>
      <c r="K476" s="36" t="n"/>
      <c r="L476" s="36" t="n"/>
      <c r="M476" s="13" t="n"/>
      <c r="O476" s="217" t="n"/>
      <c r="P476" s="211" t="n"/>
      <c r="Q476" s="211" t="inlineStr">
        <is>
          <t>Initial</t>
        </is>
      </c>
      <c r="R476" s="211" t="inlineStr">
        <is>
          <t>Final</t>
        </is>
      </c>
      <c r="S476" s="217" t="n"/>
      <c r="T476" s="211" t="inlineStr">
        <is>
          <t>Motor Sheave</t>
        </is>
      </c>
      <c r="U476" s="422" t="n"/>
      <c r="V476" s="212" t="n"/>
      <c r="W476" s="212" t="n"/>
    </row>
    <row r="477" ht="13.35" customHeight="1" s="162">
      <c r="B477" s="13" t="n"/>
      <c r="C477" s="13" t="n"/>
      <c r="D477" s="13" t="n"/>
      <c r="E477" s="13" t="n"/>
      <c r="F477" s="13" t="n"/>
      <c r="G477" s="13" t="n"/>
      <c r="H477" s="13" t="n"/>
      <c r="I477" s="283" t="n"/>
      <c r="J477" s="283" t="n"/>
      <c r="K477" s="37" t="n"/>
      <c r="L477" s="37" t="n"/>
      <c r="M477" s="13" t="n"/>
      <c r="O477" s="217" t="n"/>
      <c r="P477" s="211" t="inlineStr">
        <is>
          <t>RPM</t>
        </is>
      </c>
      <c r="Q477" s="212" t="n"/>
      <c r="R477" s="211" t="n"/>
      <c r="S477" s="217" t="n"/>
      <c r="T477" s="211" t="inlineStr">
        <is>
          <t>Fan Sheave</t>
        </is>
      </c>
      <c r="U477" s="422" t="n"/>
      <c r="V477" s="212" t="n"/>
      <c r="W477" s="212" t="n"/>
    </row>
    <row r="478" ht="13.35" customHeight="1" s="162">
      <c r="B478" s="200" t="inlineStr">
        <is>
          <t>Motor Data</t>
        </is>
      </c>
      <c r="C478" s="400" t="n"/>
      <c r="D478" s="400" t="n"/>
      <c r="E478" s="400" t="n"/>
      <c r="F478" s="400" t="n"/>
      <c r="G478" s="401" t="n"/>
      <c r="H478" s="13" t="n"/>
      <c r="I478" s="283" t="inlineStr">
        <is>
          <t>Filters: Type / Size / Qty</t>
        </is>
      </c>
      <c r="J478" s="404" t="n"/>
      <c r="K478" s="37" t="n"/>
      <c r="L478" s="404" t="n"/>
      <c r="M478" s="404" t="n"/>
      <c r="O478" s="217" t="n"/>
      <c r="P478" s="211" t="inlineStr">
        <is>
          <t>VFD</t>
        </is>
      </c>
      <c r="Q478" s="212" t="n"/>
      <c r="R478" s="211" t="n"/>
      <c r="S478" s="217" t="n"/>
      <c r="T478" s="211" t="inlineStr">
        <is>
          <t>Belt</t>
        </is>
      </c>
      <c r="U478" s="422" t="n"/>
      <c r="V478" s="212" t="n"/>
      <c r="W478" s="212" t="n"/>
    </row>
    <row r="479" ht="13.35" customHeight="1" s="162">
      <c r="B479" s="199" t="inlineStr">
        <is>
          <t>Manufacturer</t>
        </is>
      </c>
      <c r="C479" s="401" t="n"/>
      <c r="D479" s="203" t="n"/>
      <c r="E479" s="400" t="n"/>
      <c r="F479" s="400" t="n"/>
      <c r="G479" s="401" t="n"/>
      <c r="H479" s="13" t="n"/>
      <c r="I479" s="200" t="inlineStr">
        <is>
          <t>Drive Data</t>
        </is>
      </c>
      <c r="J479" s="400" t="n"/>
      <c r="K479" s="400" t="n"/>
      <c r="L479" s="401" t="n"/>
      <c r="M479" s="13" t="n"/>
      <c r="O479" s="217" t="n"/>
      <c r="P479" s="211" t="inlineStr">
        <is>
          <t>DCV</t>
        </is>
      </c>
      <c r="Q479" s="212" t="n"/>
      <c r="R479" s="211" t="n"/>
      <c r="S479" s="217" t="n"/>
      <c r="T479" s="211" t="inlineStr">
        <is>
          <t>C to C</t>
        </is>
      </c>
      <c r="U479" s="422" t="n"/>
      <c r="V479" s="212" t="n"/>
      <c r="W479" s="212" t="n"/>
    </row>
    <row r="480" ht="13.35" customHeight="1" s="162">
      <c r="B480" s="199" t="inlineStr">
        <is>
          <t>Horsepower</t>
        </is>
      </c>
      <c r="C480" s="401" t="n"/>
      <c r="D480" s="28">
        <f>IF('{Equipment Data Entry}'!G100="","",'{Equipment Data Entry}'!G100)</f>
        <v/>
      </c>
      <c r="E480" s="21" t="inlineStr">
        <is>
          <t>RPM</t>
        </is>
      </c>
      <c r="F480" s="24" t="n"/>
      <c r="G480" s="199" t="inlineStr">
        <is>
          <t>SF</t>
        </is>
      </c>
      <c r="H480" s="13" t="n"/>
      <c r="I480" s="199" t="inlineStr">
        <is>
          <t>Motor Shv OD/Bore/PD</t>
        </is>
      </c>
      <c r="J480" s="401" t="n"/>
      <c r="K480" s="208">
        <f>IF('{Equipment Data Entry}'!J100="","",'{Equipment Data Entry}'!J100)</f>
        <v/>
      </c>
      <c r="L480" s="401" t="n"/>
      <c r="M480" s="13" t="n"/>
      <c r="O480" s="217" t="n"/>
      <c r="P480" s="217" t="n"/>
      <c r="Q480" s="217" t="n"/>
      <c r="R480" s="217" t="n"/>
      <c r="S480" s="217" t="n"/>
      <c r="T480" s="217" t="n"/>
      <c r="U480" s="217" t="n"/>
      <c r="V480" s="217" t="n"/>
      <c r="W480" s="217" t="n"/>
    </row>
    <row r="481" ht="13.35" customHeight="1" s="162">
      <c r="B481" s="198">
        <f>IF('{Equipment Data Entry}'!N100="","",'{Equipment Data Entry}'!N100)</f>
        <v/>
      </c>
      <c r="C481" s="198">
        <f>IF('{Equipment Data Entry}'!O100="","",'{Equipment Data Entry}'!O100)</f>
        <v/>
      </c>
      <c r="D481" s="21" t="inlineStr">
        <is>
          <t>FLA</t>
        </is>
      </c>
      <c r="E481" s="67" t="n"/>
      <c r="F481" s="21" t="inlineStr">
        <is>
          <t>Frame</t>
        </is>
      </c>
      <c r="G481" s="208" t="n"/>
      <c r="H481" s="13" t="n"/>
      <c r="I481" s="199" t="inlineStr">
        <is>
          <t>Fan Shv OD/Bore</t>
        </is>
      </c>
      <c r="J481" s="401" t="n"/>
      <c r="K481" s="208">
        <f>IF('{Equipment Data Entry}'!K100="","",'{Equipment Data Entry}'!K100)</f>
        <v/>
      </c>
      <c r="L481" s="401" t="n"/>
      <c r="M481" s="13" t="n"/>
      <c r="O481" s="217" t="n"/>
      <c r="P481" s="217" t="n"/>
      <c r="Q481" s="462" t="inlineStr">
        <is>
          <t>Technician Notes</t>
        </is>
      </c>
      <c r="R481" s="451" t="n"/>
      <c r="S481" s="451" t="n"/>
      <c r="T481" s="451" t="n"/>
      <c r="U481" s="451" t="n"/>
      <c r="V481" s="451" t="n"/>
      <c r="W481" s="452" t="n"/>
    </row>
    <row r="482" ht="13.35" customHeight="1" s="162">
      <c r="B482" s="199" t="inlineStr">
        <is>
          <t>Corrected FLA</t>
        </is>
      </c>
      <c r="C482" s="401" t="n"/>
      <c r="D482" s="27">
        <f>IF(OR(E483="",E481="",B481=""),"",B481/AVERAGE(E483:G483)*E481)</f>
        <v/>
      </c>
      <c r="E482" s="199" t="inlineStr">
        <is>
          <t>Estimated BHP</t>
        </is>
      </c>
      <c r="F482" s="401" t="n"/>
      <c r="G482" s="27">
        <f>IF(OR(COUNT(E483:G483)=0,COUNT(E484:G484)=0),"",IF(C481="1-phase", ((0.8*0.9*E483*E484)/746), AVERAGE(E483:G483)*AVERAGE(E484:G484)*0.8*0.9*1.732/746))</f>
        <v/>
      </c>
      <c r="H482" s="13" t="n"/>
      <c r="I482" s="199" t="inlineStr">
        <is>
          <t>Belt(s)</t>
        </is>
      </c>
      <c r="J482" s="208">
        <f>IF('{Equipment Data Entry}'!L100="","",'{Equipment Data Entry}'!L100)</f>
        <v/>
      </c>
      <c r="K482" s="199" t="inlineStr">
        <is>
          <t>C to C</t>
        </is>
      </c>
      <c r="L482" s="64">
        <f>IF('{Equipment Data Entry}'!M100="","",'{Equipment Data Entry}'!M100)</f>
        <v/>
      </c>
      <c r="M482" s="13" t="n"/>
      <c r="O482" s="217" t="n"/>
      <c r="P482" s="217" t="n"/>
      <c r="Q482" s="463" t="n"/>
      <c r="R482" s="430" t="n"/>
      <c r="S482" s="430" t="n"/>
      <c r="T482" s="430" t="n"/>
      <c r="U482" s="430" t="n"/>
      <c r="V482" s="430" t="n"/>
      <c r="W482" s="464" t="n"/>
    </row>
    <row r="483" ht="13.35" customHeight="1" s="162">
      <c r="B483" s="199" t="inlineStr">
        <is>
          <t>Measured Voltage</t>
        </is>
      </c>
      <c r="C483" s="400" t="n"/>
      <c r="D483" s="401" t="n"/>
      <c r="E483" s="24" t="n"/>
      <c r="F483" s="24" t="n"/>
      <c r="G483" s="24" t="n"/>
      <c r="H483" s="13" t="n"/>
      <c r="I483" s="283" t="inlineStr">
        <is>
          <t>Final Settings / Setpoints</t>
        </is>
      </c>
      <c r="J483" s="404" t="n"/>
      <c r="K483" s="37" t="n"/>
      <c r="L483" s="404" t="n"/>
      <c r="M483" s="404" t="n"/>
      <c r="O483" s="217" t="n"/>
      <c r="P483" s="217" t="n"/>
      <c r="Q483" s="465" t="n"/>
      <c r="R483" s="404" t="n"/>
      <c r="S483" s="404" t="n"/>
      <c r="T483" s="404" t="n"/>
      <c r="U483" s="404" t="n"/>
      <c r="V483" s="404" t="n"/>
      <c r="W483" s="466" t="n"/>
    </row>
    <row r="484" ht="13.35" customHeight="1" s="162">
      <c r="B484" s="199" t="inlineStr">
        <is>
          <t>Measured Amperage</t>
        </is>
      </c>
      <c r="C484" s="400" t="n"/>
      <c r="D484" s="401" t="n"/>
      <c r="E484" s="67" t="n"/>
      <c r="F484" s="67" t="n"/>
      <c r="G484" s="67" t="n"/>
      <c r="H484" s="13" t="n"/>
      <c r="I484" s="205" t="inlineStr">
        <is>
          <t>RPM Data</t>
        </is>
      </c>
      <c r="J484" s="401" t="n"/>
      <c r="K484" s="205" t="inlineStr">
        <is>
          <t>Initial</t>
        </is>
      </c>
      <c r="L484" s="205" t="inlineStr">
        <is>
          <t>Final</t>
        </is>
      </c>
      <c r="M484" s="13" t="n"/>
      <c r="O484" s="217" t="n"/>
      <c r="P484" s="217" t="n"/>
      <c r="Q484" s="465" t="n"/>
      <c r="R484" s="404" t="n"/>
      <c r="S484" s="404" t="n"/>
      <c r="T484" s="404" t="n"/>
      <c r="U484" s="404" t="n"/>
      <c r="V484" s="404" t="n"/>
      <c r="W484" s="466" t="n"/>
    </row>
    <row r="485" ht="13.35" customHeight="1" s="162">
      <c r="B485" s="13" t="n"/>
      <c r="C485" s="13" t="n"/>
      <c r="D485" s="13" t="n"/>
      <c r="E485" s="13" t="n"/>
      <c r="F485" s="13" t="n"/>
      <c r="G485" s="13" t="n"/>
      <c r="H485" s="13" t="n"/>
      <c r="I485" s="199" t="inlineStr">
        <is>
          <t>Motor RPM</t>
        </is>
      </c>
      <c r="J485" s="401" t="n"/>
      <c r="K485" s="24" t="n"/>
      <c r="L485" s="24" t="n"/>
      <c r="M485" s="13" t="n"/>
      <c r="O485" s="217" t="n"/>
      <c r="P485" s="217" t="n"/>
      <c r="Q485" s="465" t="n"/>
      <c r="R485" s="404" t="n"/>
      <c r="S485" s="404" t="n"/>
      <c r="T485" s="404" t="n"/>
      <c r="U485" s="404" t="n"/>
      <c r="V485" s="404" t="n"/>
      <c r="W485" s="466" t="n"/>
    </row>
    <row r="486" ht="13.35" customHeight="1" s="162">
      <c r="B486" s="200" t="inlineStr">
        <is>
          <t xml:space="preserve">Static Pressures Profile </t>
        </is>
      </c>
      <c r="C486" s="400" t="n"/>
      <c r="D486" s="400" t="n"/>
      <c r="E486" s="400" t="n"/>
      <c r="F486" s="400" t="n"/>
      <c r="G486" s="401" t="n"/>
      <c r="H486" s="13" t="n"/>
      <c r="I486" s="199" t="inlineStr">
        <is>
          <t>Fan RPM</t>
        </is>
      </c>
      <c r="J486" s="401" t="n"/>
      <c r="K486" s="24" t="n"/>
      <c r="L486" s="24" t="n"/>
      <c r="M486" s="13" t="n"/>
      <c r="O486" s="217" t="n"/>
      <c r="P486" s="217" t="n"/>
      <c r="Q486" s="465" t="n"/>
      <c r="R486" s="404" t="n"/>
      <c r="S486" s="404" t="n"/>
      <c r="T486" s="404" t="n"/>
      <c r="U486" s="404" t="n"/>
      <c r="V486" s="404" t="n"/>
      <c r="W486" s="466" t="n"/>
    </row>
    <row r="487" ht="13.35" customHeight="1" s="162">
      <c r="B487" s="434" t="n"/>
      <c r="C487" s="401" t="n"/>
      <c r="D487" s="205" t="inlineStr">
        <is>
          <t>Flt/Coil</t>
        </is>
      </c>
      <c r="E487" s="205" t="inlineStr">
        <is>
          <t>Fan</t>
        </is>
      </c>
      <c r="F487" s="434" t="n"/>
      <c r="G487" s="401" t="n"/>
      <c r="H487" s="13" t="n"/>
      <c r="I487" s="246" t="inlineStr">
        <is>
          <t>VSD Frequency</t>
        </is>
      </c>
      <c r="J487" s="403" t="n"/>
      <c r="K487" s="65" t="n"/>
      <c r="L487" s="65" t="n"/>
      <c r="M487" s="13" t="n"/>
      <c r="O487" s="217" t="n"/>
      <c r="P487" s="217" t="n"/>
      <c r="Q487" s="465" t="n"/>
      <c r="R487" s="404" t="n"/>
      <c r="S487" s="404" t="n"/>
      <c r="T487" s="404" t="n"/>
      <c r="U487" s="404" t="n"/>
      <c r="V487" s="404" t="n"/>
      <c r="W487" s="466" t="n"/>
    </row>
    <row r="488" ht="13.35" customHeight="1" s="162">
      <c r="B488" s="198" t="inlineStr">
        <is>
          <t>Entering</t>
        </is>
      </c>
      <c r="C488" s="401" t="n"/>
      <c r="D488" s="19" t="n"/>
      <c r="E488" s="19" t="n"/>
      <c r="F488" s="19">
        <f>IF(E488="", "", E489-E488)</f>
        <v/>
      </c>
      <c r="G488" s="186" t="inlineStr">
        <is>
          <t>TSP</t>
        </is>
      </c>
      <c r="H488" s="23" t="n"/>
      <c r="I488" s="14" t="n"/>
      <c r="J488" s="14" t="n"/>
      <c r="K488" s="14" t="n"/>
      <c r="L488" s="38" t="n"/>
      <c r="M488" s="13" t="n"/>
      <c r="O488" s="217" t="n"/>
      <c r="P488" s="217" t="n"/>
      <c r="Q488" s="465" t="n"/>
      <c r="R488" s="404" t="n"/>
      <c r="S488" s="404" t="n"/>
      <c r="T488" s="404" t="n"/>
      <c r="U488" s="404" t="n"/>
      <c r="V488" s="404" t="n"/>
      <c r="W488" s="466" t="n"/>
    </row>
    <row r="489" ht="13.35" customHeight="1" s="162">
      <c r="B489" s="198" t="inlineStr">
        <is>
          <t>Exiting</t>
        </is>
      </c>
      <c r="C489" s="401" t="n"/>
      <c r="D489" s="55">
        <f>IF(E488="", "", E488)</f>
        <v/>
      </c>
      <c r="E489" s="19" t="n"/>
      <c r="F489" s="19">
        <f>IF(E489="", "", E489-D488)</f>
        <v/>
      </c>
      <c r="G489" s="186" t="inlineStr">
        <is>
          <t>ESP</t>
        </is>
      </c>
      <c r="H489" s="23" t="n"/>
      <c r="I489" s="13" t="n"/>
      <c r="J489" s="13" t="n"/>
      <c r="K489" s="13" t="n"/>
      <c r="L489" s="13" t="n"/>
      <c r="M489" s="13" t="n"/>
      <c r="O489" s="217" t="n"/>
      <c r="P489" s="217" t="n"/>
      <c r="Q489" s="467" t="n"/>
      <c r="R489" s="468" t="n"/>
      <c r="S489" s="468" t="n"/>
      <c r="T489" s="468" t="n"/>
      <c r="U489" s="468" t="n"/>
      <c r="V489" s="468" t="n"/>
      <c r="W489" s="469" t="n"/>
    </row>
    <row r="490"/>
    <row r="491" ht="13.35" customHeight="1" s="162">
      <c r="B491" s="205" t="inlineStr">
        <is>
          <t>Notes</t>
        </is>
      </c>
      <c r="C491" s="186" t="n"/>
      <c r="D491" s="400" t="n"/>
      <c r="E491" s="400" t="n"/>
      <c r="F491" s="400" t="n"/>
      <c r="G491" s="400" t="n"/>
      <c r="H491" s="400" t="n"/>
      <c r="I491" s="400" t="n"/>
      <c r="J491" s="400" t="n"/>
      <c r="K491" s="400" t="n"/>
      <c r="L491" s="400" t="n"/>
      <c r="M491" s="401" t="n"/>
    </row>
    <row r="492" ht="13.35" customHeight="1" s="162">
      <c r="B492" s="186" t="n"/>
      <c r="C492" s="400" t="n"/>
      <c r="D492" s="400" t="n"/>
      <c r="E492" s="400" t="n"/>
      <c r="F492" s="400" t="n"/>
      <c r="G492" s="400" t="n"/>
      <c r="H492" s="400" t="n"/>
      <c r="I492" s="400" t="n"/>
      <c r="J492" s="400" t="n"/>
      <c r="K492" s="400" t="n"/>
      <c r="L492" s="400" t="n"/>
      <c r="M492" s="401" t="n"/>
    </row>
    <row r="493" ht="13.35" customHeight="1" s="162">
      <c r="B493" s="186" t="n"/>
      <c r="C493" s="400" t="n"/>
      <c r="D493" s="400" t="n"/>
      <c r="E493" s="400" t="n"/>
      <c r="F493" s="400" t="n"/>
      <c r="G493" s="400" t="n"/>
      <c r="H493" s="400" t="n"/>
      <c r="I493" s="400" t="n"/>
      <c r="J493" s="400" t="n"/>
      <c r="K493" s="400" t="n"/>
      <c r="L493" s="400" t="n"/>
      <c r="M493" s="401" t="n"/>
    </row>
    <row r="494" ht="13.35" customHeight="1" s="162">
      <c r="B494" s="200" t="inlineStr">
        <is>
          <t>System</t>
        </is>
      </c>
      <c r="C494" s="403" t="n"/>
      <c r="D494" s="209">
        <f>IF('{Equipment Data Entry}'!B101="","",'{Equipment Data Entry}'!B101)</f>
        <v/>
      </c>
      <c r="E494" s="420" t="n"/>
      <c r="F494" s="403" t="n"/>
      <c r="G494" s="200" t="inlineStr">
        <is>
          <t>Service</t>
        </is>
      </c>
      <c r="H494" s="403" t="n"/>
      <c r="I494" s="210">
        <f>IF('{Equipment Data Entry}'!C101="","", '{Equipment Data Entry}'!C101)</f>
        <v/>
      </c>
      <c r="J494" s="420" t="n"/>
      <c r="K494" s="420" t="n"/>
      <c r="L494" s="420" t="n"/>
      <c r="M494" s="403" t="n"/>
      <c r="O494" s="217" t="n"/>
      <c r="P494" s="217" t="n"/>
      <c r="Q494" s="216" t="inlineStr">
        <is>
          <t>Misc. Unit Info</t>
        </is>
      </c>
      <c r="T494" s="217" t="n"/>
      <c r="V494" s="217" t="n"/>
      <c r="W494" s="217" t="n"/>
    </row>
    <row r="495" ht="13.35" customHeight="1" s="162">
      <c r="B495" s="424" t="n"/>
      <c r="C495" s="425" t="n"/>
      <c r="D495" s="424" t="n"/>
      <c r="E495" s="426" t="n"/>
      <c r="F495" s="425" t="n"/>
      <c r="G495" s="424" t="n"/>
      <c r="H495" s="425" t="n"/>
      <c r="I495" s="424" t="n"/>
      <c r="J495" s="426" t="n"/>
      <c r="K495" s="426" t="n"/>
      <c r="L495" s="426" t="n"/>
      <c r="M495" s="425" t="n"/>
      <c r="O495" s="217" t="n"/>
      <c r="P495" s="217" t="n"/>
      <c r="Q495" s="211" t="inlineStr">
        <is>
          <t>Design Fan Rotation</t>
        </is>
      </c>
      <c r="R495" s="421" t="n"/>
      <c r="S495" s="422" t="n"/>
      <c r="T495" s="212" t="n"/>
      <c r="U495" s="423" t="n"/>
      <c r="V495" s="217" t="n"/>
      <c r="W495" s="217" t="n"/>
    </row>
    <row r="496" ht="13.35" customHeight="1" s="162">
      <c r="B496" s="439" t="inlineStr">
        <is>
          <t>Drive Type:</t>
        </is>
      </c>
      <c r="C496" s="13" t="n"/>
      <c r="D496" s="440" t="n"/>
      <c r="E496" s="439" t="inlineStr">
        <is>
          <t>Fan Rotation – Design:</t>
        </is>
      </c>
      <c r="F496" s="13" t="n"/>
      <c r="G496" s="440" t="n"/>
      <c r="H496" s="13" t="n"/>
      <c r="I496" s="439" t="inlineStr">
        <is>
          <t>Actual:</t>
        </is>
      </c>
      <c r="J496" s="440" t="n"/>
      <c r="K496" s="439" t="inlineStr">
        <is>
          <t>Sheave Bore (M/F):</t>
        </is>
      </c>
      <c r="L496" s="13" t="n"/>
      <c r="M496" s="440" t="n"/>
      <c r="O496" s="217" t="n"/>
      <c r="P496" s="217" t="n"/>
      <c r="Q496" s="211" t="inlineStr">
        <is>
          <t>Actual Fan Rotation</t>
        </is>
      </c>
      <c r="R496" s="421" t="n"/>
      <c r="S496" s="422" t="n"/>
      <c r="T496" s="212" t="n"/>
      <c r="U496" s="423" t="n"/>
      <c r="V496" s="217" t="n"/>
      <c r="W496" s="217" t="n"/>
    </row>
    <row r="497" ht="13.35" customHeight="1" s="162">
      <c r="B497" s="200" t="inlineStr">
        <is>
          <t>Unit Data</t>
        </is>
      </c>
      <c r="C497" s="400" t="n"/>
      <c r="D497" s="400" t="n"/>
      <c r="E497" s="400" t="n"/>
      <c r="F497" s="400" t="n"/>
      <c r="G497" s="401" t="n"/>
      <c r="H497" s="13" t="n"/>
      <c r="I497" s="200" t="inlineStr">
        <is>
          <t>Design and Performance Data</t>
        </is>
      </c>
      <c r="J497" s="400" t="n"/>
      <c r="K497" s="400" t="n"/>
      <c r="L497" s="401" t="n"/>
      <c r="M497" s="283" t="n"/>
      <c r="O497" s="217" t="n"/>
      <c r="P497" s="217" t="n"/>
      <c r="Q497" s="211" t="inlineStr">
        <is>
          <t>Design Filter Type</t>
        </is>
      </c>
      <c r="R497" s="421" t="n"/>
      <c r="S497" s="422" t="n"/>
      <c r="T497" s="212" t="n"/>
      <c r="U497" s="423" t="n"/>
      <c r="V497" s="217" t="n"/>
      <c r="W497" s="217" t="n"/>
    </row>
    <row r="498" ht="13.35" customHeight="1" s="162">
      <c r="B498" s="199" t="inlineStr">
        <is>
          <t>Manufacturer</t>
        </is>
      </c>
      <c r="C498" s="401" t="n"/>
      <c r="D498" s="204">
        <f>IF('{Equipment Data Entry}'!E101="","",'{Equipment Data Entry}'!E101)</f>
        <v/>
      </c>
      <c r="E498" s="400" t="n"/>
      <c r="F498" s="400" t="n"/>
      <c r="G498" s="401" t="n"/>
      <c r="H498" s="13" t="n"/>
      <c r="I498" s="199" t="inlineStr">
        <is>
          <t>Design Criteria</t>
        </is>
      </c>
      <c r="J498" s="401" t="n"/>
      <c r="K498" s="199" t="inlineStr">
        <is>
          <t>Design</t>
        </is>
      </c>
      <c r="L498" s="199" t="inlineStr">
        <is>
          <t>Actual</t>
        </is>
      </c>
      <c r="M498" s="13" t="n"/>
      <c r="O498" s="216" t="n"/>
      <c r="P498" s="216" t="n"/>
      <c r="Q498" s="211" t="inlineStr">
        <is>
          <t>Installed Filter Type</t>
        </is>
      </c>
      <c r="R498" s="421" t="n"/>
      <c r="S498" s="422" t="n"/>
      <c r="T498" s="212" t="n"/>
      <c r="U498" s="423" t="n"/>
      <c r="V498" s="217" t="n"/>
      <c r="W498" s="217" t="n"/>
    </row>
    <row r="499" ht="13.35" customHeight="1" s="162">
      <c r="B499" s="199" t="inlineStr">
        <is>
          <t>Model Number</t>
        </is>
      </c>
      <c r="C499" s="401" t="n"/>
      <c r="D499" s="204">
        <f>IF('{Equipment Data Entry}'!F101="","",'{Equipment Data Entry}'!F101)</f>
        <v/>
      </c>
      <c r="E499" s="400" t="n"/>
      <c r="F499" s="400" t="n"/>
      <c r="G499" s="401" t="n"/>
      <c r="H499" s="13" t="n"/>
      <c r="I499" s="199" t="inlineStr">
        <is>
          <t>Total Airflow</t>
        </is>
      </c>
      <c r="J499" s="401" t="n"/>
      <c r="K499" s="24">
        <f>'Fan Airflow'!H513</f>
        <v/>
      </c>
      <c r="L499" s="24">
        <f>'Fan Airflow'!L513</f>
        <v/>
      </c>
      <c r="M499" s="22">
        <f>IF(OR(L499="",K499="",K499=0),"",L499/K499)</f>
        <v/>
      </c>
      <c r="O499" s="217" t="n"/>
      <c r="P499" s="217" t="n"/>
      <c r="Q499" s="211" t="inlineStr">
        <is>
          <t>Size</t>
        </is>
      </c>
      <c r="R499" s="212" t="n"/>
      <c r="S499" s="423" t="n"/>
      <c r="T499" s="211" t="inlineStr">
        <is>
          <t>Qty.</t>
        </is>
      </c>
      <c r="U499" s="212" t="n"/>
      <c r="V499" s="217" t="n"/>
      <c r="W499" s="217" t="n"/>
    </row>
    <row r="500" ht="13.35" customHeight="1" s="162">
      <c r="B500" s="199" t="inlineStr">
        <is>
          <t>Serial Number</t>
        </is>
      </c>
      <c r="C500" s="401" t="n"/>
      <c r="D500" s="204" t="n"/>
      <c r="E500" s="400" t="n"/>
      <c r="F500" s="400" t="n"/>
      <c r="G500" s="401" t="n"/>
      <c r="H500" s="13" t="n"/>
      <c r="I500" s="199" t="inlineStr">
        <is>
          <t>Unit ESP</t>
        </is>
      </c>
      <c r="J500" s="401" t="n"/>
      <c r="K500" s="71">
        <f>IF('{Equipment Data Entry}'!H101="","",'{Equipment Data Entry}'!H101)</f>
        <v/>
      </c>
      <c r="L500" s="64">
        <f>F515</f>
        <v/>
      </c>
      <c r="M500" s="22" t="n"/>
      <c r="O500" s="217" t="n"/>
      <c r="R500" s="217" t="n"/>
      <c r="U500" s="217" t="n"/>
      <c r="V500" s="217" t="n"/>
      <c r="W500" s="217" t="n"/>
    </row>
    <row r="501" ht="13.35" customHeight="1" s="162">
      <c r="B501" s="199" t="inlineStr">
        <is>
          <t>Area Served</t>
        </is>
      </c>
      <c r="C501" s="401" t="n"/>
      <c r="D501" s="204">
        <f>I494</f>
        <v/>
      </c>
      <c r="E501" s="400" t="n"/>
      <c r="F501" s="400" t="n"/>
      <c r="G501" s="401" t="n"/>
      <c r="H501" s="13" t="n"/>
      <c r="I501" s="199" t="inlineStr">
        <is>
          <t>Fan RPMs</t>
        </is>
      </c>
      <c r="J501" s="401" t="n"/>
      <c r="K501" s="24">
        <f>IF('{Equipment Data Entry}'!I101="","",'{Equipment Data Entry}'!I101)</f>
        <v/>
      </c>
      <c r="L501" s="24">
        <f>IF(L512="","",L512)</f>
        <v/>
      </c>
      <c r="M501" s="13" t="n"/>
      <c r="O501" s="217" t="n"/>
      <c r="P501" s="217" t="n"/>
      <c r="Q501" s="216" t="inlineStr">
        <is>
          <t>Direct Drive Motors</t>
        </is>
      </c>
      <c r="T501" s="216" t="inlineStr">
        <is>
          <t>Drive Change Data</t>
        </is>
      </c>
      <c r="V501" s="61" t="inlineStr">
        <is>
          <t>Original</t>
        </is>
      </c>
      <c r="W501" s="61" t="inlineStr">
        <is>
          <t>New</t>
        </is>
      </c>
    </row>
    <row r="502" ht="13.35" customHeight="1" s="162">
      <c r="B502" s="199" t="inlineStr">
        <is>
          <t>Location</t>
        </is>
      </c>
      <c r="C502" s="401" t="n"/>
      <c r="D502" s="204">
        <f>IF('{Equipment Data Entry}'!D101="","",'{Equipment Data Entry}'!D101)</f>
        <v/>
      </c>
      <c r="E502" s="400" t="n"/>
      <c r="F502" s="400" t="n"/>
      <c r="G502" s="401" t="n"/>
      <c r="H502" s="13" t="n"/>
      <c r="I502" s="283" t="n"/>
      <c r="J502" s="283" t="n"/>
      <c r="K502" s="36" t="n"/>
      <c r="L502" s="36" t="n"/>
      <c r="M502" s="13" t="n"/>
      <c r="O502" s="217" t="n"/>
      <c r="P502" s="211" t="n"/>
      <c r="Q502" s="211" t="inlineStr">
        <is>
          <t>Initial</t>
        </is>
      </c>
      <c r="R502" s="211" t="inlineStr">
        <is>
          <t>Final</t>
        </is>
      </c>
      <c r="S502" s="217" t="n"/>
      <c r="T502" s="211" t="inlineStr">
        <is>
          <t>Motor Sheave</t>
        </is>
      </c>
      <c r="U502" s="422" t="n"/>
      <c r="V502" s="212" t="n"/>
      <c r="W502" s="212" t="n"/>
    </row>
    <row r="503" ht="13.35" customHeight="1" s="162">
      <c r="B503" s="13" t="n"/>
      <c r="C503" s="13" t="n"/>
      <c r="D503" s="13" t="n"/>
      <c r="E503" s="13" t="n"/>
      <c r="F503" s="13" t="n"/>
      <c r="G503" s="13" t="n"/>
      <c r="H503" s="13" t="n"/>
      <c r="I503" s="283" t="n"/>
      <c r="J503" s="283" t="n"/>
      <c r="K503" s="37" t="n"/>
      <c r="L503" s="37" t="n"/>
      <c r="M503" s="13" t="n"/>
      <c r="O503" s="217" t="n"/>
      <c r="P503" s="211" t="inlineStr">
        <is>
          <t>RPM</t>
        </is>
      </c>
      <c r="Q503" s="212" t="n"/>
      <c r="R503" s="211" t="n"/>
      <c r="S503" s="217" t="n"/>
      <c r="T503" s="211" t="inlineStr">
        <is>
          <t>Fan Sheave</t>
        </is>
      </c>
      <c r="U503" s="422" t="n"/>
      <c r="V503" s="212" t="n"/>
      <c r="W503" s="212" t="n"/>
    </row>
    <row r="504" ht="13.35" customHeight="1" s="162">
      <c r="B504" s="200" t="inlineStr">
        <is>
          <t>Motor Data</t>
        </is>
      </c>
      <c r="C504" s="400" t="n"/>
      <c r="D504" s="400" t="n"/>
      <c r="E504" s="400" t="n"/>
      <c r="F504" s="400" t="n"/>
      <c r="G504" s="401" t="n"/>
      <c r="H504" s="13" t="n"/>
      <c r="I504" s="283" t="inlineStr">
        <is>
          <t>Filters: Type / Size / Qty</t>
        </is>
      </c>
      <c r="J504" s="404" t="n"/>
      <c r="K504" s="37" t="n"/>
      <c r="L504" s="404" t="n"/>
      <c r="M504" s="404" t="n"/>
      <c r="O504" s="217" t="n"/>
      <c r="P504" s="211" t="inlineStr">
        <is>
          <t>VFD</t>
        </is>
      </c>
      <c r="Q504" s="212" t="n"/>
      <c r="R504" s="211" t="n"/>
      <c r="S504" s="217" t="n"/>
      <c r="T504" s="211" t="inlineStr">
        <is>
          <t>Belt</t>
        </is>
      </c>
      <c r="U504" s="422" t="n"/>
      <c r="V504" s="212" t="n"/>
      <c r="W504" s="212" t="n"/>
    </row>
    <row r="505" ht="13.35" customHeight="1" s="162">
      <c r="B505" s="199" t="inlineStr">
        <is>
          <t>Manufacturer</t>
        </is>
      </c>
      <c r="C505" s="401" t="n"/>
      <c r="D505" s="203" t="n"/>
      <c r="E505" s="400" t="n"/>
      <c r="F505" s="400" t="n"/>
      <c r="G505" s="401" t="n"/>
      <c r="H505" s="13" t="n"/>
      <c r="I505" s="200" t="inlineStr">
        <is>
          <t>Drive Data</t>
        </is>
      </c>
      <c r="J505" s="400" t="n"/>
      <c r="K505" s="400" t="n"/>
      <c r="L505" s="401" t="n"/>
      <c r="M505" s="13" t="n"/>
      <c r="O505" s="217" t="n"/>
      <c r="P505" s="211" t="inlineStr">
        <is>
          <t>DCV</t>
        </is>
      </c>
      <c r="Q505" s="212" t="n"/>
      <c r="R505" s="211" t="n"/>
      <c r="S505" s="217" t="n"/>
      <c r="T505" s="211" t="inlineStr">
        <is>
          <t>C to C</t>
        </is>
      </c>
      <c r="U505" s="422" t="n"/>
      <c r="V505" s="212" t="n"/>
      <c r="W505" s="212" t="n"/>
    </row>
    <row r="506" ht="13.35" customHeight="1" s="162">
      <c r="B506" s="199" t="inlineStr">
        <is>
          <t>Horsepower</t>
        </is>
      </c>
      <c r="C506" s="401" t="n"/>
      <c r="D506" s="28">
        <f>IF('{Equipment Data Entry}'!G101="","",'{Equipment Data Entry}'!G101)</f>
        <v/>
      </c>
      <c r="E506" s="21" t="inlineStr">
        <is>
          <t>RPM</t>
        </is>
      </c>
      <c r="F506" s="24" t="n"/>
      <c r="G506" s="199" t="inlineStr">
        <is>
          <t>SF</t>
        </is>
      </c>
      <c r="H506" s="13" t="n"/>
      <c r="I506" s="199" t="inlineStr">
        <is>
          <t>Motor Shv OD/Bore/PD</t>
        </is>
      </c>
      <c r="J506" s="401" t="n"/>
      <c r="K506" s="208">
        <f>IF('{Equipment Data Entry}'!J101="","",'{Equipment Data Entry}'!J101)</f>
        <v/>
      </c>
      <c r="L506" s="401" t="n"/>
      <c r="M506" s="13" t="n"/>
      <c r="O506" s="217" t="n"/>
      <c r="P506" s="217" t="n"/>
      <c r="Q506" s="217" t="n"/>
      <c r="R506" s="217" t="n"/>
      <c r="S506" s="217" t="n"/>
      <c r="T506" s="217" t="n"/>
      <c r="U506" s="217" t="n"/>
      <c r="V506" s="217" t="n"/>
      <c r="W506" s="217" t="n"/>
    </row>
    <row r="507" ht="13.35" customHeight="1" s="162">
      <c r="B507" s="198">
        <f>IF('{Equipment Data Entry}'!N101="","",'{Equipment Data Entry}'!N101)</f>
        <v/>
      </c>
      <c r="C507" s="198">
        <f>IF('{Equipment Data Entry}'!O101="","",'{Equipment Data Entry}'!O101)</f>
        <v/>
      </c>
      <c r="D507" s="21" t="inlineStr">
        <is>
          <t>FLA</t>
        </is>
      </c>
      <c r="E507" s="67" t="n"/>
      <c r="F507" s="21" t="inlineStr">
        <is>
          <t>Frame</t>
        </is>
      </c>
      <c r="G507" s="208" t="n"/>
      <c r="H507" s="13" t="n"/>
      <c r="I507" s="199" t="inlineStr">
        <is>
          <t>Fan Shv OD/Bore</t>
        </is>
      </c>
      <c r="J507" s="401" t="n"/>
      <c r="K507" s="208">
        <f>IF('{Equipment Data Entry}'!K101="","",'{Equipment Data Entry}'!K101)</f>
        <v/>
      </c>
      <c r="L507" s="401" t="n"/>
      <c r="M507" s="13" t="n"/>
      <c r="O507" s="217" t="n"/>
      <c r="P507" s="217" t="n"/>
      <c r="Q507" s="462" t="inlineStr">
        <is>
          <t>Technician Notes</t>
        </is>
      </c>
      <c r="R507" s="451" t="n"/>
      <c r="S507" s="451" t="n"/>
      <c r="T507" s="451" t="n"/>
      <c r="U507" s="451" t="n"/>
      <c r="V507" s="451" t="n"/>
      <c r="W507" s="452" t="n"/>
    </row>
    <row r="508" ht="13.35" customHeight="1" s="162">
      <c r="B508" s="199" t="inlineStr">
        <is>
          <t>Corrected FLA</t>
        </is>
      </c>
      <c r="C508" s="401" t="n"/>
      <c r="D508" s="27">
        <f>IF(OR(E509="",E507="",B507=""),"",B507/AVERAGE(E509:G509)*E507)</f>
        <v/>
      </c>
      <c r="E508" s="199" t="inlineStr">
        <is>
          <t>Estimated BHP</t>
        </is>
      </c>
      <c r="F508" s="401" t="n"/>
      <c r="G508" s="27">
        <f>IF(OR(COUNT(E509:G509)=0,COUNT(E510:G510)=0),"",IF(C507="1-phase", ((0.8*0.9*E509*E510)/746), AVERAGE(E509:G509)*AVERAGE(E510:G510)*0.8*0.9*1.732/746))</f>
        <v/>
      </c>
      <c r="H508" s="13" t="n"/>
      <c r="I508" s="199" t="inlineStr">
        <is>
          <t>Belt(s)</t>
        </is>
      </c>
      <c r="J508" s="208">
        <f>IF('{Equipment Data Entry}'!L101="","",'{Equipment Data Entry}'!L101)</f>
        <v/>
      </c>
      <c r="K508" s="199" t="inlineStr">
        <is>
          <t>C to C</t>
        </is>
      </c>
      <c r="L508" s="64">
        <f>IF('{Equipment Data Entry}'!M101="","",'{Equipment Data Entry}'!M101)</f>
        <v/>
      </c>
      <c r="M508" s="13" t="n"/>
      <c r="O508" s="217" t="n"/>
      <c r="P508" s="217" t="n"/>
      <c r="Q508" s="463" t="n"/>
      <c r="R508" s="430" t="n"/>
      <c r="S508" s="430" t="n"/>
      <c r="T508" s="430" t="n"/>
      <c r="U508" s="430" t="n"/>
      <c r="V508" s="430" t="n"/>
      <c r="W508" s="464" t="n"/>
    </row>
    <row r="509" ht="13.35" customHeight="1" s="162">
      <c r="B509" s="199" t="inlineStr">
        <is>
          <t>Measured Voltage</t>
        </is>
      </c>
      <c r="C509" s="400" t="n"/>
      <c r="D509" s="401" t="n"/>
      <c r="E509" s="24" t="n"/>
      <c r="F509" s="24" t="n"/>
      <c r="G509" s="24" t="n"/>
      <c r="H509" s="13" t="n"/>
      <c r="I509" s="283" t="inlineStr">
        <is>
          <t>Final Settings / Setpoints</t>
        </is>
      </c>
      <c r="J509" s="404" t="n"/>
      <c r="K509" s="37" t="n"/>
      <c r="L509" s="404" t="n"/>
      <c r="M509" s="404" t="n"/>
      <c r="O509" s="217" t="n"/>
      <c r="P509" s="217" t="n"/>
      <c r="Q509" s="465" t="n"/>
      <c r="R509" s="404" t="n"/>
      <c r="S509" s="404" t="n"/>
      <c r="T509" s="404" t="n"/>
      <c r="U509" s="404" t="n"/>
      <c r="V509" s="404" t="n"/>
      <c r="W509" s="466" t="n"/>
    </row>
    <row r="510" ht="13.35" customHeight="1" s="162">
      <c r="B510" s="199" t="inlineStr">
        <is>
          <t>Measured Amperage</t>
        </is>
      </c>
      <c r="C510" s="400" t="n"/>
      <c r="D510" s="401" t="n"/>
      <c r="E510" s="67" t="n"/>
      <c r="F510" s="67" t="n"/>
      <c r="G510" s="67" t="n"/>
      <c r="H510" s="13" t="n"/>
      <c r="I510" s="205" t="inlineStr">
        <is>
          <t>RPM Data</t>
        </is>
      </c>
      <c r="J510" s="401" t="n"/>
      <c r="K510" s="205" t="inlineStr">
        <is>
          <t>Initial</t>
        </is>
      </c>
      <c r="L510" s="205" t="inlineStr">
        <is>
          <t>Final</t>
        </is>
      </c>
      <c r="M510" s="13" t="n"/>
      <c r="O510" s="217" t="n"/>
      <c r="P510" s="217" t="n"/>
      <c r="Q510" s="465" t="n"/>
      <c r="R510" s="404" t="n"/>
      <c r="S510" s="404" t="n"/>
      <c r="T510" s="404" t="n"/>
      <c r="U510" s="404" t="n"/>
      <c r="V510" s="404" t="n"/>
      <c r="W510" s="466" t="n"/>
    </row>
    <row r="511" ht="13.35" customHeight="1" s="162">
      <c r="B511" s="13" t="n"/>
      <c r="C511" s="13" t="n"/>
      <c r="D511" s="13" t="n"/>
      <c r="E511" s="13" t="n"/>
      <c r="F511" s="13" t="n"/>
      <c r="G511" s="13" t="n"/>
      <c r="H511" s="13" t="n"/>
      <c r="I511" s="199" t="inlineStr">
        <is>
          <t>Motor RPM</t>
        </is>
      </c>
      <c r="J511" s="401" t="n"/>
      <c r="K511" s="24" t="n"/>
      <c r="L511" s="24" t="n"/>
      <c r="M511" s="13" t="n"/>
      <c r="O511" s="217" t="n"/>
      <c r="P511" s="217" t="n"/>
      <c r="Q511" s="465" t="n"/>
      <c r="R511" s="404" t="n"/>
      <c r="S511" s="404" t="n"/>
      <c r="T511" s="404" t="n"/>
      <c r="U511" s="404" t="n"/>
      <c r="V511" s="404" t="n"/>
      <c r="W511" s="466" t="n"/>
    </row>
    <row r="512" ht="13.35" customHeight="1" s="162">
      <c r="B512" s="200" t="inlineStr">
        <is>
          <t xml:space="preserve">Static Pressures Profile </t>
        </is>
      </c>
      <c r="C512" s="400" t="n"/>
      <c r="D512" s="400" t="n"/>
      <c r="E512" s="400" t="n"/>
      <c r="F512" s="400" t="n"/>
      <c r="G512" s="401" t="n"/>
      <c r="H512" s="13" t="n"/>
      <c r="I512" s="199" t="inlineStr">
        <is>
          <t>Fan RPM</t>
        </is>
      </c>
      <c r="J512" s="401" t="n"/>
      <c r="K512" s="24" t="n"/>
      <c r="L512" s="24" t="n"/>
      <c r="M512" s="13" t="n"/>
      <c r="O512" s="217" t="n"/>
      <c r="P512" s="217" t="n"/>
      <c r="Q512" s="465" t="n"/>
      <c r="R512" s="404" t="n"/>
      <c r="S512" s="404" t="n"/>
      <c r="T512" s="404" t="n"/>
      <c r="U512" s="404" t="n"/>
      <c r="V512" s="404" t="n"/>
      <c r="W512" s="466" t="n"/>
    </row>
    <row r="513" ht="13.35" customHeight="1" s="162">
      <c r="B513" s="434" t="n"/>
      <c r="C513" s="401" t="n"/>
      <c r="D513" s="205" t="inlineStr">
        <is>
          <t>Flt/Coil</t>
        </is>
      </c>
      <c r="E513" s="205" t="inlineStr">
        <is>
          <t>Fan</t>
        </is>
      </c>
      <c r="F513" s="434" t="n"/>
      <c r="G513" s="401" t="n"/>
      <c r="H513" s="13" t="n"/>
      <c r="I513" s="246" t="inlineStr">
        <is>
          <t>VSD Frequency</t>
        </is>
      </c>
      <c r="J513" s="403" t="n"/>
      <c r="K513" s="65" t="n"/>
      <c r="L513" s="65" t="n"/>
      <c r="M513" s="13" t="n"/>
      <c r="O513" s="217" t="n"/>
      <c r="P513" s="217" t="n"/>
      <c r="Q513" s="465" t="n"/>
      <c r="R513" s="404" t="n"/>
      <c r="S513" s="404" t="n"/>
      <c r="T513" s="404" t="n"/>
      <c r="U513" s="404" t="n"/>
      <c r="V513" s="404" t="n"/>
      <c r="W513" s="466" t="n"/>
    </row>
    <row r="514" ht="13.35" customHeight="1" s="162">
      <c r="B514" s="198" t="inlineStr">
        <is>
          <t>Entering</t>
        </is>
      </c>
      <c r="C514" s="401" t="n"/>
      <c r="D514" s="19" t="n"/>
      <c r="E514" s="19" t="n"/>
      <c r="F514" s="19">
        <f>IF(E514="", "", E515-E514)</f>
        <v/>
      </c>
      <c r="G514" s="186" t="inlineStr">
        <is>
          <t>TSP</t>
        </is>
      </c>
      <c r="H514" s="23" t="n"/>
      <c r="I514" s="14" t="n"/>
      <c r="J514" s="14" t="n"/>
      <c r="K514" s="14" t="n"/>
      <c r="L514" s="38" t="n"/>
      <c r="M514" s="13" t="n"/>
      <c r="O514" s="217" t="n"/>
      <c r="P514" s="217" t="n"/>
      <c r="Q514" s="465" t="n"/>
      <c r="R514" s="404" t="n"/>
      <c r="S514" s="404" t="n"/>
      <c r="T514" s="404" t="n"/>
      <c r="U514" s="404" t="n"/>
      <c r="V514" s="404" t="n"/>
      <c r="W514" s="466" t="n"/>
    </row>
    <row r="515" ht="13.35" customHeight="1" s="162">
      <c r="B515" s="198" t="inlineStr">
        <is>
          <t>Exiting</t>
        </is>
      </c>
      <c r="C515" s="401" t="n"/>
      <c r="D515" s="55">
        <f>IF(E514="", "", E514)</f>
        <v/>
      </c>
      <c r="E515" s="19" t="n"/>
      <c r="F515" s="19">
        <f>IF(E515="", "", E515-D514)</f>
        <v/>
      </c>
      <c r="G515" s="186" t="inlineStr">
        <is>
          <t>ESP</t>
        </is>
      </c>
      <c r="H515" s="23" t="n"/>
      <c r="I515" s="13" t="n"/>
      <c r="J515" s="13" t="n"/>
      <c r="K515" s="13" t="n"/>
      <c r="L515" s="13" t="n"/>
      <c r="M515" s="13" t="n"/>
      <c r="O515" s="217" t="n"/>
      <c r="P515" s="217" t="n"/>
      <c r="Q515" s="467" t="n"/>
      <c r="R515" s="468" t="n"/>
      <c r="S515" s="468" t="n"/>
      <c r="T515" s="468" t="n"/>
      <c r="U515" s="468" t="n"/>
      <c r="V515" s="468" t="n"/>
      <c r="W515" s="469" t="n"/>
    </row>
    <row r="516"/>
    <row r="517" ht="13.35" customHeight="1" s="162">
      <c r="B517" s="200" t="inlineStr">
        <is>
          <t>System</t>
        </is>
      </c>
      <c r="C517" s="403" t="n"/>
      <c r="D517" s="209">
        <f>IF('{Equipment Data Entry}'!B102="","",'{Equipment Data Entry}'!B102)</f>
        <v/>
      </c>
      <c r="E517" s="420" t="n"/>
      <c r="F517" s="403" t="n"/>
      <c r="G517" s="200" t="inlineStr">
        <is>
          <t>Service</t>
        </is>
      </c>
      <c r="H517" s="403" t="n"/>
      <c r="I517" s="210">
        <f>IF('{Equipment Data Entry}'!C102="","", '{Equipment Data Entry}'!C102)</f>
        <v/>
      </c>
      <c r="J517" s="420" t="n"/>
      <c r="K517" s="420" t="n"/>
      <c r="L517" s="420" t="n"/>
      <c r="M517" s="403" t="n"/>
      <c r="O517" s="217" t="n"/>
      <c r="P517" s="217" t="n"/>
      <c r="Q517" s="216" t="inlineStr">
        <is>
          <t>Misc. Unit Info</t>
        </is>
      </c>
      <c r="T517" s="217" t="n"/>
      <c r="V517" s="217" t="n"/>
      <c r="W517" s="217" t="n"/>
    </row>
    <row r="518" ht="13.35" customHeight="1" s="162">
      <c r="B518" s="424" t="n"/>
      <c r="C518" s="425" t="n"/>
      <c r="D518" s="424" t="n"/>
      <c r="E518" s="426" t="n"/>
      <c r="F518" s="425" t="n"/>
      <c r="G518" s="424" t="n"/>
      <c r="H518" s="425" t="n"/>
      <c r="I518" s="424" t="n"/>
      <c r="J518" s="426" t="n"/>
      <c r="K518" s="426" t="n"/>
      <c r="L518" s="426" t="n"/>
      <c r="M518" s="425" t="n"/>
      <c r="O518" s="217" t="n"/>
      <c r="P518" s="217" t="n"/>
      <c r="Q518" s="211" t="inlineStr">
        <is>
          <t>Design Fan Rotation</t>
        </is>
      </c>
      <c r="R518" s="421" t="n"/>
      <c r="S518" s="422" t="n"/>
      <c r="T518" s="212" t="n"/>
      <c r="U518" s="423" t="n"/>
      <c r="V518" s="217" t="n"/>
      <c r="W518" s="217" t="n"/>
    </row>
    <row r="519" ht="13.35" customHeight="1" s="162">
      <c r="B519" s="439" t="inlineStr">
        <is>
          <t>Drive Type:</t>
        </is>
      </c>
      <c r="C519" s="13" t="n"/>
      <c r="D519" s="440" t="n"/>
      <c r="E519" s="439" t="inlineStr">
        <is>
          <t>Fan Rotation – Design:</t>
        </is>
      </c>
      <c r="F519" s="13" t="n"/>
      <c r="G519" s="440" t="n"/>
      <c r="H519" s="13" t="n"/>
      <c r="I519" s="439" t="inlineStr">
        <is>
          <t>Actual:</t>
        </is>
      </c>
      <c r="J519" s="440" t="n"/>
      <c r="K519" s="439" t="inlineStr">
        <is>
          <t>Sheave Bore (M/F):</t>
        </is>
      </c>
      <c r="L519" s="13" t="n"/>
      <c r="M519" s="440" t="n"/>
      <c r="O519" s="217" t="n"/>
      <c r="P519" s="217" t="n"/>
      <c r="Q519" s="211" t="inlineStr">
        <is>
          <t>Actual Fan Rotation</t>
        </is>
      </c>
      <c r="R519" s="421" t="n"/>
      <c r="S519" s="422" t="n"/>
      <c r="T519" s="212" t="n"/>
      <c r="U519" s="423" t="n"/>
      <c r="V519" s="217" t="n"/>
      <c r="W519" s="217" t="n"/>
    </row>
    <row r="520" ht="13.35" customHeight="1" s="162">
      <c r="B520" s="200" t="inlineStr">
        <is>
          <t>Unit Data</t>
        </is>
      </c>
      <c r="C520" s="400" t="n"/>
      <c r="D520" s="400" t="n"/>
      <c r="E520" s="400" t="n"/>
      <c r="F520" s="400" t="n"/>
      <c r="G520" s="401" t="n"/>
      <c r="H520" s="13" t="n"/>
      <c r="I520" s="200" t="inlineStr">
        <is>
          <t>Design and Performance Data</t>
        </is>
      </c>
      <c r="J520" s="400" t="n"/>
      <c r="K520" s="400" t="n"/>
      <c r="L520" s="401" t="n"/>
      <c r="M520" s="283" t="n"/>
      <c r="O520" s="217" t="n"/>
      <c r="P520" s="217" t="n"/>
      <c r="Q520" s="211" t="inlineStr">
        <is>
          <t>Design Filter Type</t>
        </is>
      </c>
      <c r="R520" s="421" t="n"/>
      <c r="S520" s="422" t="n"/>
      <c r="T520" s="212" t="n"/>
      <c r="U520" s="423" t="n"/>
      <c r="V520" s="217" t="n"/>
      <c r="W520" s="217" t="n"/>
    </row>
    <row r="521" ht="13.35" customHeight="1" s="162">
      <c r="B521" s="199" t="inlineStr">
        <is>
          <t>Manufacturer</t>
        </is>
      </c>
      <c r="C521" s="401" t="n"/>
      <c r="D521" s="204">
        <f>IF('{Equipment Data Entry}'!E102="","",'{Equipment Data Entry}'!E102)</f>
        <v/>
      </c>
      <c r="E521" s="400" t="n"/>
      <c r="F521" s="400" t="n"/>
      <c r="G521" s="401" t="n"/>
      <c r="H521" s="13" t="n"/>
      <c r="I521" s="199" t="inlineStr">
        <is>
          <t>Design Criteria</t>
        </is>
      </c>
      <c r="J521" s="401" t="n"/>
      <c r="K521" s="199" t="inlineStr">
        <is>
          <t>Design</t>
        </is>
      </c>
      <c r="L521" s="199" t="inlineStr">
        <is>
          <t>Actual</t>
        </is>
      </c>
      <c r="M521" s="13" t="n"/>
      <c r="O521" s="216" t="n"/>
      <c r="P521" s="216" t="n"/>
      <c r="Q521" s="211" t="inlineStr">
        <is>
          <t>Installed Filter Type</t>
        </is>
      </c>
      <c r="R521" s="421" t="n"/>
      <c r="S521" s="422" t="n"/>
      <c r="T521" s="212" t="n"/>
      <c r="U521" s="423" t="n"/>
      <c r="V521" s="217" t="n"/>
      <c r="W521" s="217" t="n"/>
    </row>
    <row r="522" ht="13.35" customHeight="1" s="162">
      <c r="B522" s="199" t="inlineStr">
        <is>
          <t>Model Number</t>
        </is>
      </c>
      <c r="C522" s="401" t="n"/>
      <c r="D522" s="204">
        <f>IF('{Equipment Data Entry}'!F102="","",'{Equipment Data Entry}'!F102)</f>
        <v/>
      </c>
      <c r="E522" s="400" t="n"/>
      <c r="F522" s="400" t="n"/>
      <c r="G522" s="401" t="n"/>
      <c r="H522" s="13" t="n"/>
      <c r="I522" s="199" t="inlineStr">
        <is>
          <t>Total Airflow</t>
        </is>
      </c>
      <c r="J522" s="401" t="n"/>
      <c r="K522" s="24">
        <f>'Fan Airflow'!H534</f>
        <v/>
      </c>
      <c r="L522" s="24">
        <f>'Fan Airflow'!L534</f>
        <v/>
      </c>
      <c r="M522" s="22">
        <f>IF(OR(L522="",K522="",K522=0),"",L522/K522)</f>
        <v/>
      </c>
      <c r="O522" s="217" t="n"/>
      <c r="P522" s="217" t="n"/>
      <c r="Q522" s="211" t="inlineStr">
        <is>
          <t>Size</t>
        </is>
      </c>
      <c r="R522" s="212" t="n"/>
      <c r="S522" s="423" t="n"/>
      <c r="T522" s="211" t="inlineStr">
        <is>
          <t>Qty.</t>
        </is>
      </c>
      <c r="U522" s="212" t="n"/>
      <c r="V522" s="217" t="n"/>
      <c r="W522" s="217" t="n"/>
    </row>
    <row r="523" ht="13.35" customHeight="1" s="162">
      <c r="B523" s="199" t="inlineStr">
        <is>
          <t>Serial Number</t>
        </is>
      </c>
      <c r="C523" s="401" t="n"/>
      <c r="D523" s="204" t="n"/>
      <c r="E523" s="400" t="n"/>
      <c r="F523" s="400" t="n"/>
      <c r="G523" s="401" t="n"/>
      <c r="H523" s="13" t="n"/>
      <c r="I523" s="199" t="inlineStr">
        <is>
          <t>Unit ESP</t>
        </is>
      </c>
      <c r="J523" s="401" t="n"/>
      <c r="K523" s="71">
        <f>IF('{Equipment Data Entry}'!H102="","",'{Equipment Data Entry}'!H102)</f>
        <v/>
      </c>
      <c r="L523" s="64">
        <f>F538</f>
        <v/>
      </c>
      <c r="M523" s="22" t="n"/>
      <c r="O523" s="217" t="n"/>
      <c r="R523" s="217" t="n"/>
      <c r="U523" s="217" t="n"/>
      <c r="V523" s="217" t="n"/>
      <c r="W523" s="217" t="n"/>
    </row>
    <row r="524" ht="13.35" customHeight="1" s="162">
      <c r="B524" s="199" t="inlineStr">
        <is>
          <t>Area Served</t>
        </is>
      </c>
      <c r="C524" s="401" t="n"/>
      <c r="D524" s="204">
        <f>I517</f>
        <v/>
      </c>
      <c r="E524" s="400" t="n"/>
      <c r="F524" s="400" t="n"/>
      <c r="G524" s="401" t="n"/>
      <c r="H524" s="13" t="n"/>
      <c r="I524" s="199" t="inlineStr">
        <is>
          <t>Fan RPMs</t>
        </is>
      </c>
      <c r="J524" s="401" t="n"/>
      <c r="K524" s="24">
        <f>IF('{Equipment Data Entry}'!I102="","",'{Equipment Data Entry}'!I102)</f>
        <v/>
      </c>
      <c r="L524" s="24">
        <f>IF(L535="","",L535)</f>
        <v/>
      </c>
      <c r="M524" s="13" t="n"/>
      <c r="O524" s="217" t="n"/>
      <c r="P524" s="217" t="n"/>
      <c r="Q524" s="216" t="inlineStr">
        <is>
          <t>Direct Drive Motors</t>
        </is>
      </c>
      <c r="T524" s="216" t="inlineStr">
        <is>
          <t>Drive Change Data</t>
        </is>
      </c>
      <c r="V524" s="61" t="inlineStr">
        <is>
          <t>Original</t>
        </is>
      </c>
      <c r="W524" s="61" t="inlineStr">
        <is>
          <t>New</t>
        </is>
      </c>
    </row>
    <row r="525" ht="13.35" customHeight="1" s="162">
      <c r="B525" s="199" t="inlineStr">
        <is>
          <t>Location</t>
        </is>
      </c>
      <c r="C525" s="401" t="n"/>
      <c r="D525" s="204">
        <f>IF('{Equipment Data Entry}'!D102="","",'{Equipment Data Entry}'!D102)</f>
        <v/>
      </c>
      <c r="E525" s="400" t="n"/>
      <c r="F525" s="400" t="n"/>
      <c r="G525" s="401" t="n"/>
      <c r="H525" s="13" t="n"/>
      <c r="I525" s="283" t="n"/>
      <c r="J525" s="283" t="n"/>
      <c r="K525" s="36" t="n"/>
      <c r="L525" s="36" t="n"/>
      <c r="M525" s="13" t="n"/>
      <c r="O525" s="217" t="n"/>
      <c r="P525" s="211" t="n"/>
      <c r="Q525" s="211" t="inlineStr">
        <is>
          <t>Initial</t>
        </is>
      </c>
      <c r="R525" s="211" t="inlineStr">
        <is>
          <t>Final</t>
        </is>
      </c>
      <c r="S525" s="217" t="n"/>
      <c r="T525" s="211" t="inlineStr">
        <is>
          <t>Motor Sheave</t>
        </is>
      </c>
      <c r="U525" s="422" t="n"/>
      <c r="V525" s="212" t="n"/>
      <c r="W525" s="212" t="n"/>
    </row>
    <row r="526" ht="13.35" customHeight="1" s="162">
      <c r="B526" s="13" t="n"/>
      <c r="C526" s="13" t="n"/>
      <c r="D526" s="13" t="n"/>
      <c r="E526" s="13" t="n"/>
      <c r="F526" s="13" t="n"/>
      <c r="G526" s="13" t="n"/>
      <c r="H526" s="13" t="n"/>
      <c r="I526" s="283" t="n"/>
      <c r="J526" s="283" t="n"/>
      <c r="K526" s="37" t="n"/>
      <c r="L526" s="37" t="n"/>
      <c r="M526" s="13" t="n"/>
      <c r="O526" s="217" t="n"/>
      <c r="P526" s="211" t="inlineStr">
        <is>
          <t>RPM</t>
        </is>
      </c>
      <c r="Q526" s="212" t="n"/>
      <c r="R526" s="211" t="n"/>
      <c r="S526" s="217" t="n"/>
      <c r="T526" s="211" t="inlineStr">
        <is>
          <t>Fan Sheave</t>
        </is>
      </c>
      <c r="U526" s="422" t="n"/>
      <c r="V526" s="212" t="n"/>
      <c r="W526" s="212" t="n"/>
    </row>
    <row r="527" ht="13.35" customHeight="1" s="162">
      <c r="B527" s="200" t="inlineStr">
        <is>
          <t>Motor Data</t>
        </is>
      </c>
      <c r="C527" s="400" t="n"/>
      <c r="D527" s="400" t="n"/>
      <c r="E527" s="400" t="n"/>
      <c r="F527" s="400" t="n"/>
      <c r="G527" s="401" t="n"/>
      <c r="H527" s="13" t="n"/>
      <c r="I527" s="283" t="inlineStr">
        <is>
          <t>Filters: Type / Size / Qty</t>
        </is>
      </c>
      <c r="J527" s="404" t="n"/>
      <c r="K527" s="37" t="n"/>
      <c r="L527" s="404" t="n"/>
      <c r="M527" s="404" t="n"/>
      <c r="O527" s="217" t="n"/>
      <c r="P527" s="211" t="inlineStr">
        <is>
          <t>VFD</t>
        </is>
      </c>
      <c r="Q527" s="212" t="n"/>
      <c r="R527" s="211" t="n"/>
      <c r="S527" s="217" t="n"/>
      <c r="T527" s="211" t="inlineStr">
        <is>
          <t>Belt</t>
        </is>
      </c>
      <c r="U527" s="422" t="n"/>
      <c r="V527" s="212" t="n"/>
      <c r="W527" s="212" t="n"/>
    </row>
    <row r="528" ht="13.35" customHeight="1" s="162">
      <c r="B528" s="199" t="inlineStr">
        <is>
          <t>Manufacturer</t>
        </is>
      </c>
      <c r="C528" s="401" t="n"/>
      <c r="D528" s="203" t="n"/>
      <c r="E528" s="400" t="n"/>
      <c r="F528" s="400" t="n"/>
      <c r="G528" s="401" t="n"/>
      <c r="H528" s="13" t="n"/>
      <c r="I528" s="200" t="inlineStr">
        <is>
          <t>Drive Data</t>
        </is>
      </c>
      <c r="J528" s="400" t="n"/>
      <c r="K528" s="400" t="n"/>
      <c r="L528" s="401" t="n"/>
      <c r="M528" s="13" t="n"/>
      <c r="O528" s="217" t="n"/>
      <c r="P528" s="211" t="inlineStr">
        <is>
          <t>DCV</t>
        </is>
      </c>
      <c r="Q528" s="212" t="n"/>
      <c r="R528" s="211" t="n"/>
      <c r="S528" s="217" t="n"/>
      <c r="T528" s="211" t="inlineStr">
        <is>
          <t>C to C</t>
        </is>
      </c>
      <c r="U528" s="422" t="n"/>
      <c r="V528" s="212" t="n"/>
      <c r="W528" s="212" t="n"/>
    </row>
    <row r="529" ht="13.35" customHeight="1" s="162">
      <c r="B529" s="199" t="inlineStr">
        <is>
          <t>Horsepower</t>
        </is>
      </c>
      <c r="C529" s="401" t="n"/>
      <c r="D529" s="28">
        <f>IF('{Equipment Data Entry}'!G102="","",'{Equipment Data Entry}'!G102)</f>
        <v/>
      </c>
      <c r="E529" s="21" t="inlineStr">
        <is>
          <t>RPM</t>
        </is>
      </c>
      <c r="F529" s="24" t="n"/>
      <c r="G529" s="199" t="inlineStr">
        <is>
          <t>SF</t>
        </is>
      </c>
      <c r="H529" s="13" t="n"/>
      <c r="I529" s="199" t="inlineStr">
        <is>
          <t>Motor Shv OD/Bore/PD</t>
        </is>
      </c>
      <c r="J529" s="401" t="n"/>
      <c r="K529" s="208">
        <f>IF('{Equipment Data Entry}'!J102="","",'{Equipment Data Entry}'!J102)</f>
        <v/>
      </c>
      <c r="L529" s="401" t="n"/>
      <c r="M529" s="13" t="n"/>
      <c r="O529" s="217" t="n"/>
      <c r="P529" s="217" t="n"/>
      <c r="Q529" s="217" t="n"/>
      <c r="R529" s="217" t="n"/>
      <c r="S529" s="217" t="n"/>
      <c r="T529" s="217" t="n"/>
      <c r="U529" s="217" t="n"/>
      <c r="V529" s="217" t="n"/>
      <c r="W529" s="217" t="n"/>
    </row>
    <row r="530" ht="13.35" customHeight="1" s="162">
      <c r="B530" s="198">
        <f>IF('{Equipment Data Entry}'!N102="","",'{Equipment Data Entry}'!N102)</f>
        <v/>
      </c>
      <c r="C530" s="198">
        <f>IF('{Equipment Data Entry}'!O102="","",'{Equipment Data Entry}'!O102)</f>
        <v/>
      </c>
      <c r="D530" s="21" t="inlineStr">
        <is>
          <t>FLA</t>
        </is>
      </c>
      <c r="E530" s="67" t="n"/>
      <c r="F530" s="21" t="inlineStr">
        <is>
          <t>Frame</t>
        </is>
      </c>
      <c r="G530" s="208" t="n"/>
      <c r="H530" s="13" t="n"/>
      <c r="I530" s="199" t="inlineStr">
        <is>
          <t>Fan Shv OD/Bore</t>
        </is>
      </c>
      <c r="J530" s="401" t="n"/>
      <c r="K530" s="208">
        <f>IF('{Equipment Data Entry}'!K102="","",'{Equipment Data Entry}'!K102)</f>
        <v/>
      </c>
      <c r="L530" s="401" t="n"/>
      <c r="M530" s="13" t="n"/>
      <c r="O530" s="217" t="n"/>
      <c r="P530" s="217" t="n"/>
      <c r="Q530" s="462" t="inlineStr">
        <is>
          <t>Technician Notes</t>
        </is>
      </c>
      <c r="R530" s="451" t="n"/>
      <c r="S530" s="451" t="n"/>
      <c r="T530" s="451" t="n"/>
      <c r="U530" s="451" t="n"/>
      <c r="V530" s="451" t="n"/>
      <c r="W530" s="452" t="n"/>
    </row>
    <row r="531" ht="13.35" customHeight="1" s="162">
      <c r="B531" s="199" t="inlineStr">
        <is>
          <t>Corrected FLA</t>
        </is>
      </c>
      <c r="C531" s="401" t="n"/>
      <c r="D531" s="27">
        <f>IF(OR(E532="",E530="",B530=""),"",B530/AVERAGE(E532:G532)*E530)</f>
        <v/>
      </c>
      <c r="E531" s="199" t="inlineStr">
        <is>
          <t>Estimated BHP</t>
        </is>
      </c>
      <c r="F531" s="401" t="n"/>
      <c r="G531" s="27">
        <f>IF(OR(COUNT(E532:G532)=0,COUNT(E533:G533)=0),"",IF(C530="1-phase", ((0.8*0.9*E532*E533)/746), AVERAGE(E532:G532)*AVERAGE(E533:G533)*0.8*0.9*1.732/746))</f>
        <v/>
      </c>
      <c r="H531" s="13" t="n"/>
      <c r="I531" s="199" t="inlineStr">
        <is>
          <t>Belt(s)</t>
        </is>
      </c>
      <c r="J531" s="208">
        <f>IF('{Equipment Data Entry}'!L102="","",'{Equipment Data Entry}'!L102)</f>
        <v/>
      </c>
      <c r="K531" s="199" t="inlineStr">
        <is>
          <t>C to C</t>
        </is>
      </c>
      <c r="L531" s="64">
        <f>IF('{Equipment Data Entry}'!M102="","",'{Equipment Data Entry}'!M102)</f>
        <v/>
      </c>
      <c r="M531" s="13" t="n"/>
      <c r="O531" s="217" t="n"/>
      <c r="P531" s="217" t="n"/>
      <c r="Q531" s="463" t="n"/>
      <c r="R531" s="430" t="n"/>
      <c r="S531" s="430" t="n"/>
      <c r="T531" s="430" t="n"/>
      <c r="U531" s="430" t="n"/>
      <c r="V531" s="430" t="n"/>
      <c r="W531" s="464" t="n"/>
    </row>
    <row r="532" ht="13.35" customHeight="1" s="162">
      <c r="B532" s="199" t="inlineStr">
        <is>
          <t>Measured Voltage</t>
        </is>
      </c>
      <c r="C532" s="400" t="n"/>
      <c r="D532" s="401" t="n"/>
      <c r="E532" s="24" t="n"/>
      <c r="F532" s="24" t="n"/>
      <c r="G532" s="24" t="n"/>
      <c r="H532" s="13" t="n"/>
      <c r="I532" s="283" t="inlineStr">
        <is>
          <t>Final Settings / Setpoints</t>
        </is>
      </c>
      <c r="J532" s="404" t="n"/>
      <c r="K532" s="37" t="n"/>
      <c r="L532" s="404" t="n"/>
      <c r="M532" s="404" t="n"/>
      <c r="O532" s="217" t="n"/>
      <c r="P532" s="217" t="n"/>
      <c r="Q532" s="465" t="n"/>
      <c r="R532" s="404" t="n"/>
      <c r="S532" s="404" t="n"/>
      <c r="T532" s="404" t="n"/>
      <c r="U532" s="404" t="n"/>
      <c r="V532" s="404" t="n"/>
      <c r="W532" s="466" t="n"/>
    </row>
    <row r="533" ht="13.35" customHeight="1" s="162">
      <c r="B533" s="199" t="inlineStr">
        <is>
          <t>Measured Amperage</t>
        </is>
      </c>
      <c r="C533" s="400" t="n"/>
      <c r="D533" s="401" t="n"/>
      <c r="E533" s="67" t="n"/>
      <c r="F533" s="67" t="n"/>
      <c r="G533" s="67" t="n"/>
      <c r="H533" s="13" t="n"/>
      <c r="I533" s="205" t="inlineStr">
        <is>
          <t>RPM Data</t>
        </is>
      </c>
      <c r="J533" s="401" t="n"/>
      <c r="K533" s="205" t="inlineStr">
        <is>
          <t>Initial</t>
        </is>
      </c>
      <c r="L533" s="205" t="inlineStr">
        <is>
          <t>Final</t>
        </is>
      </c>
      <c r="M533" s="13" t="n"/>
      <c r="O533" s="217" t="n"/>
      <c r="P533" s="217" t="n"/>
      <c r="Q533" s="465" t="n"/>
      <c r="R533" s="404" t="n"/>
      <c r="S533" s="404" t="n"/>
      <c r="T533" s="404" t="n"/>
      <c r="U533" s="404" t="n"/>
      <c r="V533" s="404" t="n"/>
      <c r="W533" s="466" t="n"/>
    </row>
    <row r="534" ht="13.35" customHeight="1" s="162">
      <c r="B534" s="13" t="n"/>
      <c r="C534" s="13" t="n"/>
      <c r="D534" s="13" t="n"/>
      <c r="E534" s="13" t="n"/>
      <c r="F534" s="13" t="n"/>
      <c r="G534" s="13" t="n"/>
      <c r="H534" s="13" t="n"/>
      <c r="I534" s="199" t="inlineStr">
        <is>
          <t>Motor RPM</t>
        </is>
      </c>
      <c r="J534" s="401" t="n"/>
      <c r="K534" s="24" t="n"/>
      <c r="L534" s="24" t="n"/>
      <c r="M534" s="13" t="n"/>
      <c r="O534" s="217" t="n"/>
      <c r="P534" s="217" t="n"/>
      <c r="Q534" s="465" t="n"/>
      <c r="R534" s="404" t="n"/>
      <c r="S534" s="404" t="n"/>
      <c r="T534" s="404" t="n"/>
      <c r="U534" s="404" t="n"/>
      <c r="V534" s="404" t="n"/>
      <c r="W534" s="466" t="n"/>
    </row>
    <row r="535" ht="13.35" customHeight="1" s="162">
      <c r="B535" s="200" t="inlineStr">
        <is>
          <t xml:space="preserve">Static Pressures Profile </t>
        </is>
      </c>
      <c r="C535" s="400" t="n"/>
      <c r="D535" s="400" t="n"/>
      <c r="E535" s="400" t="n"/>
      <c r="F535" s="400" t="n"/>
      <c r="G535" s="401" t="n"/>
      <c r="H535" s="13" t="n"/>
      <c r="I535" s="199" t="inlineStr">
        <is>
          <t>Fan RPM</t>
        </is>
      </c>
      <c r="J535" s="401" t="n"/>
      <c r="K535" s="24" t="n"/>
      <c r="L535" s="24" t="n"/>
      <c r="M535" s="13" t="n"/>
      <c r="O535" s="217" t="n"/>
      <c r="P535" s="217" t="n"/>
      <c r="Q535" s="465" t="n"/>
      <c r="R535" s="404" t="n"/>
      <c r="S535" s="404" t="n"/>
      <c r="T535" s="404" t="n"/>
      <c r="U535" s="404" t="n"/>
      <c r="V535" s="404" t="n"/>
      <c r="W535" s="466" t="n"/>
    </row>
    <row r="536" ht="13.35" customHeight="1" s="162">
      <c r="B536" s="434" t="n"/>
      <c r="C536" s="401" t="n"/>
      <c r="D536" s="205" t="inlineStr">
        <is>
          <t>Flt/Coil</t>
        </is>
      </c>
      <c r="E536" s="205" t="inlineStr">
        <is>
          <t>Fan</t>
        </is>
      </c>
      <c r="F536" s="434" t="n"/>
      <c r="G536" s="401" t="n"/>
      <c r="H536" s="13" t="n"/>
      <c r="I536" s="246" t="inlineStr">
        <is>
          <t>VSD Frequency</t>
        </is>
      </c>
      <c r="J536" s="403" t="n"/>
      <c r="K536" s="65" t="n"/>
      <c r="L536" s="65" t="n"/>
      <c r="M536" s="13" t="n"/>
      <c r="O536" s="217" t="n"/>
      <c r="P536" s="217" t="n"/>
      <c r="Q536" s="465" t="n"/>
      <c r="R536" s="404" t="n"/>
      <c r="S536" s="404" t="n"/>
      <c r="T536" s="404" t="n"/>
      <c r="U536" s="404" t="n"/>
      <c r="V536" s="404" t="n"/>
      <c r="W536" s="466" t="n"/>
    </row>
    <row r="537" ht="13.35" customHeight="1" s="162">
      <c r="B537" s="198" t="inlineStr">
        <is>
          <t>Entering</t>
        </is>
      </c>
      <c r="C537" s="401" t="n"/>
      <c r="D537" s="19" t="n"/>
      <c r="E537" s="19" t="n"/>
      <c r="F537" s="19">
        <f>IF(E537="", "", E538-E537)</f>
        <v/>
      </c>
      <c r="G537" s="186" t="inlineStr">
        <is>
          <t>TSP</t>
        </is>
      </c>
      <c r="H537" s="23" t="n"/>
      <c r="I537" s="14" t="n"/>
      <c r="J537" s="14" t="n"/>
      <c r="K537" s="14" t="n"/>
      <c r="L537" s="38" t="n"/>
      <c r="M537" s="13" t="n"/>
      <c r="O537" s="217" t="n"/>
      <c r="P537" s="217" t="n"/>
      <c r="Q537" s="465" t="n"/>
      <c r="R537" s="404" t="n"/>
      <c r="S537" s="404" t="n"/>
      <c r="T537" s="404" t="n"/>
      <c r="U537" s="404" t="n"/>
      <c r="V537" s="404" t="n"/>
      <c r="W537" s="466" t="n"/>
    </row>
    <row r="538" ht="13.35" customHeight="1" s="162">
      <c r="B538" s="198" t="inlineStr">
        <is>
          <t>Exiting</t>
        </is>
      </c>
      <c r="C538" s="401" t="n"/>
      <c r="D538" s="55">
        <f>IF(E537="", "", E537)</f>
        <v/>
      </c>
      <c r="E538" s="19" t="n"/>
      <c r="F538" s="19">
        <f>IF(E538="", "", E538-D537)</f>
        <v/>
      </c>
      <c r="G538" s="186" t="inlineStr">
        <is>
          <t>ESP</t>
        </is>
      </c>
      <c r="H538" s="23" t="n"/>
      <c r="I538" s="13" t="n"/>
      <c r="J538" s="13" t="n"/>
      <c r="K538" s="13" t="n"/>
      <c r="L538" s="13" t="n"/>
      <c r="M538" s="13" t="n"/>
      <c r="O538" s="217" t="n"/>
      <c r="P538" s="217" t="n"/>
      <c r="Q538" s="467" t="n"/>
      <c r="R538" s="468" t="n"/>
      <c r="S538" s="468" t="n"/>
      <c r="T538" s="468" t="n"/>
      <c r="U538" s="468" t="n"/>
      <c r="V538" s="468" t="n"/>
      <c r="W538" s="469" t="n"/>
    </row>
    <row r="539"/>
    <row r="540" ht="13.35" customHeight="1" s="162">
      <c r="B540" s="205" t="inlineStr">
        <is>
          <t>Notes</t>
        </is>
      </c>
      <c r="C540" s="186" t="n"/>
      <c r="D540" s="400" t="n"/>
      <c r="E540" s="400" t="n"/>
      <c r="F540" s="400" t="n"/>
      <c r="G540" s="400" t="n"/>
      <c r="H540" s="400" t="n"/>
      <c r="I540" s="400" t="n"/>
      <c r="J540" s="400" t="n"/>
      <c r="K540" s="400" t="n"/>
      <c r="L540" s="400" t="n"/>
      <c r="M540" s="401" t="n"/>
    </row>
    <row r="541" ht="13.35" customHeight="1" s="162">
      <c r="B541" s="186" t="n"/>
      <c r="C541" s="400" t="n"/>
      <c r="D541" s="400" t="n"/>
      <c r="E541" s="400" t="n"/>
      <c r="F541" s="400" t="n"/>
      <c r="G541" s="400" t="n"/>
      <c r="H541" s="400" t="n"/>
      <c r="I541" s="400" t="n"/>
      <c r="J541" s="400" t="n"/>
      <c r="K541" s="400" t="n"/>
      <c r="L541" s="400" t="n"/>
      <c r="M541" s="401" t="n"/>
    </row>
    <row r="542" ht="13.35" customHeight="1" s="162">
      <c r="B542" s="186" t="n"/>
      <c r="C542" s="400" t="n"/>
      <c r="D542" s="400" t="n"/>
      <c r="E542" s="400" t="n"/>
      <c r="F542" s="400" t="n"/>
      <c r="G542" s="400" t="n"/>
      <c r="H542" s="400" t="n"/>
      <c r="I542" s="400" t="n"/>
      <c r="J542" s="400" t="n"/>
      <c r="K542" s="400" t="n"/>
      <c r="L542" s="400" t="n"/>
      <c r="M542" s="401" t="n"/>
    </row>
    <row r="543" ht="13.35" customHeight="1" s="162">
      <c r="B543" s="200" t="inlineStr">
        <is>
          <t>System</t>
        </is>
      </c>
      <c r="C543" s="403" t="n"/>
      <c r="D543" s="209">
        <f>IF('{Equipment Data Entry}'!B103="","",'{Equipment Data Entry}'!B103)</f>
        <v/>
      </c>
      <c r="E543" s="420" t="n"/>
      <c r="F543" s="403" t="n"/>
      <c r="G543" s="200" t="inlineStr">
        <is>
          <t>Service</t>
        </is>
      </c>
      <c r="H543" s="403" t="n"/>
      <c r="I543" s="210">
        <f>IF('{Equipment Data Entry}'!C103="","", '{Equipment Data Entry}'!C103)</f>
        <v/>
      </c>
      <c r="J543" s="420" t="n"/>
      <c r="K543" s="420" t="n"/>
      <c r="L543" s="420" t="n"/>
      <c r="M543" s="403" t="n"/>
      <c r="O543" s="217" t="n"/>
      <c r="P543" s="217" t="n"/>
      <c r="Q543" s="216" t="inlineStr">
        <is>
          <t>Misc. Unit Info</t>
        </is>
      </c>
      <c r="T543" s="217" t="n"/>
      <c r="V543" s="217" t="n"/>
      <c r="W543" s="217" t="n"/>
    </row>
    <row r="544" ht="13.35" customHeight="1" s="162">
      <c r="B544" s="424" t="n"/>
      <c r="C544" s="425" t="n"/>
      <c r="D544" s="424" t="n"/>
      <c r="E544" s="426" t="n"/>
      <c r="F544" s="425" t="n"/>
      <c r="G544" s="424" t="n"/>
      <c r="H544" s="425" t="n"/>
      <c r="I544" s="424" t="n"/>
      <c r="J544" s="426" t="n"/>
      <c r="K544" s="426" t="n"/>
      <c r="L544" s="426" t="n"/>
      <c r="M544" s="425" t="n"/>
      <c r="O544" s="217" t="n"/>
      <c r="P544" s="217" t="n"/>
      <c r="Q544" s="211" t="inlineStr">
        <is>
          <t>Design Fan Rotation</t>
        </is>
      </c>
      <c r="R544" s="421" t="n"/>
      <c r="S544" s="422" t="n"/>
      <c r="T544" s="212" t="n"/>
      <c r="U544" s="423" t="n"/>
      <c r="V544" s="217" t="n"/>
      <c r="W544" s="217" t="n"/>
    </row>
    <row r="545" ht="13.35" customHeight="1" s="162">
      <c r="B545" s="439" t="inlineStr">
        <is>
          <t>Drive Type:</t>
        </is>
      </c>
      <c r="C545" s="13" t="n"/>
      <c r="D545" s="440" t="n"/>
      <c r="E545" s="439" t="inlineStr">
        <is>
          <t>Fan Rotation – Design:</t>
        </is>
      </c>
      <c r="F545" s="13" t="n"/>
      <c r="G545" s="440" t="n"/>
      <c r="H545" s="13" t="n"/>
      <c r="I545" s="439" t="inlineStr">
        <is>
          <t>Actual:</t>
        </is>
      </c>
      <c r="J545" s="440" t="n"/>
      <c r="K545" s="439" t="inlineStr">
        <is>
          <t>Sheave Bore (M/F):</t>
        </is>
      </c>
      <c r="L545" s="13" t="n"/>
      <c r="M545" s="440" t="n"/>
      <c r="O545" s="217" t="n"/>
      <c r="P545" s="217" t="n"/>
      <c r="Q545" s="211" t="inlineStr">
        <is>
          <t>Actual Fan Rotation</t>
        </is>
      </c>
      <c r="R545" s="421" t="n"/>
      <c r="S545" s="422" t="n"/>
      <c r="T545" s="212" t="n"/>
      <c r="U545" s="423" t="n"/>
      <c r="V545" s="217" t="n"/>
      <c r="W545" s="217" t="n"/>
    </row>
    <row r="546" ht="13.35" customHeight="1" s="162">
      <c r="B546" s="200" t="inlineStr">
        <is>
          <t>Unit Data</t>
        </is>
      </c>
      <c r="C546" s="400" t="n"/>
      <c r="D546" s="400" t="n"/>
      <c r="E546" s="400" t="n"/>
      <c r="F546" s="400" t="n"/>
      <c r="G546" s="401" t="n"/>
      <c r="H546" s="13" t="n"/>
      <c r="I546" s="200" t="inlineStr">
        <is>
          <t>Design and Performance Data</t>
        </is>
      </c>
      <c r="J546" s="400" t="n"/>
      <c r="K546" s="400" t="n"/>
      <c r="L546" s="401" t="n"/>
      <c r="M546" s="283" t="n"/>
      <c r="O546" s="217" t="n"/>
      <c r="P546" s="217" t="n"/>
      <c r="Q546" s="211" t="inlineStr">
        <is>
          <t>Design Filter Type</t>
        </is>
      </c>
      <c r="R546" s="421" t="n"/>
      <c r="S546" s="422" t="n"/>
      <c r="T546" s="212" t="n"/>
      <c r="U546" s="423" t="n"/>
      <c r="V546" s="217" t="n"/>
      <c r="W546" s="217" t="n"/>
    </row>
    <row r="547" ht="13.35" customHeight="1" s="162">
      <c r="B547" s="199" t="inlineStr">
        <is>
          <t>Manufacturer</t>
        </is>
      </c>
      <c r="C547" s="401" t="n"/>
      <c r="D547" s="204">
        <f>IF('{Equipment Data Entry}'!E103="","",'{Equipment Data Entry}'!E103)</f>
        <v/>
      </c>
      <c r="E547" s="400" t="n"/>
      <c r="F547" s="400" t="n"/>
      <c r="G547" s="401" t="n"/>
      <c r="H547" s="13" t="n"/>
      <c r="I547" s="199" t="inlineStr">
        <is>
          <t>Design Criteria</t>
        </is>
      </c>
      <c r="J547" s="401" t="n"/>
      <c r="K547" s="199" t="inlineStr">
        <is>
          <t>Design</t>
        </is>
      </c>
      <c r="L547" s="199" t="inlineStr">
        <is>
          <t>Actual</t>
        </is>
      </c>
      <c r="M547" s="13" t="n"/>
      <c r="O547" s="216" t="n"/>
      <c r="P547" s="216" t="n"/>
      <c r="Q547" s="211" t="inlineStr">
        <is>
          <t>Installed Filter Type</t>
        </is>
      </c>
      <c r="R547" s="421" t="n"/>
      <c r="S547" s="422" t="n"/>
      <c r="T547" s="212" t="n"/>
      <c r="U547" s="423" t="n"/>
      <c r="V547" s="217" t="n"/>
      <c r="W547" s="217" t="n"/>
    </row>
    <row r="548" ht="13.35" customHeight="1" s="162">
      <c r="B548" s="199" t="inlineStr">
        <is>
          <t>Model Number</t>
        </is>
      </c>
      <c r="C548" s="401" t="n"/>
      <c r="D548" s="204">
        <f>IF('{Equipment Data Entry}'!F103="","",'{Equipment Data Entry}'!F103)</f>
        <v/>
      </c>
      <c r="E548" s="400" t="n"/>
      <c r="F548" s="400" t="n"/>
      <c r="G548" s="401" t="n"/>
      <c r="H548" s="13" t="n"/>
      <c r="I548" s="199" t="inlineStr">
        <is>
          <t>Total Airflow</t>
        </is>
      </c>
      <c r="J548" s="401" t="n"/>
      <c r="K548" s="24">
        <f>'Fan Airflow'!H562</f>
        <v/>
      </c>
      <c r="L548" s="24">
        <f>'Fan Airflow'!L562</f>
        <v/>
      </c>
      <c r="M548" s="22">
        <f>IF(OR(L548="",K548="",K548=0),"",L548/K548)</f>
        <v/>
      </c>
      <c r="O548" s="217" t="n"/>
      <c r="P548" s="217" t="n"/>
      <c r="Q548" s="211" t="inlineStr">
        <is>
          <t>Size</t>
        </is>
      </c>
      <c r="R548" s="212" t="n"/>
      <c r="S548" s="423" t="n"/>
      <c r="T548" s="211" t="inlineStr">
        <is>
          <t>Qty.</t>
        </is>
      </c>
      <c r="U548" s="212" t="n"/>
      <c r="V548" s="217" t="n"/>
      <c r="W548" s="217" t="n"/>
    </row>
    <row r="549" ht="13.35" customHeight="1" s="162">
      <c r="B549" s="199" t="inlineStr">
        <is>
          <t>Serial Number</t>
        </is>
      </c>
      <c r="C549" s="401" t="n"/>
      <c r="D549" s="204" t="n"/>
      <c r="E549" s="400" t="n"/>
      <c r="F549" s="400" t="n"/>
      <c r="G549" s="401" t="n"/>
      <c r="H549" s="13" t="n"/>
      <c r="I549" s="199" t="inlineStr">
        <is>
          <t>Unit ESP</t>
        </is>
      </c>
      <c r="J549" s="401" t="n"/>
      <c r="K549" s="71">
        <f>IF('{Equipment Data Entry}'!H103="","",'{Equipment Data Entry}'!H103)</f>
        <v/>
      </c>
      <c r="L549" s="64">
        <f>F564</f>
        <v/>
      </c>
      <c r="M549" s="22" t="n"/>
      <c r="O549" s="217" t="n"/>
      <c r="R549" s="217" t="n"/>
      <c r="U549" s="217" t="n"/>
      <c r="V549" s="217" t="n"/>
      <c r="W549" s="217" t="n"/>
    </row>
    <row r="550" ht="13.35" customHeight="1" s="162">
      <c r="B550" s="199" t="inlineStr">
        <is>
          <t>Area Served</t>
        </is>
      </c>
      <c r="C550" s="401" t="n"/>
      <c r="D550" s="204">
        <f>I543</f>
        <v/>
      </c>
      <c r="E550" s="400" t="n"/>
      <c r="F550" s="400" t="n"/>
      <c r="G550" s="401" t="n"/>
      <c r="H550" s="13" t="n"/>
      <c r="I550" s="199" t="inlineStr">
        <is>
          <t>Fan RPMs</t>
        </is>
      </c>
      <c r="J550" s="401" t="n"/>
      <c r="K550" s="24">
        <f>IF('{Equipment Data Entry}'!I103="","",'{Equipment Data Entry}'!I103)</f>
        <v/>
      </c>
      <c r="L550" s="24">
        <f>IF(L561="","",L561)</f>
        <v/>
      </c>
      <c r="M550" s="13" t="n"/>
      <c r="O550" s="217" t="n"/>
      <c r="P550" s="217" t="n"/>
      <c r="Q550" s="216" t="inlineStr">
        <is>
          <t>Direct Drive Motors</t>
        </is>
      </c>
      <c r="T550" s="216" t="inlineStr">
        <is>
          <t>Drive Change Data</t>
        </is>
      </c>
      <c r="V550" s="61" t="inlineStr">
        <is>
          <t>Original</t>
        </is>
      </c>
      <c r="W550" s="61" t="inlineStr">
        <is>
          <t>New</t>
        </is>
      </c>
    </row>
    <row r="551" ht="13.35" customHeight="1" s="162">
      <c r="B551" s="199" t="inlineStr">
        <is>
          <t>Location</t>
        </is>
      </c>
      <c r="C551" s="401" t="n"/>
      <c r="D551" s="204">
        <f>IF('{Equipment Data Entry}'!D103="","",'{Equipment Data Entry}'!D103)</f>
        <v/>
      </c>
      <c r="E551" s="400" t="n"/>
      <c r="F551" s="400" t="n"/>
      <c r="G551" s="401" t="n"/>
      <c r="H551" s="13" t="n"/>
      <c r="I551" s="283" t="n"/>
      <c r="J551" s="283" t="n"/>
      <c r="K551" s="36" t="n"/>
      <c r="L551" s="36" t="n"/>
      <c r="M551" s="13" t="n"/>
      <c r="O551" s="217" t="n"/>
      <c r="P551" s="211" t="n"/>
      <c r="Q551" s="211" t="inlineStr">
        <is>
          <t>Initial</t>
        </is>
      </c>
      <c r="R551" s="211" t="inlineStr">
        <is>
          <t>Final</t>
        </is>
      </c>
      <c r="S551" s="217" t="n"/>
      <c r="T551" s="211" t="inlineStr">
        <is>
          <t>Motor Sheave</t>
        </is>
      </c>
      <c r="U551" s="422" t="n"/>
      <c r="V551" s="212" t="n"/>
      <c r="W551" s="212" t="n"/>
    </row>
    <row r="552" ht="13.35" customHeight="1" s="162">
      <c r="B552" s="13" t="n"/>
      <c r="C552" s="13" t="n"/>
      <c r="D552" s="13" t="n"/>
      <c r="E552" s="13" t="n"/>
      <c r="F552" s="13" t="n"/>
      <c r="G552" s="13" t="n"/>
      <c r="H552" s="13" t="n"/>
      <c r="I552" s="283" t="n"/>
      <c r="J552" s="283" t="n"/>
      <c r="K552" s="37" t="n"/>
      <c r="L552" s="37" t="n"/>
      <c r="M552" s="13" t="n"/>
      <c r="O552" s="217" t="n"/>
      <c r="P552" s="211" t="inlineStr">
        <is>
          <t>RPM</t>
        </is>
      </c>
      <c r="Q552" s="212" t="n"/>
      <c r="R552" s="211" t="n"/>
      <c r="S552" s="217" t="n"/>
      <c r="T552" s="211" t="inlineStr">
        <is>
          <t>Fan Sheave</t>
        </is>
      </c>
      <c r="U552" s="422" t="n"/>
      <c r="V552" s="212" t="n"/>
      <c r="W552" s="212" t="n"/>
    </row>
    <row r="553" ht="13.35" customHeight="1" s="162">
      <c r="B553" s="200" t="inlineStr">
        <is>
          <t>Motor Data</t>
        </is>
      </c>
      <c r="C553" s="400" t="n"/>
      <c r="D553" s="400" t="n"/>
      <c r="E553" s="400" t="n"/>
      <c r="F553" s="400" t="n"/>
      <c r="G553" s="401" t="n"/>
      <c r="H553" s="13" t="n"/>
      <c r="I553" s="283" t="inlineStr">
        <is>
          <t>Filters: Type / Size / Qty</t>
        </is>
      </c>
      <c r="J553" s="404" t="n"/>
      <c r="K553" s="37" t="n"/>
      <c r="L553" s="404" t="n"/>
      <c r="M553" s="404" t="n"/>
      <c r="O553" s="217" t="n"/>
      <c r="P553" s="211" t="inlineStr">
        <is>
          <t>VFD</t>
        </is>
      </c>
      <c r="Q553" s="212" t="n"/>
      <c r="R553" s="211" t="n"/>
      <c r="S553" s="217" t="n"/>
      <c r="T553" s="211" t="inlineStr">
        <is>
          <t>Belt</t>
        </is>
      </c>
      <c r="U553" s="422" t="n"/>
      <c r="V553" s="212" t="n"/>
      <c r="W553" s="212" t="n"/>
    </row>
    <row r="554" ht="13.35" customHeight="1" s="162">
      <c r="B554" s="199" t="inlineStr">
        <is>
          <t>Manufacturer</t>
        </is>
      </c>
      <c r="C554" s="401" t="n"/>
      <c r="D554" s="203" t="n"/>
      <c r="E554" s="400" t="n"/>
      <c r="F554" s="400" t="n"/>
      <c r="G554" s="401" t="n"/>
      <c r="H554" s="13" t="n"/>
      <c r="I554" s="200" t="inlineStr">
        <is>
          <t>Drive Data</t>
        </is>
      </c>
      <c r="J554" s="400" t="n"/>
      <c r="K554" s="400" t="n"/>
      <c r="L554" s="401" t="n"/>
      <c r="M554" s="13" t="n"/>
      <c r="O554" s="217" t="n"/>
      <c r="P554" s="211" t="inlineStr">
        <is>
          <t>DCV</t>
        </is>
      </c>
      <c r="Q554" s="212" t="n"/>
      <c r="R554" s="211" t="n"/>
      <c r="S554" s="217" t="n"/>
      <c r="T554" s="211" t="inlineStr">
        <is>
          <t>C to C</t>
        </is>
      </c>
      <c r="U554" s="422" t="n"/>
      <c r="V554" s="212" t="n"/>
      <c r="W554" s="212" t="n"/>
    </row>
    <row r="555" ht="13.35" customHeight="1" s="162">
      <c r="B555" s="199" t="inlineStr">
        <is>
          <t>Horsepower</t>
        </is>
      </c>
      <c r="C555" s="401" t="n"/>
      <c r="D555" s="28">
        <f>IF('{Equipment Data Entry}'!G103="","",'{Equipment Data Entry}'!G103)</f>
        <v/>
      </c>
      <c r="E555" s="21" t="inlineStr">
        <is>
          <t>RPM</t>
        </is>
      </c>
      <c r="F555" s="24" t="n"/>
      <c r="G555" s="199" t="inlineStr">
        <is>
          <t>SF</t>
        </is>
      </c>
      <c r="H555" s="13" t="n"/>
      <c r="I555" s="199" t="inlineStr">
        <is>
          <t>Motor Shv OD/Bore/PD</t>
        </is>
      </c>
      <c r="J555" s="401" t="n"/>
      <c r="K555" s="208">
        <f>IF('{Equipment Data Entry}'!J103="","",'{Equipment Data Entry}'!J103)</f>
        <v/>
      </c>
      <c r="L555" s="401" t="n"/>
      <c r="M555" s="13" t="n"/>
      <c r="O555" s="217" t="n"/>
      <c r="P555" s="217" t="n"/>
      <c r="Q555" s="217" t="n"/>
      <c r="R555" s="217" t="n"/>
      <c r="S555" s="217" t="n"/>
      <c r="T555" s="217" t="n"/>
      <c r="U555" s="217" t="n"/>
      <c r="V555" s="217" t="n"/>
      <c r="W555" s="217" t="n"/>
    </row>
    <row r="556" ht="13.35" customHeight="1" s="162">
      <c r="B556" s="198">
        <f>IF('{Equipment Data Entry}'!N103="","",'{Equipment Data Entry}'!N103)</f>
        <v/>
      </c>
      <c r="C556" s="198">
        <f>IF('{Equipment Data Entry}'!O103="","",'{Equipment Data Entry}'!O103)</f>
        <v/>
      </c>
      <c r="D556" s="21" t="inlineStr">
        <is>
          <t>FLA</t>
        </is>
      </c>
      <c r="E556" s="67" t="n"/>
      <c r="F556" s="21" t="inlineStr">
        <is>
          <t>Frame</t>
        </is>
      </c>
      <c r="G556" s="208" t="n"/>
      <c r="H556" s="13" t="n"/>
      <c r="I556" s="199" t="inlineStr">
        <is>
          <t>Fan Shv OD/Bore</t>
        </is>
      </c>
      <c r="J556" s="401" t="n"/>
      <c r="K556" s="208">
        <f>IF('{Equipment Data Entry}'!K103="","",'{Equipment Data Entry}'!K103)</f>
        <v/>
      </c>
      <c r="L556" s="401" t="n"/>
      <c r="M556" s="13" t="n"/>
      <c r="O556" s="217" t="n"/>
      <c r="P556" s="217" t="n"/>
      <c r="Q556" s="462" t="inlineStr">
        <is>
          <t>Technician Notes</t>
        </is>
      </c>
      <c r="R556" s="451" t="n"/>
      <c r="S556" s="451" t="n"/>
      <c r="T556" s="451" t="n"/>
      <c r="U556" s="451" t="n"/>
      <c r="V556" s="451" t="n"/>
      <c r="W556" s="452" t="n"/>
    </row>
    <row r="557" ht="13.35" customHeight="1" s="162">
      <c r="B557" s="199" t="inlineStr">
        <is>
          <t>Corrected FLA</t>
        </is>
      </c>
      <c r="C557" s="401" t="n"/>
      <c r="D557" s="27">
        <f>IF(OR(E558="",E556="",B556=""),"",B556/AVERAGE(E558:G558)*E556)</f>
        <v/>
      </c>
      <c r="E557" s="199" t="inlineStr">
        <is>
          <t>Estimated BHP</t>
        </is>
      </c>
      <c r="F557" s="401" t="n"/>
      <c r="G557" s="27">
        <f>IF(OR(COUNT(E558:G558)=0,COUNT(E559:G559)=0),"",IF(C556="1-phase", ((0.8*0.9*E558*E559)/746), AVERAGE(E558:G558)*AVERAGE(E559:G559)*0.8*0.9*1.732/746))</f>
        <v/>
      </c>
      <c r="H557" s="13" t="n"/>
      <c r="I557" s="199" t="inlineStr">
        <is>
          <t>Belt(s)</t>
        </is>
      </c>
      <c r="J557" s="208">
        <f>IF('{Equipment Data Entry}'!L103="","",'{Equipment Data Entry}'!L103)</f>
        <v/>
      </c>
      <c r="K557" s="199" t="inlineStr">
        <is>
          <t>C to C</t>
        </is>
      </c>
      <c r="L557" s="64">
        <f>IF('{Equipment Data Entry}'!M103="","",'{Equipment Data Entry}'!M103)</f>
        <v/>
      </c>
      <c r="M557" s="13" t="n"/>
      <c r="O557" s="217" t="n"/>
      <c r="P557" s="217" t="n"/>
      <c r="Q557" s="463" t="n"/>
      <c r="R557" s="430" t="n"/>
      <c r="S557" s="430" t="n"/>
      <c r="T557" s="430" t="n"/>
      <c r="U557" s="430" t="n"/>
      <c r="V557" s="430" t="n"/>
      <c r="W557" s="464" t="n"/>
    </row>
    <row r="558" ht="13.35" customHeight="1" s="162">
      <c r="B558" s="199" t="inlineStr">
        <is>
          <t>Measured Voltage</t>
        </is>
      </c>
      <c r="C558" s="400" t="n"/>
      <c r="D558" s="401" t="n"/>
      <c r="E558" s="24" t="n"/>
      <c r="F558" s="24" t="n"/>
      <c r="G558" s="24" t="n"/>
      <c r="H558" s="13" t="n"/>
      <c r="I558" s="283" t="inlineStr">
        <is>
          <t>Final Settings / Setpoints</t>
        </is>
      </c>
      <c r="J558" s="404" t="n"/>
      <c r="K558" s="37" t="n"/>
      <c r="L558" s="404" t="n"/>
      <c r="M558" s="404" t="n"/>
      <c r="O558" s="217" t="n"/>
      <c r="P558" s="217" t="n"/>
      <c r="Q558" s="465" t="n"/>
      <c r="R558" s="404" t="n"/>
      <c r="S558" s="404" t="n"/>
      <c r="T558" s="404" t="n"/>
      <c r="U558" s="404" t="n"/>
      <c r="V558" s="404" t="n"/>
      <c r="W558" s="466" t="n"/>
    </row>
    <row r="559" ht="13.35" customHeight="1" s="162">
      <c r="B559" s="199" t="inlineStr">
        <is>
          <t>Measured Amperage</t>
        </is>
      </c>
      <c r="C559" s="400" t="n"/>
      <c r="D559" s="401" t="n"/>
      <c r="E559" s="67" t="n"/>
      <c r="F559" s="67" t="n"/>
      <c r="G559" s="67" t="n"/>
      <c r="H559" s="13" t="n"/>
      <c r="I559" s="205" t="inlineStr">
        <is>
          <t>RPM Data</t>
        </is>
      </c>
      <c r="J559" s="401" t="n"/>
      <c r="K559" s="205" t="inlineStr">
        <is>
          <t>Initial</t>
        </is>
      </c>
      <c r="L559" s="205" t="inlineStr">
        <is>
          <t>Final</t>
        </is>
      </c>
      <c r="M559" s="13" t="n"/>
      <c r="O559" s="217" t="n"/>
      <c r="P559" s="217" t="n"/>
      <c r="Q559" s="465" t="n"/>
      <c r="R559" s="404" t="n"/>
      <c r="S559" s="404" t="n"/>
      <c r="T559" s="404" t="n"/>
      <c r="U559" s="404" t="n"/>
      <c r="V559" s="404" t="n"/>
      <c r="W559" s="466" t="n"/>
    </row>
    <row r="560" ht="13.35" customHeight="1" s="162">
      <c r="B560" s="13" t="n"/>
      <c r="C560" s="13" t="n"/>
      <c r="D560" s="13" t="n"/>
      <c r="E560" s="13" t="n"/>
      <c r="F560" s="13" t="n"/>
      <c r="G560" s="13" t="n"/>
      <c r="H560" s="13" t="n"/>
      <c r="I560" s="199" t="inlineStr">
        <is>
          <t>Motor RPM</t>
        </is>
      </c>
      <c r="J560" s="401" t="n"/>
      <c r="K560" s="24" t="n"/>
      <c r="L560" s="24" t="n"/>
      <c r="M560" s="13" t="n"/>
      <c r="O560" s="217" t="n"/>
      <c r="P560" s="217" t="n"/>
      <c r="Q560" s="465" t="n"/>
      <c r="R560" s="404" t="n"/>
      <c r="S560" s="404" t="n"/>
      <c r="T560" s="404" t="n"/>
      <c r="U560" s="404" t="n"/>
      <c r="V560" s="404" t="n"/>
      <c r="W560" s="466" t="n"/>
    </row>
    <row r="561" ht="13.35" customHeight="1" s="162">
      <c r="B561" s="200" t="inlineStr">
        <is>
          <t xml:space="preserve">Static Pressures Profile </t>
        </is>
      </c>
      <c r="C561" s="400" t="n"/>
      <c r="D561" s="400" t="n"/>
      <c r="E561" s="400" t="n"/>
      <c r="F561" s="400" t="n"/>
      <c r="G561" s="401" t="n"/>
      <c r="H561" s="13" t="n"/>
      <c r="I561" s="199" t="inlineStr">
        <is>
          <t>Fan RPM</t>
        </is>
      </c>
      <c r="J561" s="401" t="n"/>
      <c r="K561" s="24" t="n"/>
      <c r="L561" s="24" t="n"/>
      <c r="M561" s="13" t="n"/>
      <c r="O561" s="217" t="n"/>
      <c r="P561" s="217" t="n"/>
      <c r="Q561" s="465" t="n"/>
      <c r="R561" s="404" t="n"/>
      <c r="S561" s="404" t="n"/>
      <c r="T561" s="404" t="n"/>
      <c r="U561" s="404" t="n"/>
      <c r="V561" s="404" t="n"/>
      <c r="W561" s="466" t="n"/>
    </row>
    <row r="562" ht="13.35" customHeight="1" s="162">
      <c r="B562" s="434" t="n"/>
      <c r="C562" s="401" t="n"/>
      <c r="D562" s="205" t="inlineStr">
        <is>
          <t>Flt/Coil</t>
        </is>
      </c>
      <c r="E562" s="205" t="inlineStr">
        <is>
          <t>Fan</t>
        </is>
      </c>
      <c r="F562" s="434" t="n"/>
      <c r="G562" s="401" t="n"/>
      <c r="H562" s="13" t="n"/>
      <c r="I562" s="246" t="inlineStr">
        <is>
          <t>VSD Frequency</t>
        </is>
      </c>
      <c r="J562" s="403" t="n"/>
      <c r="K562" s="65" t="n"/>
      <c r="L562" s="65" t="n"/>
      <c r="M562" s="13" t="n"/>
      <c r="O562" s="217" t="n"/>
      <c r="P562" s="217" t="n"/>
      <c r="Q562" s="465" t="n"/>
      <c r="R562" s="404" t="n"/>
      <c r="S562" s="404" t="n"/>
      <c r="T562" s="404" t="n"/>
      <c r="U562" s="404" t="n"/>
      <c r="V562" s="404" t="n"/>
      <c r="W562" s="466" t="n"/>
    </row>
    <row r="563" ht="13.35" customHeight="1" s="162">
      <c r="B563" s="198" t="inlineStr">
        <is>
          <t>Entering</t>
        </is>
      </c>
      <c r="C563" s="401" t="n"/>
      <c r="D563" s="19" t="n"/>
      <c r="E563" s="19" t="n"/>
      <c r="F563" s="19">
        <f>IF(E563="", "", E564-E563)</f>
        <v/>
      </c>
      <c r="G563" s="186" t="inlineStr">
        <is>
          <t>TSP</t>
        </is>
      </c>
      <c r="H563" s="23" t="n"/>
      <c r="I563" s="14" t="n"/>
      <c r="J563" s="14" t="n"/>
      <c r="K563" s="14" t="n"/>
      <c r="L563" s="38" t="n"/>
      <c r="M563" s="13" t="n"/>
      <c r="O563" s="217" t="n"/>
      <c r="P563" s="217" t="n"/>
      <c r="Q563" s="465" t="n"/>
      <c r="R563" s="404" t="n"/>
      <c r="S563" s="404" t="n"/>
      <c r="T563" s="404" t="n"/>
      <c r="U563" s="404" t="n"/>
      <c r="V563" s="404" t="n"/>
      <c r="W563" s="466" t="n"/>
    </row>
    <row r="564" ht="13.35" customHeight="1" s="162">
      <c r="B564" s="198" t="inlineStr">
        <is>
          <t>Exiting</t>
        </is>
      </c>
      <c r="C564" s="401" t="n"/>
      <c r="D564" s="55">
        <f>IF(E563="", "", E563)</f>
        <v/>
      </c>
      <c r="E564" s="19" t="n"/>
      <c r="F564" s="19">
        <f>IF(E564="", "", E564-D563)</f>
        <v/>
      </c>
      <c r="G564" s="186" t="inlineStr">
        <is>
          <t>ESP</t>
        </is>
      </c>
      <c r="H564" s="23" t="n"/>
      <c r="I564" s="13" t="n"/>
      <c r="J564" s="13" t="n"/>
      <c r="K564" s="13" t="n"/>
      <c r="L564" s="13" t="n"/>
      <c r="M564" s="13" t="n"/>
      <c r="O564" s="217" t="n"/>
      <c r="P564" s="217" t="n"/>
      <c r="Q564" s="467" t="n"/>
      <c r="R564" s="468" t="n"/>
      <c r="S564" s="468" t="n"/>
      <c r="T564" s="468" t="n"/>
      <c r="U564" s="468" t="n"/>
      <c r="V564" s="468" t="n"/>
      <c r="W564" s="469" t="n"/>
    </row>
    <row r="565"/>
    <row r="566" ht="13.35" customHeight="1" s="162">
      <c r="B566" s="200" t="inlineStr">
        <is>
          <t>System</t>
        </is>
      </c>
      <c r="C566" s="403" t="n"/>
      <c r="D566" s="209">
        <f>IF('{Equipment Data Entry}'!B104="","",'{Equipment Data Entry}'!B104)</f>
        <v/>
      </c>
      <c r="E566" s="420" t="n"/>
      <c r="F566" s="403" t="n"/>
      <c r="G566" s="200" t="inlineStr">
        <is>
          <t>Service</t>
        </is>
      </c>
      <c r="H566" s="403" t="n"/>
      <c r="I566" s="210">
        <f>IF('{Equipment Data Entry}'!C104="","", '{Equipment Data Entry}'!C104)</f>
        <v/>
      </c>
      <c r="J566" s="420" t="n"/>
      <c r="K566" s="420" t="n"/>
      <c r="L566" s="420" t="n"/>
      <c r="M566" s="403" t="n"/>
      <c r="O566" s="217" t="n"/>
      <c r="P566" s="217" t="n"/>
      <c r="Q566" s="216" t="inlineStr">
        <is>
          <t>Misc. Unit Info</t>
        </is>
      </c>
      <c r="T566" s="217" t="n"/>
      <c r="V566" s="217" t="n"/>
      <c r="W566" s="217" t="n"/>
    </row>
    <row r="567" ht="13.35" customHeight="1" s="162">
      <c r="B567" s="424" t="n"/>
      <c r="C567" s="425" t="n"/>
      <c r="D567" s="424" t="n"/>
      <c r="E567" s="426" t="n"/>
      <c r="F567" s="425" t="n"/>
      <c r="G567" s="424" t="n"/>
      <c r="H567" s="425" t="n"/>
      <c r="I567" s="424" t="n"/>
      <c r="J567" s="426" t="n"/>
      <c r="K567" s="426" t="n"/>
      <c r="L567" s="426" t="n"/>
      <c r="M567" s="425" t="n"/>
      <c r="O567" s="217" t="n"/>
      <c r="P567" s="217" t="n"/>
      <c r="Q567" s="211" t="inlineStr">
        <is>
          <t>Design Fan Rotation</t>
        </is>
      </c>
      <c r="R567" s="421" t="n"/>
      <c r="S567" s="422" t="n"/>
      <c r="T567" s="212" t="n"/>
      <c r="U567" s="423" t="n"/>
      <c r="V567" s="217" t="n"/>
      <c r="W567" s="217" t="n"/>
    </row>
    <row r="568" ht="13.35" customHeight="1" s="162">
      <c r="B568" s="439" t="inlineStr">
        <is>
          <t>Drive Type:</t>
        </is>
      </c>
      <c r="C568" s="13" t="n"/>
      <c r="D568" s="440" t="n"/>
      <c r="E568" s="439" t="inlineStr">
        <is>
          <t>Fan Rotation – Design:</t>
        </is>
      </c>
      <c r="F568" s="13" t="n"/>
      <c r="G568" s="440" t="n"/>
      <c r="H568" s="13" t="n"/>
      <c r="I568" s="439" t="inlineStr">
        <is>
          <t>Actual:</t>
        </is>
      </c>
      <c r="J568" s="440" t="n"/>
      <c r="K568" s="439" t="inlineStr">
        <is>
          <t>Sheave Bore (M/F):</t>
        </is>
      </c>
      <c r="L568" s="13" t="n"/>
      <c r="M568" s="440" t="n"/>
      <c r="O568" s="217" t="n"/>
      <c r="P568" s="217" t="n"/>
      <c r="Q568" s="211" t="inlineStr">
        <is>
          <t>Actual Fan Rotation</t>
        </is>
      </c>
      <c r="R568" s="421" t="n"/>
      <c r="S568" s="422" t="n"/>
      <c r="T568" s="212" t="n"/>
      <c r="U568" s="423" t="n"/>
      <c r="V568" s="217" t="n"/>
      <c r="W568" s="217" t="n"/>
    </row>
    <row r="569" ht="13.35" customHeight="1" s="162">
      <c r="B569" s="200" t="inlineStr">
        <is>
          <t>Unit Data</t>
        </is>
      </c>
      <c r="C569" s="400" t="n"/>
      <c r="D569" s="400" t="n"/>
      <c r="E569" s="400" t="n"/>
      <c r="F569" s="400" t="n"/>
      <c r="G569" s="401" t="n"/>
      <c r="H569" s="13" t="n"/>
      <c r="I569" s="200" t="inlineStr">
        <is>
          <t>Design and Performance Data</t>
        </is>
      </c>
      <c r="J569" s="400" t="n"/>
      <c r="K569" s="400" t="n"/>
      <c r="L569" s="401" t="n"/>
      <c r="M569" s="283" t="n"/>
      <c r="O569" s="217" t="n"/>
      <c r="P569" s="217" t="n"/>
      <c r="Q569" s="211" t="inlineStr">
        <is>
          <t>Design Filter Type</t>
        </is>
      </c>
      <c r="R569" s="421" t="n"/>
      <c r="S569" s="422" t="n"/>
      <c r="T569" s="212" t="n"/>
      <c r="U569" s="423" t="n"/>
      <c r="V569" s="217" t="n"/>
      <c r="W569" s="217" t="n"/>
    </row>
    <row r="570" ht="13.35" customHeight="1" s="162">
      <c r="B570" s="199" t="inlineStr">
        <is>
          <t>Manufacturer</t>
        </is>
      </c>
      <c r="C570" s="401" t="n"/>
      <c r="D570" s="204">
        <f>IF('{Equipment Data Entry}'!E104="","",'{Equipment Data Entry}'!E104)</f>
        <v/>
      </c>
      <c r="E570" s="400" t="n"/>
      <c r="F570" s="400" t="n"/>
      <c r="G570" s="401" t="n"/>
      <c r="H570" s="13" t="n"/>
      <c r="I570" s="199" t="inlineStr">
        <is>
          <t>Design Criteria</t>
        </is>
      </c>
      <c r="J570" s="401" t="n"/>
      <c r="K570" s="199" t="inlineStr">
        <is>
          <t>Design</t>
        </is>
      </c>
      <c r="L570" s="199" t="inlineStr">
        <is>
          <t>Actual</t>
        </is>
      </c>
      <c r="M570" s="13" t="n"/>
      <c r="O570" s="216" t="n"/>
      <c r="P570" s="216" t="n"/>
      <c r="Q570" s="211" t="inlineStr">
        <is>
          <t>Installed Filter Type</t>
        </is>
      </c>
      <c r="R570" s="421" t="n"/>
      <c r="S570" s="422" t="n"/>
      <c r="T570" s="212" t="n"/>
      <c r="U570" s="423" t="n"/>
      <c r="V570" s="217" t="n"/>
      <c r="W570" s="217" t="n"/>
    </row>
    <row r="571" ht="13.35" customHeight="1" s="162">
      <c r="B571" s="199" t="inlineStr">
        <is>
          <t>Model Number</t>
        </is>
      </c>
      <c r="C571" s="401" t="n"/>
      <c r="D571" s="204">
        <f>IF('{Equipment Data Entry}'!F104="","",'{Equipment Data Entry}'!F104)</f>
        <v/>
      </c>
      <c r="E571" s="400" t="n"/>
      <c r="F571" s="400" t="n"/>
      <c r="G571" s="401" t="n"/>
      <c r="H571" s="13" t="n"/>
      <c r="I571" s="199" t="inlineStr">
        <is>
          <t>Total Airflow</t>
        </is>
      </c>
      <c r="J571" s="401" t="n"/>
      <c r="K571" s="24">
        <f>'Fan Airflow'!H583</f>
        <v/>
      </c>
      <c r="L571" s="24">
        <f>'Fan Airflow'!L583</f>
        <v/>
      </c>
      <c r="M571" s="22">
        <f>IF(OR(L571="",K571="",K571=0),"",L571/K571)</f>
        <v/>
      </c>
      <c r="O571" s="217" t="n"/>
      <c r="P571" s="217" t="n"/>
      <c r="Q571" s="211" t="inlineStr">
        <is>
          <t>Size</t>
        </is>
      </c>
      <c r="R571" s="212" t="n"/>
      <c r="S571" s="423" t="n"/>
      <c r="T571" s="211" t="inlineStr">
        <is>
          <t>Qty.</t>
        </is>
      </c>
      <c r="U571" s="212" t="n"/>
      <c r="V571" s="217" t="n"/>
      <c r="W571" s="217" t="n"/>
    </row>
    <row r="572" ht="13.35" customHeight="1" s="162">
      <c r="B572" s="199" t="inlineStr">
        <is>
          <t>Serial Number</t>
        </is>
      </c>
      <c r="C572" s="401" t="n"/>
      <c r="D572" s="204" t="n"/>
      <c r="E572" s="400" t="n"/>
      <c r="F572" s="400" t="n"/>
      <c r="G572" s="401" t="n"/>
      <c r="H572" s="13" t="n"/>
      <c r="I572" s="199" t="inlineStr">
        <is>
          <t>Unit ESP</t>
        </is>
      </c>
      <c r="J572" s="401" t="n"/>
      <c r="K572" s="71">
        <f>IF('{Equipment Data Entry}'!H104="","",'{Equipment Data Entry}'!H104)</f>
        <v/>
      </c>
      <c r="L572" s="64">
        <f>F587</f>
        <v/>
      </c>
      <c r="M572" s="22" t="n"/>
      <c r="O572" s="217" t="n"/>
      <c r="R572" s="217" t="n"/>
      <c r="U572" s="217" t="n"/>
      <c r="V572" s="217" t="n"/>
      <c r="W572" s="217" t="n"/>
    </row>
    <row r="573" ht="13.35" customHeight="1" s="162">
      <c r="B573" s="199" t="inlineStr">
        <is>
          <t>Area Served</t>
        </is>
      </c>
      <c r="C573" s="401" t="n"/>
      <c r="D573" s="204">
        <f>I566</f>
        <v/>
      </c>
      <c r="E573" s="400" t="n"/>
      <c r="F573" s="400" t="n"/>
      <c r="G573" s="401" t="n"/>
      <c r="H573" s="13" t="n"/>
      <c r="I573" s="199" t="inlineStr">
        <is>
          <t>Fan RPMs</t>
        </is>
      </c>
      <c r="J573" s="401" t="n"/>
      <c r="K573" s="24">
        <f>IF('{Equipment Data Entry}'!I104="","",'{Equipment Data Entry}'!I104)</f>
        <v/>
      </c>
      <c r="L573" s="24">
        <f>IF(L584="","",L584)</f>
        <v/>
      </c>
      <c r="M573" s="13" t="n"/>
      <c r="O573" s="217" t="n"/>
      <c r="P573" s="217" t="n"/>
      <c r="Q573" s="216" t="inlineStr">
        <is>
          <t>Direct Drive Motors</t>
        </is>
      </c>
      <c r="T573" s="216" t="inlineStr">
        <is>
          <t>Drive Change Data</t>
        </is>
      </c>
      <c r="V573" s="61" t="inlineStr">
        <is>
          <t>Original</t>
        </is>
      </c>
      <c r="W573" s="61" t="inlineStr">
        <is>
          <t>New</t>
        </is>
      </c>
    </row>
    <row r="574" ht="13.35" customHeight="1" s="162">
      <c r="B574" s="199" t="inlineStr">
        <is>
          <t>Location</t>
        </is>
      </c>
      <c r="C574" s="401" t="n"/>
      <c r="D574" s="204">
        <f>IF('{Equipment Data Entry}'!D104="","",'{Equipment Data Entry}'!D104)</f>
        <v/>
      </c>
      <c r="E574" s="400" t="n"/>
      <c r="F574" s="400" t="n"/>
      <c r="G574" s="401" t="n"/>
      <c r="H574" s="13" t="n"/>
      <c r="I574" s="283" t="n"/>
      <c r="J574" s="283" t="n"/>
      <c r="K574" s="36" t="n"/>
      <c r="L574" s="36" t="n"/>
      <c r="M574" s="13" t="n"/>
      <c r="O574" s="217" t="n"/>
      <c r="P574" s="211" t="n"/>
      <c r="Q574" s="211" t="inlineStr">
        <is>
          <t>Initial</t>
        </is>
      </c>
      <c r="R574" s="211" t="inlineStr">
        <is>
          <t>Final</t>
        </is>
      </c>
      <c r="S574" s="217" t="n"/>
      <c r="T574" s="211" t="inlineStr">
        <is>
          <t>Motor Sheave</t>
        </is>
      </c>
      <c r="U574" s="422" t="n"/>
      <c r="V574" s="212" t="n"/>
      <c r="W574" s="212" t="n"/>
    </row>
    <row r="575" ht="13.35" customHeight="1" s="162">
      <c r="B575" s="13" t="n"/>
      <c r="C575" s="13" t="n"/>
      <c r="D575" s="13" t="n"/>
      <c r="E575" s="13" t="n"/>
      <c r="F575" s="13" t="n"/>
      <c r="G575" s="13" t="n"/>
      <c r="H575" s="13" t="n"/>
      <c r="I575" s="283" t="n"/>
      <c r="J575" s="283" t="n"/>
      <c r="K575" s="37" t="n"/>
      <c r="L575" s="37" t="n"/>
      <c r="M575" s="13" t="n"/>
      <c r="O575" s="217" t="n"/>
      <c r="P575" s="211" t="inlineStr">
        <is>
          <t>RPM</t>
        </is>
      </c>
      <c r="Q575" s="212" t="n"/>
      <c r="R575" s="211" t="n"/>
      <c r="S575" s="217" t="n"/>
      <c r="T575" s="211" t="inlineStr">
        <is>
          <t>Fan Sheave</t>
        </is>
      </c>
      <c r="U575" s="422" t="n"/>
      <c r="V575" s="212" t="n"/>
      <c r="W575" s="212" t="n"/>
    </row>
    <row r="576" ht="13.35" customHeight="1" s="162">
      <c r="B576" s="200" t="inlineStr">
        <is>
          <t>Motor Data</t>
        </is>
      </c>
      <c r="C576" s="400" t="n"/>
      <c r="D576" s="400" t="n"/>
      <c r="E576" s="400" t="n"/>
      <c r="F576" s="400" t="n"/>
      <c r="G576" s="401" t="n"/>
      <c r="H576" s="13" t="n"/>
      <c r="I576" s="283" t="inlineStr">
        <is>
          <t>Filters: Type / Size / Qty</t>
        </is>
      </c>
      <c r="J576" s="404" t="n"/>
      <c r="K576" s="37" t="n"/>
      <c r="L576" s="404" t="n"/>
      <c r="M576" s="404" t="n"/>
      <c r="O576" s="217" t="n"/>
      <c r="P576" s="211" t="inlineStr">
        <is>
          <t>VFD</t>
        </is>
      </c>
      <c r="Q576" s="212" t="n"/>
      <c r="R576" s="211" t="n"/>
      <c r="S576" s="217" t="n"/>
      <c r="T576" s="211" t="inlineStr">
        <is>
          <t>Belt</t>
        </is>
      </c>
      <c r="U576" s="422" t="n"/>
      <c r="V576" s="212" t="n"/>
      <c r="W576" s="212" t="n"/>
    </row>
    <row r="577" ht="13.35" customHeight="1" s="162">
      <c r="B577" s="199" t="inlineStr">
        <is>
          <t>Manufacturer</t>
        </is>
      </c>
      <c r="C577" s="401" t="n"/>
      <c r="D577" s="203" t="n"/>
      <c r="E577" s="400" t="n"/>
      <c r="F577" s="400" t="n"/>
      <c r="G577" s="401" t="n"/>
      <c r="H577" s="13" t="n"/>
      <c r="I577" s="200" t="inlineStr">
        <is>
          <t>Drive Data</t>
        </is>
      </c>
      <c r="J577" s="400" t="n"/>
      <c r="K577" s="400" t="n"/>
      <c r="L577" s="401" t="n"/>
      <c r="M577" s="13" t="n"/>
      <c r="O577" s="217" t="n"/>
      <c r="P577" s="211" t="inlineStr">
        <is>
          <t>DCV</t>
        </is>
      </c>
      <c r="Q577" s="212" t="n"/>
      <c r="R577" s="211" t="n"/>
      <c r="S577" s="217" t="n"/>
      <c r="T577" s="211" t="inlineStr">
        <is>
          <t>C to C</t>
        </is>
      </c>
      <c r="U577" s="422" t="n"/>
      <c r="V577" s="212" t="n"/>
      <c r="W577" s="212" t="n"/>
    </row>
    <row r="578" ht="13.35" customHeight="1" s="162">
      <c r="B578" s="199" t="inlineStr">
        <is>
          <t>Horsepower</t>
        </is>
      </c>
      <c r="C578" s="401" t="n"/>
      <c r="D578" s="28">
        <f>IF('{Equipment Data Entry}'!G104="","",'{Equipment Data Entry}'!G104)</f>
        <v/>
      </c>
      <c r="E578" s="21" t="inlineStr">
        <is>
          <t>RPM</t>
        </is>
      </c>
      <c r="F578" s="24" t="n"/>
      <c r="G578" s="199" t="inlineStr">
        <is>
          <t>SF</t>
        </is>
      </c>
      <c r="H578" s="13" t="n"/>
      <c r="I578" s="199" t="inlineStr">
        <is>
          <t>Motor Shv OD/Bore/PD</t>
        </is>
      </c>
      <c r="J578" s="401" t="n"/>
      <c r="K578" s="208">
        <f>IF('{Equipment Data Entry}'!J104="","",'{Equipment Data Entry}'!J104)</f>
        <v/>
      </c>
      <c r="L578" s="401" t="n"/>
      <c r="M578" s="13" t="n"/>
      <c r="O578" s="217" t="n"/>
      <c r="P578" s="217" t="n"/>
      <c r="Q578" s="217" t="n"/>
      <c r="R578" s="217" t="n"/>
      <c r="S578" s="217" t="n"/>
      <c r="T578" s="217" t="n"/>
      <c r="U578" s="217" t="n"/>
      <c r="V578" s="217" t="n"/>
      <c r="W578" s="217" t="n"/>
    </row>
    <row r="579" ht="13.35" customHeight="1" s="162">
      <c r="B579" s="198">
        <f>IF('{Equipment Data Entry}'!N104="","",'{Equipment Data Entry}'!N104)</f>
        <v/>
      </c>
      <c r="C579" s="198">
        <f>IF('{Equipment Data Entry}'!O104="","",'{Equipment Data Entry}'!O104)</f>
        <v/>
      </c>
      <c r="D579" s="21" t="inlineStr">
        <is>
          <t>FLA</t>
        </is>
      </c>
      <c r="E579" s="67" t="n"/>
      <c r="F579" s="21" t="inlineStr">
        <is>
          <t>Frame</t>
        </is>
      </c>
      <c r="G579" s="208" t="n"/>
      <c r="H579" s="13" t="n"/>
      <c r="I579" s="199" t="inlineStr">
        <is>
          <t>Fan Shv OD/Bore</t>
        </is>
      </c>
      <c r="J579" s="401" t="n"/>
      <c r="K579" s="208">
        <f>IF('{Equipment Data Entry}'!K104="","",'{Equipment Data Entry}'!K104)</f>
        <v/>
      </c>
      <c r="L579" s="401" t="n"/>
      <c r="M579" s="13" t="n"/>
      <c r="O579" s="217" t="n"/>
      <c r="P579" s="217" t="n"/>
      <c r="Q579" s="462" t="inlineStr">
        <is>
          <t>Technician Notes</t>
        </is>
      </c>
      <c r="R579" s="451" t="n"/>
      <c r="S579" s="451" t="n"/>
      <c r="T579" s="451" t="n"/>
      <c r="U579" s="451" t="n"/>
      <c r="V579" s="451" t="n"/>
      <c r="W579" s="452" t="n"/>
    </row>
    <row r="580" ht="13.35" customHeight="1" s="162">
      <c r="B580" s="199" t="inlineStr">
        <is>
          <t>Corrected FLA</t>
        </is>
      </c>
      <c r="C580" s="401" t="n"/>
      <c r="D580" s="27">
        <f>IF(OR(E581="",E579="",B579=""),"",B579/AVERAGE(E581:G581)*E579)</f>
        <v/>
      </c>
      <c r="E580" s="199" t="inlineStr">
        <is>
          <t>Estimated BHP</t>
        </is>
      </c>
      <c r="F580" s="401" t="n"/>
      <c r="G580" s="27">
        <f>IF(OR(COUNT(E581:G581)=0,COUNT(E582:G582)=0),"",IF(C579="1-phase", ((0.8*0.9*E581*E582)/746), AVERAGE(E581:G581)*AVERAGE(E582:G582)*0.8*0.9*1.732/746))</f>
        <v/>
      </c>
      <c r="H580" s="13" t="n"/>
      <c r="I580" s="199" t="inlineStr">
        <is>
          <t>Belt(s)</t>
        </is>
      </c>
      <c r="J580" s="208">
        <f>IF('{Equipment Data Entry}'!L104="","",'{Equipment Data Entry}'!L104)</f>
        <v/>
      </c>
      <c r="K580" s="199" t="inlineStr">
        <is>
          <t>C to C</t>
        </is>
      </c>
      <c r="L580" s="64">
        <f>IF('{Equipment Data Entry}'!M104="","",'{Equipment Data Entry}'!M104)</f>
        <v/>
      </c>
      <c r="M580" s="13" t="n"/>
      <c r="O580" s="217" t="n"/>
      <c r="P580" s="217" t="n"/>
      <c r="Q580" s="463" t="n"/>
      <c r="R580" s="430" t="n"/>
      <c r="S580" s="430" t="n"/>
      <c r="T580" s="430" t="n"/>
      <c r="U580" s="430" t="n"/>
      <c r="V580" s="430" t="n"/>
      <c r="W580" s="464" t="n"/>
    </row>
    <row r="581" ht="13.35" customHeight="1" s="162">
      <c r="B581" s="199" t="inlineStr">
        <is>
          <t>Measured Voltage</t>
        </is>
      </c>
      <c r="C581" s="400" t="n"/>
      <c r="D581" s="401" t="n"/>
      <c r="E581" s="24" t="n"/>
      <c r="F581" s="24" t="n"/>
      <c r="G581" s="24" t="n"/>
      <c r="H581" s="13" t="n"/>
      <c r="I581" s="283" t="inlineStr">
        <is>
          <t>Final Settings / Setpoints</t>
        </is>
      </c>
      <c r="J581" s="404" t="n"/>
      <c r="K581" s="37" t="n"/>
      <c r="L581" s="404" t="n"/>
      <c r="M581" s="404" t="n"/>
      <c r="O581" s="217" t="n"/>
      <c r="P581" s="217" t="n"/>
      <c r="Q581" s="465" t="n"/>
      <c r="R581" s="404" t="n"/>
      <c r="S581" s="404" t="n"/>
      <c r="T581" s="404" t="n"/>
      <c r="U581" s="404" t="n"/>
      <c r="V581" s="404" t="n"/>
      <c r="W581" s="466" t="n"/>
    </row>
    <row r="582" ht="13.35" customHeight="1" s="162">
      <c r="B582" s="199" t="inlineStr">
        <is>
          <t>Measured Amperage</t>
        </is>
      </c>
      <c r="C582" s="400" t="n"/>
      <c r="D582" s="401" t="n"/>
      <c r="E582" s="67" t="n"/>
      <c r="F582" s="67" t="n"/>
      <c r="G582" s="67" t="n"/>
      <c r="H582" s="13" t="n"/>
      <c r="I582" s="205" t="inlineStr">
        <is>
          <t>RPM Data</t>
        </is>
      </c>
      <c r="J582" s="401" t="n"/>
      <c r="K582" s="205" t="inlineStr">
        <is>
          <t>Initial</t>
        </is>
      </c>
      <c r="L582" s="205" t="inlineStr">
        <is>
          <t>Final</t>
        </is>
      </c>
      <c r="M582" s="13" t="n"/>
      <c r="O582" s="217" t="n"/>
      <c r="P582" s="217" t="n"/>
      <c r="Q582" s="465" t="n"/>
      <c r="R582" s="404" t="n"/>
      <c r="S582" s="404" t="n"/>
      <c r="T582" s="404" t="n"/>
      <c r="U582" s="404" t="n"/>
      <c r="V582" s="404" t="n"/>
      <c r="W582" s="466" t="n"/>
    </row>
    <row r="583" ht="13.35" customHeight="1" s="162">
      <c r="B583" s="13" t="n"/>
      <c r="C583" s="13" t="n"/>
      <c r="D583" s="13" t="n"/>
      <c r="E583" s="13" t="n"/>
      <c r="F583" s="13" t="n"/>
      <c r="G583" s="13" t="n"/>
      <c r="H583" s="13" t="n"/>
      <c r="I583" s="199" t="inlineStr">
        <is>
          <t>Motor RPM</t>
        </is>
      </c>
      <c r="J583" s="401" t="n"/>
      <c r="K583" s="24" t="n"/>
      <c r="L583" s="24" t="n"/>
      <c r="M583" s="13" t="n"/>
      <c r="O583" s="217" t="n"/>
      <c r="P583" s="217" t="n"/>
      <c r="Q583" s="465" t="n"/>
      <c r="R583" s="404" t="n"/>
      <c r="S583" s="404" t="n"/>
      <c r="T583" s="404" t="n"/>
      <c r="U583" s="404" t="n"/>
      <c r="V583" s="404" t="n"/>
      <c r="W583" s="466" t="n"/>
    </row>
    <row r="584" ht="13.35" customHeight="1" s="162">
      <c r="B584" s="200" t="inlineStr">
        <is>
          <t xml:space="preserve">Static Pressures Profile </t>
        </is>
      </c>
      <c r="C584" s="400" t="n"/>
      <c r="D584" s="400" t="n"/>
      <c r="E584" s="400" t="n"/>
      <c r="F584" s="400" t="n"/>
      <c r="G584" s="401" t="n"/>
      <c r="H584" s="13" t="n"/>
      <c r="I584" s="199" t="inlineStr">
        <is>
          <t>Fan RPM</t>
        </is>
      </c>
      <c r="J584" s="401" t="n"/>
      <c r="K584" s="24" t="n"/>
      <c r="L584" s="24" t="n"/>
      <c r="M584" s="13" t="n"/>
      <c r="O584" s="217" t="n"/>
      <c r="P584" s="217" t="n"/>
      <c r="Q584" s="465" t="n"/>
      <c r="R584" s="404" t="n"/>
      <c r="S584" s="404" t="n"/>
      <c r="T584" s="404" t="n"/>
      <c r="U584" s="404" t="n"/>
      <c r="V584" s="404" t="n"/>
      <c r="W584" s="466" t="n"/>
    </row>
    <row r="585" ht="13.35" customHeight="1" s="162">
      <c r="B585" s="434" t="n"/>
      <c r="C585" s="401" t="n"/>
      <c r="D585" s="205" t="inlineStr">
        <is>
          <t>Flt/Coil</t>
        </is>
      </c>
      <c r="E585" s="205" t="inlineStr">
        <is>
          <t>Fan</t>
        </is>
      </c>
      <c r="F585" s="434" t="n"/>
      <c r="G585" s="401" t="n"/>
      <c r="H585" s="13" t="n"/>
      <c r="I585" s="246" t="inlineStr">
        <is>
          <t>VSD Frequency</t>
        </is>
      </c>
      <c r="J585" s="403" t="n"/>
      <c r="K585" s="65" t="n"/>
      <c r="L585" s="65" t="n"/>
      <c r="M585" s="13" t="n"/>
      <c r="O585" s="217" t="n"/>
      <c r="P585" s="217" t="n"/>
      <c r="Q585" s="465" t="n"/>
      <c r="R585" s="404" t="n"/>
      <c r="S585" s="404" t="n"/>
      <c r="T585" s="404" t="n"/>
      <c r="U585" s="404" t="n"/>
      <c r="V585" s="404" t="n"/>
      <c r="W585" s="466" t="n"/>
    </row>
    <row r="586" ht="13.35" customHeight="1" s="162">
      <c r="B586" s="198" t="inlineStr">
        <is>
          <t>Entering</t>
        </is>
      </c>
      <c r="C586" s="401" t="n"/>
      <c r="D586" s="19" t="n"/>
      <c r="E586" s="19" t="n"/>
      <c r="F586" s="19">
        <f>IF(E586="", "", E587-E586)</f>
        <v/>
      </c>
      <c r="G586" s="186" t="inlineStr">
        <is>
          <t>TSP</t>
        </is>
      </c>
      <c r="H586" s="23" t="n"/>
      <c r="I586" s="14" t="n"/>
      <c r="J586" s="14" t="n"/>
      <c r="K586" s="14" t="n"/>
      <c r="L586" s="38" t="n"/>
      <c r="M586" s="13" t="n"/>
      <c r="O586" s="217" t="n"/>
      <c r="P586" s="217" t="n"/>
      <c r="Q586" s="465" t="n"/>
      <c r="R586" s="404" t="n"/>
      <c r="S586" s="404" t="n"/>
      <c r="T586" s="404" t="n"/>
      <c r="U586" s="404" t="n"/>
      <c r="V586" s="404" t="n"/>
      <c r="W586" s="466" t="n"/>
    </row>
    <row r="587" ht="13.35" customHeight="1" s="162">
      <c r="B587" s="198" t="inlineStr">
        <is>
          <t>Exiting</t>
        </is>
      </c>
      <c r="C587" s="401" t="n"/>
      <c r="D587" s="55">
        <f>IF(E586="", "", E586)</f>
        <v/>
      </c>
      <c r="E587" s="19" t="n"/>
      <c r="F587" s="19">
        <f>IF(E587="", "", E587-D586)</f>
        <v/>
      </c>
      <c r="G587" s="186" t="inlineStr">
        <is>
          <t>ESP</t>
        </is>
      </c>
      <c r="H587" s="23" t="n"/>
      <c r="I587" s="13" t="n"/>
      <c r="J587" s="13" t="n"/>
      <c r="K587" s="13" t="n"/>
      <c r="L587" s="13" t="n"/>
      <c r="M587" s="13" t="n"/>
      <c r="O587" s="217" t="n"/>
      <c r="P587" s="217" t="n"/>
      <c r="Q587" s="467" t="n"/>
      <c r="R587" s="468" t="n"/>
      <c r="S587" s="468" t="n"/>
      <c r="T587" s="468" t="n"/>
      <c r="U587" s="468" t="n"/>
      <c r="V587" s="468" t="n"/>
      <c r="W587" s="469" t="n"/>
    </row>
    <row r="588"/>
    <row r="589" ht="13.35" customHeight="1" s="162">
      <c r="B589" s="205" t="inlineStr">
        <is>
          <t>Notes</t>
        </is>
      </c>
      <c r="C589" s="186" t="n"/>
      <c r="D589" s="400" t="n"/>
      <c r="E589" s="400" t="n"/>
      <c r="F589" s="400" t="n"/>
      <c r="G589" s="400" t="n"/>
      <c r="H589" s="400" t="n"/>
      <c r="I589" s="400" t="n"/>
      <c r="J589" s="400" t="n"/>
      <c r="K589" s="400" t="n"/>
      <c r="L589" s="400" t="n"/>
      <c r="M589" s="401" t="n"/>
    </row>
    <row r="590" ht="13.35" customHeight="1" s="162">
      <c r="B590" s="186" t="n"/>
      <c r="C590" s="400" t="n"/>
      <c r="D590" s="400" t="n"/>
      <c r="E590" s="400" t="n"/>
      <c r="F590" s="400" t="n"/>
      <c r="G590" s="400" t="n"/>
      <c r="H590" s="400" t="n"/>
      <c r="I590" s="400" t="n"/>
      <c r="J590" s="400" t="n"/>
      <c r="K590" s="400" t="n"/>
      <c r="L590" s="400" t="n"/>
      <c r="M590" s="401" t="n"/>
    </row>
    <row r="591" ht="13.35" customHeight="1" s="162">
      <c r="B591" s="186" t="n"/>
      <c r="C591" s="400" t="n"/>
      <c r="D591" s="400" t="n"/>
      <c r="E591" s="400" t="n"/>
      <c r="F591" s="400" t="n"/>
      <c r="G591" s="400" t="n"/>
      <c r="H591" s="400" t="n"/>
      <c r="I591" s="400" t="n"/>
      <c r="J591" s="400" t="n"/>
      <c r="K591" s="400" t="n"/>
      <c r="L591" s="400" t="n"/>
      <c r="M591" s="401" t="n"/>
    </row>
    <row r="592" ht="13.35" customHeight="1" s="162">
      <c r="B592" s="200" t="inlineStr">
        <is>
          <t>System</t>
        </is>
      </c>
      <c r="C592" s="403" t="n"/>
      <c r="D592" s="209">
        <f>IF('{Equipment Data Entry}'!B105="","",'{Equipment Data Entry}'!B105)</f>
        <v/>
      </c>
      <c r="E592" s="420" t="n"/>
      <c r="F592" s="403" t="n"/>
      <c r="G592" s="200" t="inlineStr">
        <is>
          <t>Service</t>
        </is>
      </c>
      <c r="H592" s="403" t="n"/>
      <c r="I592" s="210">
        <f>IF('{Equipment Data Entry}'!C105="","", '{Equipment Data Entry}'!C105)</f>
        <v/>
      </c>
      <c r="J592" s="420" t="n"/>
      <c r="K592" s="420" t="n"/>
      <c r="L592" s="420" t="n"/>
      <c r="M592" s="403" t="n"/>
      <c r="O592" s="217" t="n"/>
      <c r="P592" s="217" t="n"/>
      <c r="Q592" s="216" t="inlineStr">
        <is>
          <t>Misc. Unit Info</t>
        </is>
      </c>
      <c r="T592" s="217" t="n"/>
      <c r="V592" s="217" t="n"/>
      <c r="W592" s="217" t="n"/>
    </row>
    <row r="593" ht="13.35" customHeight="1" s="162">
      <c r="B593" s="424" t="n"/>
      <c r="C593" s="425" t="n"/>
      <c r="D593" s="424" t="n"/>
      <c r="E593" s="426" t="n"/>
      <c r="F593" s="425" t="n"/>
      <c r="G593" s="424" t="n"/>
      <c r="H593" s="425" t="n"/>
      <c r="I593" s="424" t="n"/>
      <c r="J593" s="426" t="n"/>
      <c r="K593" s="426" t="n"/>
      <c r="L593" s="426" t="n"/>
      <c r="M593" s="425" t="n"/>
      <c r="O593" s="217" t="n"/>
      <c r="P593" s="217" t="n"/>
      <c r="Q593" s="211" t="inlineStr">
        <is>
          <t>Design Fan Rotation</t>
        </is>
      </c>
      <c r="R593" s="421" t="n"/>
      <c r="S593" s="422" t="n"/>
      <c r="T593" s="212" t="n"/>
      <c r="U593" s="423" t="n"/>
      <c r="V593" s="217" t="n"/>
      <c r="W593" s="217" t="n"/>
    </row>
    <row r="594" ht="13.35" customHeight="1" s="162">
      <c r="B594" s="439" t="inlineStr">
        <is>
          <t>Drive Type:</t>
        </is>
      </c>
      <c r="C594" s="13" t="n"/>
      <c r="D594" s="440" t="n"/>
      <c r="E594" s="439" t="inlineStr">
        <is>
          <t>Fan Rotation – Design:</t>
        </is>
      </c>
      <c r="F594" s="13" t="n"/>
      <c r="G594" s="440" t="n"/>
      <c r="H594" s="13" t="n"/>
      <c r="I594" s="439" t="inlineStr">
        <is>
          <t>Actual:</t>
        </is>
      </c>
      <c r="J594" s="440" t="n"/>
      <c r="K594" s="439" t="inlineStr">
        <is>
          <t>Sheave Bore (M/F):</t>
        </is>
      </c>
      <c r="L594" s="13" t="n"/>
      <c r="M594" s="440" t="n"/>
      <c r="O594" s="217" t="n"/>
      <c r="P594" s="217" t="n"/>
      <c r="Q594" s="211" t="inlineStr">
        <is>
          <t>Actual Fan Rotation</t>
        </is>
      </c>
      <c r="R594" s="421" t="n"/>
      <c r="S594" s="422" t="n"/>
      <c r="T594" s="212" t="n"/>
      <c r="U594" s="423" t="n"/>
      <c r="V594" s="217" t="n"/>
      <c r="W594" s="217" t="n"/>
    </row>
    <row r="595" ht="13.35" customHeight="1" s="162">
      <c r="B595" s="200" t="inlineStr">
        <is>
          <t>Unit Data</t>
        </is>
      </c>
      <c r="C595" s="400" t="n"/>
      <c r="D595" s="400" t="n"/>
      <c r="E595" s="400" t="n"/>
      <c r="F595" s="400" t="n"/>
      <c r="G595" s="401" t="n"/>
      <c r="H595" s="13" t="n"/>
      <c r="I595" s="200" t="inlineStr">
        <is>
          <t>Design and Performance Data</t>
        </is>
      </c>
      <c r="J595" s="400" t="n"/>
      <c r="K595" s="400" t="n"/>
      <c r="L595" s="401" t="n"/>
      <c r="M595" s="283" t="n"/>
      <c r="O595" s="217" t="n"/>
      <c r="P595" s="217" t="n"/>
      <c r="Q595" s="211" t="inlineStr">
        <is>
          <t>Design Filter Type</t>
        </is>
      </c>
      <c r="R595" s="421" t="n"/>
      <c r="S595" s="422" t="n"/>
      <c r="T595" s="212" t="n"/>
      <c r="U595" s="423" t="n"/>
      <c r="V595" s="217" t="n"/>
      <c r="W595" s="217" t="n"/>
    </row>
    <row r="596" ht="13.35" customHeight="1" s="162">
      <c r="B596" s="199" t="inlineStr">
        <is>
          <t>Manufacturer</t>
        </is>
      </c>
      <c r="C596" s="401" t="n"/>
      <c r="D596" s="204">
        <f>IF('{Equipment Data Entry}'!E105="","",'{Equipment Data Entry}'!E105)</f>
        <v/>
      </c>
      <c r="E596" s="400" t="n"/>
      <c r="F596" s="400" t="n"/>
      <c r="G596" s="401" t="n"/>
      <c r="H596" s="13" t="n"/>
      <c r="I596" s="199" t="inlineStr">
        <is>
          <t>Design Criteria</t>
        </is>
      </c>
      <c r="J596" s="401" t="n"/>
      <c r="K596" s="199" t="inlineStr">
        <is>
          <t>Design</t>
        </is>
      </c>
      <c r="L596" s="199" t="inlineStr">
        <is>
          <t>Actual</t>
        </is>
      </c>
      <c r="M596" s="13" t="n"/>
      <c r="O596" s="216" t="n"/>
      <c r="P596" s="216" t="n"/>
      <c r="Q596" s="211" t="inlineStr">
        <is>
          <t>Installed Filter Type</t>
        </is>
      </c>
      <c r="R596" s="421" t="n"/>
      <c r="S596" s="422" t="n"/>
      <c r="T596" s="212" t="n"/>
      <c r="U596" s="423" t="n"/>
      <c r="V596" s="217" t="n"/>
      <c r="W596" s="217" t="n"/>
    </row>
    <row r="597" ht="13.35" customHeight="1" s="162">
      <c r="B597" s="199" t="inlineStr">
        <is>
          <t>Model Number</t>
        </is>
      </c>
      <c r="C597" s="401" t="n"/>
      <c r="D597" s="204">
        <f>IF('{Equipment Data Entry}'!F105="","",'{Equipment Data Entry}'!F105)</f>
        <v/>
      </c>
      <c r="E597" s="400" t="n"/>
      <c r="F597" s="400" t="n"/>
      <c r="G597" s="401" t="n"/>
      <c r="H597" s="13" t="n"/>
      <c r="I597" s="199" t="inlineStr">
        <is>
          <t>Total Airflow</t>
        </is>
      </c>
      <c r="J597" s="401" t="n"/>
      <c r="K597" s="24">
        <f>'Fan Airflow'!H611</f>
        <v/>
      </c>
      <c r="L597" s="24">
        <f>'Fan Airflow'!L611</f>
        <v/>
      </c>
      <c r="M597" s="22">
        <f>IF(OR(L597="",K597="",K597=0),"",L597/K597)</f>
        <v/>
      </c>
      <c r="O597" s="217" t="n"/>
      <c r="P597" s="217" t="n"/>
      <c r="Q597" s="211" t="inlineStr">
        <is>
          <t>Size</t>
        </is>
      </c>
      <c r="R597" s="212" t="n"/>
      <c r="S597" s="423" t="n"/>
      <c r="T597" s="211" t="inlineStr">
        <is>
          <t>Qty.</t>
        </is>
      </c>
      <c r="U597" s="212" t="n"/>
      <c r="V597" s="217" t="n"/>
      <c r="W597" s="217" t="n"/>
    </row>
    <row r="598" ht="13.35" customHeight="1" s="162">
      <c r="B598" s="199" t="inlineStr">
        <is>
          <t>Serial Number</t>
        </is>
      </c>
      <c r="C598" s="401" t="n"/>
      <c r="D598" s="204" t="n"/>
      <c r="E598" s="400" t="n"/>
      <c r="F598" s="400" t="n"/>
      <c r="G598" s="401" t="n"/>
      <c r="H598" s="13" t="n"/>
      <c r="I598" s="199" t="inlineStr">
        <is>
          <t>Unit ESP</t>
        </is>
      </c>
      <c r="J598" s="401" t="n"/>
      <c r="K598" s="71">
        <f>IF('{Equipment Data Entry}'!H105="","",'{Equipment Data Entry}'!H105)</f>
        <v/>
      </c>
      <c r="L598" s="64">
        <f>F613</f>
        <v/>
      </c>
      <c r="M598" s="22" t="n"/>
      <c r="O598" s="217" t="n"/>
      <c r="R598" s="217" t="n"/>
      <c r="U598" s="217" t="n"/>
      <c r="V598" s="217" t="n"/>
      <c r="W598" s="217" t="n"/>
    </row>
    <row r="599" ht="13.35" customHeight="1" s="162">
      <c r="B599" s="199" t="inlineStr">
        <is>
          <t>Area Served</t>
        </is>
      </c>
      <c r="C599" s="401" t="n"/>
      <c r="D599" s="204">
        <f>I592</f>
        <v/>
      </c>
      <c r="E599" s="400" t="n"/>
      <c r="F599" s="400" t="n"/>
      <c r="G599" s="401" t="n"/>
      <c r="H599" s="13" t="n"/>
      <c r="I599" s="199" t="inlineStr">
        <is>
          <t>Fan RPMs</t>
        </is>
      </c>
      <c r="J599" s="401" t="n"/>
      <c r="K599" s="24">
        <f>IF('{Equipment Data Entry}'!I105="","",'{Equipment Data Entry}'!I105)</f>
        <v/>
      </c>
      <c r="L599" s="24">
        <f>IF(L610="","",L610)</f>
        <v/>
      </c>
      <c r="M599" s="13" t="n"/>
      <c r="O599" s="217" t="n"/>
      <c r="P599" s="217" t="n"/>
      <c r="Q599" s="216" t="inlineStr">
        <is>
          <t>Direct Drive Motors</t>
        </is>
      </c>
      <c r="T599" s="216" t="inlineStr">
        <is>
          <t>Drive Change Data</t>
        </is>
      </c>
      <c r="V599" s="61" t="inlineStr">
        <is>
          <t>Original</t>
        </is>
      </c>
      <c r="W599" s="61" t="inlineStr">
        <is>
          <t>New</t>
        </is>
      </c>
    </row>
    <row r="600" ht="13.35" customHeight="1" s="162">
      <c r="B600" s="199" t="inlineStr">
        <is>
          <t>Location</t>
        </is>
      </c>
      <c r="C600" s="401" t="n"/>
      <c r="D600" s="204">
        <f>IF('{Equipment Data Entry}'!D105="","",'{Equipment Data Entry}'!D105)</f>
        <v/>
      </c>
      <c r="E600" s="400" t="n"/>
      <c r="F600" s="400" t="n"/>
      <c r="G600" s="401" t="n"/>
      <c r="H600" s="13" t="n"/>
      <c r="I600" s="283" t="n"/>
      <c r="J600" s="283" t="n"/>
      <c r="K600" s="36" t="n"/>
      <c r="L600" s="36" t="n"/>
      <c r="M600" s="13" t="n"/>
      <c r="O600" s="217" t="n"/>
      <c r="P600" s="211" t="n"/>
      <c r="Q600" s="211" t="inlineStr">
        <is>
          <t>Initial</t>
        </is>
      </c>
      <c r="R600" s="211" t="inlineStr">
        <is>
          <t>Final</t>
        </is>
      </c>
      <c r="S600" s="217" t="n"/>
      <c r="T600" s="211" t="inlineStr">
        <is>
          <t>Motor Sheave</t>
        </is>
      </c>
      <c r="U600" s="422" t="n"/>
      <c r="V600" s="212" t="n"/>
      <c r="W600" s="212" t="n"/>
    </row>
    <row r="601" ht="13.35" customHeight="1" s="162">
      <c r="B601" s="13" t="n"/>
      <c r="C601" s="13" t="n"/>
      <c r="D601" s="13" t="n"/>
      <c r="E601" s="13" t="n"/>
      <c r="F601" s="13" t="n"/>
      <c r="G601" s="13" t="n"/>
      <c r="H601" s="13" t="n"/>
      <c r="I601" s="283" t="n"/>
      <c r="J601" s="283" t="n"/>
      <c r="K601" s="37" t="n"/>
      <c r="L601" s="37" t="n"/>
      <c r="M601" s="13" t="n"/>
      <c r="O601" s="217" t="n"/>
      <c r="P601" s="211" t="inlineStr">
        <is>
          <t>RPM</t>
        </is>
      </c>
      <c r="Q601" s="212" t="n"/>
      <c r="R601" s="211" t="n"/>
      <c r="S601" s="217" t="n"/>
      <c r="T601" s="211" t="inlineStr">
        <is>
          <t>Fan Sheave</t>
        </is>
      </c>
      <c r="U601" s="422" t="n"/>
      <c r="V601" s="212" t="n"/>
      <c r="W601" s="212" t="n"/>
    </row>
    <row r="602" ht="13.35" customHeight="1" s="162">
      <c r="B602" s="200" t="inlineStr">
        <is>
          <t>Motor Data</t>
        </is>
      </c>
      <c r="C602" s="400" t="n"/>
      <c r="D602" s="400" t="n"/>
      <c r="E602" s="400" t="n"/>
      <c r="F602" s="400" t="n"/>
      <c r="G602" s="401" t="n"/>
      <c r="H602" s="13" t="n"/>
      <c r="I602" s="283" t="inlineStr">
        <is>
          <t>Filters: Type / Size / Qty</t>
        </is>
      </c>
      <c r="J602" s="404" t="n"/>
      <c r="K602" s="37" t="n"/>
      <c r="L602" s="404" t="n"/>
      <c r="M602" s="404" t="n"/>
      <c r="O602" s="217" t="n"/>
      <c r="P602" s="211" t="inlineStr">
        <is>
          <t>VFD</t>
        </is>
      </c>
      <c r="Q602" s="212" t="n"/>
      <c r="R602" s="211" t="n"/>
      <c r="S602" s="217" t="n"/>
      <c r="T602" s="211" t="inlineStr">
        <is>
          <t>Belt</t>
        </is>
      </c>
      <c r="U602" s="422" t="n"/>
      <c r="V602" s="212" t="n"/>
      <c r="W602" s="212" t="n"/>
    </row>
    <row r="603" ht="13.35" customHeight="1" s="162">
      <c r="B603" s="199" t="inlineStr">
        <is>
          <t>Manufacturer</t>
        </is>
      </c>
      <c r="C603" s="401" t="n"/>
      <c r="D603" s="203" t="n"/>
      <c r="E603" s="400" t="n"/>
      <c r="F603" s="400" t="n"/>
      <c r="G603" s="401" t="n"/>
      <c r="H603" s="13" t="n"/>
      <c r="I603" s="200" t="inlineStr">
        <is>
          <t>Drive Data</t>
        </is>
      </c>
      <c r="J603" s="400" t="n"/>
      <c r="K603" s="400" t="n"/>
      <c r="L603" s="401" t="n"/>
      <c r="M603" s="13" t="n"/>
      <c r="O603" s="217" t="n"/>
      <c r="P603" s="211" t="inlineStr">
        <is>
          <t>DCV</t>
        </is>
      </c>
      <c r="Q603" s="212" t="n"/>
      <c r="R603" s="211" t="n"/>
      <c r="S603" s="217" t="n"/>
      <c r="T603" s="211" t="inlineStr">
        <is>
          <t>C to C</t>
        </is>
      </c>
      <c r="U603" s="422" t="n"/>
      <c r="V603" s="212" t="n"/>
      <c r="W603" s="212" t="n"/>
    </row>
    <row r="604" ht="13.35" customHeight="1" s="162">
      <c r="B604" s="199" t="inlineStr">
        <is>
          <t>Horsepower</t>
        </is>
      </c>
      <c r="C604" s="401" t="n"/>
      <c r="D604" s="28">
        <f>IF('{Equipment Data Entry}'!G105="","",'{Equipment Data Entry}'!G105)</f>
        <v/>
      </c>
      <c r="E604" s="21" t="inlineStr">
        <is>
          <t>RPM</t>
        </is>
      </c>
      <c r="F604" s="24" t="n"/>
      <c r="G604" s="199" t="inlineStr">
        <is>
          <t>SF</t>
        </is>
      </c>
      <c r="H604" s="13" t="n"/>
      <c r="I604" s="199" t="inlineStr">
        <is>
          <t>Motor Shv OD/Bore/PD</t>
        </is>
      </c>
      <c r="J604" s="401" t="n"/>
      <c r="K604" s="208">
        <f>IF('{Equipment Data Entry}'!J105="","",'{Equipment Data Entry}'!J105)</f>
        <v/>
      </c>
      <c r="L604" s="401" t="n"/>
      <c r="M604" s="13" t="n"/>
      <c r="O604" s="217" t="n"/>
      <c r="P604" s="217" t="n"/>
      <c r="Q604" s="217" t="n"/>
      <c r="R604" s="217" t="n"/>
      <c r="S604" s="217" t="n"/>
      <c r="T604" s="217" t="n"/>
      <c r="U604" s="217" t="n"/>
      <c r="V604" s="217" t="n"/>
      <c r="W604" s="217" t="n"/>
    </row>
    <row r="605" ht="13.35" customHeight="1" s="162">
      <c r="B605" s="198">
        <f>IF('{Equipment Data Entry}'!N105="","",'{Equipment Data Entry}'!N105)</f>
        <v/>
      </c>
      <c r="C605" s="198">
        <f>IF('{Equipment Data Entry}'!O105="","",'{Equipment Data Entry}'!O105)</f>
        <v/>
      </c>
      <c r="D605" s="21" t="inlineStr">
        <is>
          <t>FLA</t>
        </is>
      </c>
      <c r="E605" s="67" t="n"/>
      <c r="F605" s="21" t="inlineStr">
        <is>
          <t>Frame</t>
        </is>
      </c>
      <c r="G605" s="208" t="n"/>
      <c r="H605" s="13" t="n"/>
      <c r="I605" s="199" t="inlineStr">
        <is>
          <t>Fan Shv OD/Bore</t>
        </is>
      </c>
      <c r="J605" s="401" t="n"/>
      <c r="K605" s="208">
        <f>IF('{Equipment Data Entry}'!K105="","",'{Equipment Data Entry}'!K105)</f>
        <v/>
      </c>
      <c r="L605" s="401" t="n"/>
      <c r="M605" s="13" t="n"/>
      <c r="O605" s="217" t="n"/>
      <c r="P605" s="217" t="n"/>
      <c r="Q605" s="462" t="inlineStr">
        <is>
          <t>Technician Notes</t>
        </is>
      </c>
      <c r="R605" s="451" t="n"/>
      <c r="S605" s="451" t="n"/>
      <c r="T605" s="451" t="n"/>
      <c r="U605" s="451" t="n"/>
      <c r="V605" s="451" t="n"/>
      <c r="W605" s="452" t="n"/>
    </row>
    <row r="606" ht="13.35" customHeight="1" s="162">
      <c r="B606" s="199" t="inlineStr">
        <is>
          <t>Corrected FLA</t>
        </is>
      </c>
      <c r="C606" s="401" t="n"/>
      <c r="D606" s="27">
        <f>IF(OR(E607="",E605="",B605=""),"",B605/AVERAGE(E607:G607)*E605)</f>
        <v/>
      </c>
      <c r="E606" s="199" t="inlineStr">
        <is>
          <t>Estimated BHP</t>
        </is>
      </c>
      <c r="F606" s="401" t="n"/>
      <c r="G606" s="27">
        <f>IF(OR(COUNT(E607:G607)=0,COUNT(E608:G608)=0),"",IF(C605="1-phase", ((0.8*0.9*E607*E608)/746), AVERAGE(E607:G607)*AVERAGE(E608:G608)*0.8*0.9*1.732/746))</f>
        <v/>
      </c>
      <c r="H606" s="13" t="n"/>
      <c r="I606" s="199" t="inlineStr">
        <is>
          <t>Belt(s)</t>
        </is>
      </c>
      <c r="J606" s="208">
        <f>IF('{Equipment Data Entry}'!L105="","",'{Equipment Data Entry}'!L105)</f>
        <v/>
      </c>
      <c r="K606" s="199" t="inlineStr">
        <is>
          <t>C to C</t>
        </is>
      </c>
      <c r="L606" s="64">
        <f>IF('{Equipment Data Entry}'!M105="","",'{Equipment Data Entry}'!M105)</f>
        <v/>
      </c>
      <c r="M606" s="13" t="n"/>
      <c r="O606" s="217" t="n"/>
      <c r="P606" s="217" t="n"/>
      <c r="Q606" s="463" t="n"/>
      <c r="R606" s="430" t="n"/>
      <c r="S606" s="430" t="n"/>
      <c r="T606" s="430" t="n"/>
      <c r="U606" s="430" t="n"/>
      <c r="V606" s="430" t="n"/>
      <c r="W606" s="464" t="n"/>
    </row>
    <row r="607" ht="13.35" customHeight="1" s="162">
      <c r="B607" s="199" t="inlineStr">
        <is>
          <t>Measured Voltage</t>
        </is>
      </c>
      <c r="C607" s="400" t="n"/>
      <c r="D607" s="401" t="n"/>
      <c r="E607" s="24" t="n"/>
      <c r="F607" s="24" t="n"/>
      <c r="G607" s="24" t="n"/>
      <c r="H607" s="13" t="n"/>
      <c r="I607" s="283" t="inlineStr">
        <is>
          <t>Final Settings / Setpoints</t>
        </is>
      </c>
      <c r="J607" s="404" t="n"/>
      <c r="K607" s="37" t="n"/>
      <c r="L607" s="404" t="n"/>
      <c r="M607" s="404" t="n"/>
      <c r="O607" s="217" t="n"/>
      <c r="P607" s="217" t="n"/>
      <c r="Q607" s="465" t="n"/>
      <c r="R607" s="404" t="n"/>
      <c r="S607" s="404" t="n"/>
      <c r="T607" s="404" t="n"/>
      <c r="U607" s="404" t="n"/>
      <c r="V607" s="404" t="n"/>
      <c r="W607" s="466" t="n"/>
    </row>
    <row r="608" ht="13.35" customHeight="1" s="162">
      <c r="B608" s="199" t="inlineStr">
        <is>
          <t>Measured Amperage</t>
        </is>
      </c>
      <c r="C608" s="400" t="n"/>
      <c r="D608" s="401" t="n"/>
      <c r="E608" s="67" t="n"/>
      <c r="F608" s="67" t="n"/>
      <c r="G608" s="67" t="n"/>
      <c r="H608" s="13" t="n"/>
      <c r="I608" s="205" t="inlineStr">
        <is>
          <t>RPM Data</t>
        </is>
      </c>
      <c r="J608" s="401" t="n"/>
      <c r="K608" s="205" t="inlineStr">
        <is>
          <t>Initial</t>
        </is>
      </c>
      <c r="L608" s="205" t="inlineStr">
        <is>
          <t>Final</t>
        </is>
      </c>
      <c r="M608" s="13" t="n"/>
      <c r="O608" s="217" t="n"/>
      <c r="P608" s="217" t="n"/>
      <c r="Q608" s="465" t="n"/>
      <c r="R608" s="404" t="n"/>
      <c r="S608" s="404" t="n"/>
      <c r="T608" s="404" t="n"/>
      <c r="U608" s="404" t="n"/>
      <c r="V608" s="404" t="n"/>
      <c r="W608" s="466" t="n"/>
    </row>
    <row r="609" ht="13.35" customHeight="1" s="162">
      <c r="B609" s="13" t="n"/>
      <c r="C609" s="13" t="n"/>
      <c r="D609" s="13" t="n"/>
      <c r="E609" s="13" t="n"/>
      <c r="F609" s="13" t="n"/>
      <c r="G609" s="13" t="n"/>
      <c r="H609" s="13" t="n"/>
      <c r="I609" s="199" t="inlineStr">
        <is>
          <t>Motor RPM</t>
        </is>
      </c>
      <c r="J609" s="401" t="n"/>
      <c r="K609" s="24" t="n"/>
      <c r="L609" s="24" t="n"/>
      <c r="M609" s="13" t="n"/>
      <c r="O609" s="217" t="n"/>
      <c r="P609" s="217" t="n"/>
      <c r="Q609" s="465" t="n"/>
      <c r="R609" s="404" t="n"/>
      <c r="S609" s="404" t="n"/>
      <c r="T609" s="404" t="n"/>
      <c r="U609" s="404" t="n"/>
      <c r="V609" s="404" t="n"/>
      <c r="W609" s="466" t="n"/>
    </row>
    <row r="610" ht="13.35" customHeight="1" s="162">
      <c r="B610" s="200" t="inlineStr">
        <is>
          <t xml:space="preserve">Static Pressures Profile </t>
        </is>
      </c>
      <c r="C610" s="400" t="n"/>
      <c r="D610" s="400" t="n"/>
      <c r="E610" s="400" t="n"/>
      <c r="F610" s="400" t="n"/>
      <c r="G610" s="401" t="n"/>
      <c r="H610" s="13" t="n"/>
      <c r="I610" s="199" t="inlineStr">
        <is>
          <t>Fan RPM</t>
        </is>
      </c>
      <c r="J610" s="401" t="n"/>
      <c r="K610" s="24" t="n"/>
      <c r="L610" s="24" t="n"/>
      <c r="M610" s="13" t="n"/>
      <c r="O610" s="217" t="n"/>
      <c r="P610" s="217" t="n"/>
      <c r="Q610" s="465" t="n"/>
      <c r="R610" s="404" t="n"/>
      <c r="S610" s="404" t="n"/>
      <c r="T610" s="404" t="n"/>
      <c r="U610" s="404" t="n"/>
      <c r="V610" s="404" t="n"/>
      <c r="W610" s="466" t="n"/>
    </row>
    <row r="611" ht="13.35" customHeight="1" s="162">
      <c r="B611" s="434" t="n"/>
      <c r="C611" s="401" t="n"/>
      <c r="D611" s="205" t="inlineStr">
        <is>
          <t>Flt/Coil</t>
        </is>
      </c>
      <c r="E611" s="205" t="inlineStr">
        <is>
          <t>Fan</t>
        </is>
      </c>
      <c r="F611" s="434" t="n"/>
      <c r="G611" s="401" t="n"/>
      <c r="H611" s="13" t="n"/>
      <c r="I611" s="246" t="inlineStr">
        <is>
          <t>VSD Frequency</t>
        </is>
      </c>
      <c r="J611" s="403" t="n"/>
      <c r="K611" s="65" t="n"/>
      <c r="L611" s="65" t="n"/>
      <c r="M611" s="13" t="n"/>
      <c r="O611" s="217" t="n"/>
      <c r="P611" s="217" t="n"/>
      <c r="Q611" s="465" t="n"/>
      <c r="R611" s="404" t="n"/>
      <c r="S611" s="404" t="n"/>
      <c r="T611" s="404" t="n"/>
      <c r="U611" s="404" t="n"/>
      <c r="V611" s="404" t="n"/>
      <c r="W611" s="466" t="n"/>
    </row>
    <row r="612" ht="13.35" customHeight="1" s="162">
      <c r="B612" s="198" t="inlineStr">
        <is>
          <t>Entering</t>
        </is>
      </c>
      <c r="C612" s="401" t="n"/>
      <c r="D612" s="19" t="n"/>
      <c r="E612" s="19" t="n"/>
      <c r="F612" s="19">
        <f>IF(E612="", "", E613-E612)</f>
        <v/>
      </c>
      <c r="G612" s="186" t="inlineStr">
        <is>
          <t>TSP</t>
        </is>
      </c>
      <c r="H612" s="23" t="n"/>
      <c r="I612" s="14" t="n"/>
      <c r="J612" s="14" t="n"/>
      <c r="K612" s="14" t="n"/>
      <c r="L612" s="38" t="n"/>
      <c r="M612" s="13" t="n"/>
      <c r="O612" s="217" t="n"/>
      <c r="P612" s="217" t="n"/>
      <c r="Q612" s="465" t="n"/>
      <c r="R612" s="404" t="n"/>
      <c r="S612" s="404" t="n"/>
      <c r="T612" s="404" t="n"/>
      <c r="U612" s="404" t="n"/>
      <c r="V612" s="404" t="n"/>
      <c r="W612" s="466" t="n"/>
    </row>
    <row r="613" ht="13.35" customHeight="1" s="162">
      <c r="B613" s="198" t="inlineStr">
        <is>
          <t>Exiting</t>
        </is>
      </c>
      <c r="C613" s="401" t="n"/>
      <c r="D613" s="55">
        <f>IF(E612="", "", E612)</f>
        <v/>
      </c>
      <c r="E613" s="19" t="n"/>
      <c r="F613" s="19">
        <f>IF(E613="", "", E613-D612)</f>
        <v/>
      </c>
      <c r="G613" s="186" t="inlineStr">
        <is>
          <t>ESP</t>
        </is>
      </c>
      <c r="H613" s="23" t="n"/>
      <c r="I613" s="13" t="n"/>
      <c r="J613" s="13" t="n"/>
      <c r="K613" s="13" t="n"/>
      <c r="L613" s="13" t="n"/>
      <c r="M613" s="13" t="n"/>
      <c r="O613" s="217" t="n"/>
      <c r="P613" s="217" t="n"/>
      <c r="Q613" s="467" t="n"/>
      <c r="R613" s="468" t="n"/>
      <c r="S613" s="468" t="n"/>
      <c r="T613" s="468" t="n"/>
      <c r="U613" s="468" t="n"/>
      <c r="V613" s="468" t="n"/>
      <c r="W613" s="469" t="n"/>
    </row>
    <row r="614"/>
    <row r="615" ht="13.35" customHeight="1" s="162">
      <c r="B615" s="200" t="inlineStr">
        <is>
          <t>System</t>
        </is>
      </c>
      <c r="C615" s="403" t="n"/>
      <c r="D615" s="209">
        <f>IF('{Equipment Data Entry}'!B106="","",'{Equipment Data Entry}'!B106)</f>
        <v/>
      </c>
      <c r="E615" s="420" t="n"/>
      <c r="F615" s="403" t="n"/>
      <c r="G615" s="200" t="inlineStr">
        <is>
          <t>Service</t>
        </is>
      </c>
      <c r="H615" s="403" t="n"/>
      <c r="I615" s="210">
        <f>IF('{Equipment Data Entry}'!C106="","", '{Equipment Data Entry}'!C106)</f>
        <v/>
      </c>
      <c r="J615" s="420" t="n"/>
      <c r="K615" s="420" t="n"/>
      <c r="L615" s="420" t="n"/>
      <c r="M615" s="403" t="n"/>
      <c r="O615" s="217" t="n"/>
      <c r="P615" s="217" t="n"/>
      <c r="Q615" s="216" t="inlineStr">
        <is>
          <t>Misc. Unit Info</t>
        </is>
      </c>
      <c r="T615" s="217" t="n"/>
      <c r="V615" s="217" t="n"/>
      <c r="W615" s="217" t="n"/>
    </row>
    <row r="616" ht="13.35" customHeight="1" s="162">
      <c r="B616" s="424" t="n"/>
      <c r="C616" s="425" t="n"/>
      <c r="D616" s="424" t="n"/>
      <c r="E616" s="426" t="n"/>
      <c r="F616" s="425" t="n"/>
      <c r="G616" s="424" t="n"/>
      <c r="H616" s="425" t="n"/>
      <c r="I616" s="424" t="n"/>
      <c r="J616" s="426" t="n"/>
      <c r="K616" s="426" t="n"/>
      <c r="L616" s="426" t="n"/>
      <c r="M616" s="425" t="n"/>
      <c r="O616" s="217" t="n"/>
      <c r="P616" s="217" t="n"/>
      <c r="Q616" s="211" t="inlineStr">
        <is>
          <t>Design Fan Rotation</t>
        </is>
      </c>
      <c r="R616" s="421" t="n"/>
      <c r="S616" s="422" t="n"/>
      <c r="T616" s="212" t="n"/>
      <c r="U616" s="423" t="n"/>
      <c r="V616" s="217" t="n"/>
      <c r="W616" s="217" t="n"/>
    </row>
    <row r="617" ht="13.35" customHeight="1" s="162">
      <c r="B617" s="439" t="inlineStr">
        <is>
          <t>Drive Type:</t>
        </is>
      </c>
      <c r="C617" s="13" t="n"/>
      <c r="D617" s="440" t="n"/>
      <c r="E617" s="439" t="inlineStr">
        <is>
          <t>Fan Rotation – Design:</t>
        </is>
      </c>
      <c r="F617" s="13" t="n"/>
      <c r="G617" s="440" t="n"/>
      <c r="H617" s="13" t="n"/>
      <c r="I617" s="439" t="inlineStr">
        <is>
          <t>Actual:</t>
        </is>
      </c>
      <c r="J617" s="440" t="n"/>
      <c r="K617" s="439" t="inlineStr">
        <is>
          <t>Sheave Bore (M/F):</t>
        </is>
      </c>
      <c r="L617" s="13" t="n"/>
      <c r="M617" s="440" t="n"/>
      <c r="O617" s="217" t="n"/>
      <c r="P617" s="217" t="n"/>
      <c r="Q617" s="211" t="inlineStr">
        <is>
          <t>Actual Fan Rotation</t>
        </is>
      </c>
      <c r="R617" s="421" t="n"/>
      <c r="S617" s="422" t="n"/>
      <c r="T617" s="212" t="n"/>
      <c r="U617" s="423" t="n"/>
      <c r="V617" s="217" t="n"/>
      <c r="W617" s="217" t="n"/>
    </row>
    <row r="618" ht="13.35" customHeight="1" s="162">
      <c r="B618" s="200" t="inlineStr">
        <is>
          <t>Unit Data</t>
        </is>
      </c>
      <c r="C618" s="400" t="n"/>
      <c r="D618" s="400" t="n"/>
      <c r="E618" s="400" t="n"/>
      <c r="F618" s="400" t="n"/>
      <c r="G618" s="401" t="n"/>
      <c r="H618" s="13" t="n"/>
      <c r="I618" s="200" t="inlineStr">
        <is>
          <t>Design and Performance Data</t>
        </is>
      </c>
      <c r="J618" s="400" t="n"/>
      <c r="K618" s="400" t="n"/>
      <c r="L618" s="401" t="n"/>
      <c r="M618" s="283" t="n"/>
      <c r="O618" s="217" t="n"/>
      <c r="P618" s="217" t="n"/>
      <c r="Q618" s="211" t="inlineStr">
        <is>
          <t>Design Filter Type</t>
        </is>
      </c>
      <c r="R618" s="421" t="n"/>
      <c r="S618" s="422" t="n"/>
      <c r="T618" s="212" t="n"/>
      <c r="U618" s="423" t="n"/>
      <c r="V618" s="217" t="n"/>
      <c r="W618" s="217" t="n"/>
    </row>
    <row r="619" ht="13.35" customHeight="1" s="162">
      <c r="B619" s="199" t="inlineStr">
        <is>
          <t>Manufacturer</t>
        </is>
      </c>
      <c r="C619" s="401" t="n"/>
      <c r="D619" s="204">
        <f>IF('{Equipment Data Entry}'!E106="","",'{Equipment Data Entry}'!E106)</f>
        <v/>
      </c>
      <c r="E619" s="400" t="n"/>
      <c r="F619" s="400" t="n"/>
      <c r="G619" s="401" t="n"/>
      <c r="H619" s="13" t="n"/>
      <c r="I619" s="199" t="inlineStr">
        <is>
          <t>Design Criteria</t>
        </is>
      </c>
      <c r="J619" s="401" t="n"/>
      <c r="K619" s="199" t="inlineStr">
        <is>
          <t>Design</t>
        </is>
      </c>
      <c r="L619" s="199" t="inlineStr">
        <is>
          <t>Actual</t>
        </is>
      </c>
      <c r="M619" s="13" t="n"/>
      <c r="O619" s="216" t="n"/>
      <c r="P619" s="216" t="n"/>
      <c r="Q619" s="211" t="inlineStr">
        <is>
          <t>Installed Filter Type</t>
        </is>
      </c>
      <c r="R619" s="421" t="n"/>
      <c r="S619" s="422" t="n"/>
      <c r="T619" s="212" t="n"/>
      <c r="U619" s="423" t="n"/>
      <c r="V619" s="217" t="n"/>
      <c r="W619" s="217" t="n"/>
    </row>
    <row r="620" ht="13.35" customHeight="1" s="162">
      <c r="B620" s="199" t="inlineStr">
        <is>
          <t>Model Number</t>
        </is>
      </c>
      <c r="C620" s="401" t="n"/>
      <c r="D620" s="204">
        <f>IF('{Equipment Data Entry}'!F106="","",'{Equipment Data Entry}'!F106)</f>
        <v/>
      </c>
      <c r="E620" s="400" t="n"/>
      <c r="F620" s="400" t="n"/>
      <c r="G620" s="401" t="n"/>
      <c r="H620" s="13" t="n"/>
      <c r="I620" s="199" t="inlineStr">
        <is>
          <t>Total Airflow</t>
        </is>
      </c>
      <c r="J620" s="401" t="n"/>
      <c r="K620" s="24">
        <f>'Fan Airflow'!H632</f>
        <v/>
      </c>
      <c r="L620" s="24">
        <f>'Fan Airflow'!L632</f>
        <v/>
      </c>
      <c r="M620" s="22">
        <f>IF(OR(L620="",K620="",K620=0),"",L620/K620)</f>
        <v/>
      </c>
      <c r="O620" s="217" t="n"/>
      <c r="P620" s="217" t="n"/>
      <c r="Q620" s="211" t="inlineStr">
        <is>
          <t>Size</t>
        </is>
      </c>
      <c r="R620" s="212" t="n"/>
      <c r="S620" s="423" t="n"/>
      <c r="T620" s="211" t="inlineStr">
        <is>
          <t>Qty.</t>
        </is>
      </c>
      <c r="U620" s="212" t="n"/>
      <c r="V620" s="217" t="n"/>
      <c r="W620" s="217" t="n"/>
    </row>
    <row r="621" ht="13.35" customHeight="1" s="162">
      <c r="B621" s="199" t="inlineStr">
        <is>
          <t>Serial Number</t>
        </is>
      </c>
      <c r="C621" s="401" t="n"/>
      <c r="D621" s="204" t="n"/>
      <c r="E621" s="400" t="n"/>
      <c r="F621" s="400" t="n"/>
      <c r="G621" s="401" t="n"/>
      <c r="H621" s="13" t="n"/>
      <c r="I621" s="199" t="inlineStr">
        <is>
          <t>Unit ESP</t>
        </is>
      </c>
      <c r="J621" s="401" t="n"/>
      <c r="K621" s="71">
        <f>IF('{Equipment Data Entry}'!H106="","",'{Equipment Data Entry}'!H106)</f>
        <v/>
      </c>
      <c r="L621" s="64">
        <f>F636</f>
        <v/>
      </c>
      <c r="M621" s="22" t="n"/>
      <c r="O621" s="217" t="n"/>
      <c r="R621" s="217" t="n"/>
      <c r="U621" s="217" t="n"/>
      <c r="V621" s="217" t="n"/>
      <c r="W621" s="217" t="n"/>
    </row>
    <row r="622" ht="13.35" customHeight="1" s="162">
      <c r="B622" s="199" t="inlineStr">
        <is>
          <t>Area Served</t>
        </is>
      </c>
      <c r="C622" s="401" t="n"/>
      <c r="D622" s="204">
        <f>I615</f>
        <v/>
      </c>
      <c r="E622" s="400" t="n"/>
      <c r="F622" s="400" t="n"/>
      <c r="G622" s="401" t="n"/>
      <c r="H622" s="13" t="n"/>
      <c r="I622" s="199" t="inlineStr">
        <is>
          <t>Fan RPMs</t>
        </is>
      </c>
      <c r="J622" s="401" t="n"/>
      <c r="K622" s="24">
        <f>IF('{Equipment Data Entry}'!I106="","",'{Equipment Data Entry}'!I106)</f>
        <v/>
      </c>
      <c r="L622" s="24">
        <f>IF(L633="","",L633)</f>
        <v/>
      </c>
      <c r="M622" s="13" t="n"/>
      <c r="O622" s="217" t="n"/>
      <c r="P622" s="217" t="n"/>
      <c r="Q622" s="216" t="inlineStr">
        <is>
          <t>Direct Drive Motors</t>
        </is>
      </c>
      <c r="T622" s="216" t="inlineStr">
        <is>
          <t>Drive Change Data</t>
        </is>
      </c>
      <c r="V622" s="61" t="inlineStr">
        <is>
          <t>Original</t>
        </is>
      </c>
      <c r="W622" s="61" t="inlineStr">
        <is>
          <t>New</t>
        </is>
      </c>
    </row>
    <row r="623" ht="13.35" customHeight="1" s="162">
      <c r="B623" s="199" t="inlineStr">
        <is>
          <t>Location</t>
        </is>
      </c>
      <c r="C623" s="401" t="n"/>
      <c r="D623" s="204">
        <f>IF('{Equipment Data Entry}'!D106="","",'{Equipment Data Entry}'!D106)</f>
        <v/>
      </c>
      <c r="E623" s="400" t="n"/>
      <c r="F623" s="400" t="n"/>
      <c r="G623" s="401" t="n"/>
      <c r="H623" s="13" t="n"/>
      <c r="I623" s="283" t="n"/>
      <c r="J623" s="283" t="n"/>
      <c r="K623" s="36" t="n"/>
      <c r="L623" s="36" t="n"/>
      <c r="M623" s="13" t="n"/>
      <c r="O623" s="217" t="n"/>
      <c r="P623" s="211" t="n"/>
      <c r="Q623" s="211" t="inlineStr">
        <is>
          <t>Initial</t>
        </is>
      </c>
      <c r="R623" s="211" t="inlineStr">
        <is>
          <t>Final</t>
        </is>
      </c>
      <c r="S623" s="217" t="n"/>
      <c r="T623" s="211" t="inlineStr">
        <is>
          <t>Motor Sheave</t>
        </is>
      </c>
      <c r="U623" s="422" t="n"/>
      <c r="V623" s="212" t="n"/>
      <c r="W623" s="212" t="n"/>
    </row>
    <row r="624" ht="13.35" customHeight="1" s="162">
      <c r="B624" s="13" t="n"/>
      <c r="C624" s="13" t="n"/>
      <c r="D624" s="13" t="n"/>
      <c r="E624" s="13" t="n"/>
      <c r="F624" s="13" t="n"/>
      <c r="G624" s="13" t="n"/>
      <c r="H624" s="13" t="n"/>
      <c r="I624" s="283" t="n"/>
      <c r="J624" s="283" t="n"/>
      <c r="K624" s="37" t="n"/>
      <c r="L624" s="37" t="n"/>
      <c r="M624" s="13" t="n"/>
      <c r="O624" s="217" t="n"/>
      <c r="P624" s="211" t="inlineStr">
        <is>
          <t>RPM</t>
        </is>
      </c>
      <c r="Q624" s="212" t="n"/>
      <c r="R624" s="211" t="n"/>
      <c r="S624" s="217" t="n"/>
      <c r="T624" s="211" t="inlineStr">
        <is>
          <t>Fan Sheave</t>
        </is>
      </c>
      <c r="U624" s="422" t="n"/>
      <c r="V624" s="212" t="n"/>
      <c r="W624" s="212" t="n"/>
    </row>
    <row r="625" ht="13.35" customHeight="1" s="162">
      <c r="B625" s="200" t="inlineStr">
        <is>
          <t>Motor Data</t>
        </is>
      </c>
      <c r="C625" s="400" t="n"/>
      <c r="D625" s="400" t="n"/>
      <c r="E625" s="400" t="n"/>
      <c r="F625" s="400" t="n"/>
      <c r="G625" s="401" t="n"/>
      <c r="H625" s="13" t="n"/>
      <c r="I625" s="283" t="inlineStr">
        <is>
          <t>Filters: Type / Size / Qty</t>
        </is>
      </c>
      <c r="J625" s="404" t="n"/>
      <c r="K625" s="37" t="n"/>
      <c r="L625" s="404" t="n"/>
      <c r="M625" s="404" t="n"/>
      <c r="O625" s="217" t="n"/>
      <c r="P625" s="211" t="inlineStr">
        <is>
          <t>VFD</t>
        </is>
      </c>
      <c r="Q625" s="212" t="n"/>
      <c r="R625" s="211" t="n"/>
      <c r="S625" s="217" t="n"/>
      <c r="T625" s="211" t="inlineStr">
        <is>
          <t>Belt</t>
        </is>
      </c>
      <c r="U625" s="422" t="n"/>
      <c r="V625" s="212" t="n"/>
      <c r="W625" s="212" t="n"/>
    </row>
    <row r="626" ht="13.35" customHeight="1" s="162">
      <c r="B626" s="199" t="inlineStr">
        <is>
          <t>Manufacturer</t>
        </is>
      </c>
      <c r="C626" s="401" t="n"/>
      <c r="D626" s="203" t="n"/>
      <c r="E626" s="400" t="n"/>
      <c r="F626" s="400" t="n"/>
      <c r="G626" s="401" t="n"/>
      <c r="H626" s="13" t="n"/>
      <c r="I626" s="200" t="inlineStr">
        <is>
          <t>Drive Data</t>
        </is>
      </c>
      <c r="J626" s="400" t="n"/>
      <c r="K626" s="400" t="n"/>
      <c r="L626" s="401" t="n"/>
      <c r="M626" s="13" t="n"/>
      <c r="O626" s="217" t="n"/>
      <c r="P626" s="211" t="inlineStr">
        <is>
          <t>DCV</t>
        </is>
      </c>
      <c r="Q626" s="212" t="n"/>
      <c r="R626" s="211" t="n"/>
      <c r="S626" s="217" t="n"/>
      <c r="T626" s="211" t="inlineStr">
        <is>
          <t>C to C</t>
        </is>
      </c>
      <c r="U626" s="422" t="n"/>
      <c r="V626" s="212" t="n"/>
      <c r="W626" s="212" t="n"/>
    </row>
    <row r="627" ht="13.35" customHeight="1" s="162">
      <c r="B627" s="199" t="inlineStr">
        <is>
          <t>Horsepower</t>
        </is>
      </c>
      <c r="C627" s="401" t="n"/>
      <c r="D627" s="28">
        <f>IF('{Equipment Data Entry}'!G106="","",'{Equipment Data Entry}'!G106)</f>
        <v/>
      </c>
      <c r="E627" s="21" t="inlineStr">
        <is>
          <t>RPM</t>
        </is>
      </c>
      <c r="F627" s="24" t="n"/>
      <c r="G627" s="199" t="inlineStr">
        <is>
          <t>SF</t>
        </is>
      </c>
      <c r="H627" s="13" t="n"/>
      <c r="I627" s="199" t="inlineStr">
        <is>
          <t>Motor Shv OD/Bore/PD</t>
        </is>
      </c>
      <c r="J627" s="401" t="n"/>
      <c r="K627" s="208">
        <f>IF('{Equipment Data Entry}'!J106="","",'{Equipment Data Entry}'!J106)</f>
        <v/>
      </c>
      <c r="L627" s="401" t="n"/>
      <c r="M627" s="13" t="n"/>
      <c r="O627" s="217" t="n"/>
      <c r="P627" s="217" t="n"/>
      <c r="Q627" s="217" t="n"/>
      <c r="R627" s="217" t="n"/>
      <c r="S627" s="217" t="n"/>
      <c r="T627" s="217" t="n"/>
      <c r="U627" s="217" t="n"/>
      <c r="V627" s="217" t="n"/>
      <c r="W627" s="217" t="n"/>
    </row>
    <row r="628" ht="13.35" customHeight="1" s="162">
      <c r="B628" s="198">
        <f>IF('{Equipment Data Entry}'!N106="","",'{Equipment Data Entry}'!N106)</f>
        <v/>
      </c>
      <c r="C628" s="198">
        <f>IF('{Equipment Data Entry}'!O106="","",'{Equipment Data Entry}'!O106)</f>
        <v/>
      </c>
      <c r="D628" s="21" t="inlineStr">
        <is>
          <t>FLA</t>
        </is>
      </c>
      <c r="E628" s="67" t="n"/>
      <c r="F628" s="21" t="inlineStr">
        <is>
          <t>Frame</t>
        </is>
      </c>
      <c r="G628" s="208" t="n"/>
      <c r="H628" s="13" t="n"/>
      <c r="I628" s="199" t="inlineStr">
        <is>
          <t>Fan Shv OD/Bore</t>
        </is>
      </c>
      <c r="J628" s="401" t="n"/>
      <c r="K628" s="208">
        <f>IF('{Equipment Data Entry}'!K106="","",'{Equipment Data Entry}'!K106)</f>
        <v/>
      </c>
      <c r="L628" s="401" t="n"/>
      <c r="M628" s="13" t="n"/>
      <c r="O628" s="217" t="n"/>
      <c r="P628" s="217" t="n"/>
      <c r="Q628" s="462" t="inlineStr">
        <is>
          <t>Technician Notes</t>
        </is>
      </c>
      <c r="R628" s="451" t="n"/>
      <c r="S628" s="451" t="n"/>
      <c r="T628" s="451" t="n"/>
      <c r="U628" s="451" t="n"/>
      <c r="V628" s="451" t="n"/>
      <c r="W628" s="452" t="n"/>
    </row>
    <row r="629" ht="13.35" customHeight="1" s="162">
      <c r="B629" s="199" t="inlineStr">
        <is>
          <t>Corrected FLA</t>
        </is>
      </c>
      <c r="C629" s="401" t="n"/>
      <c r="D629" s="27">
        <f>IF(OR(E630="",E628="",B628=""),"",B628/AVERAGE(E630:G630)*E628)</f>
        <v/>
      </c>
      <c r="E629" s="199" t="inlineStr">
        <is>
          <t>Estimated BHP</t>
        </is>
      </c>
      <c r="F629" s="401" t="n"/>
      <c r="G629" s="27">
        <f>IF(OR(COUNT(E630:G630)=0,COUNT(E631:G631)=0),"",IF(C628="1-phase", ((0.8*0.9*E630*E631)/746), AVERAGE(E630:G630)*AVERAGE(E631:G631)*0.8*0.9*1.732/746))</f>
        <v/>
      </c>
      <c r="H629" s="13" t="n"/>
      <c r="I629" s="199" t="inlineStr">
        <is>
          <t>Belt(s)</t>
        </is>
      </c>
      <c r="J629" s="208">
        <f>IF('{Equipment Data Entry}'!L106="","",'{Equipment Data Entry}'!L106)</f>
        <v/>
      </c>
      <c r="K629" s="199" t="inlineStr">
        <is>
          <t>C to C</t>
        </is>
      </c>
      <c r="L629" s="64">
        <f>IF('{Equipment Data Entry}'!M106="","",'{Equipment Data Entry}'!M106)</f>
        <v/>
      </c>
      <c r="M629" s="13" t="n"/>
      <c r="O629" s="217" t="n"/>
      <c r="P629" s="217" t="n"/>
      <c r="Q629" s="463" t="n"/>
      <c r="R629" s="430" t="n"/>
      <c r="S629" s="430" t="n"/>
      <c r="T629" s="430" t="n"/>
      <c r="U629" s="430" t="n"/>
      <c r="V629" s="430" t="n"/>
      <c r="W629" s="464" t="n"/>
    </row>
    <row r="630" ht="13.35" customHeight="1" s="162">
      <c r="B630" s="199" t="inlineStr">
        <is>
          <t>Measured Voltage</t>
        </is>
      </c>
      <c r="C630" s="400" t="n"/>
      <c r="D630" s="401" t="n"/>
      <c r="E630" s="24" t="n"/>
      <c r="F630" s="24" t="n"/>
      <c r="G630" s="24" t="n"/>
      <c r="H630" s="13" t="n"/>
      <c r="I630" s="283" t="inlineStr">
        <is>
          <t>Final Settings / Setpoints</t>
        </is>
      </c>
      <c r="J630" s="404" t="n"/>
      <c r="K630" s="37" t="n"/>
      <c r="L630" s="404" t="n"/>
      <c r="M630" s="404" t="n"/>
      <c r="O630" s="217" t="n"/>
      <c r="P630" s="217" t="n"/>
      <c r="Q630" s="465" t="n"/>
      <c r="R630" s="404" t="n"/>
      <c r="S630" s="404" t="n"/>
      <c r="T630" s="404" t="n"/>
      <c r="U630" s="404" t="n"/>
      <c r="V630" s="404" t="n"/>
      <c r="W630" s="466" t="n"/>
    </row>
    <row r="631" ht="13.35" customHeight="1" s="162">
      <c r="B631" s="199" t="inlineStr">
        <is>
          <t>Measured Amperage</t>
        </is>
      </c>
      <c r="C631" s="400" t="n"/>
      <c r="D631" s="401" t="n"/>
      <c r="E631" s="67" t="n"/>
      <c r="F631" s="67" t="n"/>
      <c r="G631" s="67" t="n"/>
      <c r="H631" s="13" t="n"/>
      <c r="I631" s="205" t="inlineStr">
        <is>
          <t>RPM Data</t>
        </is>
      </c>
      <c r="J631" s="401" t="n"/>
      <c r="K631" s="205" t="inlineStr">
        <is>
          <t>Initial</t>
        </is>
      </c>
      <c r="L631" s="205" t="inlineStr">
        <is>
          <t>Final</t>
        </is>
      </c>
      <c r="M631" s="13" t="n"/>
      <c r="O631" s="217" t="n"/>
      <c r="P631" s="217" t="n"/>
      <c r="Q631" s="465" t="n"/>
      <c r="R631" s="404" t="n"/>
      <c r="S631" s="404" t="n"/>
      <c r="T631" s="404" t="n"/>
      <c r="U631" s="404" t="n"/>
      <c r="V631" s="404" t="n"/>
      <c r="W631" s="466" t="n"/>
    </row>
    <row r="632" ht="13.35" customHeight="1" s="162">
      <c r="B632" s="13" t="n"/>
      <c r="C632" s="13" t="n"/>
      <c r="D632" s="13" t="n"/>
      <c r="E632" s="13" t="n"/>
      <c r="F632" s="13" t="n"/>
      <c r="G632" s="13" t="n"/>
      <c r="H632" s="13" t="n"/>
      <c r="I632" s="199" t="inlineStr">
        <is>
          <t>Motor RPM</t>
        </is>
      </c>
      <c r="J632" s="401" t="n"/>
      <c r="K632" s="24" t="n"/>
      <c r="L632" s="24" t="n"/>
      <c r="M632" s="13" t="n"/>
      <c r="O632" s="217" t="n"/>
      <c r="P632" s="217" t="n"/>
      <c r="Q632" s="465" t="n"/>
      <c r="R632" s="404" t="n"/>
      <c r="S632" s="404" t="n"/>
      <c r="T632" s="404" t="n"/>
      <c r="U632" s="404" t="n"/>
      <c r="V632" s="404" t="n"/>
      <c r="W632" s="466" t="n"/>
    </row>
    <row r="633" ht="13.35" customHeight="1" s="162">
      <c r="B633" s="200" t="inlineStr">
        <is>
          <t xml:space="preserve">Static Pressures Profile </t>
        </is>
      </c>
      <c r="C633" s="400" t="n"/>
      <c r="D633" s="400" t="n"/>
      <c r="E633" s="400" t="n"/>
      <c r="F633" s="400" t="n"/>
      <c r="G633" s="401" t="n"/>
      <c r="H633" s="13" t="n"/>
      <c r="I633" s="199" t="inlineStr">
        <is>
          <t>Fan RPM</t>
        </is>
      </c>
      <c r="J633" s="401" t="n"/>
      <c r="K633" s="24" t="n"/>
      <c r="L633" s="24" t="n"/>
      <c r="M633" s="13" t="n"/>
      <c r="O633" s="217" t="n"/>
      <c r="P633" s="217" t="n"/>
      <c r="Q633" s="465" t="n"/>
      <c r="R633" s="404" t="n"/>
      <c r="S633" s="404" t="n"/>
      <c r="T633" s="404" t="n"/>
      <c r="U633" s="404" t="n"/>
      <c r="V633" s="404" t="n"/>
      <c r="W633" s="466" t="n"/>
    </row>
    <row r="634" ht="13.35" customHeight="1" s="162">
      <c r="B634" s="434" t="n"/>
      <c r="C634" s="401" t="n"/>
      <c r="D634" s="205" t="inlineStr">
        <is>
          <t>Flt/Coil</t>
        </is>
      </c>
      <c r="E634" s="205" t="inlineStr">
        <is>
          <t>Fan</t>
        </is>
      </c>
      <c r="F634" s="434" t="n"/>
      <c r="G634" s="401" t="n"/>
      <c r="H634" s="13" t="n"/>
      <c r="I634" s="246" t="inlineStr">
        <is>
          <t>VSD Frequency</t>
        </is>
      </c>
      <c r="J634" s="403" t="n"/>
      <c r="K634" s="65" t="n"/>
      <c r="L634" s="65" t="n"/>
      <c r="M634" s="13" t="n"/>
      <c r="O634" s="217" t="n"/>
      <c r="P634" s="217" t="n"/>
      <c r="Q634" s="465" t="n"/>
      <c r="R634" s="404" t="n"/>
      <c r="S634" s="404" t="n"/>
      <c r="T634" s="404" t="n"/>
      <c r="U634" s="404" t="n"/>
      <c r="V634" s="404" t="n"/>
      <c r="W634" s="466" t="n"/>
    </row>
    <row r="635" ht="13.35" customHeight="1" s="162">
      <c r="B635" s="198" t="inlineStr">
        <is>
          <t>Entering</t>
        </is>
      </c>
      <c r="C635" s="401" t="n"/>
      <c r="D635" s="19" t="n"/>
      <c r="E635" s="19" t="n"/>
      <c r="F635" s="19">
        <f>IF(E635="", "", E636-E635)</f>
        <v/>
      </c>
      <c r="G635" s="186" t="inlineStr">
        <is>
          <t>TSP</t>
        </is>
      </c>
      <c r="H635" s="23" t="n"/>
      <c r="I635" s="14" t="n"/>
      <c r="J635" s="14" t="n"/>
      <c r="K635" s="14" t="n"/>
      <c r="L635" s="38" t="n"/>
      <c r="M635" s="13" t="n"/>
      <c r="O635" s="217" t="n"/>
      <c r="P635" s="217" t="n"/>
      <c r="Q635" s="465" t="n"/>
      <c r="R635" s="404" t="n"/>
      <c r="S635" s="404" t="n"/>
      <c r="T635" s="404" t="n"/>
      <c r="U635" s="404" t="n"/>
      <c r="V635" s="404" t="n"/>
      <c r="W635" s="466" t="n"/>
    </row>
    <row r="636" ht="13.35" customHeight="1" s="162">
      <c r="B636" s="198" t="inlineStr">
        <is>
          <t>Exiting</t>
        </is>
      </c>
      <c r="C636" s="401" t="n"/>
      <c r="D636" s="55">
        <f>IF(E635="", "", E635)</f>
        <v/>
      </c>
      <c r="E636" s="19" t="n"/>
      <c r="F636" s="19">
        <f>IF(E636="", "", E636-D635)</f>
        <v/>
      </c>
      <c r="G636" s="186" t="inlineStr">
        <is>
          <t>ESP</t>
        </is>
      </c>
      <c r="H636" s="23" t="n"/>
      <c r="I636" s="13" t="n"/>
      <c r="J636" s="13" t="n"/>
      <c r="K636" s="13" t="n"/>
      <c r="L636" s="13" t="n"/>
      <c r="M636" s="13" t="n"/>
      <c r="O636" s="217" t="n"/>
      <c r="P636" s="217" t="n"/>
      <c r="Q636" s="467" t="n"/>
      <c r="R636" s="468" t="n"/>
      <c r="S636" s="468" t="n"/>
      <c r="T636" s="468" t="n"/>
      <c r="U636" s="468" t="n"/>
      <c r="V636" s="468" t="n"/>
      <c r="W636" s="469" t="n"/>
    </row>
    <row r="637"/>
    <row r="638" ht="13.35" customHeight="1" s="162">
      <c r="B638" s="205" t="inlineStr">
        <is>
          <t>Notes</t>
        </is>
      </c>
      <c r="C638" s="186" t="n"/>
      <c r="D638" s="400" t="n"/>
      <c r="E638" s="400" t="n"/>
      <c r="F638" s="400" t="n"/>
      <c r="G638" s="400" t="n"/>
      <c r="H638" s="400" t="n"/>
      <c r="I638" s="400" t="n"/>
      <c r="J638" s="400" t="n"/>
      <c r="K638" s="400" t="n"/>
      <c r="L638" s="400" t="n"/>
      <c r="M638" s="401" t="n"/>
    </row>
    <row r="639" ht="13.35" customHeight="1" s="162">
      <c r="B639" s="186" t="n"/>
      <c r="C639" s="400" t="n"/>
      <c r="D639" s="400" t="n"/>
      <c r="E639" s="400" t="n"/>
      <c r="F639" s="400" t="n"/>
      <c r="G639" s="400" t="n"/>
      <c r="H639" s="400" t="n"/>
      <c r="I639" s="400" t="n"/>
      <c r="J639" s="400" t="n"/>
      <c r="K639" s="400" t="n"/>
      <c r="L639" s="400" t="n"/>
      <c r="M639" s="401" t="n"/>
    </row>
    <row r="640" ht="13.35" customHeight="1" s="162">
      <c r="B640" s="186" t="n"/>
      <c r="C640" s="400" t="n"/>
      <c r="D640" s="400" t="n"/>
      <c r="E640" s="400" t="n"/>
      <c r="F640" s="400" t="n"/>
      <c r="G640" s="400" t="n"/>
      <c r="H640" s="400" t="n"/>
      <c r="I640" s="400" t="n"/>
      <c r="J640" s="400" t="n"/>
      <c r="K640" s="400" t="n"/>
      <c r="L640" s="400" t="n"/>
      <c r="M640" s="401" t="n"/>
    </row>
    <row r="641" ht="13.35" customHeight="1" s="162">
      <c r="B641" s="200" t="inlineStr">
        <is>
          <t>System</t>
        </is>
      </c>
      <c r="C641" s="403" t="n"/>
      <c r="D641" s="209">
        <f>IF('{Equipment Data Entry}'!B107="","",'{Equipment Data Entry}'!B107)</f>
        <v/>
      </c>
      <c r="E641" s="420" t="n"/>
      <c r="F641" s="403" t="n"/>
      <c r="G641" s="200" t="inlineStr">
        <is>
          <t>Service</t>
        </is>
      </c>
      <c r="H641" s="403" t="n"/>
      <c r="I641" s="210">
        <f>IF('{Equipment Data Entry}'!C107="","", '{Equipment Data Entry}'!C107)</f>
        <v/>
      </c>
      <c r="J641" s="420" t="n"/>
      <c r="K641" s="420" t="n"/>
      <c r="L641" s="420" t="n"/>
      <c r="M641" s="403" t="n"/>
      <c r="O641" s="217" t="n"/>
      <c r="P641" s="217" t="n"/>
      <c r="Q641" s="216" t="inlineStr">
        <is>
          <t>Misc. Unit Info</t>
        </is>
      </c>
      <c r="T641" s="217" t="n"/>
      <c r="V641" s="217" t="n"/>
      <c r="W641" s="217" t="n"/>
    </row>
    <row r="642" ht="13.35" customHeight="1" s="162">
      <c r="B642" s="424" t="n"/>
      <c r="C642" s="425" t="n"/>
      <c r="D642" s="424" t="n"/>
      <c r="E642" s="426" t="n"/>
      <c r="F642" s="425" t="n"/>
      <c r="G642" s="424" t="n"/>
      <c r="H642" s="425" t="n"/>
      <c r="I642" s="424" t="n"/>
      <c r="J642" s="426" t="n"/>
      <c r="K642" s="426" t="n"/>
      <c r="L642" s="426" t="n"/>
      <c r="M642" s="425" t="n"/>
      <c r="O642" s="217" t="n"/>
      <c r="P642" s="217" t="n"/>
      <c r="Q642" s="211" t="inlineStr">
        <is>
          <t>Design Fan Rotation</t>
        </is>
      </c>
      <c r="R642" s="421" t="n"/>
      <c r="S642" s="422" t="n"/>
      <c r="T642" s="212" t="n"/>
      <c r="U642" s="423" t="n"/>
      <c r="V642" s="217" t="n"/>
      <c r="W642" s="217" t="n"/>
    </row>
    <row r="643" ht="13.35" customHeight="1" s="162">
      <c r="B643" s="439" t="inlineStr">
        <is>
          <t>Drive Type:</t>
        </is>
      </c>
      <c r="C643" s="13" t="n"/>
      <c r="D643" s="440" t="n"/>
      <c r="E643" s="439" t="inlineStr">
        <is>
          <t>Fan Rotation – Design:</t>
        </is>
      </c>
      <c r="F643" s="13" t="n"/>
      <c r="G643" s="440" t="n"/>
      <c r="H643" s="13" t="n"/>
      <c r="I643" s="439" t="inlineStr">
        <is>
          <t>Actual:</t>
        </is>
      </c>
      <c r="J643" s="440" t="n"/>
      <c r="K643" s="439" t="inlineStr">
        <is>
          <t>Sheave Bore (M/F):</t>
        </is>
      </c>
      <c r="L643" s="13" t="n"/>
      <c r="M643" s="440" t="n"/>
      <c r="O643" s="217" t="n"/>
      <c r="P643" s="217" t="n"/>
      <c r="Q643" s="211" t="inlineStr">
        <is>
          <t>Actual Fan Rotation</t>
        </is>
      </c>
      <c r="R643" s="421" t="n"/>
      <c r="S643" s="422" t="n"/>
      <c r="T643" s="212" t="n"/>
      <c r="U643" s="423" t="n"/>
      <c r="V643" s="217" t="n"/>
      <c r="W643" s="217" t="n"/>
    </row>
    <row r="644" ht="13.35" customHeight="1" s="162">
      <c r="B644" s="200" t="inlineStr">
        <is>
          <t>Unit Data</t>
        </is>
      </c>
      <c r="C644" s="400" t="n"/>
      <c r="D644" s="400" t="n"/>
      <c r="E644" s="400" t="n"/>
      <c r="F644" s="400" t="n"/>
      <c r="G644" s="401" t="n"/>
      <c r="H644" s="13" t="n"/>
      <c r="I644" s="200" t="inlineStr">
        <is>
          <t>Design and Performance Data</t>
        </is>
      </c>
      <c r="J644" s="400" t="n"/>
      <c r="K644" s="400" t="n"/>
      <c r="L644" s="401" t="n"/>
      <c r="M644" s="283" t="n"/>
      <c r="O644" s="217" t="n"/>
      <c r="P644" s="217" t="n"/>
      <c r="Q644" s="211" t="inlineStr">
        <is>
          <t>Design Filter Type</t>
        </is>
      </c>
      <c r="R644" s="421" t="n"/>
      <c r="S644" s="422" t="n"/>
      <c r="T644" s="212" t="n"/>
      <c r="U644" s="423" t="n"/>
      <c r="V644" s="217" t="n"/>
      <c r="W644" s="217" t="n"/>
    </row>
    <row r="645" ht="13.35" customHeight="1" s="162">
      <c r="B645" s="199" t="inlineStr">
        <is>
          <t>Manufacturer</t>
        </is>
      </c>
      <c r="C645" s="401" t="n"/>
      <c r="D645" s="204">
        <f>IF('{Equipment Data Entry}'!E107="","",'{Equipment Data Entry}'!E107)</f>
        <v/>
      </c>
      <c r="E645" s="400" t="n"/>
      <c r="F645" s="400" t="n"/>
      <c r="G645" s="401" t="n"/>
      <c r="H645" s="13" t="n"/>
      <c r="I645" s="199" t="inlineStr">
        <is>
          <t>Design Criteria</t>
        </is>
      </c>
      <c r="J645" s="401" t="n"/>
      <c r="K645" s="199" t="inlineStr">
        <is>
          <t>Design</t>
        </is>
      </c>
      <c r="L645" s="199" t="inlineStr">
        <is>
          <t>Actual</t>
        </is>
      </c>
      <c r="M645" s="13" t="n"/>
      <c r="O645" s="216" t="n"/>
      <c r="P645" s="216" t="n"/>
      <c r="Q645" s="211" t="inlineStr">
        <is>
          <t>Installed Filter Type</t>
        </is>
      </c>
      <c r="R645" s="421" t="n"/>
      <c r="S645" s="422" t="n"/>
      <c r="T645" s="212" t="n"/>
      <c r="U645" s="423" t="n"/>
      <c r="V645" s="217" t="n"/>
      <c r="W645" s="217" t="n"/>
    </row>
    <row r="646" ht="13.35" customHeight="1" s="162">
      <c r="B646" s="199" t="inlineStr">
        <is>
          <t>Model Number</t>
        </is>
      </c>
      <c r="C646" s="401" t="n"/>
      <c r="D646" s="204">
        <f>IF('{Equipment Data Entry}'!F107="","",'{Equipment Data Entry}'!F107)</f>
        <v/>
      </c>
      <c r="E646" s="400" t="n"/>
      <c r="F646" s="400" t="n"/>
      <c r="G646" s="401" t="n"/>
      <c r="H646" s="13" t="n"/>
      <c r="I646" s="199" t="inlineStr">
        <is>
          <t>Total Airflow</t>
        </is>
      </c>
      <c r="J646" s="401" t="n"/>
      <c r="K646" s="24">
        <f>'Fan Airflow'!H660</f>
        <v/>
      </c>
      <c r="L646" s="24">
        <f>'Fan Airflow'!L660</f>
        <v/>
      </c>
      <c r="M646" s="22">
        <f>IF(OR(L646="",K646="",K646=0),"",L646/K646)</f>
        <v/>
      </c>
      <c r="O646" s="217" t="n"/>
      <c r="P646" s="217" t="n"/>
      <c r="Q646" s="211" t="inlineStr">
        <is>
          <t>Size</t>
        </is>
      </c>
      <c r="R646" s="212" t="n"/>
      <c r="S646" s="423" t="n"/>
      <c r="T646" s="211" t="inlineStr">
        <is>
          <t>Qty.</t>
        </is>
      </c>
      <c r="U646" s="212" t="n"/>
      <c r="V646" s="217" t="n"/>
      <c r="W646" s="217" t="n"/>
    </row>
    <row r="647" ht="13.35" customHeight="1" s="162">
      <c r="B647" s="199" t="inlineStr">
        <is>
          <t>Serial Number</t>
        </is>
      </c>
      <c r="C647" s="401" t="n"/>
      <c r="D647" s="204" t="n"/>
      <c r="E647" s="400" t="n"/>
      <c r="F647" s="400" t="n"/>
      <c r="G647" s="401" t="n"/>
      <c r="H647" s="13" t="n"/>
      <c r="I647" s="199" t="inlineStr">
        <is>
          <t>Unit ESP</t>
        </is>
      </c>
      <c r="J647" s="401" t="n"/>
      <c r="K647" s="71">
        <f>IF('{Equipment Data Entry}'!H107="","",'{Equipment Data Entry}'!H107)</f>
        <v/>
      </c>
      <c r="L647" s="64">
        <f>F662</f>
        <v/>
      </c>
      <c r="M647" s="22" t="n"/>
      <c r="O647" s="217" t="n"/>
      <c r="R647" s="217" t="n"/>
      <c r="U647" s="217" t="n"/>
      <c r="V647" s="217" t="n"/>
      <c r="W647" s="217" t="n"/>
    </row>
    <row r="648" ht="13.35" customHeight="1" s="162">
      <c r="B648" s="199" t="inlineStr">
        <is>
          <t>Area Served</t>
        </is>
      </c>
      <c r="C648" s="401" t="n"/>
      <c r="D648" s="204">
        <f>I641</f>
        <v/>
      </c>
      <c r="E648" s="400" t="n"/>
      <c r="F648" s="400" t="n"/>
      <c r="G648" s="401" t="n"/>
      <c r="H648" s="13" t="n"/>
      <c r="I648" s="199" t="inlineStr">
        <is>
          <t>Fan RPMs</t>
        </is>
      </c>
      <c r="J648" s="401" t="n"/>
      <c r="K648" s="24">
        <f>IF('{Equipment Data Entry}'!I107="","",'{Equipment Data Entry}'!I107)</f>
        <v/>
      </c>
      <c r="L648" s="24">
        <f>IF(L659="","",L659)</f>
        <v/>
      </c>
      <c r="M648" s="13" t="n"/>
      <c r="O648" s="217" t="n"/>
      <c r="P648" s="217" t="n"/>
      <c r="Q648" s="216" t="inlineStr">
        <is>
          <t>Direct Drive Motors</t>
        </is>
      </c>
      <c r="T648" s="216" t="inlineStr">
        <is>
          <t>Drive Change Data</t>
        </is>
      </c>
      <c r="V648" s="61" t="inlineStr">
        <is>
          <t>Original</t>
        </is>
      </c>
      <c r="W648" s="61" t="inlineStr">
        <is>
          <t>New</t>
        </is>
      </c>
    </row>
    <row r="649" ht="13.35" customHeight="1" s="162">
      <c r="B649" s="199" t="inlineStr">
        <is>
          <t>Location</t>
        </is>
      </c>
      <c r="C649" s="401" t="n"/>
      <c r="D649" s="204">
        <f>IF('{Equipment Data Entry}'!D107="","",'{Equipment Data Entry}'!D107)</f>
        <v/>
      </c>
      <c r="E649" s="400" t="n"/>
      <c r="F649" s="400" t="n"/>
      <c r="G649" s="401" t="n"/>
      <c r="H649" s="13" t="n"/>
      <c r="I649" s="283" t="n"/>
      <c r="J649" s="283" t="n"/>
      <c r="K649" s="36" t="n"/>
      <c r="L649" s="36" t="n"/>
      <c r="M649" s="13" t="n"/>
      <c r="O649" s="217" t="n"/>
      <c r="P649" s="211" t="n"/>
      <c r="Q649" s="211" t="inlineStr">
        <is>
          <t>Initial</t>
        </is>
      </c>
      <c r="R649" s="211" t="inlineStr">
        <is>
          <t>Final</t>
        </is>
      </c>
      <c r="S649" s="217" t="n"/>
      <c r="T649" s="211" t="inlineStr">
        <is>
          <t>Motor Sheave</t>
        </is>
      </c>
      <c r="U649" s="422" t="n"/>
      <c r="V649" s="212" t="n"/>
      <c r="W649" s="212" t="n"/>
    </row>
    <row r="650" ht="13.35" customHeight="1" s="162">
      <c r="B650" s="13" t="n"/>
      <c r="C650" s="13" t="n"/>
      <c r="D650" s="13" t="n"/>
      <c r="E650" s="13" t="n"/>
      <c r="F650" s="13" t="n"/>
      <c r="G650" s="13" t="n"/>
      <c r="H650" s="13" t="n"/>
      <c r="I650" s="283" t="n"/>
      <c r="J650" s="283" t="n"/>
      <c r="K650" s="37" t="n"/>
      <c r="L650" s="37" t="n"/>
      <c r="M650" s="13" t="n"/>
      <c r="O650" s="217" t="n"/>
      <c r="P650" s="211" t="inlineStr">
        <is>
          <t>RPM</t>
        </is>
      </c>
      <c r="Q650" s="212" t="n"/>
      <c r="R650" s="211" t="n"/>
      <c r="S650" s="217" t="n"/>
      <c r="T650" s="211" t="inlineStr">
        <is>
          <t>Fan Sheave</t>
        </is>
      </c>
      <c r="U650" s="422" t="n"/>
      <c r="V650" s="212" t="n"/>
      <c r="W650" s="212" t="n"/>
    </row>
    <row r="651" ht="13.35" customHeight="1" s="162">
      <c r="B651" s="200" t="inlineStr">
        <is>
          <t>Motor Data</t>
        </is>
      </c>
      <c r="C651" s="400" t="n"/>
      <c r="D651" s="400" t="n"/>
      <c r="E651" s="400" t="n"/>
      <c r="F651" s="400" t="n"/>
      <c r="G651" s="401" t="n"/>
      <c r="H651" s="13" t="n"/>
      <c r="I651" s="283" t="inlineStr">
        <is>
          <t>Filters: Type / Size / Qty</t>
        </is>
      </c>
      <c r="J651" s="404" t="n"/>
      <c r="K651" s="37" t="n"/>
      <c r="L651" s="404" t="n"/>
      <c r="M651" s="404" t="n"/>
      <c r="O651" s="217" t="n"/>
      <c r="P651" s="211" t="inlineStr">
        <is>
          <t>VFD</t>
        </is>
      </c>
      <c r="Q651" s="212" t="n"/>
      <c r="R651" s="211" t="n"/>
      <c r="S651" s="217" t="n"/>
      <c r="T651" s="211" t="inlineStr">
        <is>
          <t>Belt</t>
        </is>
      </c>
      <c r="U651" s="422" t="n"/>
      <c r="V651" s="212" t="n"/>
      <c r="W651" s="212" t="n"/>
    </row>
    <row r="652" ht="13.35" customHeight="1" s="162">
      <c r="B652" s="199" t="inlineStr">
        <is>
          <t>Manufacturer</t>
        </is>
      </c>
      <c r="C652" s="401" t="n"/>
      <c r="D652" s="203" t="n"/>
      <c r="E652" s="400" t="n"/>
      <c r="F652" s="400" t="n"/>
      <c r="G652" s="401" t="n"/>
      <c r="H652" s="13" t="n"/>
      <c r="I652" s="200" t="inlineStr">
        <is>
          <t>Drive Data</t>
        </is>
      </c>
      <c r="J652" s="400" t="n"/>
      <c r="K652" s="400" t="n"/>
      <c r="L652" s="401" t="n"/>
      <c r="M652" s="13" t="n"/>
      <c r="O652" s="217" t="n"/>
      <c r="P652" s="211" t="inlineStr">
        <is>
          <t>DCV</t>
        </is>
      </c>
      <c r="Q652" s="212" t="n"/>
      <c r="R652" s="211" t="n"/>
      <c r="S652" s="217" t="n"/>
      <c r="T652" s="211" t="inlineStr">
        <is>
          <t>C to C</t>
        </is>
      </c>
      <c r="U652" s="422" t="n"/>
      <c r="V652" s="212" t="n"/>
      <c r="W652" s="212" t="n"/>
    </row>
    <row r="653" ht="13.35" customHeight="1" s="162">
      <c r="B653" s="199" t="inlineStr">
        <is>
          <t>Horsepower</t>
        </is>
      </c>
      <c r="C653" s="401" t="n"/>
      <c r="D653" s="28">
        <f>IF('{Equipment Data Entry}'!G107="","",'{Equipment Data Entry}'!G107)</f>
        <v/>
      </c>
      <c r="E653" s="21" t="inlineStr">
        <is>
          <t>RPM</t>
        </is>
      </c>
      <c r="F653" s="24" t="n"/>
      <c r="G653" s="199" t="inlineStr">
        <is>
          <t>SF</t>
        </is>
      </c>
      <c r="H653" s="13" t="n"/>
      <c r="I653" s="199" t="inlineStr">
        <is>
          <t>Motor Shv OD/Bore/PD</t>
        </is>
      </c>
      <c r="J653" s="401" t="n"/>
      <c r="K653" s="208">
        <f>IF('{Equipment Data Entry}'!J107="","",'{Equipment Data Entry}'!J107)</f>
        <v/>
      </c>
      <c r="L653" s="401" t="n"/>
      <c r="M653" s="13" t="n"/>
      <c r="O653" s="217" t="n"/>
      <c r="P653" s="217" t="n"/>
      <c r="Q653" s="217" t="n"/>
      <c r="R653" s="217" t="n"/>
      <c r="S653" s="217" t="n"/>
      <c r="T653" s="217" t="n"/>
      <c r="U653" s="217" t="n"/>
      <c r="V653" s="217" t="n"/>
      <c r="W653" s="217" t="n"/>
    </row>
    <row r="654" ht="13.35" customHeight="1" s="162">
      <c r="B654" s="198">
        <f>IF('{Equipment Data Entry}'!N107="","",'{Equipment Data Entry}'!N107)</f>
        <v/>
      </c>
      <c r="C654" s="198">
        <f>IF('{Equipment Data Entry}'!O107="","",'{Equipment Data Entry}'!O107)</f>
        <v/>
      </c>
      <c r="D654" s="21" t="inlineStr">
        <is>
          <t>FLA</t>
        </is>
      </c>
      <c r="E654" s="67" t="n"/>
      <c r="F654" s="21" t="inlineStr">
        <is>
          <t>Frame</t>
        </is>
      </c>
      <c r="G654" s="208" t="n"/>
      <c r="H654" s="13" t="n"/>
      <c r="I654" s="199" t="inlineStr">
        <is>
          <t>Fan Shv OD/Bore</t>
        </is>
      </c>
      <c r="J654" s="401" t="n"/>
      <c r="K654" s="208">
        <f>IF('{Equipment Data Entry}'!K107="","",'{Equipment Data Entry}'!K107)</f>
        <v/>
      </c>
      <c r="L654" s="401" t="n"/>
      <c r="M654" s="13" t="n"/>
      <c r="O654" s="217" t="n"/>
      <c r="P654" s="217" t="n"/>
      <c r="Q654" s="462" t="inlineStr">
        <is>
          <t>Technician Notes</t>
        </is>
      </c>
      <c r="R654" s="451" t="n"/>
      <c r="S654" s="451" t="n"/>
      <c r="T654" s="451" t="n"/>
      <c r="U654" s="451" t="n"/>
      <c r="V654" s="451" t="n"/>
      <c r="W654" s="452" t="n"/>
    </row>
    <row r="655" ht="13.35" customHeight="1" s="162">
      <c r="B655" s="199" t="inlineStr">
        <is>
          <t>Corrected FLA</t>
        </is>
      </c>
      <c r="C655" s="401" t="n"/>
      <c r="D655" s="27">
        <f>IF(OR(E656="",E654="",B654=""),"",B654/AVERAGE(E656:G656)*E654)</f>
        <v/>
      </c>
      <c r="E655" s="199" t="inlineStr">
        <is>
          <t>Estimated BHP</t>
        </is>
      </c>
      <c r="F655" s="401" t="n"/>
      <c r="G655" s="27">
        <f>IF(OR(COUNT(E656:G656)=0,COUNT(E657:G657)=0),"",IF(C654="1-phase", ((0.8*0.9*E656*E657)/746), AVERAGE(E656:G656)*AVERAGE(E657:G657)*0.8*0.9*1.732/746))</f>
        <v/>
      </c>
      <c r="H655" s="13" t="n"/>
      <c r="I655" s="199" t="inlineStr">
        <is>
          <t>Belt(s)</t>
        </is>
      </c>
      <c r="J655" s="208">
        <f>IF('{Equipment Data Entry}'!L107="","",'{Equipment Data Entry}'!L107)</f>
        <v/>
      </c>
      <c r="K655" s="199" t="inlineStr">
        <is>
          <t>C to C</t>
        </is>
      </c>
      <c r="L655" s="64">
        <f>IF('{Equipment Data Entry}'!M107="","",'{Equipment Data Entry}'!M107)</f>
        <v/>
      </c>
      <c r="M655" s="13" t="n"/>
      <c r="O655" s="217" t="n"/>
      <c r="P655" s="217" t="n"/>
      <c r="Q655" s="463" t="n"/>
      <c r="R655" s="430" t="n"/>
      <c r="S655" s="430" t="n"/>
      <c r="T655" s="430" t="n"/>
      <c r="U655" s="430" t="n"/>
      <c r="V655" s="430" t="n"/>
      <c r="W655" s="464" t="n"/>
    </row>
    <row r="656" ht="13.35" customHeight="1" s="162">
      <c r="B656" s="199" t="inlineStr">
        <is>
          <t>Measured Voltage</t>
        </is>
      </c>
      <c r="C656" s="400" t="n"/>
      <c r="D656" s="401" t="n"/>
      <c r="E656" s="24" t="n"/>
      <c r="F656" s="24" t="n"/>
      <c r="G656" s="24" t="n"/>
      <c r="H656" s="13" t="n"/>
      <c r="I656" s="283" t="inlineStr">
        <is>
          <t>Final Settings / Setpoints</t>
        </is>
      </c>
      <c r="J656" s="404" t="n"/>
      <c r="K656" s="37" t="n"/>
      <c r="L656" s="404" t="n"/>
      <c r="M656" s="404" t="n"/>
      <c r="O656" s="217" t="n"/>
      <c r="P656" s="217" t="n"/>
      <c r="Q656" s="465" t="n"/>
      <c r="R656" s="404" t="n"/>
      <c r="S656" s="404" t="n"/>
      <c r="T656" s="404" t="n"/>
      <c r="U656" s="404" t="n"/>
      <c r="V656" s="404" t="n"/>
      <c r="W656" s="466" t="n"/>
    </row>
    <row r="657" ht="13.35" customHeight="1" s="162">
      <c r="B657" s="199" t="inlineStr">
        <is>
          <t>Measured Amperage</t>
        </is>
      </c>
      <c r="C657" s="400" t="n"/>
      <c r="D657" s="401" t="n"/>
      <c r="E657" s="67" t="n"/>
      <c r="F657" s="67" t="n"/>
      <c r="G657" s="67" t="n"/>
      <c r="H657" s="13" t="n"/>
      <c r="I657" s="205" t="inlineStr">
        <is>
          <t>RPM Data</t>
        </is>
      </c>
      <c r="J657" s="401" t="n"/>
      <c r="K657" s="205" t="inlineStr">
        <is>
          <t>Initial</t>
        </is>
      </c>
      <c r="L657" s="205" t="inlineStr">
        <is>
          <t>Final</t>
        </is>
      </c>
      <c r="M657" s="13" t="n"/>
      <c r="O657" s="217" t="n"/>
      <c r="P657" s="217" t="n"/>
      <c r="Q657" s="465" t="n"/>
      <c r="R657" s="404" t="n"/>
      <c r="S657" s="404" t="n"/>
      <c r="T657" s="404" t="n"/>
      <c r="U657" s="404" t="n"/>
      <c r="V657" s="404" t="n"/>
      <c r="W657" s="466" t="n"/>
    </row>
    <row r="658" ht="13.35" customHeight="1" s="162">
      <c r="B658" s="13" t="n"/>
      <c r="C658" s="13" t="n"/>
      <c r="D658" s="13" t="n"/>
      <c r="E658" s="13" t="n"/>
      <c r="F658" s="13" t="n"/>
      <c r="G658" s="13" t="n"/>
      <c r="H658" s="13" t="n"/>
      <c r="I658" s="199" t="inlineStr">
        <is>
          <t>Motor RPM</t>
        </is>
      </c>
      <c r="J658" s="401" t="n"/>
      <c r="K658" s="24" t="n"/>
      <c r="L658" s="24" t="n"/>
      <c r="M658" s="13" t="n"/>
      <c r="O658" s="217" t="n"/>
      <c r="P658" s="217" t="n"/>
      <c r="Q658" s="465" t="n"/>
      <c r="R658" s="404" t="n"/>
      <c r="S658" s="404" t="n"/>
      <c r="T658" s="404" t="n"/>
      <c r="U658" s="404" t="n"/>
      <c r="V658" s="404" t="n"/>
      <c r="W658" s="466" t="n"/>
    </row>
    <row r="659" ht="13.35" customHeight="1" s="162">
      <c r="B659" s="200" t="inlineStr">
        <is>
          <t xml:space="preserve">Static Pressures Profile </t>
        </is>
      </c>
      <c r="C659" s="400" t="n"/>
      <c r="D659" s="400" t="n"/>
      <c r="E659" s="400" t="n"/>
      <c r="F659" s="400" t="n"/>
      <c r="G659" s="401" t="n"/>
      <c r="H659" s="13" t="n"/>
      <c r="I659" s="199" t="inlineStr">
        <is>
          <t>Fan RPM</t>
        </is>
      </c>
      <c r="J659" s="401" t="n"/>
      <c r="K659" s="24" t="n"/>
      <c r="L659" s="24" t="n"/>
      <c r="M659" s="13" t="n"/>
      <c r="O659" s="217" t="n"/>
      <c r="P659" s="217" t="n"/>
      <c r="Q659" s="465" t="n"/>
      <c r="R659" s="404" t="n"/>
      <c r="S659" s="404" t="n"/>
      <c r="T659" s="404" t="n"/>
      <c r="U659" s="404" t="n"/>
      <c r="V659" s="404" t="n"/>
      <c r="W659" s="466" t="n"/>
    </row>
    <row r="660" ht="13.35" customHeight="1" s="162">
      <c r="B660" s="434" t="n"/>
      <c r="C660" s="401" t="n"/>
      <c r="D660" s="205" t="inlineStr">
        <is>
          <t>Flt/Coil</t>
        </is>
      </c>
      <c r="E660" s="205" t="inlineStr">
        <is>
          <t>Fan</t>
        </is>
      </c>
      <c r="F660" s="434" t="n"/>
      <c r="G660" s="401" t="n"/>
      <c r="H660" s="13" t="n"/>
      <c r="I660" s="246" t="inlineStr">
        <is>
          <t>VSD Frequency</t>
        </is>
      </c>
      <c r="J660" s="403" t="n"/>
      <c r="K660" s="65" t="n"/>
      <c r="L660" s="65" t="n"/>
      <c r="M660" s="13" t="n"/>
      <c r="O660" s="217" t="n"/>
      <c r="P660" s="217" t="n"/>
      <c r="Q660" s="465" t="n"/>
      <c r="R660" s="404" t="n"/>
      <c r="S660" s="404" t="n"/>
      <c r="T660" s="404" t="n"/>
      <c r="U660" s="404" t="n"/>
      <c r="V660" s="404" t="n"/>
      <c r="W660" s="466" t="n"/>
    </row>
    <row r="661" ht="13.35" customHeight="1" s="162">
      <c r="B661" s="198" t="inlineStr">
        <is>
          <t>Entering</t>
        </is>
      </c>
      <c r="C661" s="401" t="n"/>
      <c r="D661" s="19" t="n"/>
      <c r="E661" s="19" t="n"/>
      <c r="F661" s="19">
        <f>IF(E661="", "", E662-E661)</f>
        <v/>
      </c>
      <c r="G661" s="186" t="inlineStr">
        <is>
          <t>TSP</t>
        </is>
      </c>
      <c r="H661" s="23" t="n"/>
      <c r="I661" s="14" t="n"/>
      <c r="J661" s="14" t="n"/>
      <c r="K661" s="14" t="n"/>
      <c r="L661" s="38" t="n"/>
      <c r="M661" s="13" t="n"/>
      <c r="O661" s="217" t="n"/>
      <c r="P661" s="217" t="n"/>
      <c r="Q661" s="465" t="n"/>
      <c r="R661" s="404" t="n"/>
      <c r="S661" s="404" t="n"/>
      <c r="T661" s="404" t="n"/>
      <c r="U661" s="404" t="n"/>
      <c r="V661" s="404" t="n"/>
      <c r="W661" s="466" t="n"/>
    </row>
    <row r="662" ht="13.35" customHeight="1" s="162">
      <c r="B662" s="198" t="inlineStr">
        <is>
          <t>Exiting</t>
        </is>
      </c>
      <c r="C662" s="401" t="n"/>
      <c r="D662" s="55">
        <f>IF(E661="", "", E661)</f>
        <v/>
      </c>
      <c r="E662" s="19" t="n"/>
      <c r="F662" s="19">
        <f>IF(E662="", "", E662-D661)</f>
        <v/>
      </c>
      <c r="G662" s="186" t="inlineStr">
        <is>
          <t>ESP</t>
        </is>
      </c>
      <c r="H662" s="23" t="n"/>
      <c r="I662" s="13" t="n"/>
      <c r="J662" s="13" t="n"/>
      <c r="K662" s="13" t="n"/>
      <c r="L662" s="13" t="n"/>
      <c r="M662" s="13" t="n"/>
      <c r="O662" s="217" t="n"/>
      <c r="P662" s="217" t="n"/>
      <c r="Q662" s="467" t="n"/>
      <c r="R662" s="468" t="n"/>
      <c r="S662" s="468" t="n"/>
      <c r="T662" s="468" t="n"/>
      <c r="U662" s="468" t="n"/>
      <c r="V662" s="468" t="n"/>
      <c r="W662" s="469" t="n"/>
    </row>
    <row r="663"/>
    <row r="664" ht="13.35" customHeight="1" s="162">
      <c r="B664" s="200" t="inlineStr">
        <is>
          <t>System</t>
        </is>
      </c>
      <c r="C664" s="403" t="n"/>
      <c r="D664" s="209">
        <f>IF('{Equipment Data Entry}'!B108="","",'{Equipment Data Entry}'!B108)</f>
        <v/>
      </c>
      <c r="E664" s="420" t="n"/>
      <c r="F664" s="403" t="n"/>
      <c r="G664" s="200" t="inlineStr">
        <is>
          <t>Service</t>
        </is>
      </c>
      <c r="H664" s="403" t="n"/>
      <c r="I664" s="210">
        <f>IF('{Equipment Data Entry}'!C108="","", '{Equipment Data Entry}'!C108)</f>
        <v/>
      </c>
      <c r="J664" s="420" t="n"/>
      <c r="K664" s="420" t="n"/>
      <c r="L664" s="420" t="n"/>
      <c r="M664" s="403" t="n"/>
      <c r="O664" s="217" t="n"/>
      <c r="P664" s="217" t="n"/>
      <c r="Q664" s="216" t="inlineStr">
        <is>
          <t>Misc. Unit Info</t>
        </is>
      </c>
      <c r="T664" s="217" t="n"/>
      <c r="V664" s="217" t="n"/>
      <c r="W664" s="217" t="n"/>
    </row>
    <row r="665" ht="13.35" customHeight="1" s="162">
      <c r="B665" s="424" t="n"/>
      <c r="C665" s="425" t="n"/>
      <c r="D665" s="424" t="n"/>
      <c r="E665" s="426" t="n"/>
      <c r="F665" s="425" t="n"/>
      <c r="G665" s="424" t="n"/>
      <c r="H665" s="425" t="n"/>
      <c r="I665" s="424" t="n"/>
      <c r="J665" s="426" t="n"/>
      <c r="K665" s="426" t="n"/>
      <c r="L665" s="426" t="n"/>
      <c r="M665" s="425" t="n"/>
      <c r="O665" s="217" t="n"/>
      <c r="P665" s="217" t="n"/>
      <c r="Q665" s="211" t="inlineStr">
        <is>
          <t>Design Fan Rotation</t>
        </is>
      </c>
      <c r="R665" s="421" t="n"/>
      <c r="S665" s="422" t="n"/>
      <c r="T665" s="212" t="n"/>
      <c r="U665" s="423" t="n"/>
      <c r="V665" s="217" t="n"/>
      <c r="W665" s="217" t="n"/>
    </row>
    <row r="666" ht="13.35" customHeight="1" s="162">
      <c r="B666" s="439" t="inlineStr">
        <is>
          <t>Drive Type:</t>
        </is>
      </c>
      <c r="C666" s="13" t="n"/>
      <c r="D666" s="440" t="n"/>
      <c r="E666" s="439" t="inlineStr">
        <is>
          <t>Fan Rotation – Design:</t>
        </is>
      </c>
      <c r="F666" s="13" t="n"/>
      <c r="G666" s="440" t="n"/>
      <c r="H666" s="13" t="n"/>
      <c r="I666" s="439" t="inlineStr">
        <is>
          <t>Actual:</t>
        </is>
      </c>
      <c r="J666" s="440" t="n"/>
      <c r="K666" s="439" t="inlineStr">
        <is>
          <t>Sheave Bore (M/F):</t>
        </is>
      </c>
      <c r="L666" s="13" t="n"/>
      <c r="M666" s="440" t="n"/>
      <c r="O666" s="217" t="n"/>
      <c r="P666" s="217" t="n"/>
      <c r="Q666" s="211" t="inlineStr">
        <is>
          <t>Actual Fan Rotation</t>
        </is>
      </c>
      <c r="R666" s="421" t="n"/>
      <c r="S666" s="422" t="n"/>
      <c r="T666" s="212" t="n"/>
      <c r="U666" s="423" t="n"/>
      <c r="V666" s="217" t="n"/>
      <c r="W666" s="217" t="n"/>
    </row>
    <row r="667" ht="13.35" customHeight="1" s="162">
      <c r="B667" s="200" t="inlineStr">
        <is>
          <t>Unit Data</t>
        </is>
      </c>
      <c r="C667" s="400" t="n"/>
      <c r="D667" s="400" t="n"/>
      <c r="E667" s="400" t="n"/>
      <c r="F667" s="400" t="n"/>
      <c r="G667" s="401" t="n"/>
      <c r="H667" s="13" t="n"/>
      <c r="I667" s="200" t="inlineStr">
        <is>
          <t>Design and Performance Data</t>
        </is>
      </c>
      <c r="J667" s="400" t="n"/>
      <c r="K667" s="400" t="n"/>
      <c r="L667" s="401" t="n"/>
      <c r="M667" s="283" t="n"/>
      <c r="O667" s="217" t="n"/>
      <c r="P667" s="217" t="n"/>
      <c r="Q667" s="211" t="inlineStr">
        <is>
          <t>Design Filter Type</t>
        </is>
      </c>
      <c r="R667" s="421" t="n"/>
      <c r="S667" s="422" t="n"/>
      <c r="T667" s="212" t="n"/>
      <c r="U667" s="423" t="n"/>
      <c r="V667" s="217" t="n"/>
      <c r="W667" s="217" t="n"/>
    </row>
    <row r="668" ht="13.35" customHeight="1" s="162">
      <c r="B668" s="199" t="inlineStr">
        <is>
          <t>Manufacturer</t>
        </is>
      </c>
      <c r="C668" s="401" t="n"/>
      <c r="D668" s="204">
        <f>IF('{Equipment Data Entry}'!E108="","",'{Equipment Data Entry}'!E108)</f>
        <v/>
      </c>
      <c r="E668" s="400" t="n"/>
      <c r="F668" s="400" t="n"/>
      <c r="G668" s="401" t="n"/>
      <c r="H668" s="13" t="n"/>
      <c r="I668" s="199" t="inlineStr">
        <is>
          <t>Design Criteria</t>
        </is>
      </c>
      <c r="J668" s="401" t="n"/>
      <c r="K668" s="199" t="inlineStr">
        <is>
          <t>Design</t>
        </is>
      </c>
      <c r="L668" s="199" t="inlineStr">
        <is>
          <t>Actual</t>
        </is>
      </c>
      <c r="M668" s="13" t="n"/>
      <c r="O668" s="216" t="n"/>
      <c r="P668" s="216" t="n"/>
      <c r="Q668" s="211" t="inlineStr">
        <is>
          <t>Installed Filter Type</t>
        </is>
      </c>
      <c r="R668" s="421" t="n"/>
      <c r="S668" s="422" t="n"/>
      <c r="T668" s="212" t="n"/>
      <c r="U668" s="423" t="n"/>
      <c r="V668" s="217" t="n"/>
      <c r="W668" s="217" t="n"/>
    </row>
    <row r="669" ht="13.35" customHeight="1" s="162">
      <c r="B669" s="199" t="inlineStr">
        <is>
          <t>Model Number</t>
        </is>
      </c>
      <c r="C669" s="401" t="n"/>
      <c r="D669" s="204">
        <f>IF('{Equipment Data Entry}'!F108="","",'{Equipment Data Entry}'!F108)</f>
        <v/>
      </c>
      <c r="E669" s="400" t="n"/>
      <c r="F669" s="400" t="n"/>
      <c r="G669" s="401" t="n"/>
      <c r="H669" s="13" t="n"/>
      <c r="I669" s="199" t="inlineStr">
        <is>
          <t>Total Airflow</t>
        </is>
      </c>
      <c r="J669" s="401" t="n"/>
      <c r="K669" s="24">
        <f>'Fan Airflow'!H681</f>
        <v/>
      </c>
      <c r="L669" s="24">
        <f>'Fan Airflow'!L681</f>
        <v/>
      </c>
      <c r="M669" s="22">
        <f>IF(OR(L669="",K669="",K669=0),"",L669/K669)</f>
        <v/>
      </c>
      <c r="O669" s="217" t="n"/>
      <c r="P669" s="217" t="n"/>
      <c r="Q669" s="211" t="inlineStr">
        <is>
          <t>Size</t>
        </is>
      </c>
      <c r="R669" s="212" t="n"/>
      <c r="S669" s="423" t="n"/>
      <c r="T669" s="211" t="inlineStr">
        <is>
          <t>Qty.</t>
        </is>
      </c>
      <c r="U669" s="212" t="n"/>
      <c r="V669" s="217" t="n"/>
      <c r="W669" s="217" t="n"/>
    </row>
    <row r="670" ht="13.35" customHeight="1" s="162">
      <c r="B670" s="199" t="inlineStr">
        <is>
          <t>Serial Number</t>
        </is>
      </c>
      <c r="C670" s="401" t="n"/>
      <c r="D670" s="204" t="n"/>
      <c r="E670" s="400" t="n"/>
      <c r="F670" s="400" t="n"/>
      <c r="G670" s="401" t="n"/>
      <c r="H670" s="13" t="n"/>
      <c r="I670" s="199" t="inlineStr">
        <is>
          <t>Unit ESP</t>
        </is>
      </c>
      <c r="J670" s="401" t="n"/>
      <c r="K670" s="71">
        <f>IF('{Equipment Data Entry}'!H108="","",'{Equipment Data Entry}'!H108)</f>
        <v/>
      </c>
      <c r="L670" s="64">
        <f>F685</f>
        <v/>
      </c>
      <c r="M670" s="22" t="n"/>
      <c r="O670" s="217" t="n"/>
      <c r="R670" s="217" t="n"/>
      <c r="U670" s="217" t="n"/>
      <c r="V670" s="217" t="n"/>
      <c r="W670" s="217" t="n"/>
    </row>
    <row r="671" ht="13.35" customHeight="1" s="162">
      <c r="B671" s="199" t="inlineStr">
        <is>
          <t>Area Served</t>
        </is>
      </c>
      <c r="C671" s="401" t="n"/>
      <c r="D671" s="204">
        <f>I664</f>
        <v/>
      </c>
      <c r="E671" s="400" t="n"/>
      <c r="F671" s="400" t="n"/>
      <c r="G671" s="401" t="n"/>
      <c r="H671" s="13" t="n"/>
      <c r="I671" s="199" t="inlineStr">
        <is>
          <t>Fan RPMs</t>
        </is>
      </c>
      <c r="J671" s="401" t="n"/>
      <c r="K671" s="24">
        <f>IF('{Equipment Data Entry}'!I108="","",'{Equipment Data Entry}'!I108)</f>
        <v/>
      </c>
      <c r="L671" s="24">
        <f>IF(L682="","",L682)</f>
        <v/>
      </c>
      <c r="M671" s="13" t="n"/>
      <c r="O671" s="217" t="n"/>
      <c r="P671" s="217" t="n"/>
      <c r="Q671" s="216" t="inlineStr">
        <is>
          <t>Direct Drive Motors</t>
        </is>
      </c>
      <c r="T671" s="216" t="inlineStr">
        <is>
          <t>Drive Change Data</t>
        </is>
      </c>
      <c r="V671" s="61" t="inlineStr">
        <is>
          <t>Original</t>
        </is>
      </c>
      <c r="W671" s="61" t="inlineStr">
        <is>
          <t>New</t>
        </is>
      </c>
    </row>
    <row r="672" ht="13.35" customHeight="1" s="162">
      <c r="B672" s="199" t="inlineStr">
        <is>
          <t>Location</t>
        </is>
      </c>
      <c r="C672" s="401" t="n"/>
      <c r="D672" s="204">
        <f>IF('{Equipment Data Entry}'!D108="","",'{Equipment Data Entry}'!D108)</f>
        <v/>
      </c>
      <c r="E672" s="400" t="n"/>
      <c r="F672" s="400" t="n"/>
      <c r="G672" s="401" t="n"/>
      <c r="H672" s="13" t="n"/>
      <c r="I672" s="283" t="n"/>
      <c r="J672" s="283" t="n"/>
      <c r="K672" s="36" t="n"/>
      <c r="L672" s="36" t="n"/>
      <c r="M672" s="13" t="n"/>
      <c r="O672" s="217" t="n"/>
      <c r="P672" s="211" t="n"/>
      <c r="Q672" s="211" t="inlineStr">
        <is>
          <t>Initial</t>
        </is>
      </c>
      <c r="R672" s="211" t="inlineStr">
        <is>
          <t>Final</t>
        </is>
      </c>
      <c r="S672" s="217" t="n"/>
      <c r="T672" s="211" t="inlineStr">
        <is>
          <t>Motor Sheave</t>
        </is>
      </c>
      <c r="U672" s="422" t="n"/>
      <c r="V672" s="212" t="n"/>
      <c r="W672" s="212" t="n"/>
    </row>
    <row r="673" ht="13.35" customHeight="1" s="162">
      <c r="B673" s="13" t="n"/>
      <c r="C673" s="13" t="n"/>
      <c r="D673" s="13" t="n"/>
      <c r="E673" s="13" t="n"/>
      <c r="F673" s="13" t="n"/>
      <c r="G673" s="13" t="n"/>
      <c r="H673" s="13" t="n"/>
      <c r="I673" s="283" t="n"/>
      <c r="J673" s="283" t="n"/>
      <c r="K673" s="37" t="n"/>
      <c r="L673" s="37" t="n"/>
      <c r="M673" s="13" t="n"/>
      <c r="O673" s="217" t="n"/>
      <c r="P673" s="211" t="inlineStr">
        <is>
          <t>RPM</t>
        </is>
      </c>
      <c r="Q673" s="212" t="n"/>
      <c r="R673" s="211" t="n"/>
      <c r="S673" s="217" t="n"/>
      <c r="T673" s="211" t="inlineStr">
        <is>
          <t>Fan Sheave</t>
        </is>
      </c>
      <c r="U673" s="422" t="n"/>
      <c r="V673" s="212" t="n"/>
      <c r="W673" s="212" t="n"/>
    </row>
    <row r="674" ht="13.35" customHeight="1" s="162">
      <c r="B674" s="200" t="inlineStr">
        <is>
          <t>Motor Data</t>
        </is>
      </c>
      <c r="C674" s="400" t="n"/>
      <c r="D674" s="400" t="n"/>
      <c r="E674" s="400" t="n"/>
      <c r="F674" s="400" t="n"/>
      <c r="G674" s="401" t="n"/>
      <c r="H674" s="13" t="n"/>
      <c r="I674" s="283" t="inlineStr">
        <is>
          <t>Filters: Type / Size / Qty</t>
        </is>
      </c>
      <c r="J674" s="404" t="n"/>
      <c r="K674" s="37" t="n"/>
      <c r="L674" s="404" t="n"/>
      <c r="M674" s="404" t="n"/>
      <c r="O674" s="217" t="n"/>
      <c r="P674" s="211" t="inlineStr">
        <is>
          <t>VFD</t>
        </is>
      </c>
      <c r="Q674" s="212" t="n"/>
      <c r="R674" s="211" t="n"/>
      <c r="S674" s="217" t="n"/>
      <c r="T674" s="211" t="inlineStr">
        <is>
          <t>Belt</t>
        </is>
      </c>
      <c r="U674" s="422" t="n"/>
      <c r="V674" s="212" t="n"/>
      <c r="W674" s="212" t="n"/>
    </row>
    <row r="675" ht="13.35" customHeight="1" s="162">
      <c r="B675" s="199" t="inlineStr">
        <is>
          <t>Manufacturer</t>
        </is>
      </c>
      <c r="C675" s="401" t="n"/>
      <c r="D675" s="203" t="n"/>
      <c r="E675" s="400" t="n"/>
      <c r="F675" s="400" t="n"/>
      <c r="G675" s="401" t="n"/>
      <c r="H675" s="13" t="n"/>
      <c r="I675" s="200" t="inlineStr">
        <is>
          <t>Drive Data</t>
        </is>
      </c>
      <c r="J675" s="400" t="n"/>
      <c r="K675" s="400" t="n"/>
      <c r="L675" s="401" t="n"/>
      <c r="M675" s="13" t="n"/>
      <c r="O675" s="217" t="n"/>
      <c r="P675" s="211" t="inlineStr">
        <is>
          <t>DCV</t>
        </is>
      </c>
      <c r="Q675" s="212" t="n"/>
      <c r="R675" s="211" t="n"/>
      <c r="S675" s="217" t="n"/>
      <c r="T675" s="211" t="inlineStr">
        <is>
          <t>C to C</t>
        </is>
      </c>
      <c r="U675" s="422" t="n"/>
      <c r="V675" s="212" t="n"/>
      <c r="W675" s="212" t="n"/>
    </row>
    <row r="676" ht="13.35" customHeight="1" s="162">
      <c r="B676" s="199" t="inlineStr">
        <is>
          <t>Horsepower</t>
        </is>
      </c>
      <c r="C676" s="401" t="n"/>
      <c r="D676" s="28">
        <f>IF('{Equipment Data Entry}'!G108="","",'{Equipment Data Entry}'!G108)</f>
        <v/>
      </c>
      <c r="E676" s="21" t="inlineStr">
        <is>
          <t>RPM</t>
        </is>
      </c>
      <c r="F676" s="24" t="n"/>
      <c r="G676" s="199" t="inlineStr">
        <is>
          <t>SF</t>
        </is>
      </c>
      <c r="H676" s="13" t="n"/>
      <c r="I676" s="199" t="inlineStr">
        <is>
          <t>Motor Shv OD/Bore/PD</t>
        </is>
      </c>
      <c r="J676" s="401" t="n"/>
      <c r="K676" s="208">
        <f>IF('{Equipment Data Entry}'!J108="","",'{Equipment Data Entry}'!J108)</f>
        <v/>
      </c>
      <c r="L676" s="401" t="n"/>
      <c r="M676" s="13" t="n"/>
      <c r="O676" s="217" t="n"/>
      <c r="P676" s="217" t="n"/>
      <c r="Q676" s="217" t="n"/>
      <c r="R676" s="217" t="n"/>
      <c r="S676" s="217" t="n"/>
      <c r="T676" s="217" t="n"/>
      <c r="U676" s="217" t="n"/>
      <c r="V676" s="217" t="n"/>
      <c r="W676" s="217" t="n"/>
    </row>
    <row r="677" ht="13.35" customHeight="1" s="162">
      <c r="B677" s="198">
        <f>IF('{Equipment Data Entry}'!N108="","",'{Equipment Data Entry}'!N108)</f>
        <v/>
      </c>
      <c r="C677" s="198">
        <f>IF('{Equipment Data Entry}'!O108="","",'{Equipment Data Entry}'!O108)</f>
        <v/>
      </c>
      <c r="D677" s="21" t="inlineStr">
        <is>
          <t>FLA</t>
        </is>
      </c>
      <c r="E677" s="67" t="n"/>
      <c r="F677" s="21" t="inlineStr">
        <is>
          <t>Frame</t>
        </is>
      </c>
      <c r="G677" s="208" t="n"/>
      <c r="H677" s="13" t="n"/>
      <c r="I677" s="199" t="inlineStr">
        <is>
          <t>Fan Shv OD/Bore</t>
        </is>
      </c>
      <c r="J677" s="401" t="n"/>
      <c r="K677" s="208">
        <f>IF('{Equipment Data Entry}'!K108="","",'{Equipment Data Entry}'!K108)</f>
        <v/>
      </c>
      <c r="L677" s="401" t="n"/>
      <c r="M677" s="13" t="n"/>
      <c r="O677" s="217" t="n"/>
      <c r="P677" s="217" t="n"/>
      <c r="Q677" s="462" t="inlineStr">
        <is>
          <t>Technician Notes</t>
        </is>
      </c>
      <c r="R677" s="451" t="n"/>
      <c r="S677" s="451" t="n"/>
      <c r="T677" s="451" t="n"/>
      <c r="U677" s="451" t="n"/>
      <c r="V677" s="451" t="n"/>
      <c r="W677" s="452" t="n"/>
    </row>
    <row r="678" ht="13.35" customHeight="1" s="162">
      <c r="B678" s="199" t="inlineStr">
        <is>
          <t>Corrected FLA</t>
        </is>
      </c>
      <c r="C678" s="401" t="n"/>
      <c r="D678" s="27">
        <f>IF(OR(E679="",E677="",B677=""),"",B677/AVERAGE(E679:G679)*E677)</f>
        <v/>
      </c>
      <c r="E678" s="199" t="inlineStr">
        <is>
          <t>Estimated BHP</t>
        </is>
      </c>
      <c r="F678" s="401" t="n"/>
      <c r="G678" s="27">
        <f>IF(OR(COUNT(E679:G679)=0,COUNT(E680:G680)=0),"",IF(C677="1-phase", ((0.8*0.9*E679*E680)/746), AVERAGE(E679:G679)*AVERAGE(E680:G680)*0.8*0.9*1.732/746))</f>
        <v/>
      </c>
      <c r="H678" s="13" t="n"/>
      <c r="I678" s="199" t="inlineStr">
        <is>
          <t>Belt(s)</t>
        </is>
      </c>
      <c r="J678" s="208">
        <f>IF('{Equipment Data Entry}'!L108="","",'{Equipment Data Entry}'!L108)</f>
        <v/>
      </c>
      <c r="K678" s="199" t="inlineStr">
        <is>
          <t>C to C</t>
        </is>
      </c>
      <c r="L678" s="64">
        <f>IF('{Equipment Data Entry}'!M108="","",'{Equipment Data Entry}'!M108)</f>
        <v/>
      </c>
      <c r="M678" s="13" t="n"/>
      <c r="O678" s="217" t="n"/>
      <c r="P678" s="217" t="n"/>
      <c r="Q678" s="463" t="n"/>
      <c r="R678" s="430" t="n"/>
      <c r="S678" s="430" t="n"/>
      <c r="T678" s="430" t="n"/>
      <c r="U678" s="430" t="n"/>
      <c r="V678" s="430" t="n"/>
      <c r="W678" s="464" t="n"/>
    </row>
    <row r="679" ht="13.35" customHeight="1" s="162">
      <c r="B679" s="199" t="inlineStr">
        <is>
          <t>Measured Voltage</t>
        </is>
      </c>
      <c r="C679" s="400" t="n"/>
      <c r="D679" s="401" t="n"/>
      <c r="E679" s="24" t="n"/>
      <c r="F679" s="24" t="n"/>
      <c r="G679" s="24" t="n"/>
      <c r="H679" s="13" t="n"/>
      <c r="I679" s="283" t="inlineStr">
        <is>
          <t>Final Settings / Setpoints</t>
        </is>
      </c>
      <c r="J679" s="404" t="n"/>
      <c r="K679" s="37" t="n"/>
      <c r="L679" s="404" t="n"/>
      <c r="M679" s="404" t="n"/>
      <c r="O679" s="217" t="n"/>
      <c r="P679" s="217" t="n"/>
      <c r="Q679" s="465" t="n"/>
      <c r="R679" s="404" t="n"/>
      <c r="S679" s="404" t="n"/>
      <c r="T679" s="404" t="n"/>
      <c r="U679" s="404" t="n"/>
      <c r="V679" s="404" t="n"/>
      <c r="W679" s="466" t="n"/>
    </row>
    <row r="680" ht="13.35" customHeight="1" s="162">
      <c r="B680" s="199" t="inlineStr">
        <is>
          <t>Measured Amperage</t>
        </is>
      </c>
      <c r="C680" s="400" t="n"/>
      <c r="D680" s="401" t="n"/>
      <c r="E680" s="67" t="n"/>
      <c r="F680" s="67" t="n"/>
      <c r="G680" s="67" t="n"/>
      <c r="H680" s="13" t="n"/>
      <c r="I680" s="205" t="inlineStr">
        <is>
          <t>RPM Data</t>
        </is>
      </c>
      <c r="J680" s="401" t="n"/>
      <c r="K680" s="205" t="inlineStr">
        <is>
          <t>Initial</t>
        </is>
      </c>
      <c r="L680" s="205" t="inlineStr">
        <is>
          <t>Final</t>
        </is>
      </c>
      <c r="M680" s="13" t="n"/>
      <c r="O680" s="217" t="n"/>
      <c r="P680" s="217" t="n"/>
      <c r="Q680" s="465" t="n"/>
      <c r="R680" s="404" t="n"/>
      <c r="S680" s="404" t="n"/>
      <c r="T680" s="404" t="n"/>
      <c r="U680" s="404" t="n"/>
      <c r="V680" s="404" t="n"/>
      <c r="W680" s="466" t="n"/>
    </row>
    <row r="681" ht="13.35" customHeight="1" s="162">
      <c r="B681" s="13" t="n"/>
      <c r="C681" s="13" t="n"/>
      <c r="D681" s="13" t="n"/>
      <c r="E681" s="13" t="n"/>
      <c r="F681" s="13" t="n"/>
      <c r="G681" s="13" t="n"/>
      <c r="H681" s="13" t="n"/>
      <c r="I681" s="199" t="inlineStr">
        <is>
          <t>Motor RPM</t>
        </is>
      </c>
      <c r="J681" s="401" t="n"/>
      <c r="K681" s="24" t="n"/>
      <c r="L681" s="24" t="n"/>
      <c r="M681" s="13" t="n"/>
      <c r="O681" s="217" t="n"/>
      <c r="P681" s="217" t="n"/>
      <c r="Q681" s="465" t="n"/>
      <c r="R681" s="404" t="n"/>
      <c r="S681" s="404" t="n"/>
      <c r="T681" s="404" t="n"/>
      <c r="U681" s="404" t="n"/>
      <c r="V681" s="404" t="n"/>
      <c r="W681" s="466" t="n"/>
    </row>
    <row r="682" ht="13.35" customHeight="1" s="162">
      <c r="B682" s="200" t="inlineStr">
        <is>
          <t xml:space="preserve">Static Pressures Profile </t>
        </is>
      </c>
      <c r="C682" s="400" t="n"/>
      <c r="D682" s="400" t="n"/>
      <c r="E682" s="400" t="n"/>
      <c r="F682" s="400" t="n"/>
      <c r="G682" s="401" t="n"/>
      <c r="H682" s="13" t="n"/>
      <c r="I682" s="199" t="inlineStr">
        <is>
          <t>Fan RPM</t>
        </is>
      </c>
      <c r="J682" s="401" t="n"/>
      <c r="K682" s="24" t="n"/>
      <c r="L682" s="24" t="n"/>
      <c r="M682" s="13" t="n"/>
      <c r="O682" s="217" t="n"/>
      <c r="P682" s="217" t="n"/>
      <c r="Q682" s="465" t="n"/>
      <c r="R682" s="404" t="n"/>
      <c r="S682" s="404" t="n"/>
      <c r="T682" s="404" t="n"/>
      <c r="U682" s="404" t="n"/>
      <c r="V682" s="404" t="n"/>
      <c r="W682" s="466" t="n"/>
    </row>
    <row r="683" ht="13.35" customHeight="1" s="162">
      <c r="B683" s="434" t="n"/>
      <c r="C683" s="401" t="n"/>
      <c r="D683" s="205" t="inlineStr">
        <is>
          <t>Flt/Coil</t>
        </is>
      </c>
      <c r="E683" s="205" t="inlineStr">
        <is>
          <t>Fan</t>
        </is>
      </c>
      <c r="F683" s="434" t="n"/>
      <c r="G683" s="401" t="n"/>
      <c r="H683" s="13" t="n"/>
      <c r="I683" s="246" t="inlineStr">
        <is>
          <t>VSD Frequency</t>
        </is>
      </c>
      <c r="J683" s="403" t="n"/>
      <c r="K683" s="65" t="n"/>
      <c r="L683" s="65" t="n"/>
      <c r="M683" s="13" t="n"/>
      <c r="O683" s="217" t="n"/>
      <c r="P683" s="217" t="n"/>
      <c r="Q683" s="465" t="n"/>
      <c r="R683" s="404" t="n"/>
      <c r="S683" s="404" t="n"/>
      <c r="T683" s="404" t="n"/>
      <c r="U683" s="404" t="n"/>
      <c r="V683" s="404" t="n"/>
      <c r="W683" s="466" t="n"/>
    </row>
    <row r="684" ht="13.35" customHeight="1" s="162">
      <c r="B684" s="198" t="inlineStr">
        <is>
          <t>Entering</t>
        </is>
      </c>
      <c r="C684" s="401" t="n"/>
      <c r="D684" s="19" t="n"/>
      <c r="E684" s="19" t="n"/>
      <c r="F684" s="19">
        <f>IF(E684="", "", E685-E684)</f>
        <v/>
      </c>
      <c r="G684" s="186" t="inlineStr">
        <is>
          <t>TSP</t>
        </is>
      </c>
      <c r="H684" s="23" t="n"/>
      <c r="I684" s="14" t="n"/>
      <c r="J684" s="14" t="n"/>
      <c r="K684" s="14" t="n"/>
      <c r="L684" s="38" t="n"/>
      <c r="M684" s="13" t="n"/>
      <c r="O684" s="217" t="n"/>
      <c r="P684" s="217" t="n"/>
      <c r="Q684" s="465" t="n"/>
      <c r="R684" s="404" t="n"/>
      <c r="S684" s="404" t="n"/>
      <c r="T684" s="404" t="n"/>
      <c r="U684" s="404" t="n"/>
      <c r="V684" s="404" t="n"/>
      <c r="W684" s="466" t="n"/>
    </row>
    <row r="685" ht="13.35" customHeight="1" s="162">
      <c r="B685" s="198" t="inlineStr">
        <is>
          <t>Exiting</t>
        </is>
      </c>
      <c r="C685" s="401" t="n"/>
      <c r="D685" s="55">
        <f>IF(E684="", "", E684)</f>
        <v/>
      </c>
      <c r="E685" s="19" t="n"/>
      <c r="F685" s="19">
        <f>IF(E685="", "", E685-D684)</f>
        <v/>
      </c>
      <c r="G685" s="186" t="inlineStr">
        <is>
          <t>ESP</t>
        </is>
      </c>
      <c r="H685" s="23" t="n"/>
      <c r="I685" s="13" t="n"/>
      <c r="J685" s="13" t="n"/>
      <c r="K685" s="13" t="n"/>
      <c r="L685" s="13" t="n"/>
      <c r="M685" s="13" t="n"/>
      <c r="O685" s="217" t="n"/>
      <c r="P685" s="217" t="n"/>
      <c r="Q685" s="467" t="n"/>
      <c r="R685" s="468" t="n"/>
      <c r="S685" s="468" t="n"/>
      <c r="T685" s="468" t="n"/>
      <c r="U685" s="468" t="n"/>
      <c r="V685" s="468" t="n"/>
      <c r="W685" s="469" t="n"/>
    </row>
    <row r="686"/>
    <row r="687" ht="13.35" customHeight="1" s="162">
      <c r="B687" s="205" t="inlineStr">
        <is>
          <t>Notes</t>
        </is>
      </c>
      <c r="C687" s="186" t="n"/>
      <c r="D687" s="400" t="n"/>
      <c r="E687" s="400" t="n"/>
      <c r="F687" s="400" t="n"/>
      <c r="G687" s="400" t="n"/>
      <c r="H687" s="400" t="n"/>
      <c r="I687" s="400" t="n"/>
      <c r="J687" s="400" t="n"/>
      <c r="K687" s="400" t="n"/>
      <c r="L687" s="400" t="n"/>
      <c r="M687" s="401" t="n"/>
    </row>
    <row r="688" ht="13.35" customHeight="1" s="162">
      <c r="B688" s="186" t="n"/>
      <c r="C688" s="400" t="n"/>
      <c r="D688" s="400" t="n"/>
      <c r="E688" s="400" t="n"/>
      <c r="F688" s="400" t="n"/>
      <c r="G688" s="400" t="n"/>
      <c r="H688" s="400" t="n"/>
      <c r="I688" s="400" t="n"/>
      <c r="J688" s="400" t="n"/>
      <c r="K688" s="400" t="n"/>
      <c r="L688" s="400" t="n"/>
      <c r="M688" s="401" t="n"/>
    </row>
    <row r="689" ht="13.35" customHeight="1" s="162">
      <c r="B689" s="186" t="n"/>
      <c r="C689" s="400" t="n"/>
      <c r="D689" s="400" t="n"/>
      <c r="E689" s="400" t="n"/>
      <c r="F689" s="400" t="n"/>
      <c r="G689" s="400" t="n"/>
      <c r="H689" s="400" t="n"/>
      <c r="I689" s="400" t="n"/>
      <c r="J689" s="400" t="n"/>
      <c r="K689" s="400" t="n"/>
      <c r="L689" s="400" t="n"/>
      <c r="M689" s="401" t="n"/>
    </row>
    <row r="690" ht="13.35" customHeight="1" s="162">
      <c r="B690" s="200" t="inlineStr">
        <is>
          <t>System</t>
        </is>
      </c>
      <c r="C690" s="403" t="n"/>
      <c r="D690" s="209">
        <f>IF('{Equipment Data Entry}'!B109="","",'{Equipment Data Entry}'!B109)</f>
        <v/>
      </c>
      <c r="E690" s="420" t="n"/>
      <c r="F690" s="403" t="n"/>
      <c r="G690" s="200" t="inlineStr">
        <is>
          <t>Service</t>
        </is>
      </c>
      <c r="H690" s="403" t="n"/>
      <c r="I690" s="210">
        <f>IF('{Equipment Data Entry}'!C109="","", '{Equipment Data Entry}'!C109)</f>
        <v/>
      </c>
      <c r="J690" s="420" t="n"/>
      <c r="K690" s="420" t="n"/>
      <c r="L690" s="420" t="n"/>
      <c r="M690" s="403" t="n"/>
      <c r="O690" s="217" t="n"/>
      <c r="P690" s="217" t="n"/>
      <c r="Q690" s="216" t="inlineStr">
        <is>
          <t>Misc. Unit Info</t>
        </is>
      </c>
      <c r="T690" s="217" t="n"/>
      <c r="V690" s="217" t="n"/>
      <c r="W690" s="217" t="n"/>
    </row>
    <row r="691" ht="13.35" customHeight="1" s="162">
      <c r="B691" s="424" t="n"/>
      <c r="C691" s="425" t="n"/>
      <c r="D691" s="424" t="n"/>
      <c r="E691" s="426" t="n"/>
      <c r="F691" s="425" t="n"/>
      <c r="G691" s="424" t="n"/>
      <c r="H691" s="425" t="n"/>
      <c r="I691" s="424" t="n"/>
      <c r="J691" s="426" t="n"/>
      <c r="K691" s="426" t="n"/>
      <c r="L691" s="426" t="n"/>
      <c r="M691" s="425" t="n"/>
      <c r="O691" s="217" t="n"/>
      <c r="P691" s="217" t="n"/>
      <c r="Q691" s="211" t="inlineStr">
        <is>
          <t>Design Fan Rotation</t>
        </is>
      </c>
      <c r="R691" s="421" t="n"/>
      <c r="S691" s="422" t="n"/>
      <c r="T691" s="212" t="n"/>
      <c r="U691" s="423" t="n"/>
      <c r="V691" s="217" t="n"/>
      <c r="W691" s="217" t="n"/>
    </row>
    <row r="692" ht="13.35" customHeight="1" s="162">
      <c r="B692" s="439" t="inlineStr">
        <is>
          <t>Drive Type:</t>
        </is>
      </c>
      <c r="C692" s="13" t="n"/>
      <c r="D692" s="440" t="n"/>
      <c r="E692" s="439" t="inlineStr">
        <is>
          <t>Fan Rotation – Design:</t>
        </is>
      </c>
      <c r="F692" s="13" t="n"/>
      <c r="G692" s="440" t="n"/>
      <c r="H692" s="13" t="n"/>
      <c r="I692" s="439" t="inlineStr">
        <is>
          <t>Actual:</t>
        </is>
      </c>
      <c r="J692" s="440" t="n"/>
      <c r="K692" s="439" t="inlineStr">
        <is>
          <t>Sheave Bore (M/F):</t>
        </is>
      </c>
      <c r="L692" s="13" t="n"/>
      <c r="M692" s="440" t="n"/>
      <c r="O692" s="217" t="n"/>
      <c r="P692" s="217" t="n"/>
      <c r="Q692" s="211" t="inlineStr">
        <is>
          <t>Actual Fan Rotation</t>
        </is>
      </c>
      <c r="R692" s="421" t="n"/>
      <c r="S692" s="422" t="n"/>
      <c r="T692" s="212" t="n"/>
      <c r="U692" s="423" t="n"/>
      <c r="V692" s="217" t="n"/>
      <c r="W692" s="217" t="n"/>
    </row>
    <row r="693" ht="13.35" customHeight="1" s="162">
      <c r="B693" s="200" t="inlineStr">
        <is>
          <t>Unit Data</t>
        </is>
      </c>
      <c r="C693" s="400" t="n"/>
      <c r="D693" s="400" t="n"/>
      <c r="E693" s="400" t="n"/>
      <c r="F693" s="400" t="n"/>
      <c r="G693" s="401" t="n"/>
      <c r="H693" s="13" t="n"/>
      <c r="I693" s="200" t="inlineStr">
        <is>
          <t>Design and Performance Data</t>
        </is>
      </c>
      <c r="J693" s="400" t="n"/>
      <c r="K693" s="400" t="n"/>
      <c r="L693" s="401" t="n"/>
      <c r="M693" s="283" t="n"/>
      <c r="O693" s="217" t="n"/>
      <c r="P693" s="217" t="n"/>
      <c r="Q693" s="211" t="inlineStr">
        <is>
          <t>Design Filter Type</t>
        </is>
      </c>
      <c r="R693" s="421" t="n"/>
      <c r="S693" s="422" t="n"/>
      <c r="T693" s="212" t="n"/>
      <c r="U693" s="423" t="n"/>
      <c r="V693" s="217" t="n"/>
      <c r="W693" s="217" t="n"/>
    </row>
    <row r="694" ht="13.35" customHeight="1" s="162">
      <c r="B694" s="199" t="inlineStr">
        <is>
          <t>Manufacturer</t>
        </is>
      </c>
      <c r="C694" s="401" t="n"/>
      <c r="D694" s="204">
        <f>IF('{Equipment Data Entry}'!E109="","",'{Equipment Data Entry}'!E109)</f>
        <v/>
      </c>
      <c r="E694" s="400" t="n"/>
      <c r="F694" s="400" t="n"/>
      <c r="G694" s="401" t="n"/>
      <c r="H694" s="13" t="n"/>
      <c r="I694" s="199" t="inlineStr">
        <is>
          <t>Design Criteria</t>
        </is>
      </c>
      <c r="J694" s="401" t="n"/>
      <c r="K694" s="199" t="inlineStr">
        <is>
          <t>Design</t>
        </is>
      </c>
      <c r="L694" s="199" t="inlineStr">
        <is>
          <t>Actual</t>
        </is>
      </c>
      <c r="M694" s="13" t="n"/>
      <c r="O694" s="216" t="n"/>
      <c r="P694" s="216" t="n"/>
      <c r="Q694" s="211" t="inlineStr">
        <is>
          <t>Installed Filter Type</t>
        </is>
      </c>
      <c r="R694" s="421" t="n"/>
      <c r="S694" s="422" t="n"/>
      <c r="T694" s="212" t="n"/>
      <c r="U694" s="423" t="n"/>
      <c r="V694" s="217" t="n"/>
      <c r="W694" s="217" t="n"/>
    </row>
    <row r="695" ht="13.35" customHeight="1" s="162">
      <c r="B695" s="199" t="inlineStr">
        <is>
          <t>Model Number</t>
        </is>
      </c>
      <c r="C695" s="401" t="n"/>
      <c r="D695" s="204">
        <f>IF('{Equipment Data Entry}'!F109="","",'{Equipment Data Entry}'!F109)</f>
        <v/>
      </c>
      <c r="E695" s="400" t="n"/>
      <c r="F695" s="400" t="n"/>
      <c r="G695" s="401" t="n"/>
      <c r="H695" s="13" t="n"/>
      <c r="I695" s="199" t="inlineStr">
        <is>
          <t>Total Airflow</t>
        </is>
      </c>
      <c r="J695" s="401" t="n"/>
      <c r="K695" s="24">
        <f>'Fan Airflow'!H709</f>
        <v/>
      </c>
      <c r="L695" s="24">
        <f>'Fan Airflow'!L709</f>
        <v/>
      </c>
      <c r="M695" s="22">
        <f>IF(OR(L695="",K695="",K695=0),"",L695/K695)</f>
        <v/>
      </c>
      <c r="O695" s="217" t="n"/>
      <c r="P695" s="217" t="n"/>
      <c r="Q695" s="211" t="inlineStr">
        <is>
          <t>Size</t>
        </is>
      </c>
      <c r="R695" s="212" t="n"/>
      <c r="S695" s="423" t="n"/>
      <c r="T695" s="211" t="inlineStr">
        <is>
          <t>Qty.</t>
        </is>
      </c>
      <c r="U695" s="212" t="n"/>
      <c r="V695" s="217" t="n"/>
      <c r="W695" s="217" t="n"/>
    </row>
    <row r="696" ht="13.35" customHeight="1" s="162">
      <c r="B696" s="199" t="inlineStr">
        <is>
          <t>Serial Number</t>
        </is>
      </c>
      <c r="C696" s="401" t="n"/>
      <c r="D696" s="204" t="n"/>
      <c r="E696" s="400" t="n"/>
      <c r="F696" s="400" t="n"/>
      <c r="G696" s="401" t="n"/>
      <c r="H696" s="13" t="n"/>
      <c r="I696" s="199" t="inlineStr">
        <is>
          <t>Unit ESP</t>
        </is>
      </c>
      <c r="J696" s="401" t="n"/>
      <c r="K696" s="71">
        <f>IF('{Equipment Data Entry}'!H109="","",'{Equipment Data Entry}'!H109)</f>
        <v/>
      </c>
      <c r="L696" s="64">
        <f>F711</f>
        <v/>
      </c>
      <c r="M696" s="22" t="n"/>
      <c r="O696" s="217" t="n"/>
      <c r="R696" s="217" t="n"/>
      <c r="U696" s="217" t="n"/>
      <c r="V696" s="217" t="n"/>
      <c r="W696" s="217" t="n"/>
    </row>
    <row r="697" ht="13.35" customHeight="1" s="162">
      <c r="B697" s="199" t="inlineStr">
        <is>
          <t>Area Served</t>
        </is>
      </c>
      <c r="C697" s="401" t="n"/>
      <c r="D697" s="204">
        <f>I690</f>
        <v/>
      </c>
      <c r="E697" s="400" t="n"/>
      <c r="F697" s="400" t="n"/>
      <c r="G697" s="401" t="n"/>
      <c r="H697" s="13" t="n"/>
      <c r="I697" s="199" t="inlineStr">
        <is>
          <t>Fan RPMs</t>
        </is>
      </c>
      <c r="J697" s="401" t="n"/>
      <c r="K697" s="24">
        <f>IF('{Equipment Data Entry}'!I109="","",'{Equipment Data Entry}'!I109)</f>
        <v/>
      </c>
      <c r="L697" s="24">
        <f>IF(L708="","",L708)</f>
        <v/>
      </c>
      <c r="M697" s="13" t="n"/>
      <c r="O697" s="217" t="n"/>
      <c r="P697" s="217" t="n"/>
      <c r="Q697" s="216" t="inlineStr">
        <is>
          <t>Direct Drive Motors</t>
        </is>
      </c>
      <c r="T697" s="216" t="inlineStr">
        <is>
          <t>Drive Change Data</t>
        </is>
      </c>
      <c r="V697" s="61" t="inlineStr">
        <is>
          <t>Original</t>
        </is>
      </c>
      <c r="W697" s="61" t="inlineStr">
        <is>
          <t>New</t>
        </is>
      </c>
    </row>
    <row r="698" ht="13.35" customHeight="1" s="162">
      <c r="B698" s="199" t="inlineStr">
        <is>
          <t>Location</t>
        </is>
      </c>
      <c r="C698" s="401" t="n"/>
      <c r="D698" s="204">
        <f>IF('{Equipment Data Entry}'!D109="","",'{Equipment Data Entry}'!D109)</f>
        <v/>
      </c>
      <c r="E698" s="400" t="n"/>
      <c r="F698" s="400" t="n"/>
      <c r="G698" s="401" t="n"/>
      <c r="H698" s="13" t="n"/>
      <c r="I698" s="283" t="n"/>
      <c r="J698" s="283" t="n"/>
      <c r="K698" s="36" t="n"/>
      <c r="L698" s="36" t="n"/>
      <c r="M698" s="13" t="n"/>
      <c r="O698" s="217" t="n"/>
      <c r="P698" s="211" t="n"/>
      <c r="Q698" s="211" t="inlineStr">
        <is>
          <t>Initial</t>
        </is>
      </c>
      <c r="R698" s="211" t="inlineStr">
        <is>
          <t>Final</t>
        </is>
      </c>
      <c r="S698" s="217" t="n"/>
      <c r="T698" s="211" t="inlineStr">
        <is>
          <t>Motor Sheave</t>
        </is>
      </c>
      <c r="U698" s="422" t="n"/>
      <c r="V698" s="212" t="n"/>
      <c r="W698" s="212" t="n"/>
    </row>
    <row r="699" ht="13.35" customHeight="1" s="162">
      <c r="B699" s="13" t="n"/>
      <c r="C699" s="13" t="n"/>
      <c r="D699" s="13" t="n"/>
      <c r="E699" s="13" t="n"/>
      <c r="F699" s="13" t="n"/>
      <c r="G699" s="13" t="n"/>
      <c r="H699" s="13" t="n"/>
      <c r="I699" s="283" t="n"/>
      <c r="J699" s="283" t="n"/>
      <c r="K699" s="37" t="n"/>
      <c r="L699" s="37" t="n"/>
      <c r="M699" s="13" t="n"/>
      <c r="O699" s="217" t="n"/>
      <c r="P699" s="211" t="inlineStr">
        <is>
          <t>RPM</t>
        </is>
      </c>
      <c r="Q699" s="212" t="n"/>
      <c r="R699" s="211" t="n"/>
      <c r="S699" s="217" t="n"/>
      <c r="T699" s="211" t="inlineStr">
        <is>
          <t>Fan Sheave</t>
        </is>
      </c>
      <c r="U699" s="422" t="n"/>
      <c r="V699" s="212" t="n"/>
      <c r="W699" s="212" t="n"/>
    </row>
    <row r="700" ht="13.35" customHeight="1" s="162">
      <c r="B700" s="200" t="inlineStr">
        <is>
          <t>Motor Data</t>
        </is>
      </c>
      <c r="C700" s="400" t="n"/>
      <c r="D700" s="400" t="n"/>
      <c r="E700" s="400" t="n"/>
      <c r="F700" s="400" t="n"/>
      <c r="G700" s="401" t="n"/>
      <c r="H700" s="13" t="n"/>
      <c r="I700" s="283" t="inlineStr">
        <is>
          <t>Filters: Type / Size / Qty</t>
        </is>
      </c>
      <c r="J700" s="404" t="n"/>
      <c r="K700" s="37" t="n"/>
      <c r="L700" s="404" t="n"/>
      <c r="M700" s="404" t="n"/>
      <c r="O700" s="217" t="n"/>
      <c r="P700" s="211" t="inlineStr">
        <is>
          <t>VFD</t>
        </is>
      </c>
      <c r="Q700" s="212" t="n"/>
      <c r="R700" s="211" t="n"/>
      <c r="S700" s="217" t="n"/>
      <c r="T700" s="211" t="inlineStr">
        <is>
          <t>Belt</t>
        </is>
      </c>
      <c r="U700" s="422" t="n"/>
      <c r="V700" s="212" t="n"/>
      <c r="W700" s="212" t="n"/>
    </row>
    <row r="701" ht="13.35" customHeight="1" s="162">
      <c r="B701" s="199" t="inlineStr">
        <is>
          <t>Manufacturer</t>
        </is>
      </c>
      <c r="C701" s="401" t="n"/>
      <c r="D701" s="203" t="n"/>
      <c r="E701" s="400" t="n"/>
      <c r="F701" s="400" t="n"/>
      <c r="G701" s="401" t="n"/>
      <c r="H701" s="13" t="n"/>
      <c r="I701" s="200" t="inlineStr">
        <is>
          <t>Drive Data</t>
        </is>
      </c>
      <c r="J701" s="400" t="n"/>
      <c r="K701" s="400" t="n"/>
      <c r="L701" s="401" t="n"/>
      <c r="M701" s="13" t="n"/>
      <c r="O701" s="217" t="n"/>
      <c r="P701" s="211" t="inlineStr">
        <is>
          <t>DCV</t>
        </is>
      </c>
      <c r="Q701" s="212" t="n"/>
      <c r="R701" s="211" t="n"/>
      <c r="S701" s="217" t="n"/>
      <c r="T701" s="211" t="inlineStr">
        <is>
          <t>C to C</t>
        </is>
      </c>
      <c r="U701" s="422" t="n"/>
      <c r="V701" s="212" t="n"/>
      <c r="W701" s="212" t="n"/>
    </row>
    <row r="702" ht="13.35" customHeight="1" s="162">
      <c r="B702" s="199" t="inlineStr">
        <is>
          <t>Horsepower</t>
        </is>
      </c>
      <c r="C702" s="401" t="n"/>
      <c r="D702" s="28">
        <f>IF('{Equipment Data Entry}'!G109="","",'{Equipment Data Entry}'!G109)</f>
        <v/>
      </c>
      <c r="E702" s="21" t="inlineStr">
        <is>
          <t>RPM</t>
        </is>
      </c>
      <c r="F702" s="24" t="n"/>
      <c r="G702" s="199" t="inlineStr">
        <is>
          <t>SF</t>
        </is>
      </c>
      <c r="H702" s="13" t="n"/>
      <c r="I702" s="199" t="inlineStr">
        <is>
          <t>Motor Shv OD/Bore/PD</t>
        </is>
      </c>
      <c r="J702" s="401" t="n"/>
      <c r="K702" s="208">
        <f>IF('{Equipment Data Entry}'!J109="","",'{Equipment Data Entry}'!J109)</f>
        <v/>
      </c>
      <c r="L702" s="401" t="n"/>
      <c r="M702" s="13" t="n"/>
      <c r="O702" s="217" t="n"/>
      <c r="P702" s="217" t="n"/>
      <c r="Q702" s="217" t="n"/>
      <c r="R702" s="217" t="n"/>
      <c r="S702" s="217" t="n"/>
      <c r="T702" s="217" t="n"/>
      <c r="U702" s="217" t="n"/>
      <c r="V702" s="217" t="n"/>
      <c r="W702" s="217" t="n"/>
    </row>
    <row r="703" ht="13.35" customHeight="1" s="162">
      <c r="B703" s="198">
        <f>IF('{Equipment Data Entry}'!N109="","",'{Equipment Data Entry}'!N109)</f>
        <v/>
      </c>
      <c r="C703" s="198">
        <f>IF('{Equipment Data Entry}'!O109="","",'{Equipment Data Entry}'!O109)</f>
        <v/>
      </c>
      <c r="D703" s="21" t="inlineStr">
        <is>
          <t>FLA</t>
        </is>
      </c>
      <c r="E703" s="67" t="n"/>
      <c r="F703" s="21" t="inlineStr">
        <is>
          <t>Frame</t>
        </is>
      </c>
      <c r="G703" s="208" t="n"/>
      <c r="H703" s="13" t="n"/>
      <c r="I703" s="199" t="inlineStr">
        <is>
          <t>Fan Shv OD/Bore</t>
        </is>
      </c>
      <c r="J703" s="401" t="n"/>
      <c r="K703" s="208">
        <f>IF('{Equipment Data Entry}'!K109="","",'{Equipment Data Entry}'!K109)</f>
        <v/>
      </c>
      <c r="L703" s="401" t="n"/>
      <c r="M703" s="13" t="n"/>
      <c r="O703" s="217" t="n"/>
      <c r="P703" s="217" t="n"/>
      <c r="Q703" s="462" t="inlineStr">
        <is>
          <t>Technician Notes</t>
        </is>
      </c>
      <c r="R703" s="451" t="n"/>
      <c r="S703" s="451" t="n"/>
      <c r="T703" s="451" t="n"/>
      <c r="U703" s="451" t="n"/>
      <c r="V703" s="451" t="n"/>
      <c r="W703" s="452" t="n"/>
    </row>
    <row r="704" ht="13.35" customHeight="1" s="162">
      <c r="B704" s="199" t="inlineStr">
        <is>
          <t>Corrected FLA</t>
        </is>
      </c>
      <c r="C704" s="401" t="n"/>
      <c r="D704" s="27">
        <f>IF(OR(E705="",E703="",B703=""),"",B703/AVERAGE(E705:G705)*E703)</f>
        <v/>
      </c>
      <c r="E704" s="199" t="inlineStr">
        <is>
          <t>Estimated BHP</t>
        </is>
      </c>
      <c r="F704" s="401" t="n"/>
      <c r="G704" s="27">
        <f>IF(OR(COUNT(E705:G705)=0,COUNT(E706:G706)=0),"",IF(C703="1-phase", ((0.8*0.9*E705*E706)/746), AVERAGE(E705:G705)*AVERAGE(E706:G706)*0.8*0.9*1.732/746))</f>
        <v/>
      </c>
      <c r="H704" s="13" t="n"/>
      <c r="I704" s="199" t="inlineStr">
        <is>
          <t>Belt(s)</t>
        </is>
      </c>
      <c r="J704" s="208">
        <f>IF('{Equipment Data Entry}'!L109="","",'{Equipment Data Entry}'!L109)</f>
        <v/>
      </c>
      <c r="K704" s="199" t="inlineStr">
        <is>
          <t>C to C</t>
        </is>
      </c>
      <c r="L704" s="64">
        <f>IF('{Equipment Data Entry}'!M109="","",'{Equipment Data Entry}'!M109)</f>
        <v/>
      </c>
      <c r="M704" s="13" t="n"/>
      <c r="O704" s="217" t="n"/>
      <c r="P704" s="217" t="n"/>
      <c r="Q704" s="463" t="n"/>
      <c r="R704" s="430" t="n"/>
      <c r="S704" s="430" t="n"/>
      <c r="T704" s="430" t="n"/>
      <c r="U704" s="430" t="n"/>
      <c r="V704" s="430" t="n"/>
      <c r="W704" s="464" t="n"/>
    </row>
    <row r="705" ht="13.35" customHeight="1" s="162">
      <c r="B705" s="199" t="inlineStr">
        <is>
          <t>Measured Voltage</t>
        </is>
      </c>
      <c r="C705" s="400" t="n"/>
      <c r="D705" s="401" t="n"/>
      <c r="E705" s="24" t="n"/>
      <c r="F705" s="24" t="n"/>
      <c r="G705" s="24" t="n"/>
      <c r="H705" s="13" t="n"/>
      <c r="I705" s="283" t="inlineStr">
        <is>
          <t>Final Settings / Setpoints</t>
        </is>
      </c>
      <c r="J705" s="404" t="n"/>
      <c r="K705" s="37" t="n"/>
      <c r="L705" s="404" t="n"/>
      <c r="M705" s="404" t="n"/>
      <c r="O705" s="217" t="n"/>
      <c r="P705" s="217" t="n"/>
      <c r="Q705" s="465" t="n"/>
      <c r="R705" s="404" t="n"/>
      <c r="S705" s="404" t="n"/>
      <c r="T705" s="404" t="n"/>
      <c r="U705" s="404" t="n"/>
      <c r="V705" s="404" t="n"/>
      <c r="W705" s="466" t="n"/>
    </row>
    <row r="706" ht="13.35" customHeight="1" s="162">
      <c r="B706" s="199" t="inlineStr">
        <is>
          <t>Measured Amperage</t>
        </is>
      </c>
      <c r="C706" s="400" t="n"/>
      <c r="D706" s="401" t="n"/>
      <c r="E706" s="67" t="n"/>
      <c r="F706" s="67" t="n"/>
      <c r="G706" s="67" t="n"/>
      <c r="H706" s="13" t="n"/>
      <c r="I706" s="205" t="inlineStr">
        <is>
          <t>RPM Data</t>
        </is>
      </c>
      <c r="J706" s="401" t="n"/>
      <c r="K706" s="205" t="inlineStr">
        <is>
          <t>Initial</t>
        </is>
      </c>
      <c r="L706" s="205" t="inlineStr">
        <is>
          <t>Final</t>
        </is>
      </c>
      <c r="M706" s="13" t="n"/>
      <c r="O706" s="217" t="n"/>
      <c r="P706" s="217" t="n"/>
      <c r="Q706" s="465" t="n"/>
      <c r="R706" s="404" t="n"/>
      <c r="S706" s="404" t="n"/>
      <c r="T706" s="404" t="n"/>
      <c r="U706" s="404" t="n"/>
      <c r="V706" s="404" t="n"/>
      <c r="W706" s="466" t="n"/>
    </row>
    <row r="707" ht="13.35" customHeight="1" s="162">
      <c r="B707" s="13" t="n"/>
      <c r="C707" s="13" t="n"/>
      <c r="D707" s="13" t="n"/>
      <c r="E707" s="13" t="n"/>
      <c r="F707" s="13" t="n"/>
      <c r="G707" s="13" t="n"/>
      <c r="H707" s="13" t="n"/>
      <c r="I707" s="199" t="inlineStr">
        <is>
          <t>Motor RPM</t>
        </is>
      </c>
      <c r="J707" s="401" t="n"/>
      <c r="K707" s="24" t="n"/>
      <c r="L707" s="24" t="n"/>
      <c r="M707" s="13" t="n"/>
      <c r="O707" s="217" t="n"/>
      <c r="P707" s="217" t="n"/>
      <c r="Q707" s="465" t="n"/>
      <c r="R707" s="404" t="n"/>
      <c r="S707" s="404" t="n"/>
      <c r="T707" s="404" t="n"/>
      <c r="U707" s="404" t="n"/>
      <c r="V707" s="404" t="n"/>
      <c r="W707" s="466" t="n"/>
    </row>
    <row r="708" ht="13.35" customHeight="1" s="162">
      <c r="B708" s="200" t="inlineStr">
        <is>
          <t xml:space="preserve">Static Pressures Profile </t>
        </is>
      </c>
      <c r="C708" s="400" t="n"/>
      <c r="D708" s="400" t="n"/>
      <c r="E708" s="400" t="n"/>
      <c r="F708" s="400" t="n"/>
      <c r="G708" s="401" t="n"/>
      <c r="H708" s="13" t="n"/>
      <c r="I708" s="199" t="inlineStr">
        <is>
          <t>Fan RPM</t>
        </is>
      </c>
      <c r="J708" s="401" t="n"/>
      <c r="K708" s="24" t="n"/>
      <c r="L708" s="24" t="n"/>
      <c r="M708" s="13" t="n"/>
      <c r="O708" s="217" t="n"/>
      <c r="P708" s="217" t="n"/>
      <c r="Q708" s="465" t="n"/>
      <c r="R708" s="404" t="n"/>
      <c r="S708" s="404" t="n"/>
      <c r="T708" s="404" t="n"/>
      <c r="U708" s="404" t="n"/>
      <c r="V708" s="404" t="n"/>
      <c r="W708" s="466" t="n"/>
    </row>
    <row r="709" ht="13.35" customHeight="1" s="162">
      <c r="B709" s="434" t="n"/>
      <c r="C709" s="401" t="n"/>
      <c r="D709" s="205" t="inlineStr">
        <is>
          <t>Flt/Coil</t>
        </is>
      </c>
      <c r="E709" s="205" t="inlineStr">
        <is>
          <t>Fan</t>
        </is>
      </c>
      <c r="F709" s="434" t="n"/>
      <c r="G709" s="401" t="n"/>
      <c r="H709" s="13" t="n"/>
      <c r="I709" s="246" t="inlineStr">
        <is>
          <t>VSD Frequency</t>
        </is>
      </c>
      <c r="J709" s="403" t="n"/>
      <c r="K709" s="65" t="n"/>
      <c r="L709" s="65" t="n"/>
      <c r="M709" s="13" t="n"/>
      <c r="O709" s="217" t="n"/>
      <c r="P709" s="217" t="n"/>
      <c r="Q709" s="465" t="n"/>
      <c r="R709" s="404" t="n"/>
      <c r="S709" s="404" t="n"/>
      <c r="T709" s="404" t="n"/>
      <c r="U709" s="404" t="n"/>
      <c r="V709" s="404" t="n"/>
      <c r="W709" s="466" t="n"/>
    </row>
    <row r="710" ht="13.35" customHeight="1" s="162">
      <c r="B710" s="198" t="inlineStr">
        <is>
          <t>Entering</t>
        </is>
      </c>
      <c r="C710" s="401" t="n"/>
      <c r="D710" s="19" t="n"/>
      <c r="E710" s="19" t="n"/>
      <c r="F710" s="19">
        <f>IF(E710="", "", E711-E710)</f>
        <v/>
      </c>
      <c r="G710" s="186" t="inlineStr">
        <is>
          <t>TSP</t>
        </is>
      </c>
      <c r="H710" s="23" t="n"/>
      <c r="I710" s="14" t="n"/>
      <c r="J710" s="14" t="n"/>
      <c r="K710" s="14" t="n"/>
      <c r="L710" s="38" t="n"/>
      <c r="M710" s="13" t="n"/>
      <c r="O710" s="217" t="n"/>
      <c r="P710" s="217" t="n"/>
      <c r="Q710" s="465" t="n"/>
      <c r="R710" s="404" t="n"/>
      <c r="S710" s="404" t="n"/>
      <c r="T710" s="404" t="n"/>
      <c r="U710" s="404" t="n"/>
      <c r="V710" s="404" t="n"/>
      <c r="W710" s="466" t="n"/>
    </row>
    <row r="711" ht="13.35" customHeight="1" s="162">
      <c r="B711" s="198" t="inlineStr">
        <is>
          <t>Exiting</t>
        </is>
      </c>
      <c r="C711" s="401" t="n"/>
      <c r="D711" s="55">
        <f>IF(E710="", "", E710)</f>
        <v/>
      </c>
      <c r="E711" s="19" t="n"/>
      <c r="F711" s="19">
        <f>IF(E711="", "", E711-D710)</f>
        <v/>
      </c>
      <c r="G711" s="186" t="inlineStr">
        <is>
          <t>ESP</t>
        </is>
      </c>
      <c r="H711" s="23" t="n"/>
      <c r="I711" s="13" t="n"/>
      <c r="J711" s="13" t="n"/>
      <c r="K711" s="13" t="n"/>
      <c r="L711" s="13" t="n"/>
      <c r="M711" s="13" t="n"/>
      <c r="O711" s="217" t="n"/>
      <c r="P711" s="217" t="n"/>
      <c r="Q711" s="467" t="n"/>
      <c r="R711" s="468" t="n"/>
      <c r="S711" s="468" t="n"/>
      <c r="T711" s="468" t="n"/>
      <c r="U711" s="468" t="n"/>
      <c r="V711" s="468" t="n"/>
      <c r="W711" s="469" t="n"/>
    </row>
    <row r="712"/>
    <row r="713" ht="13.35" customHeight="1" s="162">
      <c r="B713" s="200" t="inlineStr">
        <is>
          <t>System</t>
        </is>
      </c>
      <c r="C713" s="403" t="n"/>
      <c r="D713" s="209">
        <f>IF('{Equipment Data Entry}'!B110="","",'{Equipment Data Entry}'!B110)</f>
        <v/>
      </c>
      <c r="E713" s="420" t="n"/>
      <c r="F713" s="403" t="n"/>
      <c r="G713" s="200" t="inlineStr">
        <is>
          <t>Service</t>
        </is>
      </c>
      <c r="H713" s="403" t="n"/>
      <c r="I713" s="210">
        <f>IF('{Equipment Data Entry}'!C110="","", '{Equipment Data Entry}'!C110)</f>
        <v/>
      </c>
      <c r="J713" s="420" t="n"/>
      <c r="K713" s="420" t="n"/>
      <c r="L713" s="420" t="n"/>
      <c r="M713" s="403" t="n"/>
      <c r="O713" s="217" t="n"/>
      <c r="P713" s="217" t="n"/>
      <c r="Q713" s="216" t="inlineStr">
        <is>
          <t>Misc. Unit Info</t>
        </is>
      </c>
      <c r="T713" s="217" t="n"/>
      <c r="V713" s="217" t="n"/>
      <c r="W713" s="217" t="n"/>
    </row>
    <row r="714" ht="13.35" customHeight="1" s="162">
      <c r="B714" s="424" t="n"/>
      <c r="C714" s="425" t="n"/>
      <c r="D714" s="424" t="n"/>
      <c r="E714" s="426" t="n"/>
      <c r="F714" s="425" t="n"/>
      <c r="G714" s="424" t="n"/>
      <c r="H714" s="425" t="n"/>
      <c r="I714" s="424" t="n"/>
      <c r="J714" s="426" t="n"/>
      <c r="K714" s="426" t="n"/>
      <c r="L714" s="426" t="n"/>
      <c r="M714" s="425" t="n"/>
      <c r="O714" s="217" t="n"/>
      <c r="P714" s="217" t="n"/>
      <c r="Q714" s="211" t="inlineStr">
        <is>
          <t>Design Fan Rotation</t>
        </is>
      </c>
      <c r="R714" s="421" t="n"/>
      <c r="S714" s="422" t="n"/>
      <c r="T714" s="212" t="n"/>
      <c r="U714" s="423" t="n"/>
      <c r="V714" s="217" t="n"/>
      <c r="W714" s="217" t="n"/>
    </row>
    <row r="715" ht="13.35" customHeight="1" s="162">
      <c r="B715" s="439" t="inlineStr">
        <is>
          <t>Drive Type:</t>
        </is>
      </c>
      <c r="C715" s="13" t="n"/>
      <c r="D715" s="440" t="n"/>
      <c r="E715" s="439" t="inlineStr">
        <is>
          <t>Fan Rotation – Design:</t>
        </is>
      </c>
      <c r="F715" s="13" t="n"/>
      <c r="G715" s="440" t="n"/>
      <c r="H715" s="13" t="n"/>
      <c r="I715" s="439" t="inlineStr">
        <is>
          <t>Actual:</t>
        </is>
      </c>
      <c r="J715" s="440" t="n"/>
      <c r="K715" s="439" t="inlineStr">
        <is>
          <t>Sheave Bore (M/F):</t>
        </is>
      </c>
      <c r="L715" s="13" t="n"/>
      <c r="M715" s="440" t="n"/>
      <c r="O715" s="217" t="n"/>
      <c r="P715" s="217" t="n"/>
      <c r="Q715" s="211" t="inlineStr">
        <is>
          <t>Actual Fan Rotation</t>
        </is>
      </c>
      <c r="R715" s="421" t="n"/>
      <c r="S715" s="422" t="n"/>
      <c r="T715" s="212" t="n"/>
      <c r="U715" s="423" t="n"/>
      <c r="V715" s="217" t="n"/>
      <c r="W715" s="217" t="n"/>
    </row>
    <row r="716" ht="13.35" customHeight="1" s="162">
      <c r="B716" s="200" t="inlineStr">
        <is>
          <t>Unit Data</t>
        </is>
      </c>
      <c r="C716" s="400" t="n"/>
      <c r="D716" s="400" t="n"/>
      <c r="E716" s="400" t="n"/>
      <c r="F716" s="400" t="n"/>
      <c r="G716" s="401" t="n"/>
      <c r="H716" s="13" t="n"/>
      <c r="I716" s="200" t="inlineStr">
        <is>
          <t>Design and Performance Data</t>
        </is>
      </c>
      <c r="J716" s="400" t="n"/>
      <c r="K716" s="400" t="n"/>
      <c r="L716" s="401" t="n"/>
      <c r="M716" s="283" t="n"/>
      <c r="O716" s="217" t="n"/>
      <c r="P716" s="217" t="n"/>
      <c r="Q716" s="211" t="inlineStr">
        <is>
          <t>Design Filter Type</t>
        </is>
      </c>
      <c r="R716" s="421" t="n"/>
      <c r="S716" s="422" t="n"/>
      <c r="T716" s="212" t="n"/>
      <c r="U716" s="423" t="n"/>
      <c r="V716" s="217" t="n"/>
      <c r="W716" s="217" t="n"/>
    </row>
    <row r="717" ht="13.35" customHeight="1" s="162">
      <c r="B717" s="199" t="inlineStr">
        <is>
          <t>Manufacturer</t>
        </is>
      </c>
      <c r="C717" s="401" t="n"/>
      <c r="D717" s="204">
        <f>IF('{Equipment Data Entry}'!E110="","",'{Equipment Data Entry}'!E110)</f>
        <v/>
      </c>
      <c r="E717" s="400" t="n"/>
      <c r="F717" s="400" t="n"/>
      <c r="G717" s="401" t="n"/>
      <c r="H717" s="13" t="n"/>
      <c r="I717" s="199" t="inlineStr">
        <is>
          <t>Design Criteria</t>
        </is>
      </c>
      <c r="J717" s="401" t="n"/>
      <c r="K717" s="199" t="inlineStr">
        <is>
          <t>Design</t>
        </is>
      </c>
      <c r="L717" s="199" t="inlineStr">
        <is>
          <t>Actual</t>
        </is>
      </c>
      <c r="M717" s="13" t="n"/>
      <c r="O717" s="216" t="n"/>
      <c r="P717" s="216" t="n"/>
      <c r="Q717" s="211" t="inlineStr">
        <is>
          <t>Installed Filter Type</t>
        </is>
      </c>
      <c r="R717" s="421" t="n"/>
      <c r="S717" s="422" t="n"/>
      <c r="T717" s="212" t="n"/>
      <c r="U717" s="423" t="n"/>
      <c r="V717" s="217" t="n"/>
      <c r="W717" s="217" t="n"/>
    </row>
    <row r="718" ht="13.35" customHeight="1" s="162">
      <c r="B718" s="199" t="inlineStr">
        <is>
          <t>Model Number</t>
        </is>
      </c>
      <c r="C718" s="401" t="n"/>
      <c r="D718" s="204">
        <f>IF('{Equipment Data Entry}'!F110="","",'{Equipment Data Entry}'!F110)</f>
        <v/>
      </c>
      <c r="E718" s="400" t="n"/>
      <c r="F718" s="400" t="n"/>
      <c r="G718" s="401" t="n"/>
      <c r="H718" s="13" t="n"/>
      <c r="I718" s="199" t="inlineStr">
        <is>
          <t>Total Airflow</t>
        </is>
      </c>
      <c r="J718" s="401" t="n"/>
      <c r="K718" s="24">
        <f>'Fan Airflow'!H730</f>
        <v/>
      </c>
      <c r="L718" s="24">
        <f>'Fan Airflow'!L730</f>
        <v/>
      </c>
      <c r="M718" s="22">
        <f>IF(OR(L718="",K718="",K718=0),"",L718/K718)</f>
        <v/>
      </c>
      <c r="O718" s="217" t="n"/>
      <c r="P718" s="217" t="n"/>
      <c r="Q718" s="211" t="inlineStr">
        <is>
          <t>Size</t>
        </is>
      </c>
      <c r="R718" s="212" t="n"/>
      <c r="S718" s="423" t="n"/>
      <c r="T718" s="211" t="inlineStr">
        <is>
          <t>Qty.</t>
        </is>
      </c>
      <c r="U718" s="212" t="n"/>
      <c r="V718" s="217" t="n"/>
      <c r="W718" s="217" t="n"/>
    </row>
    <row r="719" ht="13.35" customHeight="1" s="162">
      <c r="B719" s="199" t="inlineStr">
        <is>
          <t>Serial Number</t>
        </is>
      </c>
      <c r="C719" s="401" t="n"/>
      <c r="D719" s="204" t="n"/>
      <c r="E719" s="400" t="n"/>
      <c r="F719" s="400" t="n"/>
      <c r="G719" s="401" t="n"/>
      <c r="H719" s="13" t="n"/>
      <c r="I719" s="199" t="inlineStr">
        <is>
          <t>Unit ESP</t>
        </is>
      </c>
      <c r="J719" s="401" t="n"/>
      <c r="K719" s="71">
        <f>IF('{Equipment Data Entry}'!H110="","",'{Equipment Data Entry}'!H110)</f>
        <v/>
      </c>
      <c r="L719" s="64">
        <f>F734</f>
        <v/>
      </c>
      <c r="M719" s="22" t="n"/>
      <c r="O719" s="217" t="n"/>
      <c r="R719" s="217" t="n"/>
      <c r="U719" s="217" t="n"/>
      <c r="V719" s="217" t="n"/>
      <c r="W719" s="217" t="n"/>
    </row>
    <row r="720" ht="13.35" customHeight="1" s="162">
      <c r="B720" s="199" t="inlineStr">
        <is>
          <t>Area Served</t>
        </is>
      </c>
      <c r="C720" s="401" t="n"/>
      <c r="D720" s="204">
        <f>I713</f>
        <v/>
      </c>
      <c r="E720" s="400" t="n"/>
      <c r="F720" s="400" t="n"/>
      <c r="G720" s="401" t="n"/>
      <c r="H720" s="13" t="n"/>
      <c r="I720" s="199" t="inlineStr">
        <is>
          <t>Fan RPMs</t>
        </is>
      </c>
      <c r="J720" s="401" t="n"/>
      <c r="K720" s="24">
        <f>IF('{Equipment Data Entry}'!I110="","",'{Equipment Data Entry}'!I110)</f>
        <v/>
      </c>
      <c r="L720" s="24">
        <f>IF(L731="","",L731)</f>
        <v/>
      </c>
      <c r="M720" s="13" t="n"/>
      <c r="O720" s="217" t="n"/>
      <c r="P720" s="217" t="n"/>
      <c r="Q720" s="216" t="inlineStr">
        <is>
          <t>Direct Drive Motors</t>
        </is>
      </c>
      <c r="T720" s="216" t="inlineStr">
        <is>
          <t>Drive Change Data</t>
        </is>
      </c>
      <c r="V720" s="61" t="inlineStr">
        <is>
          <t>Original</t>
        </is>
      </c>
      <c r="W720" s="61" t="inlineStr">
        <is>
          <t>New</t>
        </is>
      </c>
    </row>
    <row r="721" ht="13.35" customHeight="1" s="162">
      <c r="B721" s="199" t="inlineStr">
        <is>
          <t>Location</t>
        </is>
      </c>
      <c r="C721" s="401" t="n"/>
      <c r="D721" s="204">
        <f>IF('{Equipment Data Entry}'!D110="","",'{Equipment Data Entry}'!D110)</f>
        <v/>
      </c>
      <c r="E721" s="400" t="n"/>
      <c r="F721" s="400" t="n"/>
      <c r="G721" s="401" t="n"/>
      <c r="H721" s="13" t="n"/>
      <c r="I721" s="283" t="n"/>
      <c r="J721" s="283" t="n"/>
      <c r="K721" s="36" t="n"/>
      <c r="L721" s="36" t="n"/>
      <c r="M721" s="13" t="n"/>
      <c r="O721" s="217" t="n"/>
      <c r="P721" s="211" t="n"/>
      <c r="Q721" s="211" t="inlineStr">
        <is>
          <t>Initial</t>
        </is>
      </c>
      <c r="R721" s="211" t="inlineStr">
        <is>
          <t>Final</t>
        </is>
      </c>
      <c r="S721" s="217" t="n"/>
      <c r="T721" s="211" t="inlineStr">
        <is>
          <t>Motor Sheave</t>
        </is>
      </c>
      <c r="U721" s="422" t="n"/>
      <c r="V721" s="212" t="n"/>
      <c r="W721" s="212" t="n"/>
    </row>
    <row r="722" ht="13.35" customHeight="1" s="162">
      <c r="B722" s="13" t="n"/>
      <c r="C722" s="13" t="n"/>
      <c r="D722" s="13" t="n"/>
      <c r="E722" s="13" t="n"/>
      <c r="F722" s="13" t="n"/>
      <c r="G722" s="13" t="n"/>
      <c r="H722" s="13" t="n"/>
      <c r="I722" s="283" t="n"/>
      <c r="J722" s="283" t="n"/>
      <c r="K722" s="37" t="n"/>
      <c r="L722" s="37" t="n"/>
      <c r="M722" s="13" t="n"/>
      <c r="O722" s="217" t="n"/>
      <c r="P722" s="211" t="inlineStr">
        <is>
          <t>RPM</t>
        </is>
      </c>
      <c r="Q722" s="212" t="n"/>
      <c r="R722" s="211" t="n"/>
      <c r="S722" s="217" t="n"/>
      <c r="T722" s="211" t="inlineStr">
        <is>
          <t>Fan Sheave</t>
        </is>
      </c>
      <c r="U722" s="422" t="n"/>
      <c r="V722" s="212" t="n"/>
      <c r="W722" s="212" t="n"/>
    </row>
    <row r="723" ht="13.35" customHeight="1" s="162">
      <c r="B723" s="200" t="inlineStr">
        <is>
          <t>Motor Data</t>
        </is>
      </c>
      <c r="C723" s="400" t="n"/>
      <c r="D723" s="400" t="n"/>
      <c r="E723" s="400" t="n"/>
      <c r="F723" s="400" t="n"/>
      <c r="G723" s="401" t="n"/>
      <c r="H723" s="13" t="n"/>
      <c r="I723" s="283" t="inlineStr">
        <is>
          <t>Filters: Type / Size / Qty</t>
        </is>
      </c>
      <c r="J723" s="404" t="n"/>
      <c r="K723" s="37" t="n"/>
      <c r="L723" s="404" t="n"/>
      <c r="M723" s="404" t="n"/>
      <c r="O723" s="217" t="n"/>
      <c r="P723" s="211" t="inlineStr">
        <is>
          <t>VFD</t>
        </is>
      </c>
      <c r="Q723" s="212" t="n"/>
      <c r="R723" s="211" t="n"/>
      <c r="S723" s="217" t="n"/>
      <c r="T723" s="211" t="inlineStr">
        <is>
          <t>Belt</t>
        </is>
      </c>
      <c r="U723" s="422" t="n"/>
      <c r="V723" s="212" t="n"/>
      <c r="W723" s="212" t="n"/>
    </row>
    <row r="724" ht="13.35" customHeight="1" s="162">
      <c r="B724" s="199" t="inlineStr">
        <is>
          <t>Manufacturer</t>
        </is>
      </c>
      <c r="C724" s="401" t="n"/>
      <c r="D724" s="203" t="n"/>
      <c r="E724" s="400" t="n"/>
      <c r="F724" s="400" t="n"/>
      <c r="G724" s="401" t="n"/>
      <c r="H724" s="13" t="n"/>
      <c r="I724" s="200" t="inlineStr">
        <is>
          <t>Drive Data</t>
        </is>
      </c>
      <c r="J724" s="400" t="n"/>
      <c r="K724" s="400" t="n"/>
      <c r="L724" s="401" t="n"/>
      <c r="M724" s="13" t="n"/>
      <c r="O724" s="217" t="n"/>
      <c r="P724" s="211" t="inlineStr">
        <is>
          <t>DCV</t>
        </is>
      </c>
      <c r="Q724" s="212" t="n"/>
      <c r="R724" s="211" t="n"/>
      <c r="S724" s="217" t="n"/>
      <c r="T724" s="211" t="inlineStr">
        <is>
          <t>C to C</t>
        </is>
      </c>
      <c r="U724" s="422" t="n"/>
      <c r="V724" s="212" t="n"/>
      <c r="W724" s="212" t="n"/>
    </row>
    <row r="725" ht="13.35" customHeight="1" s="162">
      <c r="B725" s="199" t="inlineStr">
        <is>
          <t>Horsepower</t>
        </is>
      </c>
      <c r="C725" s="401" t="n"/>
      <c r="D725" s="28">
        <f>IF('{Equipment Data Entry}'!G110="","",'{Equipment Data Entry}'!G110)</f>
        <v/>
      </c>
      <c r="E725" s="21" t="inlineStr">
        <is>
          <t>RPM</t>
        </is>
      </c>
      <c r="F725" s="24" t="n"/>
      <c r="G725" s="199" t="inlineStr">
        <is>
          <t>SF</t>
        </is>
      </c>
      <c r="H725" s="13" t="n"/>
      <c r="I725" s="199" t="inlineStr">
        <is>
          <t>Motor Shv OD/Bore/PD</t>
        </is>
      </c>
      <c r="J725" s="401" t="n"/>
      <c r="K725" s="208">
        <f>IF('{Equipment Data Entry}'!J110="","",'{Equipment Data Entry}'!J110)</f>
        <v/>
      </c>
      <c r="L725" s="401" t="n"/>
      <c r="M725" s="13" t="n"/>
      <c r="O725" s="217" t="n"/>
      <c r="P725" s="217" t="n"/>
      <c r="Q725" s="217" t="n"/>
      <c r="R725" s="217" t="n"/>
      <c r="S725" s="217" t="n"/>
      <c r="T725" s="217" t="n"/>
      <c r="U725" s="217" t="n"/>
      <c r="V725" s="217" t="n"/>
      <c r="W725" s="217" t="n"/>
    </row>
    <row r="726" ht="13.35" customHeight="1" s="162">
      <c r="B726" s="198">
        <f>IF('{Equipment Data Entry}'!N110="","",'{Equipment Data Entry}'!N110)</f>
        <v/>
      </c>
      <c r="C726" s="198">
        <f>IF('{Equipment Data Entry}'!O110="","",'{Equipment Data Entry}'!O110)</f>
        <v/>
      </c>
      <c r="D726" s="21" t="inlineStr">
        <is>
          <t>FLA</t>
        </is>
      </c>
      <c r="E726" s="67" t="n"/>
      <c r="F726" s="21" t="inlineStr">
        <is>
          <t>Frame</t>
        </is>
      </c>
      <c r="G726" s="208" t="n"/>
      <c r="H726" s="13" t="n"/>
      <c r="I726" s="199" t="inlineStr">
        <is>
          <t>Fan Shv OD/Bore</t>
        </is>
      </c>
      <c r="J726" s="401" t="n"/>
      <c r="K726" s="208">
        <f>IF('{Equipment Data Entry}'!K110="","",'{Equipment Data Entry}'!K110)</f>
        <v/>
      </c>
      <c r="L726" s="401" t="n"/>
      <c r="M726" s="13" t="n"/>
      <c r="O726" s="217" t="n"/>
      <c r="P726" s="217" t="n"/>
      <c r="Q726" s="462" t="inlineStr">
        <is>
          <t>Technician Notes</t>
        </is>
      </c>
      <c r="R726" s="451" t="n"/>
      <c r="S726" s="451" t="n"/>
      <c r="T726" s="451" t="n"/>
      <c r="U726" s="451" t="n"/>
      <c r="V726" s="451" t="n"/>
      <c r="W726" s="452" t="n"/>
    </row>
    <row r="727" ht="13.35" customHeight="1" s="162">
      <c r="B727" s="199" t="inlineStr">
        <is>
          <t>Corrected FLA</t>
        </is>
      </c>
      <c r="C727" s="401" t="n"/>
      <c r="D727" s="27">
        <f>IF(OR(E728="",E726="",B726=""),"",B726/AVERAGE(E728:G728)*E726)</f>
        <v/>
      </c>
      <c r="E727" s="199" t="inlineStr">
        <is>
          <t>Estimated BHP</t>
        </is>
      </c>
      <c r="F727" s="401" t="n"/>
      <c r="G727" s="27">
        <f>IF(OR(COUNT(E728:G728)=0,COUNT(E729:G729)=0),"",IF(C726="1-phase", ((0.8*0.9*E728*E729)/746), AVERAGE(E728:G728)*AVERAGE(E729:G729)*0.8*0.9*1.732/746))</f>
        <v/>
      </c>
      <c r="H727" s="13" t="n"/>
      <c r="I727" s="199" t="inlineStr">
        <is>
          <t>Belt(s)</t>
        </is>
      </c>
      <c r="J727" s="208">
        <f>IF('{Equipment Data Entry}'!L110="","",'{Equipment Data Entry}'!L110)</f>
        <v/>
      </c>
      <c r="K727" s="199" t="inlineStr">
        <is>
          <t>C to C</t>
        </is>
      </c>
      <c r="L727" s="64">
        <f>IF('{Equipment Data Entry}'!M110="","",'{Equipment Data Entry}'!M110)</f>
        <v/>
      </c>
      <c r="M727" s="13" t="n"/>
      <c r="O727" s="217" t="n"/>
      <c r="P727" s="217" t="n"/>
      <c r="Q727" s="463" t="n"/>
      <c r="R727" s="430" t="n"/>
      <c r="S727" s="430" t="n"/>
      <c r="T727" s="430" t="n"/>
      <c r="U727" s="430" t="n"/>
      <c r="V727" s="430" t="n"/>
      <c r="W727" s="464" t="n"/>
    </row>
    <row r="728" ht="13.35" customHeight="1" s="162">
      <c r="B728" s="199" t="inlineStr">
        <is>
          <t>Measured Voltage</t>
        </is>
      </c>
      <c r="C728" s="400" t="n"/>
      <c r="D728" s="401" t="n"/>
      <c r="E728" s="24" t="n"/>
      <c r="F728" s="24" t="n"/>
      <c r="G728" s="24" t="n"/>
      <c r="H728" s="13" t="n"/>
      <c r="I728" s="283" t="inlineStr">
        <is>
          <t>Final Settings / Setpoints</t>
        </is>
      </c>
      <c r="J728" s="404" t="n"/>
      <c r="K728" s="37" t="n"/>
      <c r="L728" s="404" t="n"/>
      <c r="M728" s="404" t="n"/>
      <c r="O728" s="217" t="n"/>
      <c r="P728" s="217" t="n"/>
      <c r="Q728" s="465" t="n"/>
      <c r="R728" s="404" t="n"/>
      <c r="S728" s="404" t="n"/>
      <c r="T728" s="404" t="n"/>
      <c r="U728" s="404" t="n"/>
      <c r="V728" s="404" t="n"/>
      <c r="W728" s="466" t="n"/>
    </row>
    <row r="729" ht="13.35" customHeight="1" s="162">
      <c r="B729" s="199" t="inlineStr">
        <is>
          <t>Measured Amperage</t>
        </is>
      </c>
      <c r="C729" s="400" t="n"/>
      <c r="D729" s="401" t="n"/>
      <c r="E729" s="67" t="n"/>
      <c r="F729" s="67" t="n"/>
      <c r="G729" s="67" t="n"/>
      <c r="H729" s="13" t="n"/>
      <c r="I729" s="205" t="inlineStr">
        <is>
          <t>RPM Data</t>
        </is>
      </c>
      <c r="J729" s="401" t="n"/>
      <c r="K729" s="205" t="inlineStr">
        <is>
          <t>Initial</t>
        </is>
      </c>
      <c r="L729" s="205" t="inlineStr">
        <is>
          <t>Final</t>
        </is>
      </c>
      <c r="M729" s="13" t="n"/>
      <c r="O729" s="217" t="n"/>
      <c r="P729" s="217" t="n"/>
      <c r="Q729" s="465" t="n"/>
      <c r="R729" s="404" t="n"/>
      <c r="S729" s="404" t="n"/>
      <c r="T729" s="404" t="n"/>
      <c r="U729" s="404" t="n"/>
      <c r="V729" s="404" t="n"/>
      <c r="W729" s="466" t="n"/>
    </row>
    <row r="730" ht="13.35" customHeight="1" s="162">
      <c r="B730" s="13" t="n"/>
      <c r="C730" s="13" t="n"/>
      <c r="D730" s="13" t="n"/>
      <c r="E730" s="13" t="n"/>
      <c r="F730" s="13" t="n"/>
      <c r="G730" s="13" t="n"/>
      <c r="H730" s="13" t="n"/>
      <c r="I730" s="199" t="inlineStr">
        <is>
          <t>Motor RPM</t>
        </is>
      </c>
      <c r="J730" s="401" t="n"/>
      <c r="K730" s="24" t="n"/>
      <c r="L730" s="24" t="n"/>
      <c r="M730" s="13" t="n"/>
      <c r="O730" s="217" t="n"/>
      <c r="P730" s="217" t="n"/>
      <c r="Q730" s="465" t="n"/>
      <c r="R730" s="404" t="n"/>
      <c r="S730" s="404" t="n"/>
      <c r="T730" s="404" t="n"/>
      <c r="U730" s="404" t="n"/>
      <c r="V730" s="404" t="n"/>
      <c r="W730" s="466" t="n"/>
    </row>
    <row r="731" ht="13.35" customHeight="1" s="162">
      <c r="B731" s="200" t="inlineStr">
        <is>
          <t xml:space="preserve">Static Pressures Profile </t>
        </is>
      </c>
      <c r="C731" s="400" t="n"/>
      <c r="D731" s="400" t="n"/>
      <c r="E731" s="400" t="n"/>
      <c r="F731" s="400" t="n"/>
      <c r="G731" s="401" t="n"/>
      <c r="H731" s="13" t="n"/>
      <c r="I731" s="199" t="inlineStr">
        <is>
          <t>Fan RPM</t>
        </is>
      </c>
      <c r="J731" s="401" t="n"/>
      <c r="K731" s="24" t="n"/>
      <c r="L731" s="24" t="n"/>
      <c r="M731" s="13" t="n"/>
      <c r="O731" s="217" t="n"/>
      <c r="P731" s="217" t="n"/>
      <c r="Q731" s="465" t="n"/>
      <c r="R731" s="404" t="n"/>
      <c r="S731" s="404" t="n"/>
      <c r="T731" s="404" t="n"/>
      <c r="U731" s="404" t="n"/>
      <c r="V731" s="404" t="n"/>
      <c r="W731" s="466" t="n"/>
    </row>
    <row r="732" ht="13.35" customHeight="1" s="162">
      <c r="B732" s="434" t="n"/>
      <c r="C732" s="401" t="n"/>
      <c r="D732" s="205" t="inlineStr">
        <is>
          <t>Flt/Coil</t>
        </is>
      </c>
      <c r="E732" s="205" t="inlineStr">
        <is>
          <t>Fan</t>
        </is>
      </c>
      <c r="F732" s="434" t="n"/>
      <c r="G732" s="401" t="n"/>
      <c r="H732" s="13" t="n"/>
      <c r="I732" s="246" t="inlineStr">
        <is>
          <t>VSD Frequency</t>
        </is>
      </c>
      <c r="J732" s="403" t="n"/>
      <c r="K732" s="65" t="n"/>
      <c r="L732" s="65" t="n"/>
      <c r="M732" s="13" t="n"/>
      <c r="O732" s="217" t="n"/>
      <c r="P732" s="217" t="n"/>
      <c r="Q732" s="465" t="n"/>
      <c r="R732" s="404" t="n"/>
      <c r="S732" s="404" t="n"/>
      <c r="T732" s="404" t="n"/>
      <c r="U732" s="404" t="n"/>
      <c r="V732" s="404" t="n"/>
      <c r="W732" s="466" t="n"/>
    </row>
    <row r="733" ht="13.35" customHeight="1" s="162">
      <c r="B733" s="198" t="inlineStr">
        <is>
          <t>Entering</t>
        </is>
      </c>
      <c r="C733" s="401" t="n"/>
      <c r="D733" s="19" t="n"/>
      <c r="E733" s="19" t="n"/>
      <c r="F733" s="19">
        <f>IF(E733="", "", E734-E733)</f>
        <v/>
      </c>
      <c r="G733" s="186" t="inlineStr">
        <is>
          <t>TSP</t>
        </is>
      </c>
      <c r="H733" s="23" t="n"/>
      <c r="I733" s="14" t="n"/>
      <c r="J733" s="14" t="n"/>
      <c r="K733" s="14" t="n"/>
      <c r="L733" s="38" t="n"/>
      <c r="M733" s="13" t="n"/>
      <c r="O733" s="217" t="n"/>
      <c r="P733" s="217" t="n"/>
      <c r="Q733" s="465" t="n"/>
      <c r="R733" s="404" t="n"/>
      <c r="S733" s="404" t="n"/>
      <c r="T733" s="404" t="n"/>
      <c r="U733" s="404" t="n"/>
      <c r="V733" s="404" t="n"/>
      <c r="W733" s="466" t="n"/>
    </row>
    <row r="734" ht="13.35" customHeight="1" s="162">
      <c r="B734" s="198" t="inlineStr">
        <is>
          <t>Exiting</t>
        </is>
      </c>
      <c r="C734" s="401" t="n"/>
      <c r="D734" s="55">
        <f>IF(E733="", "", E733)</f>
        <v/>
      </c>
      <c r="E734" s="19" t="n"/>
      <c r="F734" s="19">
        <f>IF(E734="", "", E734-D733)</f>
        <v/>
      </c>
      <c r="G734" s="186" t="inlineStr">
        <is>
          <t>ESP</t>
        </is>
      </c>
      <c r="H734" s="23" t="n"/>
      <c r="I734" s="13" t="n"/>
      <c r="J734" s="13" t="n"/>
      <c r="K734" s="13" t="n"/>
      <c r="L734" s="13" t="n"/>
      <c r="M734" s="13" t="n"/>
      <c r="O734" s="217" t="n"/>
      <c r="P734" s="217" t="n"/>
      <c r="Q734" s="467" t="n"/>
      <c r="R734" s="468" t="n"/>
      <c r="S734" s="468" t="n"/>
      <c r="T734" s="468" t="n"/>
      <c r="U734" s="468" t="n"/>
      <c r="V734" s="468" t="n"/>
      <c r="W734" s="469" t="n"/>
    </row>
    <row r="735"/>
    <row r="736" ht="13.35" customHeight="1" s="162">
      <c r="B736" s="205" t="inlineStr">
        <is>
          <t>Notes</t>
        </is>
      </c>
      <c r="C736" s="186" t="n"/>
      <c r="D736" s="400" t="n"/>
      <c r="E736" s="400" t="n"/>
      <c r="F736" s="400" t="n"/>
      <c r="G736" s="400" t="n"/>
      <c r="H736" s="400" t="n"/>
      <c r="I736" s="400" t="n"/>
      <c r="J736" s="400" t="n"/>
      <c r="K736" s="400" t="n"/>
      <c r="L736" s="400" t="n"/>
      <c r="M736" s="401" t="n"/>
    </row>
    <row r="737" ht="13.35" customHeight="1" s="162">
      <c r="B737" s="186" t="n"/>
      <c r="C737" s="400" t="n"/>
      <c r="D737" s="400" t="n"/>
      <c r="E737" s="400" t="n"/>
      <c r="F737" s="400" t="n"/>
      <c r="G737" s="400" t="n"/>
      <c r="H737" s="400" t="n"/>
      <c r="I737" s="400" t="n"/>
      <c r="J737" s="400" t="n"/>
      <c r="K737" s="400" t="n"/>
      <c r="L737" s="400" t="n"/>
      <c r="M737" s="401" t="n"/>
    </row>
    <row r="738" ht="13.35" customHeight="1" s="162">
      <c r="B738" s="186" t="n"/>
      <c r="C738" s="400" t="n"/>
      <c r="D738" s="400" t="n"/>
      <c r="E738" s="400" t="n"/>
      <c r="F738" s="400" t="n"/>
      <c r="G738" s="400" t="n"/>
      <c r="H738" s="400" t="n"/>
      <c r="I738" s="400" t="n"/>
      <c r="J738" s="400" t="n"/>
      <c r="K738" s="400" t="n"/>
      <c r="L738" s="400" t="n"/>
      <c r="M738" s="401" t="n"/>
    </row>
    <row r="739" ht="13.35" customHeight="1" s="162">
      <c r="B739" s="200" t="inlineStr">
        <is>
          <t>System</t>
        </is>
      </c>
      <c r="C739" s="403" t="n"/>
      <c r="D739" s="209">
        <f>IF('{Equipment Data Entry}'!B111="","",'{Equipment Data Entry}'!B111)</f>
        <v/>
      </c>
      <c r="E739" s="420" t="n"/>
      <c r="F739" s="403" t="n"/>
      <c r="G739" s="200" t="inlineStr">
        <is>
          <t>Service</t>
        </is>
      </c>
      <c r="H739" s="403" t="n"/>
      <c r="I739" s="210">
        <f>IF('{Equipment Data Entry}'!C111="","", '{Equipment Data Entry}'!C111)</f>
        <v/>
      </c>
      <c r="J739" s="420" t="n"/>
      <c r="K739" s="420" t="n"/>
      <c r="L739" s="420" t="n"/>
      <c r="M739" s="403" t="n"/>
      <c r="O739" s="217" t="n"/>
      <c r="P739" s="217" t="n"/>
      <c r="Q739" s="216" t="inlineStr">
        <is>
          <t>Misc. Unit Info</t>
        </is>
      </c>
      <c r="T739" s="217" t="n"/>
      <c r="V739" s="217" t="n"/>
      <c r="W739" s="217" t="n"/>
    </row>
    <row r="740" ht="13.35" customHeight="1" s="162">
      <c r="B740" s="424" t="n"/>
      <c r="C740" s="425" t="n"/>
      <c r="D740" s="424" t="n"/>
      <c r="E740" s="426" t="n"/>
      <c r="F740" s="425" t="n"/>
      <c r="G740" s="424" t="n"/>
      <c r="H740" s="425" t="n"/>
      <c r="I740" s="424" t="n"/>
      <c r="J740" s="426" t="n"/>
      <c r="K740" s="426" t="n"/>
      <c r="L740" s="426" t="n"/>
      <c r="M740" s="425" t="n"/>
      <c r="O740" s="217" t="n"/>
      <c r="P740" s="217" t="n"/>
      <c r="Q740" s="211" t="inlineStr">
        <is>
          <t>Design Fan Rotation</t>
        </is>
      </c>
      <c r="R740" s="421" t="n"/>
      <c r="S740" s="422" t="n"/>
      <c r="T740" s="212" t="n"/>
      <c r="U740" s="423" t="n"/>
      <c r="V740" s="217" t="n"/>
      <c r="W740" s="217" t="n"/>
    </row>
    <row r="741" ht="13.35" customHeight="1" s="162">
      <c r="B741" s="439" t="inlineStr">
        <is>
          <t>Drive Type:</t>
        </is>
      </c>
      <c r="C741" s="13" t="n"/>
      <c r="D741" s="440" t="n"/>
      <c r="E741" s="439" t="inlineStr">
        <is>
          <t>Fan Rotation – Design:</t>
        </is>
      </c>
      <c r="F741" s="13" t="n"/>
      <c r="G741" s="440" t="n"/>
      <c r="H741" s="13" t="n"/>
      <c r="I741" s="439" t="inlineStr">
        <is>
          <t>Actual:</t>
        </is>
      </c>
      <c r="J741" s="440" t="n"/>
      <c r="K741" s="439" t="inlineStr">
        <is>
          <t>Sheave Bore (M/F):</t>
        </is>
      </c>
      <c r="L741" s="13" t="n"/>
      <c r="M741" s="440" t="n"/>
      <c r="O741" s="217" t="n"/>
      <c r="P741" s="217" t="n"/>
      <c r="Q741" s="211" t="inlineStr">
        <is>
          <t>Actual Fan Rotation</t>
        </is>
      </c>
      <c r="R741" s="421" t="n"/>
      <c r="S741" s="422" t="n"/>
      <c r="T741" s="212" t="n"/>
      <c r="U741" s="423" t="n"/>
      <c r="V741" s="217" t="n"/>
      <c r="W741" s="217" t="n"/>
    </row>
    <row r="742" ht="13.35" customHeight="1" s="162">
      <c r="B742" s="200" t="inlineStr">
        <is>
          <t>Unit Data</t>
        </is>
      </c>
      <c r="C742" s="400" t="n"/>
      <c r="D742" s="400" t="n"/>
      <c r="E742" s="400" t="n"/>
      <c r="F742" s="400" t="n"/>
      <c r="G742" s="401" t="n"/>
      <c r="H742" s="13" t="n"/>
      <c r="I742" s="200" t="inlineStr">
        <is>
          <t>Design and Performance Data</t>
        </is>
      </c>
      <c r="J742" s="400" t="n"/>
      <c r="K742" s="400" t="n"/>
      <c r="L742" s="401" t="n"/>
      <c r="M742" s="283" t="n"/>
      <c r="O742" s="217" t="n"/>
      <c r="P742" s="217" t="n"/>
      <c r="Q742" s="211" t="inlineStr">
        <is>
          <t>Design Filter Type</t>
        </is>
      </c>
      <c r="R742" s="421" t="n"/>
      <c r="S742" s="422" t="n"/>
      <c r="T742" s="212" t="n"/>
      <c r="U742" s="423" t="n"/>
      <c r="V742" s="217" t="n"/>
      <c r="W742" s="217" t="n"/>
    </row>
    <row r="743" ht="13.35" customHeight="1" s="162">
      <c r="B743" s="199" t="inlineStr">
        <is>
          <t>Manufacturer</t>
        </is>
      </c>
      <c r="C743" s="401" t="n"/>
      <c r="D743" s="204">
        <f>IF('{Equipment Data Entry}'!E111="","",'{Equipment Data Entry}'!E111)</f>
        <v/>
      </c>
      <c r="E743" s="400" t="n"/>
      <c r="F743" s="400" t="n"/>
      <c r="G743" s="401" t="n"/>
      <c r="H743" s="13" t="n"/>
      <c r="I743" s="199" t="inlineStr">
        <is>
          <t>Design Criteria</t>
        </is>
      </c>
      <c r="J743" s="401" t="n"/>
      <c r="K743" s="199" t="inlineStr">
        <is>
          <t>Design</t>
        </is>
      </c>
      <c r="L743" s="199" t="inlineStr">
        <is>
          <t>Actual</t>
        </is>
      </c>
      <c r="M743" s="13" t="n"/>
      <c r="O743" s="216" t="n"/>
      <c r="P743" s="216" t="n"/>
      <c r="Q743" s="211" t="inlineStr">
        <is>
          <t>Installed Filter Type</t>
        </is>
      </c>
      <c r="R743" s="421" t="n"/>
      <c r="S743" s="422" t="n"/>
      <c r="T743" s="212" t="n"/>
      <c r="U743" s="423" t="n"/>
      <c r="V743" s="217" t="n"/>
      <c r="W743" s="217" t="n"/>
    </row>
    <row r="744" ht="13.35" customHeight="1" s="162">
      <c r="B744" s="199" t="inlineStr">
        <is>
          <t>Model Number</t>
        </is>
      </c>
      <c r="C744" s="401" t="n"/>
      <c r="D744" s="204">
        <f>IF('{Equipment Data Entry}'!F111="","",'{Equipment Data Entry}'!F111)</f>
        <v/>
      </c>
      <c r="E744" s="400" t="n"/>
      <c r="F744" s="400" t="n"/>
      <c r="G744" s="401" t="n"/>
      <c r="H744" s="13" t="n"/>
      <c r="I744" s="199" t="inlineStr">
        <is>
          <t>Total Airflow</t>
        </is>
      </c>
      <c r="J744" s="401" t="n"/>
      <c r="K744" s="24">
        <f>'Fan Airflow'!H758</f>
        <v/>
      </c>
      <c r="L744" s="24">
        <f>'Fan Airflow'!L758</f>
        <v/>
      </c>
      <c r="M744" s="22">
        <f>IF(OR(L744="",K744="",K744=0),"",L744/K744)</f>
        <v/>
      </c>
      <c r="O744" s="217" t="n"/>
      <c r="P744" s="217" t="n"/>
      <c r="Q744" s="211" t="inlineStr">
        <is>
          <t>Size</t>
        </is>
      </c>
      <c r="R744" s="212" t="n"/>
      <c r="S744" s="423" t="n"/>
      <c r="T744" s="211" t="inlineStr">
        <is>
          <t>Qty.</t>
        </is>
      </c>
      <c r="U744" s="212" t="n"/>
      <c r="V744" s="217" t="n"/>
      <c r="W744" s="217" t="n"/>
    </row>
    <row r="745" ht="13.35" customHeight="1" s="162">
      <c r="B745" s="199" t="inlineStr">
        <is>
          <t>Serial Number</t>
        </is>
      </c>
      <c r="C745" s="401" t="n"/>
      <c r="D745" s="204" t="n"/>
      <c r="E745" s="400" t="n"/>
      <c r="F745" s="400" t="n"/>
      <c r="G745" s="401" t="n"/>
      <c r="H745" s="13" t="n"/>
      <c r="I745" s="199" t="inlineStr">
        <is>
          <t>Unit ESP</t>
        </is>
      </c>
      <c r="J745" s="401" t="n"/>
      <c r="K745" s="71">
        <f>IF('{Equipment Data Entry}'!H111="","",'{Equipment Data Entry}'!H111)</f>
        <v/>
      </c>
      <c r="L745" s="64">
        <f>F760</f>
        <v/>
      </c>
      <c r="M745" s="22" t="n"/>
      <c r="O745" s="217" t="n"/>
      <c r="R745" s="217" t="n"/>
      <c r="U745" s="217" t="n"/>
      <c r="V745" s="217" t="n"/>
      <c r="W745" s="217" t="n"/>
    </row>
    <row r="746" ht="13.35" customHeight="1" s="162">
      <c r="B746" s="199" t="inlineStr">
        <is>
          <t>Area Served</t>
        </is>
      </c>
      <c r="C746" s="401" t="n"/>
      <c r="D746" s="204">
        <f>I739</f>
        <v/>
      </c>
      <c r="E746" s="400" t="n"/>
      <c r="F746" s="400" t="n"/>
      <c r="G746" s="401" t="n"/>
      <c r="H746" s="13" t="n"/>
      <c r="I746" s="199" t="inlineStr">
        <is>
          <t>Fan RPMs</t>
        </is>
      </c>
      <c r="J746" s="401" t="n"/>
      <c r="K746" s="24">
        <f>IF('{Equipment Data Entry}'!I111="","",'{Equipment Data Entry}'!I111)</f>
        <v/>
      </c>
      <c r="L746" s="24">
        <f>IF(L757="","",L757)</f>
        <v/>
      </c>
      <c r="M746" s="13" t="n"/>
      <c r="O746" s="217" t="n"/>
      <c r="P746" s="217" t="n"/>
      <c r="Q746" s="216" t="inlineStr">
        <is>
          <t>Direct Drive Motors</t>
        </is>
      </c>
      <c r="T746" s="216" t="inlineStr">
        <is>
          <t>Drive Change Data</t>
        </is>
      </c>
      <c r="V746" s="61" t="inlineStr">
        <is>
          <t>Original</t>
        </is>
      </c>
      <c r="W746" s="61" t="inlineStr">
        <is>
          <t>New</t>
        </is>
      </c>
    </row>
    <row r="747" ht="13.35" customHeight="1" s="162">
      <c r="B747" s="199" t="inlineStr">
        <is>
          <t>Location</t>
        </is>
      </c>
      <c r="C747" s="401" t="n"/>
      <c r="D747" s="204">
        <f>IF('{Equipment Data Entry}'!D111="","",'{Equipment Data Entry}'!D111)</f>
        <v/>
      </c>
      <c r="E747" s="400" t="n"/>
      <c r="F747" s="400" t="n"/>
      <c r="G747" s="401" t="n"/>
      <c r="H747" s="13" t="n"/>
      <c r="I747" s="283" t="n"/>
      <c r="J747" s="283" t="n"/>
      <c r="K747" s="36" t="n"/>
      <c r="L747" s="36" t="n"/>
      <c r="M747" s="13" t="n"/>
      <c r="O747" s="217" t="n"/>
      <c r="P747" s="211" t="n"/>
      <c r="Q747" s="211" t="inlineStr">
        <is>
          <t>Initial</t>
        </is>
      </c>
      <c r="R747" s="211" t="inlineStr">
        <is>
          <t>Final</t>
        </is>
      </c>
      <c r="S747" s="217" t="n"/>
      <c r="T747" s="211" t="inlineStr">
        <is>
          <t>Motor Sheave</t>
        </is>
      </c>
      <c r="U747" s="422" t="n"/>
      <c r="V747" s="212" t="n"/>
      <c r="W747" s="212" t="n"/>
    </row>
    <row r="748" ht="13.35" customHeight="1" s="162">
      <c r="B748" s="13" t="n"/>
      <c r="C748" s="13" t="n"/>
      <c r="D748" s="13" t="n"/>
      <c r="E748" s="13" t="n"/>
      <c r="F748" s="13" t="n"/>
      <c r="G748" s="13" t="n"/>
      <c r="H748" s="13" t="n"/>
      <c r="I748" s="283" t="n"/>
      <c r="J748" s="283" t="n"/>
      <c r="K748" s="37" t="n"/>
      <c r="L748" s="37" t="n"/>
      <c r="M748" s="13" t="n"/>
      <c r="O748" s="217" t="n"/>
      <c r="P748" s="211" t="inlineStr">
        <is>
          <t>RPM</t>
        </is>
      </c>
      <c r="Q748" s="212" t="n"/>
      <c r="R748" s="211" t="n"/>
      <c r="S748" s="217" t="n"/>
      <c r="T748" s="211" t="inlineStr">
        <is>
          <t>Fan Sheave</t>
        </is>
      </c>
      <c r="U748" s="422" t="n"/>
      <c r="V748" s="212" t="n"/>
      <c r="W748" s="212" t="n"/>
    </row>
    <row r="749" ht="13.35" customHeight="1" s="162">
      <c r="B749" s="200" t="inlineStr">
        <is>
          <t>Motor Data</t>
        </is>
      </c>
      <c r="C749" s="400" t="n"/>
      <c r="D749" s="400" t="n"/>
      <c r="E749" s="400" t="n"/>
      <c r="F749" s="400" t="n"/>
      <c r="G749" s="401" t="n"/>
      <c r="H749" s="13" t="n"/>
      <c r="I749" s="283" t="inlineStr">
        <is>
          <t>Filters: Type / Size / Qty</t>
        </is>
      </c>
      <c r="J749" s="404" t="n"/>
      <c r="K749" s="37" t="n"/>
      <c r="L749" s="404" t="n"/>
      <c r="M749" s="404" t="n"/>
      <c r="O749" s="217" t="n"/>
      <c r="P749" s="211" t="inlineStr">
        <is>
          <t>VFD</t>
        </is>
      </c>
      <c r="Q749" s="212" t="n"/>
      <c r="R749" s="211" t="n"/>
      <c r="S749" s="217" t="n"/>
      <c r="T749" s="211" t="inlineStr">
        <is>
          <t>Belt</t>
        </is>
      </c>
      <c r="U749" s="422" t="n"/>
      <c r="V749" s="212" t="n"/>
      <c r="W749" s="212" t="n"/>
    </row>
    <row r="750" ht="13.35" customHeight="1" s="162">
      <c r="B750" s="199" t="inlineStr">
        <is>
          <t>Manufacturer</t>
        </is>
      </c>
      <c r="C750" s="401" t="n"/>
      <c r="D750" s="203" t="n"/>
      <c r="E750" s="400" t="n"/>
      <c r="F750" s="400" t="n"/>
      <c r="G750" s="401" t="n"/>
      <c r="H750" s="13" t="n"/>
      <c r="I750" s="200" t="inlineStr">
        <is>
          <t>Drive Data</t>
        </is>
      </c>
      <c r="J750" s="400" t="n"/>
      <c r="K750" s="400" t="n"/>
      <c r="L750" s="401" t="n"/>
      <c r="M750" s="13" t="n"/>
      <c r="O750" s="217" t="n"/>
      <c r="P750" s="211" t="inlineStr">
        <is>
          <t>DCV</t>
        </is>
      </c>
      <c r="Q750" s="212" t="n"/>
      <c r="R750" s="211" t="n"/>
      <c r="S750" s="217" t="n"/>
      <c r="T750" s="211" t="inlineStr">
        <is>
          <t>C to C</t>
        </is>
      </c>
      <c r="U750" s="422" t="n"/>
      <c r="V750" s="212" t="n"/>
      <c r="W750" s="212" t="n"/>
    </row>
    <row r="751" ht="13.35" customHeight="1" s="162">
      <c r="B751" s="199" t="inlineStr">
        <is>
          <t>Horsepower</t>
        </is>
      </c>
      <c r="C751" s="401" t="n"/>
      <c r="D751" s="28">
        <f>IF('{Equipment Data Entry}'!G111="","",'{Equipment Data Entry}'!G111)</f>
        <v/>
      </c>
      <c r="E751" s="21" t="inlineStr">
        <is>
          <t>RPM</t>
        </is>
      </c>
      <c r="F751" s="24" t="n"/>
      <c r="G751" s="199" t="inlineStr">
        <is>
          <t>SF</t>
        </is>
      </c>
      <c r="H751" s="13" t="n"/>
      <c r="I751" s="199" t="inlineStr">
        <is>
          <t>Motor Shv OD/Bore/PD</t>
        </is>
      </c>
      <c r="J751" s="401" t="n"/>
      <c r="K751" s="208">
        <f>IF('{Equipment Data Entry}'!J111="","",'{Equipment Data Entry}'!J111)</f>
        <v/>
      </c>
      <c r="L751" s="401" t="n"/>
      <c r="M751" s="13" t="n"/>
      <c r="O751" s="217" t="n"/>
      <c r="P751" s="217" t="n"/>
      <c r="Q751" s="217" t="n"/>
      <c r="R751" s="217" t="n"/>
      <c r="S751" s="217" t="n"/>
      <c r="T751" s="217" t="n"/>
      <c r="U751" s="217" t="n"/>
      <c r="V751" s="217" t="n"/>
      <c r="W751" s="217" t="n"/>
    </row>
    <row r="752" ht="13.35" customHeight="1" s="162">
      <c r="B752" s="198">
        <f>IF('{Equipment Data Entry}'!N111="","",'{Equipment Data Entry}'!N111)</f>
        <v/>
      </c>
      <c r="C752" s="198">
        <f>IF('{Equipment Data Entry}'!O111="","",'{Equipment Data Entry}'!O111)</f>
        <v/>
      </c>
      <c r="D752" s="21" t="inlineStr">
        <is>
          <t>FLA</t>
        </is>
      </c>
      <c r="E752" s="67" t="n"/>
      <c r="F752" s="21" t="inlineStr">
        <is>
          <t>Frame</t>
        </is>
      </c>
      <c r="G752" s="208" t="n"/>
      <c r="H752" s="13" t="n"/>
      <c r="I752" s="199" t="inlineStr">
        <is>
          <t>Fan Shv OD/Bore</t>
        </is>
      </c>
      <c r="J752" s="401" t="n"/>
      <c r="K752" s="208">
        <f>IF('{Equipment Data Entry}'!K111="","",'{Equipment Data Entry}'!K111)</f>
        <v/>
      </c>
      <c r="L752" s="401" t="n"/>
      <c r="M752" s="13" t="n"/>
      <c r="O752" s="217" t="n"/>
      <c r="P752" s="217" t="n"/>
      <c r="Q752" s="462" t="inlineStr">
        <is>
          <t>Technician Notes</t>
        </is>
      </c>
      <c r="R752" s="451" t="n"/>
      <c r="S752" s="451" t="n"/>
      <c r="T752" s="451" t="n"/>
      <c r="U752" s="451" t="n"/>
      <c r="V752" s="451" t="n"/>
      <c r="W752" s="452" t="n"/>
    </row>
    <row r="753" ht="13.35" customHeight="1" s="162">
      <c r="B753" s="199" t="inlineStr">
        <is>
          <t>Corrected FLA</t>
        </is>
      </c>
      <c r="C753" s="401" t="n"/>
      <c r="D753" s="27">
        <f>IF(OR(E754="",E752="",B752=""),"",B752/AVERAGE(E754:G754)*E752)</f>
        <v/>
      </c>
      <c r="E753" s="199" t="inlineStr">
        <is>
          <t>Estimated BHP</t>
        </is>
      </c>
      <c r="F753" s="401" t="n"/>
      <c r="G753" s="27">
        <f>IF(OR(COUNT(E754:G754)=0,COUNT(E755:G755)=0),"",IF(C752="1-phase", ((0.8*0.9*E754*E755)/746), AVERAGE(E754:G754)*AVERAGE(E755:G755)*0.8*0.9*1.732/746))</f>
        <v/>
      </c>
      <c r="H753" s="13" t="n"/>
      <c r="I753" s="199" t="inlineStr">
        <is>
          <t>Belt(s)</t>
        </is>
      </c>
      <c r="J753" s="208">
        <f>IF('{Equipment Data Entry}'!L111="","",'{Equipment Data Entry}'!L111)</f>
        <v/>
      </c>
      <c r="K753" s="199" t="inlineStr">
        <is>
          <t>C to C</t>
        </is>
      </c>
      <c r="L753" s="64">
        <f>IF('{Equipment Data Entry}'!M111="","",'{Equipment Data Entry}'!M111)</f>
        <v/>
      </c>
      <c r="M753" s="13" t="n"/>
      <c r="O753" s="217" t="n"/>
      <c r="P753" s="217" t="n"/>
      <c r="Q753" s="463" t="n"/>
      <c r="R753" s="430" t="n"/>
      <c r="S753" s="430" t="n"/>
      <c r="T753" s="430" t="n"/>
      <c r="U753" s="430" t="n"/>
      <c r="V753" s="430" t="n"/>
      <c r="W753" s="464" t="n"/>
    </row>
    <row r="754" ht="13.35" customHeight="1" s="162">
      <c r="B754" s="199" t="inlineStr">
        <is>
          <t>Measured Voltage</t>
        </is>
      </c>
      <c r="C754" s="400" t="n"/>
      <c r="D754" s="401" t="n"/>
      <c r="E754" s="24" t="n"/>
      <c r="F754" s="24" t="n"/>
      <c r="G754" s="24" t="n"/>
      <c r="H754" s="13" t="n"/>
      <c r="I754" s="283" t="inlineStr">
        <is>
          <t>Final Settings / Setpoints</t>
        </is>
      </c>
      <c r="J754" s="404" t="n"/>
      <c r="K754" s="37" t="n"/>
      <c r="L754" s="404" t="n"/>
      <c r="M754" s="404" t="n"/>
      <c r="O754" s="217" t="n"/>
      <c r="P754" s="217" t="n"/>
      <c r="Q754" s="465" t="n"/>
      <c r="R754" s="404" t="n"/>
      <c r="S754" s="404" t="n"/>
      <c r="T754" s="404" t="n"/>
      <c r="U754" s="404" t="n"/>
      <c r="V754" s="404" t="n"/>
      <c r="W754" s="466" t="n"/>
    </row>
    <row r="755" ht="13.35" customHeight="1" s="162">
      <c r="B755" s="199" t="inlineStr">
        <is>
          <t>Measured Amperage</t>
        </is>
      </c>
      <c r="C755" s="400" t="n"/>
      <c r="D755" s="401" t="n"/>
      <c r="E755" s="67" t="n"/>
      <c r="F755" s="67" t="n"/>
      <c r="G755" s="67" t="n"/>
      <c r="H755" s="13" t="n"/>
      <c r="I755" s="205" t="inlineStr">
        <is>
          <t>RPM Data</t>
        </is>
      </c>
      <c r="J755" s="401" t="n"/>
      <c r="K755" s="205" t="inlineStr">
        <is>
          <t>Initial</t>
        </is>
      </c>
      <c r="L755" s="205" t="inlineStr">
        <is>
          <t>Final</t>
        </is>
      </c>
      <c r="M755" s="13" t="n"/>
      <c r="O755" s="217" t="n"/>
      <c r="P755" s="217" t="n"/>
      <c r="Q755" s="465" t="n"/>
      <c r="R755" s="404" t="n"/>
      <c r="S755" s="404" t="n"/>
      <c r="T755" s="404" t="n"/>
      <c r="U755" s="404" t="n"/>
      <c r="V755" s="404" t="n"/>
      <c r="W755" s="466" t="n"/>
    </row>
    <row r="756" ht="13.35" customHeight="1" s="162">
      <c r="B756" s="13" t="n"/>
      <c r="C756" s="13" t="n"/>
      <c r="D756" s="13" t="n"/>
      <c r="E756" s="13" t="n"/>
      <c r="F756" s="13" t="n"/>
      <c r="G756" s="13" t="n"/>
      <c r="H756" s="13" t="n"/>
      <c r="I756" s="199" t="inlineStr">
        <is>
          <t>Motor RPM</t>
        </is>
      </c>
      <c r="J756" s="401" t="n"/>
      <c r="K756" s="24" t="n"/>
      <c r="L756" s="24" t="n"/>
      <c r="M756" s="13" t="n"/>
      <c r="O756" s="217" t="n"/>
      <c r="P756" s="217" t="n"/>
      <c r="Q756" s="465" t="n"/>
      <c r="R756" s="404" t="n"/>
      <c r="S756" s="404" t="n"/>
      <c r="T756" s="404" t="n"/>
      <c r="U756" s="404" t="n"/>
      <c r="V756" s="404" t="n"/>
      <c r="W756" s="466" t="n"/>
    </row>
    <row r="757" ht="13.35" customHeight="1" s="162">
      <c r="B757" s="200" t="inlineStr">
        <is>
          <t xml:space="preserve">Static Pressures Profile </t>
        </is>
      </c>
      <c r="C757" s="400" t="n"/>
      <c r="D757" s="400" t="n"/>
      <c r="E757" s="400" t="n"/>
      <c r="F757" s="400" t="n"/>
      <c r="G757" s="401" t="n"/>
      <c r="H757" s="13" t="n"/>
      <c r="I757" s="199" t="inlineStr">
        <is>
          <t>Fan RPM</t>
        </is>
      </c>
      <c r="J757" s="401" t="n"/>
      <c r="K757" s="24" t="n"/>
      <c r="L757" s="24" t="n"/>
      <c r="M757" s="13" t="n"/>
      <c r="O757" s="217" t="n"/>
      <c r="P757" s="217" t="n"/>
      <c r="Q757" s="465" t="n"/>
      <c r="R757" s="404" t="n"/>
      <c r="S757" s="404" t="n"/>
      <c r="T757" s="404" t="n"/>
      <c r="U757" s="404" t="n"/>
      <c r="V757" s="404" t="n"/>
      <c r="W757" s="466" t="n"/>
    </row>
    <row r="758" ht="13.35" customHeight="1" s="162">
      <c r="B758" s="434" t="n"/>
      <c r="C758" s="401" t="n"/>
      <c r="D758" s="205" t="inlineStr">
        <is>
          <t>Flt/Coil</t>
        </is>
      </c>
      <c r="E758" s="205" t="inlineStr">
        <is>
          <t>Fan</t>
        </is>
      </c>
      <c r="F758" s="434" t="n"/>
      <c r="G758" s="401" t="n"/>
      <c r="H758" s="13" t="n"/>
      <c r="I758" s="246" t="inlineStr">
        <is>
          <t>VSD Frequency</t>
        </is>
      </c>
      <c r="J758" s="403" t="n"/>
      <c r="K758" s="65" t="n"/>
      <c r="L758" s="65" t="n"/>
      <c r="M758" s="13" t="n"/>
      <c r="O758" s="217" t="n"/>
      <c r="P758" s="217" t="n"/>
      <c r="Q758" s="465" t="n"/>
      <c r="R758" s="404" t="n"/>
      <c r="S758" s="404" t="n"/>
      <c r="T758" s="404" t="n"/>
      <c r="U758" s="404" t="n"/>
      <c r="V758" s="404" t="n"/>
      <c r="W758" s="466" t="n"/>
    </row>
    <row r="759" ht="13.35" customHeight="1" s="162">
      <c r="B759" s="198" t="inlineStr">
        <is>
          <t>Entering</t>
        </is>
      </c>
      <c r="C759" s="401" t="n"/>
      <c r="D759" s="19" t="n"/>
      <c r="E759" s="19" t="n"/>
      <c r="F759" s="19">
        <f>IF(E759="", "", E760-E759)</f>
        <v/>
      </c>
      <c r="G759" s="186" t="inlineStr">
        <is>
          <t>TSP</t>
        </is>
      </c>
      <c r="H759" s="23" t="n"/>
      <c r="I759" s="14" t="n"/>
      <c r="J759" s="14" t="n"/>
      <c r="K759" s="14" t="n"/>
      <c r="L759" s="38" t="n"/>
      <c r="M759" s="13" t="n"/>
      <c r="O759" s="217" t="n"/>
      <c r="P759" s="217" t="n"/>
      <c r="Q759" s="465" t="n"/>
      <c r="R759" s="404" t="n"/>
      <c r="S759" s="404" t="n"/>
      <c r="T759" s="404" t="n"/>
      <c r="U759" s="404" t="n"/>
      <c r="V759" s="404" t="n"/>
      <c r="W759" s="466" t="n"/>
    </row>
    <row r="760" ht="13.35" customHeight="1" s="162">
      <c r="B760" s="198" t="inlineStr">
        <is>
          <t>Exiting</t>
        </is>
      </c>
      <c r="C760" s="401" t="n"/>
      <c r="D760" s="55">
        <f>IF(E759="", "", E759)</f>
        <v/>
      </c>
      <c r="E760" s="19" t="n"/>
      <c r="F760" s="19">
        <f>IF(E760="", "", E760-D759)</f>
        <v/>
      </c>
      <c r="G760" s="186" t="inlineStr">
        <is>
          <t>ESP</t>
        </is>
      </c>
      <c r="H760" s="23" t="n"/>
      <c r="I760" s="13" t="n"/>
      <c r="J760" s="13" t="n"/>
      <c r="K760" s="13" t="n"/>
      <c r="L760" s="13" t="n"/>
      <c r="M760" s="13" t="n"/>
      <c r="O760" s="217" t="n"/>
      <c r="P760" s="217" t="n"/>
      <c r="Q760" s="467" t="n"/>
      <c r="R760" s="468" t="n"/>
      <c r="S760" s="468" t="n"/>
      <c r="T760" s="468" t="n"/>
      <c r="U760" s="468" t="n"/>
      <c r="V760" s="468" t="n"/>
      <c r="W760" s="469" t="n"/>
    </row>
    <row r="761"/>
    <row r="762" ht="13.35" customHeight="1" s="162">
      <c r="B762" s="200" t="inlineStr">
        <is>
          <t>System</t>
        </is>
      </c>
      <c r="C762" s="403" t="n"/>
      <c r="D762" s="209">
        <f>IF('{Equipment Data Entry}'!B112="","",'{Equipment Data Entry}'!B112)</f>
        <v/>
      </c>
      <c r="E762" s="420" t="n"/>
      <c r="F762" s="403" t="n"/>
      <c r="G762" s="200" t="inlineStr">
        <is>
          <t>Service</t>
        </is>
      </c>
      <c r="H762" s="403" t="n"/>
      <c r="I762" s="210">
        <f>IF('{Equipment Data Entry}'!C112="","", '{Equipment Data Entry}'!C112)</f>
        <v/>
      </c>
      <c r="J762" s="420" t="n"/>
      <c r="K762" s="420" t="n"/>
      <c r="L762" s="420" t="n"/>
      <c r="M762" s="403" t="n"/>
      <c r="O762" s="217" t="n"/>
      <c r="P762" s="217" t="n"/>
      <c r="Q762" s="216" t="inlineStr">
        <is>
          <t>Misc. Unit Info</t>
        </is>
      </c>
      <c r="T762" s="217" t="n"/>
      <c r="V762" s="217" t="n"/>
      <c r="W762" s="217" t="n"/>
    </row>
    <row r="763" ht="13.35" customHeight="1" s="162">
      <c r="B763" s="424" t="n"/>
      <c r="C763" s="425" t="n"/>
      <c r="D763" s="424" t="n"/>
      <c r="E763" s="426" t="n"/>
      <c r="F763" s="425" t="n"/>
      <c r="G763" s="424" t="n"/>
      <c r="H763" s="425" t="n"/>
      <c r="I763" s="424" t="n"/>
      <c r="J763" s="426" t="n"/>
      <c r="K763" s="426" t="n"/>
      <c r="L763" s="426" t="n"/>
      <c r="M763" s="425" t="n"/>
      <c r="O763" s="217" t="n"/>
      <c r="P763" s="217" t="n"/>
      <c r="Q763" s="211" t="inlineStr">
        <is>
          <t>Design Fan Rotation</t>
        </is>
      </c>
      <c r="R763" s="421" t="n"/>
      <c r="S763" s="422" t="n"/>
      <c r="T763" s="212" t="n"/>
      <c r="U763" s="423" t="n"/>
      <c r="V763" s="217" t="n"/>
      <c r="W763" s="217" t="n"/>
    </row>
    <row r="764" ht="13.35" customHeight="1" s="162">
      <c r="B764" s="439" t="inlineStr">
        <is>
          <t>Drive Type:</t>
        </is>
      </c>
      <c r="C764" s="13" t="n"/>
      <c r="D764" s="440" t="n"/>
      <c r="E764" s="439" t="inlineStr">
        <is>
          <t>Fan Rotation – Design:</t>
        </is>
      </c>
      <c r="F764" s="13" t="n"/>
      <c r="G764" s="440" t="n"/>
      <c r="H764" s="13" t="n"/>
      <c r="I764" s="439" t="inlineStr">
        <is>
          <t>Actual:</t>
        </is>
      </c>
      <c r="J764" s="440" t="n"/>
      <c r="K764" s="439" t="inlineStr">
        <is>
          <t>Sheave Bore (M/F):</t>
        </is>
      </c>
      <c r="L764" s="13" t="n"/>
      <c r="M764" s="440" t="n"/>
      <c r="O764" s="217" t="n"/>
      <c r="P764" s="217" t="n"/>
      <c r="Q764" s="211" t="inlineStr">
        <is>
          <t>Actual Fan Rotation</t>
        </is>
      </c>
      <c r="R764" s="421" t="n"/>
      <c r="S764" s="422" t="n"/>
      <c r="T764" s="212" t="n"/>
      <c r="U764" s="423" t="n"/>
      <c r="V764" s="217" t="n"/>
      <c r="W764" s="217" t="n"/>
    </row>
    <row r="765" ht="13.35" customHeight="1" s="162">
      <c r="B765" s="200" t="inlineStr">
        <is>
          <t>Unit Data</t>
        </is>
      </c>
      <c r="C765" s="400" t="n"/>
      <c r="D765" s="400" t="n"/>
      <c r="E765" s="400" t="n"/>
      <c r="F765" s="400" t="n"/>
      <c r="G765" s="401" t="n"/>
      <c r="H765" s="13" t="n"/>
      <c r="I765" s="200" t="inlineStr">
        <is>
          <t>Design and Performance Data</t>
        </is>
      </c>
      <c r="J765" s="400" t="n"/>
      <c r="K765" s="400" t="n"/>
      <c r="L765" s="401" t="n"/>
      <c r="M765" s="283" t="n"/>
      <c r="O765" s="217" t="n"/>
      <c r="P765" s="217" t="n"/>
      <c r="Q765" s="211" t="inlineStr">
        <is>
          <t>Design Filter Type</t>
        </is>
      </c>
      <c r="R765" s="421" t="n"/>
      <c r="S765" s="422" t="n"/>
      <c r="T765" s="212" t="n"/>
      <c r="U765" s="423" t="n"/>
      <c r="V765" s="217" t="n"/>
      <c r="W765" s="217" t="n"/>
    </row>
    <row r="766" ht="13.35" customHeight="1" s="162">
      <c r="B766" s="199" t="inlineStr">
        <is>
          <t>Manufacturer</t>
        </is>
      </c>
      <c r="C766" s="401" t="n"/>
      <c r="D766" s="204">
        <f>IF('{Equipment Data Entry}'!E112="","",'{Equipment Data Entry}'!E112)</f>
        <v/>
      </c>
      <c r="E766" s="400" t="n"/>
      <c r="F766" s="400" t="n"/>
      <c r="G766" s="401" t="n"/>
      <c r="H766" s="13" t="n"/>
      <c r="I766" s="199" t="inlineStr">
        <is>
          <t>Design Criteria</t>
        </is>
      </c>
      <c r="J766" s="401" t="n"/>
      <c r="K766" s="199" t="inlineStr">
        <is>
          <t>Design</t>
        </is>
      </c>
      <c r="L766" s="199" t="inlineStr">
        <is>
          <t>Actual</t>
        </is>
      </c>
      <c r="M766" s="13" t="n"/>
      <c r="O766" s="216" t="n"/>
      <c r="P766" s="216" t="n"/>
      <c r="Q766" s="211" t="inlineStr">
        <is>
          <t>Installed Filter Type</t>
        </is>
      </c>
      <c r="R766" s="421" t="n"/>
      <c r="S766" s="422" t="n"/>
      <c r="T766" s="212" t="n"/>
      <c r="U766" s="423" t="n"/>
      <c r="V766" s="217" t="n"/>
      <c r="W766" s="217" t="n"/>
    </row>
    <row r="767" ht="13.35" customHeight="1" s="162">
      <c r="B767" s="199" t="inlineStr">
        <is>
          <t>Model Number</t>
        </is>
      </c>
      <c r="C767" s="401" t="n"/>
      <c r="D767" s="204">
        <f>IF('{Equipment Data Entry}'!F112="","",'{Equipment Data Entry}'!F112)</f>
        <v/>
      </c>
      <c r="E767" s="400" t="n"/>
      <c r="F767" s="400" t="n"/>
      <c r="G767" s="401" t="n"/>
      <c r="H767" s="13" t="n"/>
      <c r="I767" s="199" t="inlineStr">
        <is>
          <t>Total Airflow</t>
        </is>
      </c>
      <c r="J767" s="401" t="n"/>
      <c r="K767" s="24">
        <f>'Fan Airflow'!H779</f>
        <v/>
      </c>
      <c r="L767" s="24">
        <f>'Fan Airflow'!L779</f>
        <v/>
      </c>
      <c r="M767" s="22">
        <f>IF(OR(L767="",K767="",K767=0),"",L767/K767)</f>
        <v/>
      </c>
      <c r="O767" s="217" t="n"/>
      <c r="P767" s="217" t="n"/>
      <c r="Q767" s="211" t="inlineStr">
        <is>
          <t>Size</t>
        </is>
      </c>
      <c r="R767" s="212" t="n"/>
      <c r="S767" s="423" t="n"/>
      <c r="T767" s="211" t="inlineStr">
        <is>
          <t>Qty.</t>
        </is>
      </c>
      <c r="U767" s="212" t="n"/>
      <c r="V767" s="217" t="n"/>
      <c r="W767" s="217" t="n"/>
    </row>
    <row r="768" ht="13.35" customHeight="1" s="162">
      <c r="B768" s="199" t="inlineStr">
        <is>
          <t>Serial Number</t>
        </is>
      </c>
      <c r="C768" s="401" t="n"/>
      <c r="D768" s="204" t="n"/>
      <c r="E768" s="400" t="n"/>
      <c r="F768" s="400" t="n"/>
      <c r="G768" s="401" t="n"/>
      <c r="H768" s="13" t="n"/>
      <c r="I768" s="199" t="inlineStr">
        <is>
          <t>Unit ESP</t>
        </is>
      </c>
      <c r="J768" s="401" t="n"/>
      <c r="K768" s="71">
        <f>IF('{Equipment Data Entry}'!H112="","",'{Equipment Data Entry}'!H112)</f>
        <v/>
      </c>
      <c r="L768" s="64">
        <f>F783</f>
        <v/>
      </c>
      <c r="M768" s="22" t="n"/>
      <c r="O768" s="217" t="n"/>
      <c r="R768" s="217" t="n"/>
      <c r="U768" s="217" t="n"/>
      <c r="V768" s="217" t="n"/>
      <c r="W768" s="217" t="n"/>
    </row>
    <row r="769" ht="13.35" customHeight="1" s="162">
      <c r="B769" s="199" t="inlineStr">
        <is>
          <t>Area Served</t>
        </is>
      </c>
      <c r="C769" s="401" t="n"/>
      <c r="D769" s="204">
        <f>I762</f>
        <v/>
      </c>
      <c r="E769" s="400" t="n"/>
      <c r="F769" s="400" t="n"/>
      <c r="G769" s="401" t="n"/>
      <c r="H769" s="13" t="n"/>
      <c r="I769" s="199" t="inlineStr">
        <is>
          <t>Fan RPMs</t>
        </is>
      </c>
      <c r="J769" s="401" t="n"/>
      <c r="K769" s="24">
        <f>IF('{Equipment Data Entry}'!I112="","",'{Equipment Data Entry}'!I112)</f>
        <v/>
      </c>
      <c r="L769" s="24">
        <f>IF(L780="","",L780)</f>
        <v/>
      </c>
      <c r="M769" s="13" t="n"/>
      <c r="O769" s="217" t="n"/>
      <c r="P769" s="217" t="n"/>
      <c r="Q769" s="216" t="inlineStr">
        <is>
          <t>Direct Drive Motors</t>
        </is>
      </c>
      <c r="T769" s="216" t="inlineStr">
        <is>
          <t>Drive Change Data</t>
        </is>
      </c>
      <c r="V769" s="61" t="inlineStr">
        <is>
          <t>Original</t>
        </is>
      </c>
      <c r="W769" s="61" t="inlineStr">
        <is>
          <t>New</t>
        </is>
      </c>
    </row>
    <row r="770" ht="13.35" customHeight="1" s="162">
      <c r="B770" s="199" t="inlineStr">
        <is>
          <t>Location</t>
        </is>
      </c>
      <c r="C770" s="401" t="n"/>
      <c r="D770" s="204">
        <f>IF('{Equipment Data Entry}'!D112="","",'{Equipment Data Entry}'!D112)</f>
        <v/>
      </c>
      <c r="E770" s="400" t="n"/>
      <c r="F770" s="400" t="n"/>
      <c r="G770" s="401" t="n"/>
      <c r="H770" s="13" t="n"/>
      <c r="I770" s="283" t="n"/>
      <c r="J770" s="283" t="n"/>
      <c r="K770" s="36" t="n"/>
      <c r="L770" s="36" t="n"/>
      <c r="M770" s="13" t="n"/>
      <c r="O770" s="217" t="n"/>
      <c r="P770" s="211" t="n"/>
      <c r="Q770" s="211" t="inlineStr">
        <is>
          <t>Initial</t>
        </is>
      </c>
      <c r="R770" s="211" t="inlineStr">
        <is>
          <t>Final</t>
        </is>
      </c>
      <c r="S770" s="217" t="n"/>
      <c r="T770" s="211" t="inlineStr">
        <is>
          <t>Motor Sheave</t>
        </is>
      </c>
      <c r="U770" s="422" t="n"/>
      <c r="V770" s="212" t="n"/>
      <c r="W770" s="212" t="n"/>
    </row>
    <row r="771" ht="13.35" customHeight="1" s="162">
      <c r="B771" s="13" t="n"/>
      <c r="C771" s="13" t="n"/>
      <c r="D771" s="13" t="n"/>
      <c r="E771" s="13" t="n"/>
      <c r="F771" s="13" t="n"/>
      <c r="G771" s="13" t="n"/>
      <c r="H771" s="13" t="n"/>
      <c r="I771" s="283" t="n"/>
      <c r="J771" s="283" t="n"/>
      <c r="K771" s="37" t="n"/>
      <c r="L771" s="37" t="n"/>
      <c r="M771" s="13" t="n"/>
      <c r="O771" s="217" t="n"/>
      <c r="P771" s="211" t="inlineStr">
        <is>
          <t>RPM</t>
        </is>
      </c>
      <c r="Q771" s="212" t="n"/>
      <c r="R771" s="211" t="n"/>
      <c r="S771" s="217" t="n"/>
      <c r="T771" s="211" t="inlineStr">
        <is>
          <t>Fan Sheave</t>
        </is>
      </c>
      <c r="U771" s="422" t="n"/>
      <c r="V771" s="212" t="n"/>
      <c r="W771" s="212" t="n"/>
    </row>
    <row r="772" ht="13.35" customHeight="1" s="162">
      <c r="B772" s="200" t="inlineStr">
        <is>
          <t>Motor Data</t>
        </is>
      </c>
      <c r="C772" s="400" t="n"/>
      <c r="D772" s="400" t="n"/>
      <c r="E772" s="400" t="n"/>
      <c r="F772" s="400" t="n"/>
      <c r="G772" s="401" t="n"/>
      <c r="H772" s="13" t="n"/>
      <c r="I772" s="283" t="inlineStr">
        <is>
          <t>Filters: Type / Size / Qty</t>
        </is>
      </c>
      <c r="J772" s="404" t="n"/>
      <c r="K772" s="37" t="n"/>
      <c r="L772" s="404" t="n"/>
      <c r="M772" s="404" t="n"/>
      <c r="O772" s="217" t="n"/>
      <c r="P772" s="211" t="inlineStr">
        <is>
          <t>VFD</t>
        </is>
      </c>
      <c r="Q772" s="212" t="n"/>
      <c r="R772" s="211" t="n"/>
      <c r="S772" s="217" t="n"/>
      <c r="T772" s="211" t="inlineStr">
        <is>
          <t>Belt</t>
        </is>
      </c>
      <c r="U772" s="422" t="n"/>
      <c r="V772" s="212" t="n"/>
      <c r="W772" s="212" t="n"/>
    </row>
    <row r="773" ht="13.35" customHeight="1" s="162">
      <c r="B773" s="199" t="inlineStr">
        <is>
          <t>Manufacturer</t>
        </is>
      </c>
      <c r="C773" s="401" t="n"/>
      <c r="D773" s="203" t="n"/>
      <c r="E773" s="400" t="n"/>
      <c r="F773" s="400" t="n"/>
      <c r="G773" s="401" t="n"/>
      <c r="H773" s="13" t="n"/>
      <c r="I773" s="200" t="inlineStr">
        <is>
          <t>Drive Data</t>
        </is>
      </c>
      <c r="J773" s="400" t="n"/>
      <c r="K773" s="400" t="n"/>
      <c r="L773" s="401" t="n"/>
      <c r="M773" s="13" t="n"/>
      <c r="O773" s="217" t="n"/>
      <c r="P773" s="211" t="inlineStr">
        <is>
          <t>DCV</t>
        </is>
      </c>
      <c r="Q773" s="212" t="n"/>
      <c r="R773" s="211" t="n"/>
      <c r="S773" s="217" t="n"/>
      <c r="T773" s="211" t="inlineStr">
        <is>
          <t>C to C</t>
        </is>
      </c>
      <c r="U773" s="422" t="n"/>
      <c r="V773" s="212" t="n"/>
      <c r="W773" s="212" t="n"/>
    </row>
    <row r="774" ht="13.35" customHeight="1" s="162">
      <c r="B774" s="199" t="inlineStr">
        <is>
          <t>Horsepower</t>
        </is>
      </c>
      <c r="C774" s="401" t="n"/>
      <c r="D774" s="28">
        <f>IF('{Equipment Data Entry}'!G112="","",'{Equipment Data Entry}'!G112)</f>
        <v/>
      </c>
      <c r="E774" s="21" t="inlineStr">
        <is>
          <t>RPM</t>
        </is>
      </c>
      <c r="F774" s="24" t="n"/>
      <c r="G774" s="199" t="inlineStr">
        <is>
          <t>SF</t>
        </is>
      </c>
      <c r="H774" s="13" t="n"/>
      <c r="I774" s="199" t="inlineStr">
        <is>
          <t>Motor Shv OD/Bore/PD</t>
        </is>
      </c>
      <c r="J774" s="401" t="n"/>
      <c r="K774" s="208">
        <f>IF('{Equipment Data Entry}'!J112="","",'{Equipment Data Entry}'!J112)</f>
        <v/>
      </c>
      <c r="L774" s="401" t="n"/>
      <c r="M774" s="13" t="n"/>
      <c r="O774" s="217" t="n"/>
      <c r="P774" s="217" t="n"/>
      <c r="Q774" s="217" t="n"/>
      <c r="R774" s="217" t="n"/>
      <c r="S774" s="217" t="n"/>
      <c r="T774" s="217" t="n"/>
      <c r="U774" s="217" t="n"/>
      <c r="V774" s="217" t="n"/>
      <c r="W774" s="217" t="n"/>
    </row>
    <row r="775" ht="13.35" customHeight="1" s="162">
      <c r="B775" s="198">
        <f>IF('{Equipment Data Entry}'!N112="","",'{Equipment Data Entry}'!N112)</f>
        <v/>
      </c>
      <c r="C775" s="198">
        <f>IF('{Equipment Data Entry}'!O112="","",'{Equipment Data Entry}'!O112)</f>
        <v/>
      </c>
      <c r="D775" s="21" t="inlineStr">
        <is>
          <t>FLA</t>
        </is>
      </c>
      <c r="E775" s="67" t="n"/>
      <c r="F775" s="21" t="inlineStr">
        <is>
          <t>Frame</t>
        </is>
      </c>
      <c r="G775" s="208" t="n"/>
      <c r="H775" s="13" t="n"/>
      <c r="I775" s="199" t="inlineStr">
        <is>
          <t>Fan Shv OD/Bore</t>
        </is>
      </c>
      <c r="J775" s="401" t="n"/>
      <c r="K775" s="208">
        <f>IF('{Equipment Data Entry}'!K112="","",'{Equipment Data Entry}'!K112)</f>
        <v/>
      </c>
      <c r="L775" s="401" t="n"/>
      <c r="M775" s="13" t="n"/>
      <c r="O775" s="217" t="n"/>
      <c r="P775" s="217" t="n"/>
      <c r="Q775" s="462" t="inlineStr">
        <is>
          <t>Technician Notes</t>
        </is>
      </c>
      <c r="R775" s="451" t="n"/>
      <c r="S775" s="451" t="n"/>
      <c r="T775" s="451" t="n"/>
      <c r="U775" s="451" t="n"/>
      <c r="V775" s="451" t="n"/>
      <c r="W775" s="452" t="n"/>
    </row>
    <row r="776" ht="13.35" customHeight="1" s="162">
      <c r="B776" s="199" t="inlineStr">
        <is>
          <t>Corrected FLA</t>
        </is>
      </c>
      <c r="C776" s="401" t="n"/>
      <c r="D776" s="27">
        <f>IF(OR(E777="",E775="",B775=""),"",B775/AVERAGE(E777:G777)*E775)</f>
        <v/>
      </c>
      <c r="E776" s="199" t="inlineStr">
        <is>
          <t>Estimated BHP</t>
        </is>
      </c>
      <c r="F776" s="401" t="n"/>
      <c r="G776" s="27">
        <f>IF(OR(COUNT(E777:G777)=0,COUNT(E778:G778)=0),"",IF(C775="1-phase", ((0.8*0.9*E777*E778)/746), AVERAGE(E777:G777)*AVERAGE(E778:G778)*0.8*0.9*1.732/746))</f>
        <v/>
      </c>
      <c r="H776" s="13" t="n"/>
      <c r="I776" s="199" t="inlineStr">
        <is>
          <t>Belt(s)</t>
        </is>
      </c>
      <c r="J776" s="208">
        <f>IF('{Equipment Data Entry}'!L112="","",'{Equipment Data Entry}'!L112)</f>
        <v/>
      </c>
      <c r="K776" s="199" t="inlineStr">
        <is>
          <t>C to C</t>
        </is>
      </c>
      <c r="L776" s="64">
        <f>IF('{Equipment Data Entry}'!M112="","",'{Equipment Data Entry}'!M112)</f>
        <v/>
      </c>
      <c r="M776" s="13" t="n"/>
      <c r="O776" s="217" t="n"/>
      <c r="P776" s="217" t="n"/>
      <c r="Q776" s="463" t="n"/>
      <c r="R776" s="430" t="n"/>
      <c r="S776" s="430" t="n"/>
      <c r="T776" s="430" t="n"/>
      <c r="U776" s="430" t="n"/>
      <c r="V776" s="430" t="n"/>
      <c r="W776" s="464" t="n"/>
    </row>
    <row r="777" ht="13.35" customHeight="1" s="162">
      <c r="B777" s="199" t="inlineStr">
        <is>
          <t>Measured Voltage</t>
        </is>
      </c>
      <c r="C777" s="400" t="n"/>
      <c r="D777" s="401" t="n"/>
      <c r="E777" s="24" t="n"/>
      <c r="F777" s="24" t="n"/>
      <c r="G777" s="24" t="n"/>
      <c r="H777" s="13" t="n"/>
      <c r="I777" s="283" t="inlineStr">
        <is>
          <t>Final Settings / Setpoints</t>
        </is>
      </c>
      <c r="J777" s="404" t="n"/>
      <c r="K777" s="37" t="n"/>
      <c r="L777" s="404" t="n"/>
      <c r="M777" s="404" t="n"/>
      <c r="O777" s="217" t="n"/>
      <c r="P777" s="217" t="n"/>
      <c r="Q777" s="465" t="n"/>
      <c r="R777" s="404" t="n"/>
      <c r="S777" s="404" t="n"/>
      <c r="T777" s="404" t="n"/>
      <c r="U777" s="404" t="n"/>
      <c r="V777" s="404" t="n"/>
      <c r="W777" s="466" t="n"/>
    </row>
    <row r="778" ht="13.35" customHeight="1" s="162">
      <c r="B778" s="199" t="inlineStr">
        <is>
          <t>Measured Amperage</t>
        </is>
      </c>
      <c r="C778" s="400" t="n"/>
      <c r="D778" s="401" t="n"/>
      <c r="E778" s="67" t="n"/>
      <c r="F778" s="67" t="n"/>
      <c r="G778" s="67" t="n"/>
      <c r="H778" s="13" t="n"/>
      <c r="I778" s="205" t="inlineStr">
        <is>
          <t>RPM Data</t>
        </is>
      </c>
      <c r="J778" s="401" t="n"/>
      <c r="K778" s="205" t="inlineStr">
        <is>
          <t>Initial</t>
        </is>
      </c>
      <c r="L778" s="205" t="inlineStr">
        <is>
          <t>Final</t>
        </is>
      </c>
      <c r="M778" s="13" t="n"/>
      <c r="O778" s="217" t="n"/>
      <c r="P778" s="217" t="n"/>
      <c r="Q778" s="465" t="n"/>
      <c r="R778" s="404" t="n"/>
      <c r="S778" s="404" t="n"/>
      <c r="T778" s="404" t="n"/>
      <c r="U778" s="404" t="n"/>
      <c r="V778" s="404" t="n"/>
      <c r="W778" s="466" t="n"/>
    </row>
    <row r="779" ht="13.35" customHeight="1" s="162">
      <c r="B779" s="13" t="n"/>
      <c r="C779" s="13" t="n"/>
      <c r="D779" s="13" t="n"/>
      <c r="E779" s="13" t="n"/>
      <c r="F779" s="13" t="n"/>
      <c r="G779" s="13" t="n"/>
      <c r="H779" s="13" t="n"/>
      <c r="I779" s="199" t="inlineStr">
        <is>
          <t>Motor RPM</t>
        </is>
      </c>
      <c r="J779" s="401" t="n"/>
      <c r="K779" s="24" t="n"/>
      <c r="L779" s="24" t="n"/>
      <c r="M779" s="13" t="n"/>
      <c r="O779" s="217" t="n"/>
      <c r="P779" s="217" t="n"/>
      <c r="Q779" s="465" t="n"/>
      <c r="R779" s="404" t="n"/>
      <c r="S779" s="404" t="n"/>
      <c r="T779" s="404" t="n"/>
      <c r="U779" s="404" t="n"/>
      <c r="V779" s="404" t="n"/>
      <c r="W779" s="466" t="n"/>
    </row>
    <row r="780" ht="13.35" customHeight="1" s="162">
      <c r="B780" s="200" t="inlineStr">
        <is>
          <t xml:space="preserve">Static Pressures Profile </t>
        </is>
      </c>
      <c r="C780" s="400" t="n"/>
      <c r="D780" s="400" t="n"/>
      <c r="E780" s="400" t="n"/>
      <c r="F780" s="400" t="n"/>
      <c r="G780" s="401" t="n"/>
      <c r="H780" s="13" t="n"/>
      <c r="I780" s="199" t="inlineStr">
        <is>
          <t>Fan RPM</t>
        </is>
      </c>
      <c r="J780" s="401" t="n"/>
      <c r="K780" s="24" t="n"/>
      <c r="L780" s="24" t="n"/>
      <c r="M780" s="13" t="n"/>
      <c r="O780" s="217" t="n"/>
      <c r="P780" s="217" t="n"/>
      <c r="Q780" s="465" t="n"/>
      <c r="R780" s="404" t="n"/>
      <c r="S780" s="404" t="n"/>
      <c r="T780" s="404" t="n"/>
      <c r="U780" s="404" t="n"/>
      <c r="V780" s="404" t="n"/>
      <c r="W780" s="466" t="n"/>
    </row>
    <row r="781" ht="13.35" customHeight="1" s="162">
      <c r="B781" s="434" t="n"/>
      <c r="C781" s="401" t="n"/>
      <c r="D781" s="205" t="inlineStr">
        <is>
          <t>Flt/Coil</t>
        </is>
      </c>
      <c r="E781" s="205" t="inlineStr">
        <is>
          <t>Fan</t>
        </is>
      </c>
      <c r="F781" s="434" t="n"/>
      <c r="G781" s="401" t="n"/>
      <c r="H781" s="13" t="n"/>
      <c r="I781" s="246" t="inlineStr">
        <is>
          <t>VSD Frequency</t>
        </is>
      </c>
      <c r="J781" s="403" t="n"/>
      <c r="K781" s="65" t="n"/>
      <c r="L781" s="65" t="n"/>
      <c r="M781" s="13" t="n"/>
      <c r="O781" s="217" t="n"/>
      <c r="P781" s="217" t="n"/>
      <c r="Q781" s="465" t="n"/>
      <c r="R781" s="404" t="n"/>
      <c r="S781" s="404" t="n"/>
      <c r="T781" s="404" t="n"/>
      <c r="U781" s="404" t="n"/>
      <c r="V781" s="404" t="n"/>
      <c r="W781" s="466" t="n"/>
    </row>
    <row r="782" ht="13.35" customHeight="1" s="162">
      <c r="B782" s="198" t="inlineStr">
        <is>
          <t>Entering</t>
        </is>
      </c>
      <c r="C782" s="401" t="n"/>
      <c r="D782" s="19" t="n"/>
      <c r="E782" s="19" t="n"/>
      <c r="F782" s="19">
        <f>IF(E782="", "", E783-E782)</f>
        <v/>
      </c>
      <c r="G782" s="186" t="inlineStr">
        <is>
          <t>TSP</t>
        </is>
      </c>
      <c r="H782" s="23" t="n"/>
      <c r="I782" s="14" t="n"/>
      <c r="J782" s="14" t="n"/>
      <c r="K782" s="14" t="n"/>
      <c r="L782" s="38" t="n"/>
      <c r="M782" s="13" t="n"/>
      <c r="O782" s="217" t="n"/>
      <c r="P782" s="217" t="n"/>
      <c r="Q782" s="465" t="n"/>
      <c r="R782" s="404" t="n"/>
      <c r="S782" s="404" t="n"/>
      <c r="T782" s="404" t="n"/>
      <c r="U782" s="404" t="n"/>
      <c r="V782" s="404" t="n"/>
      <c r="W782" s="466" t="n"/>
    </row>
    <row r="783" ht="13.35" customHeight="1" s="162">
      <c r="B783" s="198" t="inlineStr">
        <is>
          <t>Exiting</t>
        </is>
      </c>
      <c r="C783" s="401" t="n"/>
      <c r="D783" s="55">
        <f>IF(E782="", "", E782)</f>
        <v/>
      </c>
      <c r="E783" s="19" t="n"/>
      <c r="F783" s="19">
        <f>IF(E783="", "", E783-D782)</f>
        <v/>
      </c>
      <c r="G783" s="186" t="inlineStr">
        <is>
          <t>ESP</t>
        </is>
      </c>
      <c r="H783" s="23" t="n"/>
      <c r="I783" s="13" t="n"/>
      <c r="J783" s="13" t="n"/>
      <c r="K783" s="13" t="n"/>
      <c r="L783" s="13" t="n"/>
      <c r="M783" s="13" t="n"/>
      <c r="O783" s="217" t="n"/>
      <c r="P783" s="217" t="n"/>
      <c r="Q783" s="467" t="n"/>
      <c r="R783" s="468" t="n"/>
      <c r="S783" s="468" t="n"/>
      <c r="T783" s="468" t="n"/>
      <c r="U783" s="468" t="n"/>
      <c r="V783" s="468" t="n"/>
      <c r="W783" s="469" t="n"/>
    </row>
    <row r="784"/>
    <row r="785" ht="13.35" customHeight="1" s="162">
      <c r="B785" s="205" t="inlineStr">
        <is>
          <t>Notes</t>
        </is>
      </c>
      <c r="C785" s="186" t="n"/>
      <c r="D785" s="400" t="n"/>
      <c r="E785" s="400" t="n"/>
      <c r="F785" s="400" t="n"/>
      <c r="G785" s="400" t="n"/>
      <c r="H785" s="400" t="n"/>
      <c r="I785" s="400" t="n"/>
      <c r="J785" s="400" t="n"/>
      <c r="K785" s="400" t="n"/>
      <c r="L785" s="400" t="n"/>
      <c r="M785" s="401" t="n"/>
    </row>
    <row r="786" ht="13.35" customHeight="1" s="162">
      <c r="B786" s="186" t="n"/>
      <c r="C786" s="400" t="n"/>
      <c r="D786" s="400" t="n"/>
      <c r="E786" s="400" t="n"/>
      <c r="F786" s="400" t="n"/>
      <c r="G786" s="400" t="n"/>
      <c r="H786" s="400" t="n"/>
      <c r="I786" s="400" t="n"/>
      <c r="J786" s="400" t="n"/>
      <c r="K786" s="400" t="n"/>
      <c r="L786" s="400" t="n"/>
      <c r="M786" s="401" t="n"/>
    </row>
    <row r="787" ht="13.35" customHeight="1" s="162">
      <c r="B787" s="186" t="n"/>
      <c r="C787" s="400" t="n"/>
      <c r="D787" s="400" t="n"/>
      <c r="E787" s="400" t="n"/>
      <c r="F787" s="400" t="n"/>
      <c r="G787" s="400" t="n"/>
      <c r="H787" s="400" t="n"/>
      <c r="I787" s="400" t="n"/>
      <c r="J787" s="400" t="n"/>
      <c r="K787" s="400" t="n"/>
      <c r="L787" s="400" t="n"/>
      <c r="M787" s="401" t="n"/>
    </row>
    <row r="788" ht="13.35" customHeight="1" s="162">
      <c r="B788" s="200" t="inlineStr">
        <is>
          <t>System</t>
        </is>
      </c>
      <c r="C788" s="403" t="n"/>
      <c r="D788" s="209">
        <f>IF('{Equipment Data Entry}'!B113="","",'{Equipment Data Entry}'!B113)</f>
        <v/>
      </c>
      <c r="E788" s="420" t="n"/>
      <c r="F788" s="403" t="n"/>
      <c r="G788" s="200" t="inlineStr">
        <is>
          <t>Service</t>
        </is>
      </c>
      <c r="H788" s="403" t="n"/>
      <c r="I788" s="210">
        <f>IF('{Equipment Data Entry}'!C113="","", '{Equipment Data Entry}'!C113)</f>
        <v/>
      </c>
      <c r="J788" s="420" t="n"/>
      <c r="K788" s="420" t="n"/>
      <c r="L788" s="420" t="n"/>
      <c r="M788" s="403" t="n"/>
      <c r="O788" s="217" t="n"/>
      <c r="P788" s="217" t="n"/>
      <c r="Q788" s="216" t="inlineStr">
        <is>
          <t>Misc. Unit Info</t>
        </is>
      </c>
      <c r="T788" s="217" t="n"/>
      <c r="V788" s="217" t="n"/>
      <c r="W788" s="217" t="n"/>
    </row>
    <row r="789" ht="13.35" customHeight="1" s="162">
      <c r="B789" s="424" t="n"/>
      <c r="C789" s="425" t="n"/>
      <c r="D789" s="424" t="n"/>
      <c r="E789" s="426" t="n"/>
      <c r="F789" s="425" t="n"/>
      <c r="G789" s="424" t="n"/>
      <c r="H789" s="425" t="n"/>
      <c r="I789" s="424" t="n"/>
      <c r="J789" s="426" t="n"/>
      <c r="K789" s="426" t="n"/>
      <c r="L789" s="426" t="n"/>
      <c r="M789" s="425" t="n"/>
      <c r="O789" s="217" t="n"/>
      <c r="P789" s="217" t="n"/>
      <c r="Q789" s="211" t="inlineStr">
        <is>
          <t>Design Fan Rotation</t>
        </is>
      </c>
      <c r="R789" s="421" t="n"/>
      <c r="S789" s="422" t="n"/>
      <c r="T789" s="212" t="n"/>
      <c r="U789" s="423" t="n"/>
      <c r="V789" s="217" t="n"/>
      <c r="W789" s="217" t="n"/>
    </row>
    <row r="790" ht="13.35" customHeight="1" s="162">
      <c r="B790" s="439" t="inlineStr">
        <is>
          <t>Drive Type:</t>
        </is>
      </c>
      <c r="C790" s="13" t="n"/>
      <c r="D790" s="440" t="n"/>
      <c r="E790" s="439" t="inlineStr">
        <is>
          <t>Fan Rotation – Design:</t>
        </is>
      </c>
      <c r="F790" s="13" t="n"/>
      <c r="G790" s="440" t="n"/>
      <c r="H790" s="13" t="n"/>
      <c r="I790" s="439" t="inlineStr">
        <is>
          <t>Actual:</t>
        </is>
      </c>
      <c r="J790" s="440" t="n"/>
      <c r="K790" s="439" t="inlineStr">
        <is>
          <t>Sheave Bore (M/F):</t>
        </is>
      </c>
      <c r="L790" s="13" t="n"/>
      <c r="M790" s="440" t="n"/>
      <c r="O790" s="217" t="n"/>
      <c r="P790" s="217" t="n"/>
      <c r="Q790" s="211" t="inlineStr">
        <is>
          <t>Actual Fan Rotation</t>
        </is>
      </c>
      <c r="R790" s="421" t="n"/>
      <c r="S790" s="422" t="n"/>
      <c r="T790" s="212" t="n"/>
      <c r="U790" s="423" t="n"/>
      <c r="V790" s="217" t="n"/>
      <c r="W790" s="217" t="n"/>
    </row>
    <row r="791" ht="13.35" customHeight="1" s="162">
      <c r="B791" s="200" t="inlineStr">
        <is>
          <t>Unit Data</t>
        </is>
      </c>
      <c r="C791" s="400" t="n"/>
      <c r="D791" s="400" t="n"/>
      <c r="E791" s="400" t="n"/>
      <c r="F791" s="400" t="n"/>
      <c r="G791" s="401" t="n"/>
      <c r="H791" s="13" t="n"/>
      <c r="I791" s="200" t="inlineStr">
        <is>
          <t>Design and Performance Data</t>
        </is>
      </c>
      <c r="J791" s="400" t="n"/>
      <c r="K791" s="400" t="n"/>
      <c r="L791" s="401" t="n"/>
      <c r="M791" s="283" t="n"/>
      <c r="O791" s="217" t="n"/>
      <c r="P791" s="217" t="n"/>
      <c r="Q791" s="211" t="inlineStr">
        <is>
          <t>Design Filter Type</t>
        </is>
      </c>
      <c r="R791" s="421" t="n"/>
      <c r="S791" s="422" t="n"/>
      <c r="T791" s="212" t="n"/>
      <c r="U791" s="423" t="n"/>
      <c r="V791" s="217" t="n"/>
      <c r="W791" s="217" t="n"/>
    </row>
    <row r="792" ht="13.35" customHeight="1" s="162">
      <c r="B792" s="199" t="inlineStr">
        <is>
          <t>Manufacturer</t>
        </is>
      </c>
      <c r="C792" s="401" t="n"/>
      <c r="D792" s="204">
        <f>IF('{Equipment Data Entry}'!E113="","",'{Equipment Data Entry}'!E113)</f>
        <v/>
      </c>
      <c r="E792" s="400" t="n"/>
      <c r="F792" s="400" t="n"/>
      <c r="G792" s="401" t="n"/>
      <c r="H792" s="13" t="n"/>
      <c r="I792" s="199" t="inlineStr">
        <is>
          <t>Design Criteria</t>
        </is>
      </c>
      <c r="J792" s="401" t="n"/>
      <c r="K792" s="199" t="inlineStr">
        <is>
          <t>Design</t>
        </is>
      </c>
      <c r="L792" s="199" t="inlineStr">
        <is>
          <t>Actual</t>
        </is>
      </c>
      <c r="M792" s="13" t="n"/>
      <c r="O792" s="216" t="n"/>
      <c r="P792" s="216" t="n"/>
      <c r="Q792" s="211" t="inlineStr">
        <is>
          <t>Installed Filter Type</t>
        </is>
      </c>
      <c r="R792" s="421" t="n"/>
      <c r="S792" s="422" t="n"/>
      <c r="T792" s="212" t="n"/>
      <c r="U792" s="423" t="n"/>
      <c r="V792" s="217" t="n"/>
      <c r="W792" s="217" t="n"/>
    </row>
    <row r="793" ht="13.35" customHeight="1" s="162">
      <c r="B793" s="199" t="inlineStr">
        <is>
          <t>Model Number</t>
        </is>
      </c>
      <c r="C793" s="401" t="n"/>
      <c r="D793" s="204">
        <f>IF('{Equipment Data Entry}'!F113="","",'{Equipment Data Entry}'!F113)</f>
        <v/>
      </c>
      <c r="E793" s="400" t="n"/>
      <c r="F793" s="400" t="n"/>
      <c r="G793" s="401" t="n"/>
      <c r="H793" s="13" t="n"/>
      <c r="I793" s="199" t="inlineStr">
        <is>
          <t>Total Airflow</t>
        </is>
      </c>
      <c r="J793" s="401" t="n"/>
      <c r="K793" s="24">
        <f>'Fan Airflow'!H807</f>
        <v/>
      </c>
      <c r="L793" s="24">
        <f>'Fan Airflow'!L807</f>
        <v/>
      </c>
      <c r="M793" s="22">
        <f>IF(OR(L793="",K793="",K793=0),"",L793/K793)</f>
        <v/>
      </c>
      <c r="O793" s="217" t="n"/>
      <c r="P793" s="217" t="n"/>
      <c r="Q793" s="211" t="inlineStr">
        <is>
          <t>Size</t>
        </is>
      </c>
      <c r="R793" s="212" t="n"/>
      <c r="S793" s="423" t="n"/>
      <c r="T793" s="211" t="inlineStr">
        <is>
          <t>Qty.</t>
        </is>
      </c>
      <c r="U793" s="212" t="n"/>
      <c r="V793" s="217" t="n"/>
      <c r="W793" s="217" t="n"/>
    </row>
    <row r="794" ht="13.35" customHeight="1" s="162">
      <c r="B794" s="199" t="inlineStr">
        <is>
          <t>Serial Number</t>
        </is>
      </c>
      <c r="C794" s="401" t="n"/>
      <c r="D794" s="204" t="n"/>
      <c r="E794" s="400" t="n"/>
      <c r="F794" s="400" t="n"/>
      <c r="G794" s="401" t="n"/>
      <c r="H794" s="13" t="n"/>
      <c r="I794" s="199" t="inlineStr">
        <is>
          <t>Unit ESP</t>
        </is>
      </c>
      <c r="J794" s="401" t="n"/>
      <c r="K794" s="71">
        <f>IF('{Equipment Data Entry}'!H113="","",'{Equipment Data Entry}'!H113)</f>
        <v/>
      </c>
      <c r="L794" s="64">
        <f>F809</f>
        <v/>
      </c>
      <c r="M794" s="22" t="n"/>
      <c r="O794" s="217" t="n"/>
      <c r="R794" s="217" t="n"/>
      <c r="U794" s="217" t="n"/>
      <c r="V794" s="217" t="n"/>
      <c r="W794" s="217" t="n"/>
    </row>
    <row r="795" ht="13.35" customHeight="1" s="162">
      <c r="B795" s="199" t="inlineStr">
        <is>
          <t>Area Served</t>
        </is>
      </c>
      <c r="C795" s="401" t="n"/>
      <c r="D795" s="204">
        <f>I788</f>
        <v/>
      </c>
      <c r="E795" s="400" t="n"/>
      <c r="F795" s="400" t="n"/>
      <c r="G795" s="401" t="n"/>
      <c r="H795" s="13" t="n"/>
      <c r="I795" s="199" t="inlineStr">
        <is>
          <t>Fan RPMs</t>
        </is>
      </c>
      <c r="J795" s="401" t="n"/>
      <c r="K795" s="24">
        <f>IF('{Equipment Data Entry}'!I113="","",'{Equipment Data Entry}'!I113)</f>
        <v/>
      </c>
      <c r="L795" s="24">
        <f>IF(L806="","",L806)</f>
        <v/>
      </c>
      <c r="M795" s="13" t="n"/>
      <c r="O795" s="217" t="n"/>
      <c r="P795" s="217" t="n"/>
      <c r="Q795" s="216" t="inlineStr">
        <is>
          <t>Direct Drive Motors</t>
        </is>
      </c>
      <c r="T795" s="216" t="inlineStr">
        <is>
          <t>Drive Change Data</t>
        </is>
      </c>
      <c r="V795" s="61" t="inlineStr">
        <is>
          <t>Original</t>
        </is>
      </c>
      <c r="W795" s="61" t="inlineStr">
        <is>
          <t>New</t>
        </is>
      </c>
    </row>
    <row r="796" ht="13.35" customHeight="1" s="162">
      <c r="B796" s="199" t="inlineStr">
        <is>
          <t>Location</t>
        </is>
      </c>
      <c r="C796" s="401" t="n"/>
      <c r="D796" s="204">
        <f>IF('{Equipment Data Entry}'!D113="","",'{Equipment Data Entry}'!D113)</f>
        <v/>
      </c>
      <c r="E796" s="400" t="n"/>
      <c r="F796" s="400" t="n"/>
      <c r="G796" s="401" t="n"/>
      <c r="H796" s="13" t="n"/>
      <c r="I796" s="283" t="n"/>
      <c r="J796" s="283" t="n"/>
      <c r="K796" s="36" t="n"/>
      <c r="L796" s="36" t="n"/>
      <c r="M796" s="13" t="n"/>
      <c r="O796" s="217" t="n"/>
      <c r="P796" s="211" t="n"/>
      <c r="Q796" s="211" t="inlineStr">
        <is>
          <t>Initial</t>
        </is>
      </c>
      <c r="R796" s="211" t="inlineStr">
        <is>
          <t>Final</t>
        </is>
      </c>
      <c r="S796" s="217" t="n"/>
      <c r="T796" s="211" t="inlineStr">
        <is>
          <t>Motor Sheave</t>
        </is>
      </c>
      <c r="U796" s="422" t="n"/>
      <c r="V796" s="212" t="n"/>
      <c r="W796" s="212" t="n"/>
    </row>
    <row r="797" ht="13.35" customHeight="1" s="162">
      <c r="B797" s="13" t="n"/>
      <c r="C797" s="13" t="n"/>
      <c r="D797" s="13" t="n"/>
      <c r="E797" s="13" t="n"/>
      <c r="F797" s="13" t="n"/>
      <c r="G797" s="13" t="n"/>
      <c r="H797" s="13" t="n"/>
      <c r="I797" s="283" t="n"/>
      <c r="J797" s="283" t="n"/>
      <c r="K797" s="37" t="n"/>
      <c r="L797" s="37" t="n"/>
      <c r="M797" s="13" t="n"/>
      <c r="O797" s="217" t="n"/>
      <c r="P797" s="211" t="inlineStr">
        <is>
          <t>RPM</t>
        </is>
      </c>
      <c r="Q797" s="212" t="n"/>
      <c r="R797" s="211" t="n"/>
      <c r="S797" s="217" t="n"/>
      <c r="T797" s="211" t="inlineStr">
        <is>
          <t>Fan Sheave</t>
        </is>
      </c>
      <c r="U797" s="422" t="n"/>
      <c r="V797" s="212" t="n"/>
      <c r="W797" s="212" t="n"/>
    </row>
    <row r="798" ht="13.35" customHeight="1" s="162">
      <c r="B798" s="200" t="inlineStr">
        <is>
          <t>Motor Data</t>
        </is>
      </c>
      <c r="C798" s="400" t="n"/>
      <c r="D798" s="400" t="n"/>
      <c r="E798" s="400" t="n"/>
      <c r="F798" s="400" t="n"/>
      <c r="G798" s="401" t="n"/>
      <c r="H798" s="13" t="n"/>
      <c r="I798" s="283" t="inlineStr">
        <is>
          <t>Filters: Type / Size / Qty</t>
        </is>
      </c>
      <c r="J798" s="404" t="n"/>
      <c r="K798" s="37" t="n"/>
      <c r="L798" s="404" t="n"/>
      <c r="M798" s="404" t="n"/>
      <c r="O798" s="217" t="n"/>
      <c r="P798" s="211" t="inlineStr">
        <is>
          <t>VFD</t>
        </is>
      </c>
      <c r="Q798" s="212" t="n"/>
      <c r="R798" s="211" t="n"/>
      <c r="S798" s="217" t="n"/>
      <c r="T798" s="211" t="inlineStr">
        <is>
          <t>Belt</t>
        </is>
      </c>
      <c r="U798" s="422" t="n"/>
      <c r="V798" s="212" t="n"/>
      <c r="W798" s="212" t="n"/>
    </row>
    <row r="799" ht="13.35" customHeight="1" s="162">
      <c r="B799" s="199" t="inlineStr">
        <is>
          <t>Manufacturer</t>
        </is>
      </c>
      <c r="C799" s="401" t="n"/>
      <c r="D799" s="203" t="n"/>
      <c r="E799" s="400" t="n"/>
      <c r="F799" s="400" t="n"/>
      <c r="G799" s="401" t="n"/>
      <c r="H799" s="13" t="n"/>
      <c r="I799" s="200" t="inlineStr">
        <is>
          <t>Drive Data</t>
        </is>
      </c>
      <c r="J799" s="400" t="n"/>
      <c r="K799" s="400" t="n"/>
      <c r="L799" s="401" t="n"/>
      <c r="M799" s="13" t="n"/>
      <c r="O799" s="217" t="n"/>
      <c r="P799" s="211" t="inlineStr">
        <is>
          <t>DCV</t>
        </is>
      </c>
      <c r="Q799" s="212" t="n"/>
      <c r="R799" s="211" t="n"/>
      <c r="S799" s="217" t="n"/>
      <c r="T799" s="211" t="inlineStr">
        <is>
          <t>C to C</t>
        </is>
      </c>
      <c r="U799" s="422" t="n"/>
      <c r="V799" s="212" t="n"/>
      <c r="W799" s="212" t="n"/>
    </row>
    <row r="800" ht="13.35" customHeight="1" s="162">
      <c r="B800" s="199" t="inlineStr">
        <is>
          <t>Horsepower</t>
        </is>
      </c>
      <c r="C800" s="401" t="n"/>
      <c r="D800" s="28">
        <f>IF('{Equipment Data Entry}'!G113="","",'{Equipment Data Entry}'!G113)</f>
        <v/>
      </c>
      <c r="E800" s="21" t="inlineStr">
        <is>
          <t>RPM</t>
        </is>
      </c>
      <c r="F800" s="24" t="n"/>
      <c r="G800" s="199" t="inlineStr">
        <is>
          <t>SF</t>
        </is>
      </c>
      <c r="H800" s="13" t="n"/>
      <c r="I800" s="199" t="inlineStr">
        <is>
          <t>Motor Shv OD/Bore/PD</t>
        </is>
      </c>
      <c r="J800" s="401" t="n"/>
      <c r="K800" s="208">
        <f>IF('{Equipment Data Entry}'!J113="","",'{Equipment Data Entry}'!J113)</f>
        <v/>
      </c>
      <c r="L800" s="401" t="n"/>
      <c r="M800" s="13" t="n"/>
      <c r="O800" s="217" t="n"/>
      <c r="P800" s="217" t="n"/>
      <c r="Q800" s="217" t="n"/>
      <c r="R800" s="217" t="n"/>
      <c r="S800" s="217" t="n"/>
      <c r="T800" s="217" t="n"/>
      <c r="U800" s="217" t="n"/>
      <c r="V800" s="217" t="n"/>
      <c r="W800" s="217" t="n"/>
    </row>
    <row r="801" ht="13.35" customHeight="1" s="162">
      <c r="B801" s="198">
        <f>IF('{Equipment Data Entry}'!N113="","",'{Equipment Data Entry}'!N113)</f>
        <v/>
      </c>
      <c r="C801" s="198">
        <f>IF('{Equipment Data Entry}'!O113="","",'{Equipment Data Entry}'!O113)</f>
        <v/>
      </c>
      <c r="D801" s="21" t="inlineStr">
        <is>
          <t>FLA</t>
        </is>
      </c>
      <c r="E801" s="67" t="n"/>
      <c r="F801" s="21" t="inlineStr">
        <is>
          <t>Frame</t>
        </is>
      </c>
      <c r="G801" s="208" t="n"/>
      <c r="H801" s="13" t="n"/>
      <c r="I801" s="199" t="inlineStr">
        <is>
          <t>Fan Shv OD/Bore</t>
        </is>
      </c>
      <c r="J801" s="401" t="n"/>
      <c r="K801" s="208">
        <f>IF('{Equipment Data Entry}'!K113="","",'{Equipment Data Entry}'!K113)</f>
        <v/>
      </c>
      <c r="L801" s="401" t="n"/>
      <c r="M801" s="13" t="n"/>
      <c r="O801" s="217" t="n"/>
      <c r="P801" s="217" t="n"/>
      <c r="Q801" s="462" t="inlineStr">
        <is>
          <t>Technician Notes</t>
        </is>
      </c>
      <c r="R801" s="451" t="n"/>
      <c r="S801" s="451" t="n"/>
      <c r="T801" s="451" t="n"/>
      <c r="U801" s="451" t="n"/>
      <c r="V801" s="451" t="n"/>
      <c r="W801" s="452" t="n"/>
    </row>
    <row r="802" ht="13.35" customHeight="1" s="162">
      <c r="B802" s="199" t="inlineStr">
        <is>
          <t>Corrected FLA</t>
        </is>
      </c>
      <c r="C802" s="401" t="n"/>
      <c r="D802" s="27">
        <f>IF(OR(E803="",E801="",B801=""),"",B801/AVERAGE(E803:G803)*E801)</f>
        <v/>
      </c>
      <c r="E802" s="199" t="inlineStr">
        <is>
          <t>Estimated BHP</t>
        </is>
      </c>
      <c r="F802" s="401" t="n"/>
      <c r="G802" s="27">
        <f>IF(OR(COUNT(E803:G803)=0,COUNT(E804:G804)=0),"",IF(C801="1-phase", ((0.8*0.9*E803*E804)/746), AVERAGE(E803:G803)*AVERAGE(E804:G804)*0.8*0.9*1.732/746))</f>
        <v/>
      </c>
      <c r="H802" s="13" t="n"/>
      <c r="I802" s="199" t="inlineStr">
        <is>
          <t>Belt(s)</t>
        </is>
      </c>
      <c r="J802" s="208">
        <f>IF('{Equipment Data Entry}'!L113="","",'{Equipment Data Entry}'!L113)</f>
        <v/>
      </c>
      <c r="K802" s="199" t="inlineStr">
        <is>
          <t>C to C</t>
        </is>
      </c>
      <c r="L802" s="64">
        <f>IF('{Equipment Data Entry}'!M113="","",'{Equipment Data Entry}'!M113)</f>
        <v/>
      </c>
      <c r="M802" s="13" t="n"/>
      <c r="O802" s="217" t="n"/>
      <c r="P802" s="217" t="n"/>
      <c r="Q802" s="463" t="n"/>
      <c r="R802" s="430" t="n"/>
      <c r="S802" s="430" t="n"/>
      <c r="T802" s="430" t="n"/>
      <c r="U802" s="430" t="n"/>
      <c r="V802" s="430" t="n"/>
      <c r="W802" s="464" t="n"/>
    </row>
    <row r="803" ht="13.35" customHeight="1" s="162">
      <c r="B803" s="199" t="inlineStr">
        <is>
          <t>Measured Voltage</t>
        </is>
      </c>
      <c r="C803" s="400" t="n"/>
      <c r="D803" s="401" t="n"/>
      <c r="E803" s="24" t="n"/>
      <c r="F803" s="24" t="n"/>
      <c r="G803" s="24" t="n"/>
      <c r="H803" s="13" t="n"/>
      <c r="I803" s="283" t="inlineStr">
        <is>
          <t>Final Settings / Setpoints</t>
        </is>
      </c>
      <c r="J803" s="404" t="n"/>
      <c r="K803" s="37" t="n"/>
      <c r="L803" s="404" t="n"/>
      <c r="M803" s="404" t="n"/>
      <c r="O803" s="217" t="n"/>
      <c r="P803" s="217" t="n"/>
      <c r="Q803" s="465" t="n"/>
      <c r="R803" s="404" t="n"/>
      <c r="S803" s="404" t="n"/>
      <c r="T803" s="404" t="n"/>
      <c r="U803" s="404" t="n"/>
      <c r="V803" s="404" t="n"/>
      <c r="W803" s="466" t="n"/>
    </row>
    <row r="804" ht="13.35" customHeight="1" s="162">
      <c r="B804" s="199" t="inlineStr">
        <is>
          <t>Measured Amperage</t>
        </is>
      </c>
      <c r="C804" s="400" t="n"/>
      <c r="D804" s="401" t="n"/>
      <c r="E804" s="67" t="n"/>
      <c r="F804" s="67" t="n"/>
      <c r="G804" s="67" t="n"/>
      <c r="H804" s="13" t="n"/>
      <c r="I804" s="205" t="inlineStr">
        <is>
          <t>RPM Data</t>
        </is>
      </c>
      <c r="J804" s="401" t="n"/>
      <c r="K804" s="205" t="inlineStr">
        <is>
          <t>Initial</t>
        </is>
      </c>
      <c r="L804" s="205" t="inlineStr">
        <is>
          <t>Final</t>
        </is>
      </c>
      <c r="M804" s="13" t="n"/>
      <c r="O804" s="217" t="n"/>
      <c r="P804" s="217" t="n"/>
      <c r="Q804" s="465" t="n"/>
      <c r="R804" s="404" t="n"/>
      <c r="S804" s="404" t="n"/>
      <c r="T804" s="404" t="n"/>
      <c r="U804" s="404" t="n"/>
      <c r="V804" s="404" t="n"/>
      <c r="W804" s="466" t="n"/>
    </row>
    <row r="805" ht="13.35" customHeight="1" s="162">
      <c r="B805" s="13" t="n"/>
      <c r="C805" s="13" t="n"/>
      <c r="D805" s="13" t="n"/>
      <c r="E805" s="13" t="n"/>
      <c r="F805" s="13" t="n"/>
      <c r="G805" s="13" t="n"/>
      <c r="H805" s="13" t="n"/>
      <c r="I805" s="199" t="inlineStr">
        <is>
          <t>Motor RPM</t>
        </is>
      </c>
      <c r="J805" s="401" t="n"/>
      <c r="K805" s="24" t="n"/>
      <c r="L805" s="24" t="n"/>
      <c r="M805" s="13" t="n"/>
      <c r="O805" s="217" t="n"/>
      <c r="P805" s="217" t="n"/>
      <c r="Q805" s="465" t="n"/>
      <c r="R805" s="404" t="n"/>
      <c r="S805" s="404" t="n"/>
      <c r="T805" s="404" t="n"/>
      <c r="U805" s="404" t="n"/>
      <c r="V805" s="404" t="n"/>
      <c r="W805" s="466" t="n"/>
    </row>
    <row r="806" ht="13.35" customHeight="1" s="162">
      <c r="B806" s="200" t="inlineStr">
        <is>
          <t xml:space="preserve">Static Pressures Profile </t>
        </is>
      </c>
      <c r="C806" s="400" t="n"/>
      <c r="D806" s="400" t="n"/>
      <c r="E806" s="400" t="n"/>
      <c r="F806" s="400" t="n"/>
      <c r="G806" s="401" t="n"/>
      <c r="H806" s="13" t="n"/>
      <c r="I806" s="199" t="inlineStr">
        <is>
          <t>Fan RPM</t>
        </is>
      </c>
      <c r="J806" s="401" t="n"/>
      <c r="K806" s="24" t="n"/>
      <c r="L806" s="24" t="n"/>
      <c r="M806" s="13" t="n"/>
      <c r="O806" s="217" t="n"/>
      <c r="P806" s="217" t="n"/>
      <c r="Q806" s="465" t="n"/>
      <c r="R806" s="404" t="n"/>
      <c r="S806" s="404" t="n"/>
      <c r="T806" s="404" t="n"/>
      <c r="U806" s="404" t="n"/>
      <c r="V806" s="404" t="n"/>
      <c r="W806" s="466" t="n"/>
    </row>
    <row r="807" ht="13.35" customHeight="1" s="162">
      <c r="B807" s="434" t="n"/>
      <c r="C807" s="401" t="n"/>
      <c r="D807" s="205" t="inlineStr">
        <is>
          <t>Flt/Coil</t>
        </is>
      </c>
      <c r="E807" s="205" t="inlineStr">
        <is>
          <t>Fan</t>
        </is>
      </c>
      <c r="F807" s="434" t="n"/>
      <c r="G807" s="401" t="n"/>
      <c r="H807" s="13" t="n"/>
      <c r="I807" s="246" t="inlineStr">
        <is>
          <t>VSD Frequency</t>
        </is>
      </c>
      <c r="J807" s="403" t="n"/>
      <c r="K807" s="65" t="n"/>
      <c r="L807" s="65" t="n"/>
      <c r="M807" s="13" t="n"/>
      <c r="O807" s="217" t="n"/>
      <c r="P807" s="217" t="n"/>
      <c r="Q807" s="465" t="n"/>
      <c r="R807" s="404" t="n"/>
      <c r="S807" s="404" t="n"/>
      <c r="T807" s="404" t="n"/>
      <c r="U807" s="404" t="n"/>
      <c r="V807" s="404" t="n"/>
      <c r="W807" s="466" t="n"/>
    </row>
    <row r="808" ht="13.35" customHeight="1" s="162">
      <c r="B808" s="198" t="inlineStr">
        <is>
          <t>Entering</t>
        </is>
      </c>
      <c r="C808" s="401" t="n"/>
      <c r="D808" s="19" t="n"/>
      <c r="E808" s="19" t="n"/>
      <c r="F808" s="19">
        <f>IF(E808="", "", E809-E808)</f>
        <v/>
      </c>
      <c r="G808" s="186" t="inlineStr">
        <is>
          <t>TSP</t>
        </is>
      </c>
      <c r="H808" s="23" t="n"/>
      <c r="I808" s="14" t="n"/>
      <c r="J808" s="14" t="n"/>
      <c r="K808" s="14" t="n"/>
      <c r="L808" s="38" t="n"/>
      <c r="M808" s="13" t="n"/>
      <c r="O808" s="217" t="n"/>
      <c r="P808" s="217" t="n"/>
      <c r="Q808" s="465" t="n"/>
      <c r="R808" s="404" t="n"/>
      <c r="S808" s="404" t="n"/>
      <c r="T808" s="404" t="n"/>
      <c r="U808" s="404" t="n"/>
      <c r="V808" s="404" t="n"/>
      <c r="W808" s="466" t="n"/>
    </row>
    <row r="809" ht="13.35" customHeight="1" s="162">
      <c r="B809" s="198" t="inlineStr">
        <is>
          <t>Exiting</t>
        </is>
      </c>
      <c r="C809" s="401" t="n"/>
      <c r="D809" s="55">
        <f>IF(E808="", "", E808)</f>
        <v/>
      </c>
      <c r="E809" s="19" t="n"/>
      <c r="F809" s="19">
        <f>IF(E809="", "", E809-D808)</f>
        <v/>
      </c>
      <c r="G809" s="186" t="inlineStr">
        <is>
          <t>ESP</t>
        </is>
      </c>
      <c r="H809" s="23" t="n"/>
      <c r="I809" s="13" t="n"/>
      <c r="J809" s="13" t="n"/>
      <c r="K809" s="13" t="n"/>
      <c r="L809" s="13" t="n"/>
      <c r="M809" s="13" t="n"/>
      <c r="O809" s="217" t="n"/>
      <c r="P809" s="217" t="n"/>
      <c r="Q809" s="467" t="n"/>
      <c r="R809" s="468" t="n"/>
      <c r="S809" s="468" t="n"/>
      <c r="T809" s="468" t="n"/>
      <c r="U809" s="468" t="n"/>
      <c r="V809" s="468" t="n"/>
      <c r="W809" s="469" t="n"/>
    </row>
    <row r="810"/>
    <row r="811" ht="13.35" customHeight="1" s="162">
      <c r="B811" s="200" t="inlineStr">
        <is>
          <t>System</t>
        </is>
      </c>
      <c r="C811" s="403" t="n"/>
      <c r="D811" s="209">
        <f>IF('{Equipment Data Entry}'!B114="","",'{Equipment Data Entry}'!B114)</f>
        <v/>
      </c>
      <c r="E811" s="420" t="n"/>
      <c r="F811" s="403" t="n"/>
      <c r="G811" s="200" t="inlineStr">
        <is>
          <t>Service</t>
        </is>
      </c>
      <c r="H811" s="403" t="n"/>
      <c r="I811" s="210">
        <f>IF('{Equipment Data Entry}'!C114="","", '{Equipment Data Entry}'!C114)</f>
        <v/>
      </c>
      <c r="J811" s="420" t="n"/>
      <c r="K811" s="420" t="n"/>
      <c r="L811" s="420" t="n"/>
      <c r="M811" s="403" t="n"/>
      <c r="O811" s="217" t="n"/>
      <c r="P811" s="217" t="n"/>
      <c r="Q811" s="216" t="inlineStr">
        <is>
          <t>Misc. Unit Info</t>
        </is>
      </c>
      <c r="T811" s="217" t="n"/>
      <c r="V811" s="217" t="n"/>
      <c r="W811" s="217" t="n"/>
    </row>
    <row r="812" ht="13.35" customHeight="1" s="162">
      <c r="B812" s="424" t="n"/>
      <c r="C812" s="425" t="n"/>
      <c r="D812" s="424" t="n"/>
      <c r="E812" s="426" t="n"/>
      <c r="F812" s="425" t="n"/>
      <c r="G812" s="424" t="n"/>
      <c r="H812" s="425" t="n"/>
      <c r="I812" s="424" t="n"/>
      <c r="J812" s="426" t="n"/>
      <c r="K812" s="426" t="n"/>
      <c r="L812" s="426" t="n"/>
      <c r="M812" s="425" t="n"/>
      <c r="O812" s="217" t="n"/>
      <c r="P812" s="217" t="n"/>
      <c r="Q812" s="211" t="inlineStr">
        <is>
          <t>Design Fan Rotation</t>
        </is>
      </c>
      <c r="R812" s="421" t="n"/>
      <c r="S812" s="422" t="n"/>
      <c r="T812" s="212" t="n"/>
      <c r="U812" s="423" t="n"/>
      <c r="V812" s="217" t="n"/>
      <c r="W812" s="217" t="n"/>
    </row>
    <row r="813" ht="13.35" customHeight="1" s="162">
      <c r="B813" s="439" t="inlineStr">
        <is>
          <t>Drive Type:</t>
        </is>
      </c>
      <c r="C813" s="13" t="n"/>
      <c r="D813" s="440" t="n"/>
      <c r="E813" s="439" t="inlineStr">
        <is>
          <t>Fan Rotation – Design:</t>
        </is>
      </c>
      <c r="F813" s="13" t="n"/>
      <c r="G813" s="440" t="n"/>
      <c r="H813" s="13" t="n"/>
      <c r="I813" s="439" t="inlineStr">
        <is>
          <t>Actual:</t>
        </is>
      </c>
      <c r="J813" s="440" t="n"/>
      <c r="K813" s="439" t="inlineStr">
        <is>
          <t>Sheave Bore (M/F):</t>
        </is>
      </c>
      <c r="L813" s="13" t="n"/>
      <c r="M813" s="440" t="n"/>
      <c r="O813" s="217" t="n"/>
      <c r="P813" s="217" t="n"/>
      <c r="Q813" s="211" t="inlineStr">
        <is>
          <t>Actual Fan Rotation</t>
        </is>
      </c>
      <c r="R813" s="421" t="n"/>
      <c r="S813" s="422" t="n"/>
      <c r="T813" s="212" t="n"/>
      <c r="U813" s="423" t="n"/>
      <c r="V813" s="217" t="n"/>
      <c r="W813" s="217" t="n"/>
    </row>
    <row r="814" ht="13.35" customHeight="1" s="162">
      <c r="B814" s="200" t="inlineStr">
        <is>
          <t>Unit Data</t>
        </is>
      </c>
      <c r="C814" s="400" t="n"/>
      <c r="D814" s="400" t="n"/>
      <c r="E814" s="400" t="n"/>
      <c r="F814" s="400" t="n"/>
      <c r="G814" s="401" t="n"/>
      <c r="H814" s="13" t="n"/>
      <c r="I814" s="200" t="inlineStr">
        <is>
          <t>Design and Performance Data</t>
        </is>
      </c>
      <c r="J814" s="400" t="n"/>
      <c r="K814" s="400" t="n"/>
      <c r="L814" s="401" t="n"/>
      <c r="M814" s="283" t="n"/>
      <c r="O814" s="217" t="n"/>
      <c r="P814" s="217" t="n"/>
      <c r="Q814" s="211" t="inlineStr">
        <is>
          <t>Design Filter Type</t>
        </is>
      </c>
      <c r="R814" s="421" t="n"/>
      <c r="S814" s="422" t="n"/>
      <c r="T814" s="212" t="n"/>
      <c r="U814" s="423" t="n"/>
      <c r="V814" s="217" t="n"/>
      <c r="W814" s="217" t="n"/>
    </row>
    <row r="815" ht="13.35" customHeight="1" s="162">
      <c r="B815" s="199" t="inlineStr">
        <is>
          <t>Manufacturer</t>
        </is>
      </c>
      <c r="C815" s="401" t="n"/>
      <c r="D815" s="204">
        <f>IF('{Equipment Data Entry}'!E114="","",'{Equipment Data Entry}'!E114)</f>
        <v/>
      </c>
      <c r="E815" s="400" t="n"/>
      <c r="F815" s="400" t="n"/>
      <c r="G815" s="401" t="n"/>
      <c r="H815" s="13" t="n"/>
      <c r="I815" s="199" t="inlineStr">
        <is>
          <t>Design Criteria</t>
        </is>
      </c>
      <c r="J815" s="401" t="n"/>
      <c r="K815" s="199" t="inlineStr">
        <is>
          <t>Design</t>
        </is>
      </c>
      <c r="L815" s="199" t="inlineStr">
        <is>
          <t>Actual</t>
        </is>
      </c>
      <c r="M815" s="13" t="n"/>
      <c r="O815" s="216" t="n"/>
      <c r="P815" s="216" t="n"/>
      <c r="Q815" s="211" t="inlineStr">
        <is>
          <t>Installed Filter Type</t>
        </is>
      </c>
      <c r="R815" s="421" t="n"/>
      <c r="S815" s="422" t="n"/>
      <c r="T815" s="212" t="n"/>
      <c r="U815" s="423" t="n"/>
      <c r="V815" s="217" t="n"/>
      <c r="W815" s="217" t="n"/>
    </row>
    <row r="816" ht="13.35" customHeight="1" s="162">
      <c r="B816" s="199" t="inlineStr">
        <is>
          <t>Model Number</t>
        </is>
      </c>
      <c r="C816" s="401" t="n"/>
      <c r="D816" s="204">
        <f>IF('{Equipment Data Entry}'!F114="","",'{Equipment Data Entry}'!F114)</f>
        <v/>
      </c>
      <c r="E816" s="400" t="n"/>
      <c r="F816" s="400" t="n"/>
      <c r="G816" s="401" t="n"/>
      <c r="H816" s="13" t="n"/>
      <c r="I816" s="199" t="inlineStr">
        <is>
          <t>Total Airflow</t>
        </is>
      </c>
      <c r="J816" s="401" t="n"/>
      <c r="K816" s="24">
        <f>'Fan Airflow'!H828</f>
        <v/>
      </c>
      <c r="L816" s="24">
        <f>'Fan Airflow'!L828</f>
        <v/>
      </c>
      <c r="M816" s="22">
        <f>IF(OR(L816="",K816="",K816=0),"",L816/K816)</f>
        <v/>
      </c>
      <c r="O816" s="217" t="n"/>
      <c r="P816" s="217" t="n"/>
      <c r="Q816" s="211" t="inlineStr">
        <is>
          <t>Size</t>
        </is>
      </c>
      <c r="R816" s="212" t="n"/>
      <c r="S816" s="423" t="n"/>
      <c r="T816" s="211" t="inlineStr">
        <is>
          <t>Qty.</t>
        </is>
      </c>
      <c r="U816" s="212" t="n"/>
      <c r="V816" s="217" t="n"/>
      <c r="W816" s="217" t="n"/>
    </row>
    <row r="817" ht="13.35" customHeight="1" s="162">
      <c r="B817" s="199" t="inlineStr">
        <is>
          <t>Serial Number</t>
        </is>
      </c>
      <c r="C817" s="401" t="n"/>
      <c r="D817" s="204" t="n"/>
      <c r="E817" s="400" t="n"/>
      <c r="F817" s="400" t="n"/>
      <c r="G817" s="401" t="n"/>
      <c r="H817" s="13" t="n"/>
      <c r="I817" s="199" t="inlineStr">
        <is>
          <t>Unit ESP</t>
        </is>
      </c>
      <c r="J817" s="401" t="n"/>
      <c r="K817" s="71">
        <f>IF('{Equipment Data Entry}'!H114="","",'{Equipment Data Entry}'!H114)</f>
        <v/>
      </c>
      <c r="L817" s="64">
        <f>F832</f>
        <v/>
      </c>
      <c r="M817" s="22" t="n"/>
      <c r="O817" s="217" t="n"/>
      <c r="R817" s="217" t="n"/>
      <c r="U817" s="217" t="n"/>
      <c r="V817" s="217" t="n"/>
      <c r="W817" s="217" t="n"/>
    </row>
    <row r="818" ht="13.35" customHeight="1" s="162">
      <c r="B818" s="199" t="inlineStr">
        <is>
          <t>Area Served</t>
        </is>
      </c>
      <c r="C818" s="401" t="n"/>
      <c r="D818" s="204">
        <f>I811</f>
        <v/>
      </c>
      <c r="E818" s="400" t="n"/>
      <c r="F818" s="400" t="n"/>
      <c r="G818" s="401" t="n"/>
      <c r="H818" s="13" t="n"/>
      <c r="I818" s="199" t="inlineStr">
        <is>
          <t>Fan RPMs</t>
        </is>
      </c>
      <c r="J818" s="401" t="n"/>
      <c r="K818" s="24">
        <f>IF('{Equipment Data Entry}'!I114="","",'{Equipment Data Entry}'!I114)</f>
        <v/>
      </c>
      <c r="L818" s="24">
        <f>IF(L829="","",L829)</f>
        <v/>
      </c>
      <c r="M818" s="13" t="n"/>
      <c r="O818" s="217" t="n"/>
      <c r="P818" s="217" t="n"/>
      <c r="Q818" s="216" t="inlineStr">
        <is>
          <t>Direct Drive Motors</t>
        </is>
      </c>
      <c r="T818" s="216" t="inlineStr">
        <is>
          <t>Drive Change Data</t>
        </is>
      </c>
      <c r="V818" s="61" t="inlineStr">
        <is>
          <t>Original</t>
        </is>
      </c>
      <c r="W818" s="61" t="inlineStr">
        <is>
          <t>New</t>
        </is>
      </c>
    </row>
    <row r="819" ht="13.35" customHeight="1" s="162">
      <c r="B819" s="199" t="inlineStr">
        <is>
          <t>Location</t>
        </is>
      </c>
      <c r="C819" s="401" t="n"/>
      <c r="D819" s="204">
        <f>IF('{Equipment Data Entry}'!D114="","",'{Equipment Data Entry}'!D114)</f>
        <v/>
      </c>
      <c r="E819" s="400" t="n"/>
      <c r="F819" s="400" t="n"/>
      <c r="G819" s="401" t="n"/>
      <c r="H819" s="13" t="n"/>
      <c r="I819" s="283" t="n"/>
      <c r="J819" s="283" t="n"/>
      <c r="K819" s="36" t="n"/>
      <c r="L819" s="36" t="n"/>
      <c r="M819" s="13" t="n"/>
      <c r="O819" s="217" t="n"/>
      <c r="P819" s="211" t="n"/>
      <c r="Q819" s="211" t="inlineStr">
        <is>
          <t>Initial</t>
        </is>
      </c>
      <c r="R819" s="211" t="inlineStr">
        <is>
          <t>Final</t>
        </is>
      </c>
      <c r="S819" s="217" t="n"/>
      <c r="T819" s="211" t="inlineStr">
        <is>
          <t>Motor Sheave</t>
        </is>
      </c>
      <c r="U819" s="422" t="n"/>
      <c r="V819" s="212" t="n"/>
      <c r="W819" s="212" t="n"/>
    </row>
    <row r="820" ht="13.35" customHeight="1" s="162">
      <c r="B820" s="13" t="n"/>
      <c r="C820" s="13" t="n"/>
      <c r="D820" s="13" t="n"/>
      <c r="E820" s="13" t="n"/>
      <c r="F820" s="13" t="n"/>
      <c r="G820" s="13" t="n"/>
      <c r="H820" s="13" t="n"/>
      <c r="I820" s="283" t="n"/>
      <c r="J820" s="283" t="n"/>
      <c r="K820" s="37" t="n"/>
      <c r="L820" s="37" t="n"/>
      <c r="M820" s="13" t="n"/>
      <c r="O820" s="217" t="n"/>
      <c r="P820" s="211" t="inlineStr">
        <is>
          <t>RPM</t>
        </is>
      </c>
      <c r="Q820" s="212" t="n"/>
      <c r="R820" s="211" t="n"/>
      <c r="S820" s="217" t="n"/>
      <c r="T820" s="211" t="inlineStr">
        <is>
          <t>Fan Sheave</t>
        </is>
      </c>
      <c r="U820" s="422" t="n"/>
      <c r="V820" s="212" t="n"/>
      <c r="W820" s="212" t="n"/>
    </row>
    <row r="821" ht="13.35" customHeight="1" s="162">
      <c r="B821" s="200" t="inlineStr">
        <is>
          <t>Motor Data</t>
        </is>
      </c>
      <c r="C821" s="400" t="n"/>
      <c r="D821" s="400" t="n"/>
      <c r="E821" s="400" t="n"/>
      <c r="F821" s="400" t="n"/>
      <c r="G821" s="401" t="n"/>
      <c r="H821" s="13" t="n"/>
      <c r="I821" s="283" t="inlineStr">
        <is>
          <t>Filters: Type / Size / Qty</t>
        </is>
      </c>
      <c r="J821" s="404" t="n"/>
      <c r="K821" s="37" t="n"/>
      <c r="L821" s="404" t="n"/>
      <c r="M821" s="404" t="n"/>
      <c r="O821" s="217" t="n"/>
      <c r="P821" s="211" t="inlineStr">
        <is>
          <t>VFD</t>
        </is>
      </c>
      <c r="Q821" s="212" t="n"/>
      <c r="R821" s="211" t="n"/>
      <c r="S821" s="217" t="n"/>
      <c r="T821" s="211" t="inlineStr">
        <is>
          <t>Belt</t>
        </is>
      </c>
      <c r="U821" s="422" t="n"/>
      <c r="V821" s="212" t="n"/>
      <c r="W821" s="212" t="n"/>
    </row>
    <row r="822" ht="13.35" customHeight="1" s="162">
      <c r="B822" s="199" t="inlineStr">
        <is>
          <t>Manufacturer</t>
        </is>
      </c>
      <c r="C822" s="401" t="n"/>
      <c r="D822" s="203" t="n"/>
      <c r="E822" s="400" t="n"/>
      <c r="F822" s="400" t="n"/>
      <c r="G822" s="401" t="n"/>
      <c r="H822" s="13" t="n"/>
      <c r="I822" s="200" t="inlineStr">
        <is>
          <t>Drive Data</t>
        </is>
      </c>
      <c r="J822" s="400" t="n"/>
      <c r="K822" s="400" t="n"/>
      <c r="L822" s="401" t="n"/>
      <c r="M822" s="13" t="n"/>
      <c r="O822" s="217" t="n"/>
      <c r="P822" s="211" t="inlineStr">
        <is>
          <t>DCV</t>
        </is>
      </c>
      <c r="Q822" s="212" t="n"/>
      <c r="R822" s="211" t="n"/>
      <c r="S822" s="217" t="n"/>
      <c r="T822" s="211" t="inlineStr">
        <is>
          <t>C to C</t>
        </is>
      </c>
      <c r="U822" s="422" t="n"/>
      <c r="V822" s="212" t="n"/>
      <c r="W822" s="212" t="n"/>
    </row>
    <row r="823" ht="13.35" customHeight="1" s="162">
      <c r="B823" s="199" t="inlineStr">
        <is>
          <t>Horsepower</t>
        </is>
      </c>
      <c r="C823" s="401" t="n"/>
      <c r="D823" s="28">
        <f>IF('{Equipment Data Entry}'!G114="","",'{Equipment Data Entry}'!G114)</f>
        <v/>
      </c>
      <c r="E823" s="21" t="inlineStr">
        <is>
          <t>RPM</t>
        </is>
      </c>
      <c r="F823" s="24" t="n"/>
      <c r="G823" s="199" t="inlineStr">
        <is>
          <t>SF</t>
        </is>
      </c>
      <c r="H823" s="13" t="n"/>
      <c r="I823" s="199" t="inlineStr">
        <is>
          <t>Motor Shv OD/Bore/PD</t>
        </is>
      </c>
      <c r="J823" s="401" t="n"/>
      <c r="K823" s="208">
        <f>IF('{Equipment Data Entry}'!J114="","",'{Equipment Data Entry}'!J114)</f>
        <v/>
      </c>
      <c r="L823" s="401" t="n"/>
      <c r="M823" s="13" t="n"/>
      <c r="O823" s="217" t="n"/>
      <c r="P823" s="217" t="n"/>
      <c r="Q823" s="217" t="n"/>
      <c r="R823" s="217" t="n"/>
      <c r="S823" s="217" t="n"/>
      <c r="T823" s="217" t="n"/>
      <c r="U823" s="217" t="n"/>
      <c r="V823" s="217" t="n"/>
      <c r="W823" s="217" t="n"/>
    </row>
    <row r="824" ht="13.35" customHeight="1" s="162">
      <c r="B824" s="198">
        <f>IF('{Equipment Data Entry}'!N114="","",'{Equipment Data Entry}'!N114)</f>
        <v/>
      </c>
      <c r="C824" s="198">
        <f>IF('{Equipment Data Entry}'!O114="","",'{Equipment Data Entry}'!O114)</f>
        <v/>
      </c>
      <c r="D824" s="21" t="inlineStr">
        <is>
          <t>FLA</t>
        </is>
      </c>
      <c r="E824" s="67" t="n"/>
      <c r="F824" s="21" t="inlineStr">
        <is>
          <t>Frame</t>
        </is>
      </c>
      <c r="G824" s="208" t="n"/>
      <c r="H824" s="13" t="n"/>
      <c r="I824" s="199" t="inlineStr">
        <is>
          <t>Fan Shv OD/Bore</t>
        </is>
      </c>
      <c r="J824" s="401" t="n"/>
      <c r="K824" s="208">
        <f>IF('{Equipment Data Entry}'!K114="","",'{Equipment Data Entry}'!K114)</f>
        <v/>
      </c>
      <c r="L824" s="401" t="n"/>
      <c r="M824" s="13" t="n"/>
      <c r="O824" s="217" t="n"/>
      <c r="P824" s="217" t="n"/>
      <c r="Q824" s="462" t="inlineStr">
        <is>
          <t>Technician Notes</t>
        </is>
      </c>
      <c r="R824" s="451" t="n"/>
      <c r="S824" s="451" t="n"/>
      <c r="T824" s="451" t="n"/>
      <c r="U824" s="451" t="n"/>
      <c r="V824" s="451" t="n"/>
      <c r="W824" s="452" t="n"/>
    </row>
    <row r="825" ht="13.35" customHeight="1" s="162">
      <c r="B825" s="199" t="inlineStr">
        <is>
          <t>Corrected FLA</t>
        </is>
      </c>
      <c r="C825" s="401" t="n"/>
      <c r="D825" s="27">
        <f>IF(OR(E826="",E824="",B824=""),"",B824/AVERAGE(E826:G826)*E824)</f>
        <v/>
      </c>
      <c r="E825" s="199" t="inlineStr">
        <is>
          <t>Estimated BHP</t>
        </is>
      </c>
      <c r="F825" s="401" t="n"/>
      <c r="G825" s="27">
        <f>IF(OR(COUNT(E826:G826)=0,COUNT(E827:G827)=0),"",IF(C824="1-phase", ((0.8*0.9*E826*E827)/746), AVERAGE(E826:G826)*AVERAGE(E827:G827)*0.8*0.9*1.732/746))</f>
        <v/>
      </c>
      <c r="H825" s="13" t="n"/>
      <c r="I825" s="199" t="inlineStr">
        <is>
          <t>Belt(s)</t>
        </is>
      </c>
      <c r="J825" s="208">
        <f>IF('{Equipment Data Entry}'!L114="","",'{Equipment Data Entry}'!L114)</f>
        <v/>
      </c>
      <c r="K825" s="199" t="inlineStr">
        <is>
          <t>C to C</t>
        </is>
      </c>
      <c r="L825" s="64">
        <f>IF('{Equipment Data Entry}'!M114="","",'{Equipment Data Entry}'!M114)</f>
        <v/>
      </c>
      <c r="M825" s="13" t="n"/>
      <c r="O825" s="217" t="n"/>
      <c r="P825" s="217" t="n"/>
      <c r="Q825" s="463" t="n"/>
      <c r="R825" s="430" t="n"/>
      <c r="S825" s="430" t="n"/>
      <c r="T825" s="430" t="n"/>
      <c r="U825" s="430" t="n"/>
      <c r="V825" s="430" t="n"/>
      <c r="W825" s="464" t="n"/>
    </row>
    <row r="826" ht="13.35" customHeight="1" s="162">
      <c r="B826" s="199" t="inlineStr">
        <is>
          <t>Measured Voltage</t>
        </is>
      </c>
      <c r="C826" s="400" t="n"/>
      <c r="D826" s="401" t="n"/>
      <c r="E826" s="24" t="n"/>
      <c r="F826" s="24" t="n"/>
      <c r="G826" s="24" t="n"/>
      <c r="H826" s="13" t="n"/>
      <c r="I826" s="283" t="inlineStr">
        <is>
          <t>Final Settings / Setpoints</t>
        </is>
      </c>
      <c r="J826" s="404" t="n"/>
      <c r="K826" s="37" t="n"/>
      <c r="L826" s="404" t="n"/>
      <c r="M826" s="404" t="n"/>
      <c r="O826" s="217" t="n"/>
      <c r="P826" s="217" t="n"/>
      <c r="Q826" s="465" t="n"/>
      <c r="R826" s="404" t="n"/>
      <c r="S826" s="404" t="n"/>
      <c r="T826" s="404" t="n"/>
      <c r="U826" s="404" t="n"/>
      <c r="V826" s="404" t="n"/>
      <c r="W826" s="466" t="n"/>
    </row>
    <row r="827" ht="13.35" customHeight="1" s="162">
      <c r="B827" s="199" t="inlineStr">
        <is>
          <t>Measured Amperage</t>
        </is>
      </c>
      <c r="C827" s="400" t="n"/>
      <c r="D827" s="401" t="n"/>
      <c r="E827" s="67" t="n"/>
      <c r="F827" s="67" t="n"/>
      <c r="G827" s="67" t="n"/>
      <c r="H827" s="13" t="n"/>
      <c r="I827" s="205" t="inlineStr">
        <is>
          <t>RPM Data</t>
        </is>
      </c>
      <c r="J827" s="401" t="n"/>
      <c r="K827" s="205" t="inlineStr">
        <is>
          <t>Initial</t>
        </is>
      </c>
      <c r="L827" s="205" t="inlineStr">
        <is>
          <t>Final</t>
        </is>
      </c>
      <c r="M827" s="13" t="n"/>
      <c r="O827" s="217" t="n"/>
      <c r="P827" s="217" t="n"/>
      <c r="Q827" s="465" t="n"/>
      <c r="R827" s="404" t="n"/>
      <c r="S827" s="404" t="n"/>
      <c r="T827" s="404" t="n"/>
      <c r="U827" s="404" t="n"/>
      <c r="V827" s="404" t="n"/>
      <c r="W827" s="466" t="n"/>
    </row>
    <row r="828" ht="13.35" customHeight="1" s="162">
      <c r="B828" s="13" t="n"/>
      <c r="C828" s="13" t="n"/>
      <c r="D828" s="13" t="n"/>
      <c r="E828" s="13" t="n"/>
      <c r="F828" s="13" t="n"/>
      <c r="G828" s="13" t="n"/>
      <c r="H828" s="13" t="n"/>
      <c r="I828" s="199" t="inlineStr">
        <is>
          <t>Motor RPM</t>
        </is>
      </c>
      <c r="J828" s="401" t="n"/>
      <c r="K828" s="24" t="n"/>
      <c r="L828" s="24" t="n"/>
      <c r="M828" s="13" t="n"/>
      <c r="O828" s="217" t="n"/>
      <c r="P828" s="217" t="n"/>
      <c r="Q828" s="465" t="n"/>
      <c r="R828" s="404" t="n"/>
      <c r="S828" s="404" t="n"/>
      <c r="T828" s="404" t="n"/>
      <c r="U828" s="404" t="n"/>
      <c r="V828" s="404" t="n"/>
      <c r="W828" s="466" t="n"/>
    </row>
    <row r="829" ht="13.35" customHeight="1" s="162">
      <c r="B829" s="200" t="inlineStr">
        <is>
          <t xml:space="preserve">Static Pressures Profile </t>
        </is>
      </c>
      <c r="C829" s="400" t="n"/>
      <c r="D829" s="400" t="n"/>
      <c r="E829" s="400" t="n"/>
      <c r="F829" s="400" t="n"/>
      <c r="G829" s="401" t="n"/>
      <c r="H829" s="13" t="n"/>
      <c r="I829" s="199" t="inlineStr">
        <is>
          <t>Fan RPM</t>
        </is>
      </c>
      <c r="J829" s="401" t="n"/>
      <c r="K829" s="24" t="n"/>
      <c r="L829" s="24" t="n"/>
      <c r="M829" s="13" t="n"/>
      <c r="O829" s="217" t="n"/>
      <c r="P829" s="217" t="n"/>
      <c r="Q829" s="465" t="n"/>
      <c r="R829" s="404" t="n"/>
      <c r="S829" s="404" t="n"/>
      <c r="T829" s="404" t="n"/>
      <c r="U829" s="404" t="n"/>
      <c r="V829" s="404" t="n"/>
      <c r="W829" s="466" t="n"/>
    </row>
    <row r="830" ht="13.35" customHeight="1" s="162">
      <c r="B830" s="434" t="n"/>
      <c r="C830" s="401" t="n"/>
      <c r="D830" s="205" t="inlineStr">
        <is>
          <t>Flt/Coil</t>
        </is>
      </c>
      <c r="E830" s="205" t="inlineStr">
        <is>
          <t>Fan</t>
        </is>
      </c>
      <c r="F830" s="434" t="n"/>
      <c r="G830" s="401" t="n"/>
      <c r="H830" s="13" t="n"/>
      <c r="I830" s="246" t="inlineStr">
        <is>
          <t>VSD Frequency</t>
        </is>
      </c>
      <c r="J830" s="403" t="n"/>
      <c r="K830" s="65" t="n"/>
      <c r="L830" s="65" t="n"/>
      <c r="M830" s="13" t="n"/>
      <c r="O830" s="217" t="n"/>
      <c r="P830" s="217" t="n"/>
      <c r="Q830" s="465" t="n"/>
      <c r="R830" s="404" t="n"/>
      <c r="S830" s="404" t="n"/>
      <c r="T830" s="404" t="n"/>
      <c r="U830" s="404" t="n"/>
      <c r="V830" s="404" t="n"/>
      <c r="W830" s="466" t="n"/>
    </row>
    <row r="831" ht="13.35" customHeight="1" s="162">
      <c r="B831" s="198" t="inlineStr">
        <is>
          <t>Entering</t>
        </is>
      </c>
      <c r="C831" s="401" t="n"/>
      <c r="D831" s="19" t="n"/>
      <c r="E831" s="19" t="n"/>
      <c r="F831" s="19">
        <f>IF(E831="", "", E832-E831)</f>
        <v/>
      </c>
      <c r="G831" s="186" t="inlineStr">
        <is>
          <t>TSP</t>
        </is>
      </c>
      <c r="H831" s="23" t="n"/>
      <c r="I831" s="14" t="n"/>
      <c r="J831" s="14" t="n"/>
      <c r="K831" s="14" t="n"/>
      <c r="L831" s="38" t="n"/>
      <c r="M831" s="13" t="n"/>
      <c r="O831" s="217" t="n"/>
      <c r="P831" s="217" t="n"/>
      <c r="Q831" s="465" t="n"/>
      <c r="R831" s="404" t="n"/>
      <c r="S831" s="404" t="n"/>
      <c r="T831" s="404" t="n"/>
      <c r="U831" s="404" t="n"/>
      <c r="V831" s="404" t="n"/>
      <c r="W831" s="466" t="n"/>
    </row>
    <row r="832" ht="13.35" customHeight="1" s="162">
      <c r="B832" s="198" t="inlineStr">
        <is>
          <t>Exiting</t>
        </is>
      </c>
      <c r="C832" s="401" t="n"/>
      <c r="D832" s="55">
        <f>IF(E831="", "", E831)</f>
        <v/>
      </c>
      <c r="E832" s="19" t="n"/>
      <c r="F832" s="19">
        <f>IF(E832="", "", E832-D831)</f>
        <v/>
      </c>
      <c r="G832" s="186" t="inlineStr">
        <is>
          <t>ESP</t>
        </is>
      </c>
      <c r="H832" s="23" t="n"/>
      <c r="I832" s="13" t="n"/>
      <c r="J832" s="13" t="n"/>
      <c r="K832" s="13" t="n"/>
      <c r="L832" s="13" t="n"/>
      <c r="M832" s="13" t="n"/>
      <c r="O832" s="217" t="n"/>
      <c r="P832" s="217" t="n"/>
      <c r="Q832" s="467" t="n"/>
      <c r="R832" s="468" t="n"/>
      <c r="S832" s="468" t="n"/>
      <c r="T832" s="468" t="n"/>
      <c r="U832" s="468" t="n"/>
      <c r="V832" s="468" t="n"/>
      <c r="W832" s="469" t="n"/>
    </row>
    <row r="833"/>
    <row r="834" ht="13.35" customHeight="1" s="162">
      <c r="B834" s="205" t="inlineStr">
        <is>
          <t>Notes</t>
        </is>
      </c>
      <c r="C834" s="186" t="n"/>
      <c r="D834" s="400" t="n"/>
      <c r="E834" s="400" t="n"/>
      <c r="F834" s="400" t="n"/>
      <c r="G834" s="400" t="n"/>
      <c r="H834" s="400" t="n"/>
      <c r="I834" s="400" t="n"/>
      <c r="J834" s="400" t="n"/>
      <c r="K834" s="400" t="n"/>
      <c r="L834" s="400" t="n"/>
      <c r="M834" s="401" t="n"/>
    </row>
    <row r="835" ht="13.35" customHeight="1" s="162">
      <c r="B835" s="186" t="n"/>
      <c r="C835" s="400" t="n"/>
      <c r="D835" s="400" t="n"/>
      <c r="E835" s="400" t="n"/>
      <c r="F835" s="400" t="n"/>
      <c r="G835" s="400" t="n"/>
      <c r="H835" s="400" t="n"/>
      <c r="I835" s="400" t="n"/>
      <c r="J835" s="400" t="n"/>
      <c r="K835" s="400" t="n"/>
      <c r="L835" s="400" t="n"/>
      <c r="M835" s="401" t="n"/>
    </row>
    <row r="836" ht="13.35" customHeight="1" s="162">
      <c r="B836" s="186" t="n"/>
      <c r="C836" s="400" t="n"/>
      <c r="D836" s="400" t="n"/>
      <c r="E836" s="400" t="n"/>
      <c r="F836" s="400" t="n"/>
      <c r="G836" s="400" t="n"/>
      <c r="H836" s="400" t="n"/>
      <c r="I836" s="400" t="n"/>
      <c r="J836" s="400" t="n"/>
      <c r="K836" s="400" t="n"/>
      <c r="L836" s="400" t="n"/>
      <c r="M836" s="401" t="n"/>
    </row>
    <row r="837" ht="13.35" customHeight="1" s="162">
      <c r="B837" s="200" t="inlineStr">
        <is>
          <t>System</t>
        </is>
      </c>
      <c r="C837" s="403" t="n"/>
      <c r="D837" s="209">
        <f>IF('{Equipment Data Entry}'!B115="","",'{Equipment Data Entry}'!B115)</f>
        <v/>
      </c>
      <c r="E837" s="420" t="n"/>
      <c r="F837" s="403" t="n"/>
      <c r="G837" s="200" t="inlineStr">
        <is>
          <t>Service</t>
        </is>
      </c>
      <c r="H837" s="403" t="n"/>
      <c r="I837" s="210">
        <f>IF('{Equipment Data Entry}'!C115="","", '{Equipment Data Entry}'!C115)</f>
        <v/>
      </c>
      <c r="J837" s="420" t="n"/>
      <c r="K837" s="420" t="n"/>
      <c r="L837" s="420" t="n"/>
      <c r="M837" s="403" t="n"/>
      <c r="O837" s="217" t="n"/>
      <c r="P837" s="217" t="n"/>
      <c r="Q837" s="216" t="inlineStr">
        <is>
          <t>Misc. Unit Info</t>
        </is>
      </c>
      <c r="T837" s="217" t="n"/>
      <c r="V837" s="217" t="n"/>
      <c r="W837" s="217" t="n"/>
    </row>
    <row r="838" ht="13.35" customHeight="1" s="162">
      <c r="B838" s="424" t="n"/>
      <c r="C838" s="425" t="n"/>
      <c r="D838" s="424" t="n"/>
      <c r="E838" s="426" t="n"/>
      <c r="F838" s="425" t="n"/>
      <c r="G838" s="424" t="n"/>
      <c r="H838" s="425" t="n"/>
      <c r="I838" s="424" t="n"/>
      <c r="J838" s="426" t="n"/>
      <c r="K838" s="426" t="n"/>
      <c r="L838" s="426" t="n"/>
      <c r="M838" s="425" t="n"/>
      <c r="O838" s="217" t="n"/>
      <c r="P838" s="217" t="n"/>
      <c r="Q838" s="211" t="inlineStr">
        <is>
          <t>Design Fan Rotation</t>
        </is>
      </c>
      <c r="R838" s="421" t="n"/>
      <c r="S838" s="422" t="n"/>
      <c r="T838" s="212" t="n"/>
      <c r="U838" s="423" t="n"/>
      <c r="V838" s="217" t="n"/>
      <c r="W838" s="217" t="n"/>
    </row>
    <row r="839" ht="13.35" customHeight="1" s="162">
      <c r="B839" s="439" t="inlineStr">
        <is>
          <t>Drive Type:</t>
        </is>
      </c>
      <c r="C839" s="13" t="n"/>
      <c r="D839" s="440" t="n"/>
      <c r="E839" s="439" t="inlineStr">
        <is>
          <t>Fan Rotation – Design:</t>
        </is>
      </c>
      <c r="F839" s="13" t="n"/>
      <c r="G839" s="440" t="n"/>
      <c r="H839" s="13" t="n"/>
      <c r="I839" s="439" t="inlineStr">
        <is>
          <t>Actual:</t>
        </is>
      </c>
      <c r="J839" s="440" t="n"/>
      <c r="K839" s="439" t="inlineStr">
        <is>
          <t>Sheave Bore (M/F):</t>
        </is>
      </c>
      <c r="L839" s="13" t="n"/>
      <c r="M839" s="440" t="n"/>
      <c r="O839" s="217" t="n"/>
      <c r="P839" s="217" t="n"/>
      <c r="Q839" s="211" t="inlineStr">
        <is>
          <t>Actual Fan Rotation</t>
        </is>
      </c>
      <c r="R839" s="421" t="n"/>
      <c r="S839" s="422" t="n"/>
      <c r="T839" s="212" t="n"/>
      <c r="U839" s="423" t="n"/>
      <c r="V839" s="217" t="n"/>
      <c r="W839" s="217" t="n"/>
    </row>
    <row r="840" ht="13.35" customHeight="1" s="162">
      <c r="B840" s="200" t="inlineStr">
        <is>
          <t>Unit Data</t>
        </is>
      </c>
      <c r="C840" s="400" t="n"/>
      <c r="D840" s="400" t="n"/>
      <c r="E840" s="400" t="n"/>
      <c r="F840" s="400" t="n"/>
      <c r="G840" s="401" t="n"/>
      <c r="H840" s="13" t="n"/>
      <c r="I840" s="200" t="inlineStr">
        <is>
          <t>Design and Performance Data</t>
        </is>
      </c>
      <c r="J840" s="400" t="n"/>
      <c r="K840" s="400" t="n"/>
      <c r="L840" s="401" t="n"/>
      <c r="M840" s="283" t="n"/>
      <c r="O840" s="217" t="n"/>
      <c r="P840" s="217" t="n"/>
      <c r="Q840" s="211" t="inlineStr">
        <is>
          <t>Design Filter Type</t>
        </is>
      </c>
      <c r="R840" s="421" t="n"/>
      <c r="S840" s="422" t="n"/>
      <c r="T840" s="212" t="n"/>
      <c r="U840" s="423" t="n"/>
      <c r="V840" s="217" t="n"/>
      <c r="W840" s="217" t="n"/>
    </row>
    <row r="841" ht="13.35" customHeight="1" s="162">
      <c r="B841" s="199" t="inlineStr">
        <is>
          <t>Manufacturer</t>
        </is>
      </c>
      <c r="C841" s="401" t="n"/>
      <c r="D841" s="204">
        <f>IF('{Equipment Data Entry}'!E115="","",'{Equipment Data Entry}'!E115)</f>
        <v/>
      </c>
      <c r="E841" s="400" t="n"/>
      <c r="F841" s="400" t="n"/>
      <c r="G841" s="401" t="n"/>
      <c r="H841" s="13" t="n"/>
      <c r="I841" s="199" t="inlineStr">
        <is>
          <t>Design Criteria</t>
        </is>
      </c>
      <c r="J841" s="401" t="n"/>
      <c r="K841" s="199" t="inlineStr">
        <is>
          <t>Design</t>
        </is>
      </c>
      <c r="L841" s="199" t="inlineStr">
        <is>
          <t>Actual</t>
        </is>
      </c>
      <c r="M841" s="13" t="n"/>
      <c r="O841" s="216" t="n"/>
      <c r="P841" s="216" t="n"/>
      <c r="Q841" s="211" t="inlineStr">
        <is>
          <t>Installed Filter Type</t>
        </is>
      </c>
      <c r="R841" s="421" t="n"/>
      <c r="S841" s="422" t="n"/>
      <c r="T841" s="212" t="n"/>
      <c r="U841" s="423" t="n"/>
      <c r="V841" s="217" t="n"/>
      <c r="W841" s="217" t="n"/>
    </row>
    <row r="842" ht="13.35" customHeight="1" s="162">
      <c r="B842" s="199" t="inlineStr">
        <is>
          <t>Model Number</t>
        </is>
      </c>
      <c r="C842" s="401" t="n"/>
      <c r="D842" s="204">
        <f>IF('{Equipment Data Entry}'!F115="","",'{Equipment Data Entry}'!F115)</f>
        <v/>
      </c>
      <c r="E842" s="400" t="n"/>
      <c r="F842" s="400" t="n"/>
      <c r="G842" s="401" t="n"/>
      <c r="H842" s="13" t="n"/>
      <c r="I842" s="199" t="inlineStr">
        <is>
          <t>Total Airflow</t>
        </is>
      </c>
      <c r="J842" s="401" t="n"/>
      <c r="K842" s="24">
        <f>'Fan Airflow'!H856</f>
        <v/>
      </c>
      <c r="L842" s="24">
        <f>'Fan Airflow'!L856</f>
        <v/>
      </c>
      <c r="M842" s="22">
        <f>IF(OR(L842="",K842="",K842=0),"",L842/K842)</f>
        <v/>
      </c>
      <c r="O842" s="217" t="n"/>
      <c r="P842" s="217" t="n"/>
      <c r="Q842" s="211" t="inlineStr">
        <is>
          <t>Size</t>
        </is>
      </c>
      <c r="R842" s="212" t="n"/>
      <c r="S842" s="423" t="n"/>
      <c r="T842" s="211" t="inlineStr">
        <is>
          <t>Qty.</t>
        </is>
      </c>
      <c r="U842" s="212" t="n"/>
      <c r="V842" s="217" t="n"/>
      <c r="W842" s="217" t="n"/>
    </row>
    <row r="843" ht="13.35" customHeight="1" s="162">
      <c r="B843" s="199" t="inlineStr">
        <is>
          <t>Serial Number</t>
        </is>
      </c>
      <c r="C843" s="401" t="n"/>
      <c r="D843" s="204" t="n"/>
      <c r="E843" s="400" t="n"/>
      <c r="F843" s="400" t="n"/>
      <c r="G843" s="401" t="n"/>
      <c r="H843" s="13" t="n"/>
      <c r="I843" s="199" t="inlineStr">
        <is>
          <t>Unit ESP</t>
        </is>
      </c>
      <c r="J843" s="401" t="n"/>
      <c r="K843" s="71">
        <f>IF('{Equipment Data Entry}'!H115="","",'{Equipment Data Entry}'!H115)</f>
        <v/>
      </c>
      <c r="L843" s="64">
        <f>F858</f>
        <v/>
      </c>
      <c r="M843" s="22" t="n"/>
      <c r="O843" s="217" t="n"/>
      <c r="R843" s="217" t="n"/>
      <c r="U843" s="217" t="n"/>
      <c r="V843" s="217" t="n"/>
      <c r="W843" s="217" t="n"/>
    </row>
    <row r="844" ht="13.35" customHeight="1" s="162">
      <c r="B844" s="199" t="inlineStr">
        <is>
          <t>Area Served</t>
        </is>
      </c>
      <c r="C844" s="401" t="n"/>
      <c r="D844" s="204">
        <f>I837</f>
        <v/>
      </c>
      <c r="E844" s="400" t="n"/>
      <c r="F844" s="400" t="n"/>
      <c r="G844" s="401" t="n"/>
      <c r="H844" s="13" t="n"/>
      <c r="I844" s="199" t="inlineStr">
        <is>
          <t>Fan RPMs</t>
        </is>
      </c>
      <c r="J844" s="401" t="n"/>
      <c r="K844" s="24">
        <f>IF('{Equipment Data Entry}'!I115="","",'{Equipment Data Entry}'!I115)</f>
        <v/>
      </c>
      <c r="L844" s="24">
        <f>IF(L855="","",L855)</f>
        <v/>
      </c>
      <c r="M844" s="13" t="n"/>
      <c r="O844" s="217" t="n"/>
      <c r="P844" s="217" t="n"/>
      <c r="Q844" s="216" t="inlineStr">
        <is>
          <t>Direct Drive Motors</t>
        </is>
      </c>
      <c r="T844" s="216" t="inlineStr">
        <is>
          <t>Drive Change Data</t>
        </is>
      </c>
      <c r="V844" s="61" t="inlineStr">
        <is>
          <t>Original</t>
        </is>
      </c>
      <c r="W844" s="61" t="inlineStr">
        <is>
          <t>New</t>
        </is>
      </c>
    </row>
    <row r="845" ht="13.35" customHeight="1" s="162">
      <c r="B845" s="199" t="inlineStr">
        <is>
          <t>Location</t>
        </is>
      </c>
      <c r="C845" s="401" t="n"/>
      <c r="D845" s="204">
        <f>IF('{Equipment Data Entry}'!D115="","",'{Equipment Data Entry}'!D115)</f>
        <v/>
      </c>
      <c r="E845" s="400" t="n"/>
      <c r="F845" s="400" t="n"/>
      <c r="G845" s="401" t="n"/>
      <c r="H845" s="13" t="n"/>
      <c r="I845" s="283" t="n"/>
      <c r="J845" s="283" t="n"/>
      <c r="K845" s="36" t="n"/>
      <c r="L845" s="36" t="n"/>
      <c r="M845" s="13" t="n"/>
      <c r="O845" s="217" t="n"/>
      <c r="P845" s="211" t="n"/>
      <c r="Q845" s="211" t="inlineStr">
        <is>
          <t>Initial</t>
        </is>
      </c>
      <c r="R845" s="211" t="inlineStr">
        <is>
          <t>Final</t>
        </is>
      </c>
      <c r="S845" s="217" t="n"/>
      <c r="T845" s="211" t="inlineStr">
        <is>
          <t>Motor Sheave</t>
        </is>
      </c>
      <c r="U845" s="422" t="n"/>
      <c r="V845" s="212" t="n"/>
      <c r="W845" s="212" t="n"/>
    </row>
    <row r="846" ht="13.35" customHeight="1" s="162">
      <c r="B846" s="13" t="n"/>
      <c r="C846" s="13" t="n"/>
      <c r="D846" s="13" t="n"/>
      <c r="E846" s="13" t="n"/>
      <c r="F846" s="13" t="n"/>
      <c r="G846" s="13" t="n"/>
      <c r="H846" s="13" t="n"/>
      <c r="I846" s="283" t="n"/>
      <c r="J846" s="283" t="n"/>
      <c r="K846" s="37" t="n"/>
      <c r="L846" s="37" t="n"/>
      <c r="M846" s="13" t="n"/>
      <c r="O846" s="217" t="n"/>
      <c r="P846" s="211" t="inlineStr">
        <is>
          <t>RPM</t>
        </is>
      </c>
      <c r="Q846" s="212" t="n"/>
      <c r="R846" s="211" t="n"/>
      <c r="S846" s="217" t="n"/>
      <c r="T846" s="211" t="inlineStr">
        <is>
          <t>Fan Sheave</t>
        </is>
      </c>
      <c r="U846" s="422" t="n"/>
      <c r="V846" s="212" t="n"/>
      <c r="W846" s="212" t="n"/>
    </row>
    <row r="847" ht="13.35" customHeight="1" s="162">
      <c r="B847" s="200" t="inlineStr">
        <is>
          <t>Motor Data</t>
        </is>
      </c>
      <c r="C847" s="400" t="n"/>
      <c r="D847" s="400" t="n"/>
      <c r="E847" s="400" t="n"/>
      <c r="F847" s="400" t="n"/>
      <c r="G847" s="401" t="n"/>
      <c r="H847" s="13" t="n"/>
      <c r="I847" s="283" t="inlineStr">
        <is>
          <t>Filters: Type / Size / Qty</t>
        </is>
      </c>
      <c r="J847" s="404" t="n"/>
      <c r="K847" s="37" t="n"/>
      <c r="L847" s="404" t="n"/>
      <c r="M847" s="404" t="n"/>
      <c r="O847" s="217" t="n"/>
      <c r="P847" s="211" t="inlineStr">
        <is>
          <t>VFD</t>
        </is>
      </c>
      <c r="Q847" s="212" t="n"/>
      <c r="R847" s="211" t="n"/>
      <c r="S847" s="217" t="n"/>
      <c r="T847" s="211" t="inlineStr">
        <is>
          <t>Belt</t>
        </is>
      </c>
      <c r="U847" s="422" t="n"/>
      <c r="V847" s="212" t="n"/>
      <c r="W847" s="212" t="n"/>
    </row>
    <row r="848" ht="13.35" customHeight="1" s="162">
      <c r="B848" s="199" t="inlineStr">
        <is>
          <t>Manufacturer</t>
        </is>
      </c>
      <c r="C848" s="401" t="n"/>
      <c r="D848" s="203" t="n"/>
      <c r="E848" s="400" t="n"/>
      <c r="F848" s="400" t="n"/>
      <c r="G848" s="401" t="n"/>
      <c r="H848" s="13" t="n"/>
      <c r="I848" s="200" t="inlineStr">
        <is>
          <t>Drive Data</t>
        </is>
      </c>
      <c r="J848" s="400" t="n"/>
      <c r="K848" s="400" t="n"/>
      <c r="L848" s="401" t="n"/>
      <c r="M848" s="13" t="n"/>
      <c r="O848" s="217" t="n"/>
      <c r="P848" s="211" t="inlineStr">
        <is>
          <t>DCV</t>
        </is>
      </c>
      <c r="Q848" s="212" t="n"/>
      <c r="R848" s="211" t="n"/>
      <c r="S848" s="217" t="n"/>
      <c r="T848" s="211" t="inlineStr">
        <is>
          <t>C to C</t>
        </is>
      </c>
      <c r="U848" s="422" t="n"/>
      <c r="V848" s="212" t="n"/>
      <c r="W848" s="212" t="n"/>
    </row>
    <row r="849" ht="13.35" customHeight="1" s="162">
      <c r="B849" s="199" t="inlineStr">
        <is>
          <t>Horsepower</t>
        </is>
      </c>
      <c r="C849" s="401" t="n"/>
      <c r="D849" s="28">
        <f>IF('{Equipment Data Entry}'!G115="","",'{Equipment Data Entry}'!G115)</f>
        <v/>
      </c>
      <c r="E849" s="21" t="inlineStr">
        <is>
          <t>RPM</t>
        </is>
      </c>
      <c r="F849" s="24" t="n"/>
      <c r="G849" s="199" t="inlineStr">
        <is>
          <t>SF</t>
        </is>
      </c>
      <c r="H849" s="13" t="n"/>
      <c r="I849" s="199" t="inlineStr">
        <is>
          <t>Motor Shv OD/Bore/PD</t>
        </is>
      </c>
      <c r="J849" s="401" t="n"/>
      <c r="K849" s="208">
        <f>IF('{Equipment Data Entry}'!J115="","",'{Equipment Data Entry}'!J115)</f>
        <v/>
      </c>
      <c r="L849" s="401" t="n"/>
      <c r="M849" s="13" t="n"/>
      <c r="O849" s="217" t="n"/>
      <c r="P849" s="217" t="n"/>
      <c r="Q849" s="217" t="n"/>
      <c r="R849" s="217" t="n"/>
      <c r="S849" s="217" t="n"/>
      <c r="T849" s="217" t="n"/>
      <c r="U849" s="217" t="n"/>
      <c r="V849" s="217" t="n"/>
      <c r="W849" s="217" t="n"/>
    </row>
    <row r="850" ht="13.35" customHeight="1" s="162">
      <c r="B850" s="198">
        <f>IF('{Equipment Data Entry}'!N115="","",'{Equipment Data Entry}'!N115)</f>
        <v/>
      </c>
      <c r="C850" s="198">
        <f>IF('{Equipment Data Entry}'!O115="","",'{Equipment Data Entry}'!O115)</f>
        <v/>
      </c>
      <c r="D850" s="21" t="inlineStr">
        <is>
          <t>FLA</t>
        </is>
      </c>
      <c r="E850" s="67" t="n"/>
      <c r="F850" s="21" t="inlineStr">
        <is>
          <t>Frame</t>
        </is>
      </c>
      <c r="G850" s="208" t="n"/>
      <c r="H850" s="13" t="n"/>
      <c r="I850" s="199" t="inlineStr">
        <is>
          <t>Fan Shv OD/Bore</t>
        </is>
      </c>
      <c r="J850" s="401" t="n"/>
      <c r="K850" s="208">
        <f>IF('{Equipment Data Entry}'!K115="","",'{Equipment Data Entry}'!K115)</f>
        <v/>
      </c>
      <c r="L850" s="401" t="n"/>
      <c r="M850" s="13" t="n"/>
      <c r="O850" s="217" t="n"/>
      <c r="P850" s="217" t="n"/>
      <c r="Q850" s="462" t="inlineStr">
        <is>
          <t>Technician Notes</t>
        </is>
      </c>
      <c r="R850" s="451" t="n"/>
      <c r="S850" s="451" t="n"/>
      <c r="T850" s="451" t="n"/>
      <c r="U850" s="451" t="n"/>
      <c r="V850" s="451" t="n"/>
      <c r="W850" s="452" t="n"/>
    </row>
    <row r="851" ht="13.35" customHeight="1" s="162">
      <c r="B851" s="199" t="inlineStr">
        <is>
          <t>Corrected FLA</t>
        </is>
      </c>
      <c r="C851" s="401" t="n"/>
      <c r="D851" s="27">
        <f>IF(OR(E852="",E850="",B850=""),"",B850/AVERAGE(E852:G852)*E850)</f>
        <v/>
      </c>
      <c r="E851" s="199" t="inlineStr">
        <is>
          <t>Estimated BHP</t>
        </is>
      </c>
      <c r="F851" s="401" t="n"/>
      <c r="G851" s="27">
        <f>IF(OR(COUNT(E852:G852)=0,COUNT(E853:G853)=0),"",IF(C850="1-phase", ((0.8*0.9*E852*E853)/746), AVERAGE(E852:G852)*AVERAGE(E853:G853)*0.8*0.9*1.732/746))</f>
        <v/>
      </c>
      <c r="H851" s="13" t="n"/>
      <c r="I851" s="199" t="inlineStr">
        <is>
          <t>Belt(s)</t>
        </is>
      </c>
      <c r="J851" s="208">
        <f>IF('{Equipment Data Entry}'!L115="","",'{Equipment Data Entry}'!L115)</f>
        <v/>
      </c>
      <c r="K851" s="199" t="inlineStr">
        <is>
          <t>C to C</t>
        </is>
      </c>
      <c r="L851" s="64">
        <f>IF('{Equipment Data Entry}'!M115="","",'{Equipment Data Entry}'!M115)</f>
        <v/>
      </c>
      <c r="M851" s="13" t="n"/>
      <c r="O851" s="217" t="n"/>
      <c r="P851" s="217" t="n"/>
      <c r="Q851" s="463" t="n"/>
      <c r="R851" s="430" t="n"/>
      <c r="S851" s="430" t="n"/>
      <c r="T851" s="430" t="n"/>
      <c r="U851" s="430" t="n"/>
      <c r="V851" s="430" t="n"/>
      <c r="W851" s="464" t="n"/>
    </row>
    <row r="852" ht="13.35" customHeight="1" s="162">
      <c r="B852" s="199" t="inlineStr">
        <is>
          <t>Measured Voltage</t>
        </is>
      </c>
      <c r="C852" s="400" t="n"/>
      <c r="D852" s="401" t="n"/>
      <c r="E852" s="24" t="n"/>
      <c r="F852" s="24" t="n"/>
      <c r="G852" s="24" t="n"/>
      <c r="H852" s="13" t="n"/>
      <c r="I852" s="283" t="inlineStr">
        <is>
          <t>Final Settings / Setpoints</t>
        </is>
      </c>
      <c r="J852" s="404" t="n"/>
      <c r="K852" s="37" t="n"/>
      <c r="L852" s="404" t="n"/>
      <c r="M852" s="404" t="n"/>
      <c r="O852" s="217" t="n"/>
      <c r="P852" s="217" t="n"/>
      <c r="Q852" s="465" t="n"/>
      <c r="R852" s="404" t="n"/>
      <c r="S852" s="404" t="n"/>
      <c r="T852" s="404" t="n"/>
      <c r="U852" s="404" t="n"/>
      <c r="V852" s="404" t="n"/>
      <c r="W852" s="466" t="n"/>
    </row>
    <row r="853" ht="13.35" customHeight="1" s="162">
      <c r="B853" s="199" t="inlineStr">
        <is>
          <t>Measured Amperage</t>
        </is>
      </c>
      <c r="C853" s="400" t="n"/>
      <c r="D853" s="401" t="n"/>
      <c r="E853" s="67" t="n"/>
      <c r="F853" s="67" t="n"/>
      <c r="G853" s="67" t="n"/>
      <c r="H853" s="13" t="n"/>
      <c r="I853" s="205" t="inlineStr">
        <is>
          <t>RPM Data</t>
        </is>
      </c>
      <c r="J853" s="401" t="n"/>
      <c r="K853" s="205" t="inlineStr">
        <is>
          <t>Initial</t>
        </is>
      </c>
      <c r="L853" s="205" t="inlineStr">
        <is>
          <t>Final</t>
        </is>
      </c>
      <c r="M853" s="13" t="n"/>
      <c r="O853" s="217" t="n"/>
      <c r="P853" s="217" t="n"/>
      <c r="Q853" s="465" t="n"/>
      <c r="R853" s="404" t="n"/>
      <c r="S853" s="404" t="n"/>
      <c r="T853" s="404" t="n"/>
      <c r="U853" s="404" t="n"/>
      <c r="V853" s="404" t="n"/>
      <c r="W853" s="466" t="n"/>
    </row>
    <row r="854" ht="13.35" customHeight="1" s="162">
      <c r="B854" s="13" t="n"/>
      <c r="C854" s="13" t="n"/>
      <c r="D854" s="13" t="n"/>
      <c r="E854" s="13" t="n"/>
      <c r="F854" s="13" t="n"/>
      <c r="G854" s="13" t="n"/>
      <c r="H854" s="13" t="n"/>
      <c r="I854" s="199" t="inlineStr">
        <is>
          <t>Motor RPM</t>
        </is>
      </c>
      <c r="J854" s="401" t="n"/>
      <c r="K854" s="24" t="n"/>
      <c r="L854" s="24" t="n"/>
      <c r="M854" s="13" t="n"/>
      <c r="O854" s="217" t="n"/>
      <c r="P854" s="217" t="n"/>
      <c r="Q854" s="465" t="n"/>
      <c r="R854" s="404" t="n"/>
      <c r="S854" s="404" t="n"/>
      <c r="T854" s="404" t="n"/>
      <c r="U854" s="404" t="n"/>
      <c r="V854" s="404" t="n"/>
      <c r="W854" s="466" t="n"/>
    </row>
    <row r="855" ht="13.35" customHeight="1" s="162">
      <c r="B855" s="200" t="inlineStr">
        <is>
          <t xml:space="preserve">Static Pressures Profile </t>
        </is>
      </c>
      <c r="C855" s="400" t="n"/>
      <c r="D855" s="400" t="n"/>
      <c r="E855" s="400" t="n"/>
      <c r="F855" s="400" t="n"/>
      <c r="G855" s="401" t="n"/>
      <c r="H855" s="13" t="n"/>
      <c r="I855" s="199" t="inlineStr">
        <is>
          <t>Fan RPM</t>
        </is>
      </c>
      <c r="J855" s="401" t="n"/>
      <c r="K855" s="24" t="n"/>
      <c r="L855" s="24" t="n"/>
      <c r="M855" s="13" t="n"/>
      <c r="O855" s="217" t="n"/>
      <c r="P855" s="217" t="n"/>
      <c r="Q855" s="465" t="n"/>
      <c r="R855" s="404" t="n"/>
      <c r="S855" s="404" t="n"/>
      <c r="T855" s="404" t="n"/>
      <c r="U855" s="404" t="n"/>
      <c r="V855" s="404" t="n"/>
      <c r="W855" s="466" t="n"/>
    </row>
    <row r="856" ht="13.35" customHeight="1" s="162">
      <c r="B856" s="434" t="n"/>
      <c r="C856" s="401" t="n"/>
      <c r="D856" s="205" t="inlineStr">
        <is>
          <t>Flt/Coil</t>
        </is>
      </c>
      <c r="E856" s="205" t="inlineStr">
        <is>
          <t>Fan</t>
        </is>
      </c>
      <c r="F856" s="434" t="n"/>
      <c r="G856" s="401" t="n"/>
      <c r="H856" s="13" t="n"/>
      <c r="I856" s="246" t="inlineStr">
        <is>
          <t>VSD Frequency</t>
        </is>
      </c>
      <c r="J856" s="403" t="n"/>
      <c r="K856" s="65" t="n"/>
      <c r="L856" s="65" t="n"/>
      <c r="M856" s="13" t="n"/>
      <c r="O856" s="217" t="n"/>
      <c r="P856" s="217" t="n"/>
      <c r="Q856" s="465" t="n"/>
      <c r="R856" s="404" t="n"/>
      <c r="S856" s="404" t="n"/>
      <c r="T856" s="404" t="n"/>
      <c r="U856" s="404" t="n"/>
      <c r="V856" s="404" t="n"/>
      <c r="W856" s="466" t="n"/>
    </row>
    <row r="857" ht="13.35" customHeight="1" s="162">
      <c r="B857" s="198" t="inlineStr">
        <is>
          <t>Entering</t>
        </is>
      </c>
      <c r="C857" s="401" t="n"/>
      <c r="D857" s="19" t="n"/>
      <c r="E857" s="19" t="n"/>
      <c r="F857" s="19">
        <f>IF(E857="", "", E858-E857)</f>
        <v/>
      </c>
      <c r="G857" s="186" t="inlineStr">
        <is>
          <t>TSP</t>
        </is>
      </c>
      <c r="H857" s="23" t="n"/>
      <c r="I857" s="14" t="n"/>
      <c r="J857" s="14" t="n"/>
      <c r="K857" s="14" t="n"/>
      <c r="L857" s="38" t="n"/>
      <c r="M857" s="13" t="n"/>
      <c r="O857" s="217" t="n"/>
      <c r="P857" s="217" t="n"/>
      <c r="Q857" s="465" t="n"/>
      <c r="R857" s="404" t="n"/>
      <c r="S857" s="404" t="n"/>
      <c r="T857" s="404" t="n"/>
      <c r="U857" s="404" t="n"/>
      <c r="V857" s="404" t="n"/>
      <c r="W857" s="466" t="n"/>
    </row>
    <row r="858" ht="13.35" customHeight="1" s="162">
      <c r="B858" s="198" t="inlineStr">
        <is>
          <t>Exiting</t>
        </is>
      </c>
      <c r="C858" s="401" t="n"/>
      <c r="D858" s="55">
        <f>IF(E857="", "", E857)</f>
        <v/>
      </c>
      <c r="E858" s="19" t="n"/>
      <c r="F858" s="19">
        <f>IF(E858="", "", E858-D857)</f>
        <v/>
      </c>
      <c r="G858" s="186" t="inlineStr">
        <is>
          <t>ESP</t>
        </is>
      </c>
      <c r="H858" s="23" t="n"/>
      <c r="I858" s="13" t="n"/>
      <c r="J858" s="13" t="n"/>
      <c r="K858" s="13" t="n"/>
      <c r="L858" s="13" t="n"/>
      <c r="M858" s="13" t="n"/>
      <c r="O858" s="217" t="n"/>
      <c r="P858" s="217" t="n"/>
      <c r="Q858" s="467" t="n"/>
      <c r="R858" s="468" t="n"/>
      <c r="S858" s="468" t="n"/>
      <c r="T858" s="468" t="n"/>
      <c r="U858" s="468" t="n"/>
      <c r="V858" s="468" t="n"/>
      <c r="W858" s="469" t="n"/>
    </row>
    <row r="859"/>
    <row r="860" ht="13.35" customHeight="1" s="162">
      <c r="B860" s="200" t="inlineStr">
        <is>
          <t>System</t>
        </is>
      </c>
      <c r="C860" s="403" t="n"/>
      <c r="D860" s="209">
        <f>IF('{Equipment Data Entry}'!B116="","",'{Equipment Data Entry}'!B116)</f>
        <v/>
      </c>
      <c r="E860" s="420" t="n"/>
      <c r="F860" s="403" t="n"/>
      <c r="G860" s="200" t="inlineStr">
        <is>
          <t>Service</t>
        </is>
      </c>
      <c r="H860" s="403" t="n"/>
      <c r="I860" s="210">
        <f>IF('{Equipment Data Entry}'!C116="","", '{Equipment Data Entry}'!C116)</f>
        <v/>
      </c>
      <c r="J860" s="420" t="n"/>
      <c r="K860" s="420" t="n"/>
      <c r="L860" s="420" t="n"/>
      <c r="M860" s="403" t="n"/>
      <c r="O860" s="217" t="n"/>
      <c r="P860" s="217" t="n"/>
      <c r="Q860" s="216" t="inlineStr">
        <is>
          <t>Misc. Unit Info</t>
        </is>
      </c>
      <c r="T860" s="217" t="n"/>
      <c r="V860" s="217" t="n"/>
      <c r="W860" s="217" t="n"/>
    </row>
    <row r="861" ht="13.35" customHeight="1" s="162">
      <c r="B861" s="424" t="n"/>
      <c r="C861" s="425" t="n"/>
      <c r="D861" s="424" t="n"/>
      <c r="E861" s="426" t="n"/>
      <c r="F861" s="425" t="n"/>
      <c r="G861" s="424" t="n"/>
      <c r="H861" s="425" t="n"/>
      <c r="I861" s="424" t="n"/>
      <c r="J861" s="426" t="n"/>
      <c r="K861" s="426" t="n"/>
      <c r="L861" s="426" t="n"/>
      <c r="M861" s="425" t="n"/>
      <c r="O861" s="217" t="n"/>
      <c r="P861" s="217" t="n"/>
      <c r="Q861" s="211" t="inlineStr">
        <is>
          <t>Design Fan Rotation</t>
        </is>
      </c>
      <c r="R861" s="421" t="n"/>
      <c r="S861" s="422" t="n"/>
      <c r="T861" s="212" t="n"/>
      <c r="U861" s="423" t="n"/>
      <c r="V861" s="217" t="n"/>
      <c r="W861" s="217" t="n"/>
    </row>
    <row r="862" ht="13.35" customHeight="1" s="162">
      <c r="B862" s="439" t="inlineStr">
        <is>
          <t>Drive Type:</t>
        </is>
      </c>
      <c r="C862" s="13" t="n"/>
      <c r="D862" s="440" t="n"/>
      <c r="E862" s="439" t="inlineStr">
        <is>
          <t>Fan Rotation – Design:</t>
        </is>
      </c>
      <c r="F862" s="13" t="n"/>
      <c r="G862" s="440" t="n"/>
      <c r="H862" s="13" t="n"/>
      <c r="I862" s="439" t="inlineStr">
        <is>
          <t>Actual:</t>
        </is>
      </c>
      <c r="J862" s="440" t="n"/>
      <c r="K862" s="439" t="inlineStr">
        <is>
          <t>Sheave Bore (M/F):</t>
        </is>
      </c>
      <c r="L862" s="13" t="n"/>
      <c r="M862" s="440" t="n"/>
      <c r="O862" s="217" t="n"/>
      <c r="P862" s="217" t="n"/>
      <c r="Q862" s="211" t="inlineStr">
        <is>
          <t>Actual Fan Rotation</t>
        </is>
      </c>
      <c r="R862" s="421" t="n"/>
      <c r="S862" s="422" t="n"/>
      <c r="T862" s="212" t="n"/>
      <c r="U862" s="423" t="n"/>
      <c r="V862" s="217" t="n"/>
      <c r="W862" s="217" t="n"/>
    </row>
    <row r="863" ht="13.35" customHeight="1" s="162">
      <c r="B863" s="200" t="inlineStr">
        <is>
          <t>Unit Data</t>
        </is>
      </c>
      <c r="C863" s="400" t="n"/>
      <c r="D863" s="400" t="n"/>
      <c r="E863" s="400" t="n"/>
      <c r="F863" s="400" t="n"/>
      <c r="G863" s="401" t="n"/>
      <c r="H863" s="13" t="n"/>
      <c r="I863" s="200" t="inlineStr">
        <is>
          <t>Design and Performance Data</t>
        </is>
      </c>
      <c r="J863" s="400" t="n"/>
      <c r="K863" s="400" t="n"/>
      <c r="L863" s="401" t="n"/>
      <c r="M863" s="283" t="n"/>
      <c r="O863" s="217" t="n"/>
      <c r="P863" s="217" t="n"/>
      <c r="Q863" s="211" t="inlineStr">
        <is>
          <t>Design Filter Type</t>
        </is>
      </c>
      <c r="R863" s="421" t="n"/>
      <c r="S863" s="422" t="n"/>
      <c r="T863" s="212" t="n"/>
      <c r="U863" s="423" t="n"/>
      <c r="V863" s="217" t="n"/>
      <c r="W863" s="217" t="n"/>
    </row>
    <row r="864" ht="13.35" customHeight="1" s="162">
      <c r="B864" s="199" t="inlineStr">
        <is>
          <t>Manufacturer</t>
        </is>
      </c>
      <c r="C864" s="401" t="n"/>
      <c r="D864" s="204">
        <f>IF('{Equipment Data Entry}'!E116="","",'{Equipment Data Entry}'!E116)</f>
        <v/>
      </c>
      <c r="E864" s="400" t="n"/>
      <c r="F864" s="400" t="n"/>
      <c r="G864" s="401" t="n"/>
      <c r="H864" s="13" t="n"/>
      <c r="I864" s="199" t="inlineStr">
        <is>
          <t>Design Criteria</t>
        </is>
      </c>
      <c r="J864" s="401" t="n"/>
      <c r="K864" s="199" t="inlineStr">
        <is>
          <t>Design</t>
        </is>
      </c>
      <c r="L864" s="199" t="inlineStr">
        <is>
          <t>Actual</t>
        </is>
      </c>
      <c r="M864" s="13" t="n"/>
      <c r="O864" s="216" t="n"/>
      <c r="P864" s="216" t="n"/>
      <c r="Q864" s="211" t="inlineStr">
        <is>
          <t>Installed Filter Type</t>
        </is>
      </c>
      <c r="R864" s="421" t="n"/>
      <c r="S864" s="422" t="n"/>
      <c r="T864" s="212" t="n"/>
      <c r="U864" s="423" t="n"/>
      <c r="V864" s="217" t="n"/>
      <c r="W864" s="217" t="n"/>
    </row>
    <row r="865" ht="13.35" customHeight="1" s="162">
      <c r="B865" s="199" t="inlineStr">
        <is>
          <t>Model Number</t>
        </is>
      </c>
      <c r="C865" s="401" t="n"/>
      <c r="D865" s="204">
        <f>IF('{Equipment Data Entry}'!F116="","",'{Equipment Data Entry}'!F116)</f>
        <v/>
      </c>
      <c r="E865" s="400" t="n"/>
      <c r="F865" s="400" t="n"/>
      <c r="G865" s="401" t="n"/>
      <c r="H865" s="13" t="n"/>
      <c r="I865" s="199" t="inlineStr">
        <is>
          <t>Total Airflow</t>
        </is>
      </c>
      <c r="J865" s="401" t="n"/>
      <c r="K865" s="24">
        <f>'Fan Airflow'!H877</f>
        <v/>
      </c>
      <c r="L865" s="24">
        <f>'Fan Airflow'!L877</f>
        <v/>
      </c>
      <c r="M865" s="22">
        <f>IF(OR(L865="",K865="",K865=0),"",L865/K865)</f>
        <v/>
      </c>
      <c r="O865" s="217" t="n"/>
      <c r="P865" s="217" t="n"/>
      <c r="Q865" s="211" t="inlineStr">
        <is>
          <t>Size</t>
        </is>
      </c>
      <c r="R865" s="212" t="n"/>
      <c r="S865" s="423" t="n"/>
      <c r="T865" s="211" t="inlineStr">
        <is>
          <t>Qty.</t>
        </is>
      </c>
      <c r="U865" s="212" t="n"/>
      <c r="V865" s="217" t="n"/>
      <c r="W865" s="217" t="n"/>
    </row>
    <row r="866" ht="13.35" customHeight="1" s="162">
      <c r="B866" s="199" t="inlineStr">
        <is>
          <t>Serial Number</t>
        </is>
      </c>
      <c r="C866" s="401" t="n"/>
      <c r="D866" s="204" t="n"/>
      <c r="E866" s="400" t="n"/>
      <c r="F866" s="400" t="n"/>
      <c r="G866" s="401" t="n"/>
      <c r="H866" s="13" t="n"/>
      <c r="I866" s="199" t="inlineStr">
        <is>
          <t>Unit ESP</t>
        </is>
      </c>
      <c r="J866" s="401" t="n"/>
      <c r="K866" s="71">
        <f>IF('{Equipment Data Entry}'!H116="","",'{Equipment Data Entry}'!H116)</f>
        <v/>
      </c>
      <c r="L866" s="64">
        <f>F881</f>
        <v/>
      </c>
      <c r="M866" s="22" t="n"/>
      <c r="O866" s="217" t="n"/>
      <c r="R866" s="217" t="n"/>
      <c r="U866" s="217" t="n"/>
      <c r="V866" s="217" t="n"/>
      <c r="W866" s="217" t="n"/>
    </row>
    <row r="867" ht="13.35" customHeight="1" s="162">
      <c r="B867" s="199" t="inlineStr">
        <is>
          <t>Area Served</t>
        </is>
      </c>
      <c r="C867" s="401" t="n"/>
      <c r="D867" s="204">
        <f>I860</f>
        <v/>
      </c>
      <c r="E867" s="400" t="n"/>
      <c r="F867" s="400" t="n"/>
      <c r="G867" s="401" t="n"/>
      <c r="H867" s="13" t="n"/>
      <c r="I867" s="199" t="inlineStr">
        <is>
          <t>Fan RPMs</t>
        </is>
      </c>
      <c r="J867" s="401" t="n"/>
      <c r="K867" s="24">
        <f>IF('{Equipment Data Entry}'!I116="","",'{Equipment Data Entry}'!I116)</f>
        <v/>
      </c>
      <c r="L867" s="24">
        <f>IF(L878="","",L878)</f>
        <v/>
      </c>
      <c r="M867" s="13" t="n"/>
      <c r="O867" s="217" t="n"/>
      <c r="P867" s="217" t="n"/>
      <c r="Q867" s="216" t="inlineStr">
        <is>
          <t>Direct Drive Motors</t>
        </is>
      </c>
      <c r="T867" s="216" t="inlineStr">
        <is>
          <t>Drive Change Data</t>
        </is>
      </c>
      <c r="V867" s="61" t="inlineStr">
        <is>
          <t>Original</t>
        </is>
      </c>
      <c r="W867" s="61" t="inlineStr">
        <is>
          <t>New</t>
        </is>
      </c>
    </row>
    <row r="868" ht="13.35" customHeight="1" s="162">
      <c r="B868" s="199" t="inlineStr">
        <is>
          <t>Location</t>
        </is>
      </c>
      <c r="C868" s="401" t="n"/>
      <c r="D868" s="204">
        <f>IF('{Equipment Data Entry}'!D116="","",'{Equipment Data Entry}'!D116)</f>
        <v/>
      </c>
      <c r="E868" s="400" t="n"/>
      <c r="F868" s="400" t="n"/>
      <c r="G868" s="401" t="n"/>
      <c r="H868" s="13" t="n"/>
      <c r="I868" s="283" t="n"/>
      <c r="J868" s="283" t="n"/>
      <c r="K868" s="36" t="n"/>
      <c r="L868" s="36" t="n"/>
      <c r="M868" s="13" t="n"/>
      <c r="O868" s="217" t="n"/>
      <c r="P868" s="211" t="n"/>
      <c r="Q868" s="211" t="inlineStr">
        <is>
          <t>Initial</t>
        </is>
      </c>
      <c r="R868" s="211" t="inlineStr">
        <is>
          <t>Final</t>
        </is>
      </c>
      <c r="S868" s="217" t="n"/>
      <c r="T868" s="211" t="inlineStr">
        <is>
          <t>Motor Sheave</t>
        </is>
      </c>
      <c r="U868" s="422" t="n"/>
      <c r="V868" s="212" t="n"/>
      <c r="W868" s="212" t="n"/>
    </row>
    <row r="869" ht="13.35" customHeight="1" s="162">
      <c r="B869" s="13" t="n"/>
      <c r="C869" s="13" t="n"/>
      <c r="D869" s="13" t="n"/>
      <c r="E869" s="13" t="n"/>
      <c r="F869" s="13" t="n"/>
      <c r="G869" s="13" t="n"/>
      <c r="H869" s="13" t="n"/>
      <c r="I869" s="283" t="n"/>
      <c r="J869" s="283" t="n"/>
      <c r="K869" s="37" t="n"/>
      <c r="L869" s="37" t="n"/>
      <c r="M869" s="13" t="n"/>
      <c r="O869" s="217" t="n"/>
      <c r="P869" s="211" t="inlineStr">
        <is>
          <t>RPM</t>
        </is>
      </c>
      <c r="Q869" s="212" t="n"/>
      <c r="R869" s="211" t="n"/>
      <c r="S869" s="217" t="n"/>
      <c r="T869" s="211" t="inlineStr">
        <is>
          <t>Fan Sheave</t>
        </is>
      </c>
      <c r="U869" s="422" t="n"/>
      <c r="V869" s="212" t="n"/>
      <c r="W869" s="212" t="n"/>
    </row>
    <row r="870" ht="13.35" customHeight="1" s="162">
      <c r="B870" s="200" t="inlineStr">
        <is>
          <t>Motor Data</t>
        </is>
      </c>
      <c r="C870" s="400" t="n"/>
      <c r="D870" s="400" t="n"/>
      <c r="E870" s="400" t="n"/>
      <c r="F870" s="400" t="n"/>
      <c r="G870" s="401" t="n"/>
      <c r="H870" s="13" t="n"/>
      <c r="I870" s="283" t="inlineStr">
        <is>
          <t>Filters: Type / Size / Qty</t>
        </is>
      </c>
      <c r="J870" s="404" t="n"/>
      <c r="K870" s="37" t="n"/>
      <c r="L870" s="404" t="n"/>
      <c r="M870" s="404" t="n"/>
      <c r="O870" s="217" t="n"/>
      <c r="P870" s="211" t="inlineStr">
        <is>
          <t>VFD</t>
        </is>
      </c>
      <c r="Q870" s="212" t="n"/>
      <c r="R870" s="211" t="n"/>
      <c r="S870" s="217" t="n"/>
      <c r="T870" s="211" t="inlineStr">
        <is>
          <t>Belt</t>
        </is>
      </c>
      <c r="U870" s="422" t="n"/>
      <c r="V870" s="212" t="n"/>
      <c r="W870" s="212" t="n"/>
    </row>
    <row r="871" ht="13.35" customHeight="1" s="162">
      <c r="B871" s="199" t="inlineStr">
        <is>
          <t>Manufacturer</t>
        </is>
      </c>
      <c r="C871" s="401" t="n"/>
      <c r="D871" s="203" t="n"/>
      <c r="E871" s="400" t="n"/>
      <c r="F871" s="400" t="n"/>
      <c r="G871" s="401" t="n"/>
      <c r="H871" s="13" t="n"/>
      <c r="I871" s="200" t="inlineStr">
        <is>
          <t>Drive Data</t>
        </is>
      </c>
      <c r="J871" s="400" t="n"/>
      <c r="K871" s="400" t="n"/>
      <c r="L871" s="401" t="n"/>
      <c r="M871" s="13" t="n"/>
      <c r="O871" s="217" t="n"/>
      <c r="P871" s="211" t="inlineStr">
        <is>
          <t>DCV</t>
        </is>
      </c>
      <c r="Q871" s="212" t="n"/>
      <c r="R871" s="211" t="n"/>
      <c r="S871" s="217" t="n"/>
      <c r="T871" s="211" t="inlineStr">
        <is>
          <t>C to C</t>
        </is>
      </c>
      <c r="U871" s="422" t="n"/>
      <c r="V871" s="212" t="n"/>
      <c r="W871" s="212" t="n"/>
    </row>
    <row r="872" ht="13.35" customHeight="1" s="162">
      <c r="B872" s="199" t="inlineStr">
        <is>
          <t>Horsepower</t>
        </is>
      </c>
      <c r="C872" s="401" t="n"/>
      <c r="D872" s="28">
        <f>IF('{Equipment Data Entry}'!G116="","",'{Equipment Data Entry}'!G116)</f>
        <v/>
      </c>
      <c r="E872" s="21" t="inlineStr">
        <is>
          <t>RPM</t>
        </is>
      </c>
      <c r="F872" s="24" t="n"/>
      <c r="G872" s="199" t="inlineStr">
        <is>
          <t>SF</t>
        </is>
      </c>
      <c r="H872" s="13" t="n"/>
      <c r="I872" s="199" t="inlineStr">
        <is>
          <t>Motor Shv OD/Bore/PD</t>
        </is>
      </c>
      <c r="J872" s="401" t="n"/>
      <c r="K872" s="208">
        <f>IF('{Equipment Data Entry}'!J116="","",'{Equipment Data Entry}'!J116)</f>
        <v/>
      </c>
      <c r="L872" s="401" t="n"/>
      <c r="M872" s="13" t="n"/>
      <c r="O872" s="217" t="n"/>
      <c r="P872" s="217" t="n"/>
      <c r="Q872" s="217" t="n"/>
      <c r="R872" s="217" t="n"/>
      <c r="S872" s="217" t="n"/>
      <c r="T872" s="217" t="n"/>
      <c r="U872" s="217" t="n"/>
      <c r="V872" s="217" t="n"/>
      <c r="W872" s="217" t="n"/>
    </row>
    <row r="873" ht="13.35" customHeight="1" s="162">
      <c r="B873" s="198">
        <f>IF('{Equipment Data Entry}'!N116="","",'{Equipment Data Entry}'!N116)</f>
        <v/>
      </c>
      <c r="C873" s="198">
        <f>IF('{Equipment Data Entry}'!O116="","",'{Equipment Data Entry}'!O116)</f>
        <v/>
      </c>
      <c r="D873" s="21" t="inlineStr">
        <is>
          <t>FLA</t>
        </is>
      </c>
      <c r="E873" s="67" t="n"/>
      <c r="F873" s="21" t="inlineStr">
        <is>
          <t>Frame</t>
        </is>
      </c>
      <c r="G873" s="208" t="n"/>
      <c r="H873" s="13" t="n"/>
      <c r="I873" s="199" t="inlineStr">
        <is>
          <t>Fan Shv OD/Bore</t>
        </is>
      </c>
      <c r="J873" s="401" t="n"/>
      <c r="K873" s="208">
        <f>IF('{Equipment Data Entry}'!K116="","",'{Equipment Data Entry}'!K116)</f>
        <v/>
      </c>
      <c r="L873" s="401" t="n"/>
      <c r="M873" s="13" t="n"/>
      <c r="O873" s="217" t="n"/>
      <c r="P873" s="217" t="n"/>
      <c r="Q873" s="462" t="inlineStr">
        <is>
          <t>Technician Notes</t>
        </is>
      </c>
      <c r="R873" s="451" t="n"/>
      <c r="S873" s="451" t="n"/>
      <c r="T873" s="451" t="n"/>
      <c r="U873" s="451" t="n"/>
      <c r="V873" s="451" t="n"/>
      <c r="W873" s="452" t="n"/>
    </row>
    <row r="874" ht="13.35" customHeight="1" s="162">
      <c r="B874" s="199" t="inlineStr">
        <is>
          <t>Corrected FLA</t>
        </is>
      </c>
      <c r="C874" s="401" t="n"/>
      <c r="D874" s="27">
        <f>IF(OR(E875="",E873="",B873=""),"",B873/AVERAGE(E875:G875)*E873)</f>
        <v/>
      </c>
      <c r="E874" s="199" t="inlineStr">
        <is>
          <t>Estimated BHP</t>
        </is>
      </c>
      <c r="F874" s="401" t="n"/>
      <c r="G874" s="27">
        <f>IF(OR(COUNT(E875:G875)=0,COUNT(E876:G876)=0),"",IF(C873="1-phase", ((0.8*0.9*E875*E876)/746), AVERAGE(E875:G875)*AVERAGE(E876:G876)*0.8*0.9*1.732/746))</f>
        <v/>
      </c>
      <c r="H874" s="13" t="n"/>
      <c r="I874" s="199" t="inlineStr">
        <is>
          <t>Belt(s)</t>
        </is>
      </c>
      <c r="J874" s="208">
        <f>IF('{Equipment Data Entry}'!L116="","",'{Equipment Data Entry}'!L116)</f>
        <v/>
      </c>
      <c r="K874" s="199" t="inlineStr">
        <is>
          <t>C to C</t>
        </is>
      </c>
      <c r="L874" s="64">
        <f>IF('{Equipment Data Entry}'!M116="","",'{Equipment Data Entry}'!M116)</f>
        <v/>
      </c>
      <c r="M874" s="13" t="n"/>
      <c r="O874" s="217" t="n"/>
      <c r="P874" s="217" t="n"/>
      <c r="Q874" s="463" t="n"/>
      <c r="R874" s="430" t="n"/>
      <c r="S874" s="430" t="n"/>
      <c r="T874" s="430" t="n"/>
      <c r="U874" s="430" t="n"/>
      <c r="V874" s="430" t="n"/>
      <c r="W874" s="464" t="n"/>
    </row>
    <row r="875" ht="13.35" customHeight="1" s="162">
      <c r="B875" s="199" t="inlineStr">
        <is>
          <t>Measured Voltage</t>
        </is>
      </c>
      <c r="C875" s="400" t="n"/>
      <c r="D875" s="401" t="n"/>
      <c r="E875" s="24" t="n"/>
      <c r="F875" s="24" t="n"/>
      <c r="G875" s="24" t="n"/>
      <c r="H875" s="13" t="n"/>
      <c r="I875" s="283" t="inlineStr">
        <is>
          <t>Final Settings / Setpoints</t>
        </is>
      </c>
      <c r="J875" s="404" t="n"/>
      <c r="K875" s="37" t="n"/>
      <c r="L875" s="404" t="n"/>
      <c r="M875" s="404" t="n"/>
      <c r="O875" s="217" t="n"/>
      <c r="P875" s="217" t="n"/>
      <c r="Q875" s="465" t="n"/>
      <c r="R875" s="404" t="n"/>
      <c r="S875" s="404" t="n"/>
      <c r="T875" s="404" t="n"/>
      <c r="U875" s="404" t="n"/>
      <c r="V875" s="404" t="n"/>
      <c r="W875" s="466" t="n"/>
    </row>
    <row r="876" ht="13.35" customHeight="1" s="162">
      <c r="B876" s="199" t="inlineStr">
        <is>
          <t>Measured Amperage</t>
        </is>
      </c>
      <c r="C876" s="400" t="n"/>
      <c r="D876" s="401" t="n"/>
      <c r="E876" s="67" t="n"/>
      <c r="F876" s="67" t="n"/>
      <c r="G876" s="67" t="n"/>
      <c r="H876" s="13" t="n"/>
      <c r="I876" s="205" t="inlineStr">
        <is>
          <t>RPM Data</t>
        </is>
      </c>
      <c r="J876" s="401" t="n"/>
      <c r="K876" s="205" t="inlineStr">
        <is>
          <t>Initial</t>
        </is>
      </c>
      <c r="L876" s="205" t="inlineStr">
        <is>
          <t>Final</t>
        </is>
      </c>
      <c r="M876" s="13" t="n"/>
      <c r="O876" s="217" t="n"/>
      <c r="P876" s="217" t="n"/>
      <c r="Q876" s="465" t="n"/>
      <c r="R876" s="404" t="n"/>
      <c r="S876" s="404" t="n"/>
      <c r="T876" s="404" t="n"/>
      <c r="U876" s="404" t="n"/>
      <c r="V876" s="404" t="n"/>
      <c r="W876" s="466" t="n"/>
    </row>
    <row r="877" ht="13.35" customHeight="1" s="162">
      <c r="B877" s="13" t="n"/>
      <c r="C877" s="13" t="n"/>
      <c r="D877" s="13" t="n"/>
      <c r="E877" s="13" t="n"/>
      <c r="F877" s="13" t="n"/>
      <c r="G877" s="13" t="n"/>
      <c r="H877" s="13" t="n"/>
      <c r="I877" s="199" t="inlineStr">
        <is>
          <t>Motor RPM</t>
        </is>
      </c>
      <c r="J877" s="401" t="n"/>
      <c r="K877" s="24" t="n"/>
      <c r="L877" s="24" t="n"/>
      <c r="M877" s="13" t="n"/>
      <c r="O877" s="217" t="n"/>
      <c r="P877" s="217" t="n"/>
      <c r="Q877" s="465" t="n"/>
      <c r="R877" s="404" t="n"/>
      <c r="S877" s="404" t="n"/>
      <c r="T877" s="404" t="n"/>
      <c r="U877" s="404" t="n"/>
      <c r="V877" s="404" t="n"/>
      <c r="W877" s="466" t="n"/>
    </row>
    <row r="878" ht="13.35" customHeight="1" s="162">
      <c r="B878" s="200" t="inlineStr">
        <is>
          <t xml:space="preserve">Static Pressures Profile </t>
        </is>
      </c>
      <c r="C878" s="400" t="n"/>
      <c r="D878" s="400" t="n"/>
      <c r="E878" s="400" t="n"/>
      <c r="F878" s="400" t="n"/>
      <c r="G878" s="401" t="n"/>
      <c r="H878" s="13" t="n"/>
      <c r="I878" s="199" t="inlineStr">
        <is>
          <t>Fan RPM</t>
        </is>
      </c>
      <c r="J878" s="401" t="n"/>
      <c r="K878" s="24" t="n"/>
      <c r="L878" s="24" t="n"/>
      <c r="M878" s="13" t="n"/>
      <c r="O878" s="217" t="n"/>
      <c r="P878" s="217" t="n"/>
      <c r="Q878" s="465" t="n"/>
      <c r="R878" s="404" t="n"/>
      <c r="S878" s="404" t="n"/>
      <c r="T878" s="404" t="n"/>
      <c r="U878" s="404" t="n"/>
      <c r="V878" s="404" t="n"/>
      <c r="W878" s="466" t="n"/>
    </row>
    <row r="879" ht="13.35" customHeight="1" s="162">
      <c r="B879" s="434" t="n"/>
      <c r="C879" s="401" t="n"/>
      <c r="D879" s="205" t="inlineStr">
        <is>
          <t>Flt/Coil</t>
        </is>
      </c>
      <c r="E879" s="205" t="inlineStr">
        <is>
          <t>Fan</t>
        </is>
      </c>
      <c r="F879" s="434" t="n"/>
      <c r="G879" s="401" t="n"/>
      <c r="H879" s="13" t="n"/>
      <c r="I879" s="246" t="inlineStr">
        <is>
          <t>VSD Frequency</t>
        </is>
      </c>
      <c r="J879" s="403" t="n"/>
      <c r="K879" s="65" t="n"/>
      <c r="L879" s="65" t="n"/>
      <c r="M879" s="13" t="n"/>
      <c r="O879" s="217" t="n"/>
      <c r="P879" s="217" t="n"/>
      <c r="Q879" s="465" t="n"/>
      <c r="R879" s="404" t="n"/>
      <c r="S879" s="404" t="n"/>
      <c r="T879" s="404" t="n"/>
      <c r="U879" s="404" t="n"/>
      <c r="V879" s="404" t="n"/>
      <c r="W879" s="466" t="n"/>
    </row>
    <row r="880" ht="13.35" customHeight="1" s="162">
      <c r="B880" s="198" t="inlineStr">
        <is>
          <t>Entering</t>
        </is>
      </c>
      <c r="C880" s="401" t="n"/>
      <c r="D880" s="19" t="n"/>
      <c r="E880" s="19" t="n"/>
      <c r="F880" s="19">
        <f>IF(E880="", "", E881-E880)</f>
        <v/>
      </c>
      <c r="G880" s="186" t="inlineStr">
        <is>
          <t>TSP</t>
        </is>
      </c>
      <c r="H880" s="23" t="n"/>
      <c r="I880" s="14" t="n"/>
      <c r="J880" s="14" t="n"/>
      <c r="K880" s="14" t="n"/>
      <c r="L880" s="38" t="n"/>
      <c r="M880" s="13" t="n"/>
      <c r="O880" s="217" t="n"/>
      <c r="P880" s="217" t="n"/>
      <c r="Q880" s="465" t="n"/>
      <c r="R880" s="404" t="n"/>
      <c r="S880" s="404" t="n"/>
      <c r="T880" s="404" t="n"/>
      <c r="U880" s="404" t="n"/>
      <c r="V880" s="404" t="n"/>
      <c r="W880" s="466" t="n"/>
    </row>
    <row r="881" ht="13.35" customHeight="1" s="162">
      <c r="B881" s="198" t="inlineStr">
        <is>
          <t>Exiting</t>
        </is>
      </c>
      <c r="C881" s="401" t="n"/>
      <c r="D881" s="55">
        <f>IF(E880="", "", E880)</f>
        <v/>
      </c>
      <c r="E881" s="19" t="n"/>
      <c r="F881" s="19">
        <f>IF(E881="", "", E881-D880)</f>
        <v/>
      </c>
      <c r="G881" s="186" t="inlineStr">
        <is>
          <t>ESP</t>
        </is>
      </c>
      <c r="H881" s="23" t="n"/>
      <c r="I881" s="13" t="n"/>
      <c r="J881" s="13" t="n"/>
      <c r="K881" s="13" t="n"/>
      <c r="L881" s="13" t="n"/>
      <c r="M881" s="13" t="n"/>
      <c r="O881" s="217" t="n"/>
      <c r="P881" s="217" t="n"/>
      <c r="Q881" s="467" t="n"/>
      <c r="R881" s="468" t="n"/>
      <c r="S881" s="468" t="n"/>
      <c r="T881" s="468" t="n"/>
      <c r="U881" s="468" t="n"/>
      <c r="V881" s="468" t="n"/>
      <c r="W881" s="469" t="n"/>
    </row>
    <row r="882"/>
    <row r="883" ht="13.35" customHeight="1" s="162">
      <c r="B883" s="205" t="inlineStr">
        <is>
          <t>Notes</t>
        </is>
      </c>
      <c r="C883" s="186" t="n"/>
      <c r="D883" s="400" t="n"/>
      <c r="E883" s="400" t="n"/>
      <c r="F883" s="400" t="n"/>
      <c r="G883" s="400" t="n"/>
      <c r="H883" s="400" t="n"/>
      <c r="I883" s="400" t="n"/>
      <c r="J883" s="400" t="n"/>
      <c r="K883" s="400" t="n"/>
      <c r="L883" s="400" t="n"/>
      <c r="M883" s="401" t="n"/>
    </row>
    <row r="884" ht="13.35" customHeight="1" s="162">
      <c r="B884" s="186" t="n"/>
      <c r="C884" s="400" t="n"/>
      <c r="D884" s="400" t="n"/>
      <c r="E884" s="400" t="n"/>
      <c r="F884" s="400" t="n"/>
      <c r="G884" s="400" t="n"/>
      <c r="H884" s="400" t="n"/>
      <c r="I884" s="400" t="n"/>
      <c r="J884" s="400" t="n"/>
      <c r="K884" s="400" t="n"/>
      <c r="L884" s="400" t="n"/>
      <c r="M884" s="401" t="n"/>
    </row>
    <row r="885" ht="13.35" customHeight="1" s="162">
      <c r="B885" s="186" t="n"/>
      <c r="C885" s="400" t="n"/>
      <c r="D885" s="400" t="n"/>
      <c r="E885" s="400" t="n"/>
      <c r="F885" s="400" t="n"/>
      <c r="G885" s="400" t="n"/>
      <c r="H885" s="400" t="n"/>
      <c r="I885" s="400" t="n"/>
      <c r="J885" s="400" t="n"/>
      <c r="K885" s="400" t="n"/>
      <c r="L885" s="400" t="n"/>
      <c r="M885" s="401" t="n"/>
    </row>
    <row r="886" ht="13.35" customHeight="1" s="162">
      <c r="B886" s="200" t="inlineStr">
        <is>
          <t>System</t>
        </is>
      </c>
      <c r="C886" s="403" t="n"/>
      <c r="D886" s="209">
        <f>IF('{Equipment Data Entry}'!B117="","",'{Equipment Data Entry}'!B117)</f>
        <v/>
      </c>
      <c r="E886" s="420" t="n"/>
      <c r="F886" s="403" t="n"/>
      <c r="G886" s="200" t="inlineStr">
        <is>
          <t>Service</t>
        </is>
      </c>
      <c r="H886" s="403" t="n"/>
      <c r="I886" s="210">
        <f>IF('{Equipment Data Entry}'!C117="","", '{Equipment Data Entry}'!C117)</f>
        <v/>
      </c>
      <c r="J886" s="420" t="n"/>
      <c r="K886" s="420" t="n"/>
      <c r="L886" s="420" t="n"/>
      <c r="M886" s="403" t="n"/>
      <c r="O886" s="217" t="n"/>
      <c r="P886" s="217" t="n"/>
      <c r="Q886" s="216" t="inlineStr">
        <is>
          <t>Misc. Unit Info</t>
        </is>
      </c>
      <c r="T886" s="217" t="n"/>
      <c r="V886" s="217" t="n"/>
      <c r="W886" s="217" t="n"/>
    </row>
    <row r="887" ht="13.35" customHeight="1" s="162">
      <c r="B887" s="424" t="n"/>
      <c r="C887" s="425" t="n"/>
      <c r="D887" s="424" t="n"/>
      <c r="E887" s="426" t="n"/>
      <c r="F887" s="425" t="n"/>
      <c r="G887" s="424" t="n"/>
      <c r="H887" s="425" t="n"/>
      <c r="I887" s="424" t="n"/>
      <c r="J887" s="426" t="n"/>
      <c r="K887" s="426" t="n"/>
      <c r="L887" s="426" t="n"/>
      <c r="M887" s="425" t="n"/>
      <c r="O887" s="217" t="n"/>
      <c r="P887" s="217" t="n"/>
      <c r="Q887" s="211" t="inlineStr">
        <is>
          <t>Design Fan Rotation</t>
        </is>
      </c>
      <c r="R887" s="421" t="n"/>
      <c r="S887" s="422" t="n"/>
      <c r="T887" s="212" t="n"/>
      <c r="U887" s="423" t="n"/>
      <c r="V887" s="217" t="n"/>
      <c r="W887" s="217" t="n"/>
    </row>
    <row r="888" ht="13.35" customHeight="1" s="162">
      <c r="B888" s="439" t="inlineStr">
        <is>
          <t>Drive Type:</t>
        </is>
      </c>
      <c r="C888" s="13" t="n"/>
      <c r="D888" s="440" t="n"/>
      <c r="E888" s="439" t="inlineStr">
        <is>
          <t>Fan Rotation – Design:</t>
        </is>
      </c>
      <c r="F888" s="13" t="n"/>
      <c r="G888" s="440" t="n"/>
      <c r="H888" s="13" t="n"/>
      <c r="I888" s="439" t="inlineStr">
        <is>
          <t>Actual:</t>
        </is>
      </c>
      <c r="J888" s="440" t="n"/>
      <c r="K888" s="439" t="inlineStr">
        <is>
          <t>Sheave Bore (M/F):</t>
        </is>
      </c>
      <c r="L888" s="13" t="n"/>
      <c r="M888" s="440" t="n"/>
      <c r="O888" s="217" t="n"/>
      <c r="P888" s="217" t="n"/>
      <c r="Q888" s="211" t="inlineStr">
        <is>
          <t>Actual Fan Rotation</t>
        </is>
      </c>
      <c r="R888" s="421" t="n"/>
      <c r="S888" s="422" t="n"/>
      <c r="T888" s="212" t="n"/>
      <c r="U888" s="423" t="n"/>
      <c r="V888" s="217" t="n"/>
      <c r="W888" s="217" t="n"/>
    </row>
    <row r="889" ht="13.35" customHeight="1" s="162">
      <c r="B889" s="200" t="inlineStr">
        <is>
          <t>Unit Data</t>
        </is>
      </c>
      <c r="C889" s="400" t="n"/>
      <c r="D889" s="400" t="n"/>
      <c r="E889" s="400" t="n"/>
      <c r="F889" s="400" t="n"/>
      <c r="G889" s="401" t="n"/>
      <c r="H889" s="13" t="n"/>
      <c r="I889" s="200" t="inlineStr">
        <is>
          <t>Design and Performance Data</t>
        </is>
      </c>
      <c r="J889" s="400" t="n"/>
      <c r="K889" s="400" t="n"/>
      <c r="L889" s="401" t="n"/>
      <c r="M889" s="283" t="n"/>
      <c r="O889" s="217" t="n"/>
      <c r="P889" s="217" t="n"/>
      <c r="Q889" s="211" t="inlineStr">
        <is>
          <t>Design Filter Type</t>
        </is>
      </c>
      <c r="R889" s="421" t="n"/>
      <c r="S889" s="422" t="n"/>
      <c r="T889" s="212" t="n"/>
      <c r="U889" s="423" t="n"/>
      <c r="V889" s="217" t="n"/>
      <c r="W889" s="217" t="n"/>
    </row>
    <row r="890" ht="13.35" customHeight="1" s="162">
      <c r="B890" s="199" t="inlineStr">
        <is>
          <t>Manufacturer</t>
        </is>
      </c>
      <c r="C890" s="401" t="n"/>
      <c r="D890" s="204">
        <f>IF('{Equipment Data Entry}'!E117="","",'{Equipment Data Entry}'!E117)</f>
        <v/>
      </c>
      <c r="E890" s="400" t="n"/>
      <c r="F890" s="400" t="n"/>
      <c r="G890" s="401" t="n"/>
      <c r="H890" s="13" t="n"/>
      <c r="I890" s="199" t="inlineStr">
        <is>
          <t>Design Criteria</t>
        </is>
      </c>
      <c r="J890" s="401" t="n"/>
      <c r="K890" s="199" t="inlineStr">
        <is>
          <t>Design</t>
        </is>
      </c>
      <c r="L890" s="199" t="inlineStr">
        <is>
          <t>Actual</t>
        </is>
      </c>
      <c r="M890" s="13" t="n"/>
      <c r="O890" s="216" t="n"/>
      <c r="P890" s="216" t="n"/>
      <c r="Q890" s="211" t="inlineStr">
        <is>
          <t>Installed Filter Type</t>
        </is>
      </c>
      <c r="R890" s="421" t="n"/>
      <c r="S890" s="422" t="n"/>
      <c r="T890" s="212" t="n"/>
      <c r="U890" s="423" t="n"/>
      <c r="V890" s="217" t="n"/>
      <c r="W890" s="217" t="n"/>
    </row>
    <row r="891" ht="13.35" customHeight="1" s="162">
      <c r="B891" s="199" t="inlineStr">
        <is>
          <t>Model Number</t>
        </is>
      </c>
      <c r="C891" s="401" t="n"/>
      <c r="D891" s="204">
        <f>IF('{Equipment Data Entry}'!F117="","",'{Equipment Data Entry}'!F117)</f>
        <v/>
      </c>
      <c r="E891" s="400" t="n"/>
      <c r="F891" s="400" t="n"/>
      <c r="G891" s="401" t="n"/>
      <c r="H891" s="13" t="n"/>
      <c r="I891" s="199" t="inlineStr">
        <is>
          <t>Total Airflow</t>
        </is>
      </c>
      <c r="J891" s="401" t="n"/>
      <c r="K891" s="24">
        <f>'Fan Airflow'!H905</f>
        <v/>
      </c>
      <c r="L891" s="24">
        <f>'Fan Airflow'!L905</f>
        <v/>
      </c>
      <c r="M891" s="22">
        <f>IF(OR(L891="",K891="",K891=0),"",L891/K891)</f>
        <v/>
      </c>
      <c r="O891" s="217" t="n"/>
      <c r="P891" s="217" t="n"/>
      <c r="Q891" s="211" t="inlineStr">
        <is>
          <t>Size</t>
        </is>
      </c>
      <c r="R891" s="212" t="n"/>
      <c r="S891" s="423" t="n"/>
      <c r="T891" s="211" t="inlineStr">
        <is>
          <t>Qty.</t>
        </is>
      </c>
      <c r="U891" s="212" t="n"/>
      <c r="V891" s="217" t="n"/>
      <c r="W891" s="217" t="n"/>
    </row>
    <row r="892" ht="13.35" customHeight="1" s="162">
      <c r="B892" s="199" t="inlineStr">
        <is>
          <t>Serial Number</t>
        </is>
      </c>
      <c r="C892" s="401" t="n"/>
      <c r="D892" s="204" t="n"/>
      <c r="E892" s="400" t="n"/>
      <c r="F892" s="400" t="n"/>
      <c r="G892" s="401" t="n"/>
      <c r="H892" s="13" t="n"/>
      <c r="I892" s="199" t="inlineStr">
        <is>
          <t>Unit ESP</t>
        </is>
      </c>
      <c r="J892" s="401" t="n"/>
      <c r="K892" s="71">
        <f>IF('{Equipment Data Entry}'!H117="","",'{Equipment Data Entry}'!H117)</f>
        <v/>
      </c>
      <c r="L892" s="64">
        <f>F907</f>
        <v/>
      </c>
      <c r="M892" s="22" t="n"/>
      <c r="O892" s="217" t="n"/>
      <c r="R892" s="217" t="n"/>
      <c r="U892" s="217" t="n"/>
      <c r="V892" s="217" t="n"/>
      <c r="W892" s="217" t="n"/>
    </row>
    <row r="893" ht="13.35" customHeight="1" s="162">
      <c r="B893" s="199" t="inlineStr">
        <is>
          <t>Area Served</t>
        </is>
      </c>
      <c r="C893" s="401" t="n"/>
      <c r="D893" s="204">
        <f>I886</f>
        <v/>
      </c>
      <c r="E893" s="400" t="n"/>
      <c r="F893" s="400" t="n"/>
      <c r="G893" s="401" t="n"/>
      <c r="H893" s="13" t="n"/>
      <c r="I893" s="199" t="inlineStr">
        <is>
          <t>Fan RPMs</t>
        </is>
      </c>
      <c r="J893" s="401" t="n"/>
      <c r="K893" s="24">
        <f>IF('{Equipment Data Entry}'!I117="","",'{Equipment Data Entry}'!I117)</f>
        <v/>
      </c>
      <c r="L893" s="24">
        <f>IF(L904="","",L904)</f>
        <v/>
      </c>
      <c r="M893" s="13" t="n"/>
      <c r="O893" s="217" t="n"/>
      <c r="P893" s="217" t="n"/>
      <c r="Q893" s="216" t="inlineStr">
        <is>
          <t>Direct Drive Motors</t>
        </is>
      </c>
      <c r="T893" s="216" t="inlineStr">
        <is>
          <t>Drive Change Data</t>
        </is>
      </c>
      <c r="V893" s="61" t="inlineStr">
        <is>
          <t>Original</t>
        </is>
      </c>
      <c r="W893" s="61" t="inlineStr">
        <is>
          <t>New</t>
        </is>
      </c>
    </row>
    <row r="894" ht="13.35" customHeight="1" s="162">
      <c r="B894" s="199" t="inlineStr">
        <is>
          <t>Location</t>
        </is>
      </c>
      <c r="C894" s="401" t="n"/>
      <c r="D894" s="204">
        <f>IF('{Equipment Data Entry}'!D117="","",'{Equipment Data Entry}'!D117)</f>
        <v/>
      </c>
      <c r="E894" s="400" t="n"/>
      <c r="F894" s="400" t="n"/>
      <c r="G894" s="401" t="n"/>
      <c r="H894" s="13" t="n"/>
      <c r="I894" s="283" t="n"/>
      <c r="J894" s="283" t="n"/>
      <c r="K894" s="36" t="n"/>
      <c r="L894" s="36" t="n"/>
      <c r="M894" s="13" t="n"/>
      <c r="O894" s="217" t="n"/>
      <c r="P894" s="211" t="n"/>
      <c r="Q894" s="211" t="inlineStr">
        <is>
          <t>Initial</t>
        </is>
      </c>
      <c r="R894" s="211" t="inlineStr">
        <is>
          <t>Final</t>
        </is>
      </c>
      <c r="S894" s="217" t="n"/>
      <c r="T894" s="211" t="inlineStr">
        <is>
          <t>Motor Sheave</t>
        </is>
      </c>
      <c r="U894" s="422" t="n"/>
      <c r="V894" s="212" t="n"/>
      <c r="W894" s="212" t="n"/>
    </row>
    <row r="895" ht="13.35" customHeight="1" s="162">
      <c r="B895" s="13" t="n"/>
      <c r="C895" s="13" t="n"/>
      <c r="D895" s="13" t="n"/>
      <c r="E895" s="13" t="n"/>
      <c r="F895" s="13" t="n"/>
      <c r="G895" s="13" t="n"/>
      <c r="H895" s="13" t="n"/>
      <c r="I895" s="283" t="n"/>
      <c r="J895" s="283" t="n"/>
      <c r="K895" s="37" t="n"/>
      <c r="L895" s="37" t="n"/>
      <c r="M895" s="13" t="n"/>
      <c r="O895" s="217" t="n"/>
      <c r="P895" s="211" t="inlineStr">
        <is>
          <t>RPM</t>
        </is>
      </c>
      <c r="Q895" s="212" t="n"/>
      <c r="R895" s="211" t="n"/>
      <c r="S895" s="217" t="n"/>
      <c r="T895" s="211" t="inlineStr">
        <is>
          <t>Fan Sheave</t>
        </is>
      </c>
      <c r="U895" s="422" t="n"/>
      <c r="V895" s="212" t="n"/>
      <c r="W895" s="212" t="n"/>
    </row>
    <row r="896" ht="13.35" customHeight="1" s="162">
      <c r="B896" s="200" t="inlineStr">
        <is>
          <t>Motor Data</t>
        </is>
      </c>
      <c r="C896" s="400" t="n"/>
      <c r="D896" s="400" t="n"/>
      <c r="E896" s="400" t="n"/>
      <c r="F896" s="400" t="n"/>
      <c r="G896" s="401" t="n"/>
      <c r="H896" s="13" t="n"/>
      <c r="I896" s="283" t="inlineStr">
        <is>
          <t>Filters: Type / Size / Qty</t>
        </is>
      </c>
      <c r="J896" s="404" t="n"/>
      <c r="K896" s="37" t="n"/>
      <c r="L896" s="404" t="n"/>
      <c r="M896" s="404" t="n"/>
      <c r="O896" s="217" t="n"/>
      <c r="P896" s="211" t="inlineStr">
        <is>
          <t>VFD</t>
        </is>
      </c>
      <c r="Q896" s="212" t="n"/>
      <c r="R896" s="211" t="n"/>
      <c r="S896" s="217" t="n"/>
      <c r="T896" s="211" t="inlineStr">
        <is>
          <t>Belt</t>
        </is>
      </c>
      <c r="U896" s="422" t="n"/>
      <c r="V896" s="212" t="n"/>
      <c r="W896" s="212" t="n"/>
    </row>
    <row r="897" ht="13.35" customHeight="1" s="162">
      <c r="B897" s="199" t="inlineStr">
        <is>
          <t>Manufacturer</t>
        </is>
      </c>
      <c r="C897" s="401" t="n"/>
      <c r="D897" s="203" t="n"/>
      <c r="E897" s="400" t="n"/>
      <c r="F897" s="400" t="n"/>
      <c r="G897" s="401" t="n"/>
      <c r="H897" s="13" t="n"/>
      <c r="I897" s="200" t="inlineStr">
        <is>
          <t>Drive Data</t>
        </is>
      </c>
      <c r="J897" s="400" t="n"/>
      <c r="K897" s="400" t="n"/>
      <c r="L897" s="401" t="n"/>
      <c r="M897" s="13" t="n"/>
      <c r="O897" s="217" t="n"/>
      <c r="P897" s="211" t="inlineStr">
        <is>
          <t>DCV</t>
        </is>
      </c>
      <c r="Q897" s="212" t="n"/>
      <c r="R897" s="211" t="n"/>
      <c r="S897" s="217" t="n"/>
      <c r="T897" s="211" t="inlineStr">
        <is>
          <t>C to C</t>
        </is>
      </c>
      <c r="U897" s="422" t="n"/>
      <c r="V897" s="212" t="n"/>
      <c r="W897" s="212" t="n"/>
    </row>
    <row r="898" ht="13.35" customHeight="1" s="162">
      <c r="B898" s="199" t="inlineStr">
        <is>
          <t>Horsepower</t>
        </is>
      </c>
      <c r="C898" s="401" t="n"/>
      <c r="D898" s="28">
        <f>IF('{Equipment Data Entry}'!G117="","",'{Equipment Data Entry}'!G117)</f>
        <v/>
      </c>
      <c r="E898" s="21" t="inlineStr">
        <is>
          <t>RPM</t>
        </is>
      </c>
      <c r="F898" s="24" t="n"/>
      <c r="G898" s="199" t="inlineStr">
        <is>
          <t>SF</t>
        </is>
      </c>
      <c r="H898" s="13" t="n"/>
      <c r="I898" s="199" t="inlineStr">
        <is>
          <t>Motor Shv OD/Bore/PD</t>
        </is>
      </c>
      <c r="J898" s="401" t="n"/>
      <c r="K898" s="208">
        <f>IF('{Equipment Data Entry}'!J117="","",'{Equipment Data Entry}'!J117)</f>
        <v/>
      </c>
      <c r="L898" s="401" t="n"/>
      <c r="M898" s="13" t="n"/>
      <c r="O898" s="217" t="n"/>
      <c r="P898" s="217" t="n"/>
      <c r="Q898" s="217" t="n"/>
      <c r="R898" s="217" t="n"/>
      <c r="S898" s="217" t="n"/>
      <c r="T898" s="217" t="n"/>
      <c r="U898" s="217" t="n"/>
      <c r="V898" s="217" t="n"/>
      <c r="W898" s="217" t="n"/>
    </row>
    <row r="899" ht="13.35" customHeight="1" s="162">
      <c r="B899" s="198">
        <f>IF('{Equipment Data Entry}'!N117="","",'{Equipment Data Entry}'!N117)</f>
        <v/>
      </c>
      <c r="C899" s="198">
        <f>IF('{Equipment Data Entry}'!O117="","",'{Equipment Data Entry}'!O117)</f>
        <v/>
      </c>
      <c r="D899" s="21" t="inlineStr">
        <is>
          <t>FLA</t>
        </is>
      </c>
      <c r="E899" s="67" t="n"/>
      <c r="F899" s="21" t="inlineStr">
        <is>
          <t>Frame</t>
        </is>
      </c>
      <c r="G899" s="208" t="n"/>
      <c r="H899" s="13" t="n"/>
      <c r="I899" s="199" t="inlineStr">
        <is>
          <t>Fan Shv OD/Bore</t>
        </is>
      </c>
      <c r="J899" s="401" t="n"/>
      <c r="K899" s="208">
        <f>IF('{Equipment Data Entry}'!K117="","",'{Equipment Data Entry}'!K117)</f>
        <v/>
      </c>
      <c r="L899" s="401" t="n"/>
      <c r="M899" s="13" t="n"/>
      <c r="O899" s="217" t="n"/>
      <c r="P899" s="217" t="n"/>
      <c r="Q899" s="462" t="inlineStr">
        <is>
          <t>Technician Notes</t>
        </is>
      </c>
      <c r="R899" s="451" t="n"/>
      <c r="S899" s="451" t="n"/>
      <c r="T899" s="451" t="n"/>
      <c r="U899" s="451" t="n"/>
      <c r="V899" s="451" t="n"/>
      <c r="W899" s="452" t="n"/>
    </row>
    <row r="900" ht="13.35" customHeight="1" s="162">
      <c r="B900" s="199" t="inlineStr">
        <is>
          <t>Corrected FLA</t>
        </is>
      </c>
      <c r="C900" s="401" t="n"/>
      <c r="D900" s="27">
        <f>IF(OR(E901="",E899="",B899=""),"",B899/AVERAGE(E901:G901)*E899)</f>
        <v/>
      </c>
      <c r="E900" s="199" t="inlineStr">
        <is>
          <t>Estimated BHP</t>
        </is>
      </c>
      <c r="F900" s="401" t="n"/>
      <c r="G900" s="27">
        <f>IF(OR(COUNT(E901:G901)=0,COUNT(E902:G902)=0),"",IF(C899="1-phase", ((0.8*0.9*E901*E902)/746), AVERAGE(E901:G901)*AVERAGE(E902:G902)*0.8*0.9*1.732/746))</f>
        <v/>
      </c>
      <c r="H900" s="13" t="n"/>
      <c r="I900" s="199" t="inlineStr">
        <is>
          <t>Belt(s)</t>
        </is>
      </c>
      <c r="J900" s="208">
        <f>IF('{Equipment Data Entry}'!L117="","",'{Equipment Data Entry}'!L117)</f>
        <v/>
      </c>
      <c r="K900" s="199" t="inlineStr">
        <is>
          <t>C to C</t>
        </is>
      </c>
      <c r="L900" s="64">
        <f>IF('{Equipment Data Entry}'!M117="","",'{Equipment Data Entry}'!M117)</f>
        <v/>
      </c>
      <c r="M900" s="13" t="n"/>
      <c r="O900" s="217" t="n"/>
      <c r="P900" s="217" t="n"/>
      <c r="Q900" s="463" t="n"/>
      <c r="R900" s="430" t="n"/>
      <c r="S900" s="430" t="n"/>
      <c r="T900" s="430" t="n"/>
      <c r="U900" s="430" t="n"/>
      <c r="V900" s="430" t="n"/>
      <c r="W900" s="464" t="n"/>
    </row>
    <row r="901" ht="13.35" customHeight="1" s="162">
      <c r="B901" s="199" t="inlineStr">
        <is>
          <t>Measured Voltage</t>
        </is>
      </c>
      <c r="C901" s="400" t="n"/>
      <c r="D901" s="401" t="n"/>
      <c r="E901" s="24" t="n"/>
      <c r="F901" s="24" t="n"/>
      <c r="G901" s="24" t="n"/>
      <c r="H901" s="13" t="n"/>
      <c r="I901" s="283" t="inlineStr">
        <is>
          <t>Final Settings / Setpoints</t>
        </is>
      </c>
      <c r="J901" s="404" t="n"/>
      <c r="K901" s="37" t="n"/>
      <c r="L901" s="404" t="n"/>
      <c r="M901" s="404" t="n"/>
      <c r="O901" s="217" t="n"/>
      <c r="P901" s="217" t="n"/>
      <c r="Q901" s="465" t="n"/>
      <c r="R901" s="404" t="n"/>
      <c r="S901" s="404" t="n"/>
      <c r="T901" s="404" t="n"/>
      <c r="U901" s="404" t="n"/>
      <c r="V901" s="404" t="n"/>
      <c r="W901" s="466" t="n"/>
    </row>
    <row r="902" ht="13.35" customHeight="1" s="162">
      <c r="B902" s="199" t="inlineStr">
        <is>
          <t>Measured Amperage</t>
        </is>
      </c>
      <c r="C902" s="400" t="n"/>
      <c r="D902" s="401" t="n"/>
      <c r="E902" s="67" t="n"/>
      <c r="F902" s="67" t="n"/>
      <c r="G902" s="67" t="n"/>
      <c r="H902" s="13" t="n"/>
      <c r="I902" s="205" t="inlineStr">
        <is>
          <t>RPM Data</t>
        </is>
      </c>
      <c r="J902" s="401" t="n"/>
      <c r="K902" s="205" t="inlineStr">
        <is>
          <t>Initial</t>
        </is>
      </c>
      <c r="L902" s="205" t="inlineStr">
        <is>
          <t>Final</t>
        </is>
      </c>
      <c r="M902" s="13" t="n"/>
      <c r="O902" s="217" t="n"/>
      <c r="P902" s="217" t="n"/>
      <c r="Q902" s="465" t="n"/>
      <c r="R902" s="404" t="n"/>
      <c r="S902" s="404" t="n"/>
      <c r="T902" s="404" t="n"/>
      <c r="U902" s="404" t="n"/>
      <c r="V902" s="404" t="n"/>
      <c r="W902" s="466" t="n"/>
    </row>
    <row r="903" ht="13.35" customHeight="1" s="162">
      <c r="B903" s="13" t="n"/>
      <c r="C903" s="13" t="n"/>
      <c r="D903" s="13" t="n"/>
      <c r="E903" s="13" t="n"/>
      <c r="F903" s="13" t="n"/>
      <c r="G903" s="13" t="n"/>
      <c r="H903" s="13" t="n"/>
      <c r="I903" s="199" t="inlineStr">
        <is>
          <t>Motor RPM</t>
        </is>
      </c>
      <c r="J903" s="401" t="n"/>
      <c r="K903" s="24" t="n"/>
      <c r="L903" s="24" t="n"/>
      <c r="M903" s="13" t="n"/>
      <c r="O903" s="217" t="n"/>
      <c r="P903" s="217" t="n"/>
      <c r="Q903" s="465" t="n"/>
      <c r="R903" s="404" t="n"/>
      <c r="S903" s="404" t="n"/>
      <c r="T903" s="404" t="n"/>
      <c r="U903" s="404" t="n"/>
      <c r="V903" s="404" t="n"/>
      <c r="W903" s="466" t="n"/>
    </row>
    <row r="904" ht="13.35" customHeight="1" s="162">
      <c r="B904" s="200" t="inlineStr">
        <is>
          <t xml:space="preserve">Static Pressures Profile </t>
        </is>
      </c>
      <c r="C904" s="400" t="n"/>
      <c r="D904" s="400" t="n"/>
      <c r="E904" s="400" t="n"/>
      <c r="F904" s="400" t="n"/>
      <c r="G904" s="401" t="n"/>
      <c r="H904" s="13" t="n"/>
      <c r="I904" s="199" t="inlineStr">
        <is>
          <t>Fan RPM</t>
        </is>
      </c>
      <c r="J904" s="401" t="n"/>
      <c r="K904" s="24" t="n"/>
      <c r="L904" s="24" t="n"/>
      <c r="M904" s="13" t="n"/>
      <c r="O904" s="217" t="n"/>
      <c r="P904" s="217" t="n"/>
      <c r="Q904" s="465" t="n"/>
      <c r="R904" s="404" t="n"/>
      <c r="S904" s="404" t="n"/>
      <c r="T904" s="404" t="n"/>
      <c r="U904" s="404" t="n"/>
      <c r="V904" s="404" t="n"/>
      <c r="W904" s="466" t="n"/>
    </row>
    <row r="905" ht="13.35" customHeight="1" s="162">
      <c r="B905" s="434" t="n"/>
      <c r="C905" s="401" t="n"/>
      <c r="D905" s="205" t="inlineStr">
        <is>
          <t>Flt/Coil</t>
        </is>
      </c>
      <c r="E905" s="205" t="inlineStr">
        <is>
          <t>Fan</t>
        </is>
      </c>
      <c r="F905" s="434" t="n"/>
      <c r="G905" s="401" t="n"/>
      <c r="H905" s="13" t="n"/>
      <c r="I905" s="246" t="inlineStr">
        <is>
          <t>VSD Frequency</t>
        </is>
      </c>
      <c r="J905" s="403" t="n"/>
      <c r="K905" s="65" t="n"/>
      <c r="L905" s="65" t="n"/>
      <c r="M905" s="13" t="n"/>
      <c r="O905" s="217" t="n"/>
      <c r="P905" s="217" t="n"/>
      <c r="Q905" s="465" t="n"/>
      <c r="R905" s="404" t="n"/>
      <c r="S905" s="404" t="n"/>
      <c r="T905" s="404" t="n"/>
      <c r="U905" s="404" t="n"/>
      <c r="V905" s="404" t="n"/>
      <c r="W905" s="466" t="n"/>
    </row>
    <row r="906" ht="13.35" customHeight="1" s="162">
      <c r="B906" s="198" t="inlineStr">
        <is>
          <t>Entering</t>
        </is>
      </c>
      <c r="C906" s="401" t="n"/>
      <c r="D906" s="19" t="n"/>
      <c r="E906" s="19" t="n"/>
      <c r="F906" s="19">
        <f>IF(E906="", "", E907-E906)</f>
        <v/>
      </c>
      <c r="G906" s="186" t="inlineStr">
        <is>
          <t>TSP</t>
        </is>
      </c>
      <c r="H906" s="23" t="n"/>
      <c r="I906" s="14" t="n"/>
      <c r="J906" s="14" t="n"/>
      <c r="K906" s="14" t="n"/>
      <c r="L906" s="38" t="n"/>
      <c r="M906" s="13" t="n"/>
      <c r="O906" s="217" t="n"/>
      <c r="P906" s="217" t="n"/>
      <c r="Q906" s="465" t="n"/>
      <c r="R906" s="404" t="n"/>
      <c r="S906" s="404" t="n"/>
      <c r="T906" s="404" t="n"/>
      <c r="U906" s="404" t="n"/>
      <c r="V906" s="404" t="n"/>
      <c r="W906" s="466" t="n"/>
    </row>
    <row r="907" ht="13.35" customHeight="1" s="162">
      <c r="B907" s="198" t="inlineStr">
        <is>
          <t>Exiting</t>
        </is>
      </c>
      <c r="C907" s="401" t="n"/>
      <c r="D907" s="55">
        <f>IF(E906="", "", E906)</f>
        <v/>
      </c>
      <c r="E907" s="19" t="n"/>
      <c r="F907" s="19">
        <f>IF(E907="", "", E907-D906)</f>
        <v/>
      </c>
      <c r="G907" s="186" t="inlineStr">
        <is>
          <t>ESP</t>
        </is>
      </c>
      <c r="H907" s="23" t="n"/>
      <c r="I907" s="13" t="n"/>
      <c r="J907" s="13" t="n"/>
      <c r="K907" s="13" t="n"/>
      <c r="L907" s="13" t="n"/>
      <c r="M907" s="13" t="n"/>
      <c r="O907" s="217" t="n"/>
      <c r="P907" s="217" t="n"/>
      <c r="Q907" s="467" t="n"/>
      <c r="R907" s="468" t="n"/>
      <c r="S907" s="468" t="n"/>
      <c r="T907" s="468" t="n"/>
      <c r="U907" s="468" t="n"/>
      <c r="V907" s="468" t="n"/>
      <c r="W907" s="469" t="n"/>
    </row>
    <row r="908"/>
    <row r="909" ht="13.35" customHeight="1" s="162">
      <c r="B909" s="200" t="inlineStr">
        <is>
          <t>System</t>
        </is>
      </c>
      <c r="C909" s="403" t="n"/>
      <c r="D909" s="209">
        <f>IF('{Equipment Data Entry}'!B118="","",'{Equipment Data Entry}'!B118)</f>
        <v/>
      </c>
      <c r="E909" s="420" t="n"/>
      <c r="F909" s="403" t="n"/>
      <c r="G909" s="200" t="inlineStr">
        <is>
          <t>Service</t>
        </is>
      </c>
      <c r="H909" s="403" t="n"/>
      <c r="I909" s="210">
        <f>IF('{Equipment Data Entry}'!C118="","", '{Equipment Data Entry}'!C118)</f>
        <v/>
      </c>
      <c r="J909" s="420" t="n"/>
      <c r="K909" s="420" t="n"/>
      <c r="L909" s="420" t="n"/>
      <c r="M909" s="403" t="n"/>
      <c r="O909" s="217" t="n"/>
      <c r="P909" s="217" t="n"/>
      <c r="Q909" s="216" t="inlineStr">
        <is>
          <t>Misc. Unit Info</t>
        </is>
      </c>
      <c r="T909" s="217" t="n"/>
      <c r="V909" s="217" t="n"/>
      <c r="W909" s="217" t="n"/>
    </row>
    <row r="910" ht="13.35" customHeight="1" s="162">
      <c r="B910" s="424" t="n"/>
      <c r="C910" s="425" t="n"/>
      <c r="D910" s="424" t="n"/>
      <c r="E910" s="426" t="n"/>
      <c r="F910" s="425" t="n"/>
      <c r="G910" s="424" t="n"/>
      <c r="H910" s="425" t="n"/>
      <c r="I910" s="424" t="n"/>
      <c r="J910" s="426" t="n"/>
      <c r="K910" s="426" t="n"/>
      <c r="L910" s="426" t="n"/>
      <c r="M910" s="425" t="n"/>
      <c r="O910" s="217" t="n"/>
      <c r="P910" s="217" t="n"/>
      <c r="Q910" s="211" t="inlineStr">
        <is>
          <t>Design Fan Rotation</t>
        </is>
      </c>
      <c r="R910" s="421" t="n"/>
      <c r="S910" s="422" t="n"/>
      <c r="T910" s="212" t="n"/>
      <c r="U910" s="423" t="n"/>
      <c r="V910" s="217" t="n"/>
      <c r="W910" s="217" t="n"/>
    </row>
    <row r="911" ht="13.35" customHeight="1" s="162">
      <c r="B911" s="439" t="inlineStr">
        <is>
          <t>Drive Type:</t>
        </is>
      </c>
      <c r="C911" s="13" t="n"/>
      <c r="D911" s="440" t="n"/>
      <c r="E911" s="439" t="inlineStr">
        <is>
          <t>Fan Rotation – Design:</t>
        </is>
      </c>
      <c r="F911" s="13" t="n"/>
      <c r="G911" s="440" t="n"/>
      <c r="H911" s="13" t="n"/>
      <c r="I911" s="439" t="inlineStr">
        <is>
          <t>Actual:</t>
        </is>
      </c>
      <c r="J911" s="440" t="n"/>
      <c r="K911" s="439" t="inlineStr">
        <is>
          <t>Sheave Bore (M/F):</t>
        </is>
      </c>
      <c r="L911" s="13" t="n"/>
      <c r="M911" s="440" t="n"/>
      <c r="O911" s="217" t="n"/>
      <c r="P911" s="217" t="n"/>
      <c r="Q911" s="211" t="inlineStr">
        <is>
          <t>Actual Fan Rotation</t>
        </is>
      </c>
      <c r="R911" s="421" t="n"/>
      <c r="S911" s="422" t="n"/>
      <c r="T911" s="212" t="n"/>
      <c r="U911" s="423" t="n"/>
      <c r="V911" s="217" t="n"/>
      <c r="W911" s="217" t="n"/>
    </row>
    <row r="912" ht="13.35" customHeight="1" s="162">
      <c r="B912" s="200" t="inlineStr">
        <is>
          <t>Unit Data</t>
        </is>
      </c>
      <c r="C912" s="400" t="n"/>
      <c r="D912" s="400" t="n"/>
      <c r="E912" s="400" t="n"/>
      <c r="F912" s="400" t="n"/>
      <c r="G912" s="401" t="n"/>
      <c r="H912" s="13" t="n"/>
      <c r="I912" s="200" t="inlineStr">
        <is>
          <t>Design and Performance Data</t>
        </is>
      </c>
      <c r="J912" s="400" t="n"/>
      <c r="K912" s="400" t="n"/>
      <c r="L912" s="401" t="n"/>
      <c r="M912" s="283" t="n"/>
      <c r="O912" s="217" t="n"/>
      <c r="P912" s="217" t="n"/>
      <c r="Q912" s="211" t="inlineStr">
        <is>
          <t>Design Filter Type</t>
        </is>
      </c>
      <c r="R912" s="421" t="n"/>
      <c r="S912" s="422" t="n"/>
      <c r="T912" s="212" t="n"/>
      <c r="U912" s="423" t="n"/>
      <c r="V912" s="217" t="n"/>
      <c r="W912" s="217" t="n"/>
    </row>
    <row r="913" ht="13.35" customHeight="1" s="162">
      <c r="B913" s="199" t="inlineStr">
        <is>
          <t>Manufacturer</t>
        </is>
      </c>
      <c r="C913" s="401" t="n"/>
      <c r="D913" s="204">
        <f>IF('{Equipment Data Entry}'!E118="","",'{Equipment Data Entry}'!E118)</f>
        <v/>
      </c>
      <c r="E913" s="400" t="n"/>
      <c r="F913" s="400" t="n"/>
      <c r="G913" s="401" t="n"/>
      <c r="H913" s="13" t="n"/>
      <c r="I913" s="199" t="inlineStr">
        <is>
          <t>Design Criteria</t>
        </is>
      </c>
      <c r="J913" s="401" t="n"/>
      <c r="K913" s="199" t="inlineStr">
        <is>
          <t>Design</t>
        </is>
      </c>
      <c r="L913" s="199" t="inlineStr">
        <is>
          <t>Actual</t>
        </is>
      </c>
      <c r="M913" s="13" t="n"/>
      <c r="O913" s="216" t="n"/>
      <c r="P913" s="216" t="n"/>
      <c r="Q913" s="211" t="inlineStr">
        <is>
          <t>Installed Filter Type</t>
        </is>
      </c>
      <c r="R913" s="421" t="n"/>
      <c r="S913" s="422" t="n"/>
      <c r="T913" s="212" t="n"/>
      <c r="U913" s="423" t="n"/>
      <c r="V913" s="217" t="n"/>
      <c r="W913" s="217" t="n"/>
    </row>
    <row r="914" ht="13.35" customHeight="1" s="162">
      <c r="B914" s="199" t="inlineStr">
        <is>
          <t>Model Number</t>
        </is>
      </c>
      <c r="C914" s="401" t="n"/>
      <c r="D914" s="204">
        <f>IF('{Equipment Data Entry}'!F118="","",'{Equipment Data Entry}'!F118)</f>
        <v/>
      </c>
      <c r="E914" s="400" t="n"/>
      <c r="F914" s="400" t="n"/>
      <c r="G914" s="401" t="n"/>
      <c r="H914" s="13" t="n"/>
      <c r="I914" s="199" t="inlineStr">
        <is>
          <t>Total Airflow</t>
        </is>
      </c>
      <c r="J914" s="401" t="n"/>
      <c r="K914" s="24">
        <f>'Fan Airflow'!H926</f>
        <v/>
      </c>
      <c r="L914" s="24">
        <f>'Fan Airflow'!L926</f>
        <v/>
      </c>
      <c r="M914" s="22">
        <f>IF(OR(L914="",K914="",K914=0),"",L914/K914)</f>
        <v/>
      </c>
      <c r="O914" s="217" t="n"/>
      <c r="P914" s="217" t="n"/>
      <c r="Q914" s="211" t="inlineStr">
        <is>
          <t>Size</t>
        </is>
      </c>
      <c r="R914" s="212" t="n"/>
      <c r="S914" s="423" t="n"/>
      <c r="T914" s="211" t="inlineStr">
        <is>
          <t>Qty.</t>
        </is>
      </c>
      <c r="U914" s="212" t="n"/>
      <c r="V914" s="217" t="n"/>
      <c r="W914" s="217" t="n"/>
    </row>
    <row r="915" ht="13.35" customHeight="1" s="162">
      <c r="B915" s="199" t="inlineStr">
        <is>
          <t>Serial Number</t>
        </is>
      </c>
      <c r="C915" s="401" t="n"/>
      <c r="D915" s="204" t="n"/>
      <c r="E915" s="400" t="n"/>
      <c r="F915" s="400" t="n"/>
      <c r="G915" s="401" t="n"/>
      <c r="H915" s="13" t="n"/>
      <c r="I915" s="199" t="inlineStr">
        <is>
          <t>Unit ESP</t>
        </is>
      </c>
      <c r="J915" s="401" t="n"/>
      <c r="K915" s="71">
        <f>IF('{Equipment Data Entry}'!H118="","",'{Equipment Data Entry}'!H118)</f>
        <v/>
      </c>
      <c r="L915" s="64">
        <f>F930</f>
        <v/>
      </c>
      <c r="M915" s="22" t="n"/>
      <c r="O915" s="217" t="n"/>
      <c r="R915" s="217" t="n"/>
      <c r="U915" s="217" t="n"/>
      <c r="V915" s="217" t="n"/>
      <c r="W915" s="217" t="n"/>
    </row>
    <row r="916" ht="13.35" customHeight="1" s="162">
      <c r="B916" s="199" t="inlineStr">
        <is>
          <t>Area Served</t>
        </is>
      </c>
      <c r="C916" s="401" t="n"/>
      <c r="D916" s="204">
        <f>I909</f>
        <v/>
      </c>
      <c r="E916" s="400" t="n"/>
      <c r="F916" s="400" t="n"/>
      <c r="G916" s="401" t="n"/>
      <c r="H916" s="13" t="n"/>
      <c r="I916" s="199" t="inlineStr">
        <is>
          <t>Fan RPMs</t>
        </is>
      </c>
      <c r="J916" s="401" t="n"/>
      <c r="K916" s="24">
        <f>IF('{Equipment Data Entry}'!I118="","",'{Equipment Data Entry}'!I118)</f>
        <v/>
      </c>
      <c r="L916" s="24">
        <f>IF(L927="","",L927)</f>
        <v/>
      </c>
      <c r="M916" s="13" t="n"/>
      <c r="O916" s="217" t="n"/>
      <c r="P916" s="217" t="n"/>
      <c r="Q916" s="216" t="inlineStr">
        <is>
          <t>Direct Drive Motors</t>
        </is>
      </c>
      <c r="T916" s="216" t="inlineStr">
        <is>
          <t>Drive Change Data</t>
        </is>
      </c>
      <c r="V916" s="61" t="inlineStr">
        <is>
          <t>Original</t>
        </is>
      </c>
      <c r="W916" s="61" t="inlineStr">
        <is>
          <t>New</t>
        </is>
      </c>
    </row>
    <row r="917" ht="13.35" customHeight="1" s="162">
      <c r="B917" s="199" t="inlineStr">
        <is>
          <t>Location</t>
        </is>
      </c>
      <c r="C917" s="401" t="n"/>
      <c r="D917" s="204">
        <f>IF('{Equipment Data Entry}'!D118="","",'{Equipment Data Entry}'!D118)</f>
        <v/>
      </c>
      <c r="E917" s="400" t="n"/>
      <c r="F917" s="400" t="n"/>
      <c r="G917" s="401" t="n"/>
      <c r="H917" s="13" t="n"/>
      <c r="I917" s="283" t="n"/>
      <c r="J917" s="283" t="n"/>
      <c r="K917" s="36" t="n"/>
      <c r="L917" s="36" t="n"/>
      <c r="M917" s="13" t="n"/>
      <c r="O917" s="217" t="n"/>
      <c r="P917" s="211" t="n"/>
      <c r="Q917" s="211" t="inlineStr">
        <is>
          <t>Initial</t>
        </is>
      </c>
      <c r="R917" s="211" t="inlineStr">
        <is>
          <t>Final</t>
        </is>
      </c>
      <c r="S917" s="217" t="n"/>
      <c r="T917" s="211" t="inlineStr">
        <is>
          <t>Motor Sheave</t>
        </is>
      </c>
      <c r="U917" s="422" t="n"/>
      <c r="V917" s="212" t="n"/>
      <c r="W917" s="212" t="n"/>
    </row>
    <row r="918" ht="13.35" customHeight="1" s="162">
      <c r="B918" s="13" t="n"/>
      <c r="C918" s="13" t="n"/>
      <c r="D918" s="13" t="n"/>
      <c r="E918" s="13" t="n"/>
      <c r="F918" s="13" t="n"/>
      <c r="G918" s="13" t="n"/>
      <c r="H918" s="13" t="n"/>
      <c r="I918" s="283" t="n"/>
      <c r="J918" s="283" t="n"/>
      <c r="K918" s="37" t="n"/>
      <c r="L918" s="37" t="n"/>
      <c r="M918" s="13" t="n"/>
      <c r="O918" s="217" t="n"/>
      <c r="P918" s="211" t="inlineStr">
        <is>
          <t>RPM</t>
        </is>
      </c>
      <c r="Q918" s="212" t="n"/>
      <c r="R918" s="211" t="n"/>
      <c r="S918" s="217" t="n"/>
      <c r="T918" s="211" t="inlineStr">
        <is>
          <t>Fan Sheave</t>
        </is>
      </c>
      <c r="U918" s="422" t="n"/>
      <c r="V918" s="212" t="n"/>
      <c r="W918" s="212" t="n"/>
    </row>
    <row r="919" ht="13.35" customHeight="1" s="162">
      <c r="B919" s="200" t="inlineStr">
        <is>
          <t>Motor Data</t>
        </is>
      </c>
      <c r="C919" s="400" t="n"/>
      <c r="D919" s="400" t="n"/>
      <c r="E919" s="400" t="n"/>
      <c r="F919" s="400" t="n"/>
      <c r="G919" s="401" t="n"/>
      <c r="H919" s="13" t="n"/>
      <c r="I919" s="283" t="inlineStr">
        <is>
          <t>Filters: Type / Size / Qty</t>
        </is>
      </c>
      <c r="J919" s="404" t="n"/>
      <c r="K919" s="37" t="n"/>
      <c r="L919" s="404" t="n"/>
      <c r="M919" s="404" t="n"/>
      <c r="O919" s="217" t="n"/>
      <c r="P919" s="211" t="inlineStr">
        <is>
          <t>VFD</t>
        </is>
      </c>
      <c r="Q919" s="212" t="n"/>
      <c r="R919" s="211" t="n"/>
      <c r="S919" s="217" t="n"/>
      <c r="T919" s="211" t="inlineStr">
        <is>
          <t>Belt</t>
        </is>
      </c>
      <c r="U919" s="422" t="n"/>
      <c r="V919" s="212" t="n"/>
      <c r="W919" s="212" t="n"/>
    </row>
    <row r="920" ht="13.35" customHeight="1" s="162">
      <c r="B920" s="199" t="inlineStr">
        <is>
          <t>Manufacturer</t>
        </is>
      </c>
      <c r="C920" s="401" t="n"/>
      <c r="D920" s="203" t="n"/>
      <c r="E920" s="400" t="n"/>
      <c r="F920" s="400" t="n"/>
      <c r="G920" s="401" t="n"/>
      <c r="H920" s="13" t="n"/>
      <c r="I920" s="200" t="inlineStr">
        <is>
          <t>Drive Data</t>
        </is>
      </c>
      <c r="J920" s="400" t="n"/>
      <c r="K920" s="400" t="n"/>
      <c r="L920" s="401" t="n"/>
      <c r="M920" s="13" t="n"/>
      <c r="O920" s="217" t="n"/>
      <c r="P920" s="211" t="inlineStr">
        <is>
          <t>DCV</t>
        </is>
      </c>
      <c r="Q920" s="212" t="n"/>
      <c r="R920" s="211" t="n"/>
      <c r="S920" s="217" t="n"/>
      <c r="T920" s="211" t="inlineStr">
        <is>
          <t>C to C</t>
        </is>
      </c>
      <c r="U920" s="422" t="n"/>
      <c r="V920" s="212" t="n"/>
      <c r="W920" s="212" t="n"/>
    </row>
    <row r="921" ht="13.35" customHeight="1" s="162">
      <c r="B921" s="199" t="inlineStr">
        <is>
          <t>Horsepower</t>
        </is>
      </c>
      <c r="C921" s="401" t="n"/>
      <c r="D921" s="28">
        <f>IF('{Equipment Data Entry}'!G118="","",'{Equipment Data Entry}'!G118)</f>
        <v/>
      </c>
      <c r="E921" s="21" t="inlineStr">
        <is>
          <t>RPM</t>
        </is>
      </c>
      <c r="F921" s="24" t="n"/>
      <c r="G921" s="199" t="inlineStr">
        <is>
          <t>SF</t>
        </is>
      </c>
      <c r="H921" s="13" t="n"/>
      <c r="I921" s="199" t="inlineStr">
        <is>
          <t>Motor Shv OD/Bore/PD</t>
        </is>
      </c>
      <c r="J921" s="401" t="n"/>
      <c r="K921" s="208">
        <f>IF('{Equipment Data Entry}'!J118="","",'{Equipment Data Entry}'!J118)</f>
        <v/>
      </c>
      <c r="L921" s="401" t="n"/>
      <c r="M921" s="13" t="n"/>
      <c r="O921" s="217" t="n"/>
      <c r="P921" s="217" t="n"/>
      <c r="Q921" s="217" t="n"/>
      <c r="R921" s="217" t="n"/>
      <c r="S921" s="217" t="n"/>
      <c r="T921" s="217" t="n"/>
      <c r="U921" s="217" t="n"/>
      <c r="V921" s="217" t="n"/>
      <c r="W921" s="217" t="n"/>
    </row>
    <row r="922" ht="13.35" customHeight="1" s="162">
      <c r="B922" s="198">
        <f>IF('{Equipment Data Entry}'!N118="","",'{Equipment Data Entry}'!N118)</f>
        <v/>
      </c>
      <c r="C922" s="198">
        <f>IF('{Equipment Data Entry}'!O118="","",'{Equipment Data Entry}'!O118)</f>
        <v/>
      </c>
      <c r="D922" s="21" t="inlineStr">
        <is>
          <t>FLA</t>
        </is>
      </c>
      <c r="E922" s="67" t="n"/>
      <c r="F922" s="21" t="inlineStr">
        <is>
          <t>Frame</t>
        </is>
      </c>
      <c r="G922" s="208" t="n"/>
      <c r="H922" s="13" t="n"/>
      <c r="I922" s="199" t="inlineStr">
        <is>
          <t>Fan Shv OD/Bore</t>
        </is>
      </c>
      <c r="J922" s="401" t="n"/>
      <c r="K922" s="208">
        <f>IF('{Equipment Data Entry}'!K118="","",'{Equipment Data Entry}'!K118)</f>
        <v/>
      </c>
      <c r="L922" s="401" t="n"/>
      <c r="M922" s="13" t="n"/>
      <c r="O922" s="217" t="n"/>
      <c r="P922" s="217" t="n"/>
      <c r="Q922" s="462" t="inlineStr">
        <is>
          <t>Technician Notes</t>
        </is>
      </c>
      <c r="R922" s="451" t="n"/>
      <c r="S922" s="451" t="n"/>
      <c r="T922" s="451" t="n"/>
      <c r="U922" s="451" t="n"/>
      <c r="V922" s="451" t="n"/>
      <c r="W922" s="452" t="n"/>
    </row>
    <row r="923" ht="13.35" customHeight="1" s="162">
      <c r="B923" s="199" t="inlineStr">
        <is>
          <t>Corrected FLA</t>
        </is>
      </c>
      <c r="C923" s="401" t="n"/>
      <c r="D923" s="27">
        <f>IF(OR(E924="",E922="",B922=""),"",B922/AVERAGE(E924:G924)*E922)</f>
        <v/>
      </c>
      <c r="E923" s="199" t="inlineStr">
        <is>
          <t>Estimated BHP</t>
        </is>
      </c>
      <c r="F923" s="401" t="n"/>
      <c r="G923" s="27">
        <f>IF(OR(COUNT(E924:G924)=0,COUNT(E925:G925)=0),"",IF(C922="1-phase", ((0.8*0.9*E924*E925)/746), AVERAGE(E924:G924)*AVERAGE(E925:G925)*0.8*0.9*1.732/746))</f>
        <v/>
      </c>
      <c r="H923" s="13" t="n"/>
      <c r="I923" s="199" t="inlineStr">
        <is>
          <t>Belt(s)</t>
        </is>
      </c>
      <c r="J923" s="208">
        <f>IF('{Equipment Data Entry}'!L118="","",'{Equipment Data Entry}'!L118)</f>
        <v/>
      </c>
      <c r="K923" s="199" t="inlineStr">
        <is>
          <t>C to C</t>
        </is>
      </c>
      <c r="L923" s="64">
        <f>IF('{Equipment Data Entry}'!M118="","",'{Equipment Data Entry}'!M118)</f>
        <v/>
      </c>
      <c r="M923" s="13" t="n"/>
      <c r="O923" s="217" t="n"/>
      <c r="P923" s="217" t="n"/>
      <c r="Q923" s="463" t="n"/>
      <c r="R923" s="430" t="n"/>
      <c r="S923" s="430" t="n"/>
      <c r="T923" s="430" t="n"/>
      <c r="U923" s="430" t="n"/>
      <c r="V923" s="430" t="n"/>
      <c r="W923" s="464" t="n"/>
    </row>
    <row r="924" ht="13.35" customHeight="1" s="162">
      <c r="B924" s="199" t="inlineStr">
        <is>
          <t>Measured Voltage</t>
        </is>
      </c>
      <c r="C924" s="400" t="n"/>
      <c r="D924" s="401" t="n"/>
      <c r="E924" s="24" t="n"/>
      <c r="F924" s="24" t="n"/>
      <c r="G924" s="24" t="n"/>
      <c r="H924" s="13" t="n"/>
      <c r="I924" s="283" t="inlineStr">
        <is>
          <t>Final Settings / Setpoints</t>
        </is>
      </c>
      <c r="J924" s="404" t="n"/>
      <c r="K924" s="37" t="n"/>
      <c r="L924" s="404" t="n"/>
      <c r="M924" s="404" t="n"/>
      <c r="O924" s="217" t="n"/>
      <c r="P924" s="217" t="n"/>
      <c r="Q924" s="465" t="n"/>
      <c r="R924" s="404" t="n"/>
      <c r="S924" s="404" t="n"/>
      <c r="T924" s="404" t="n"/>
      <c r="U924" s="404" t="n"/>
      <c r="V924" s="404" t="n"/>
      <c r="W924" s="466" t="n"/>
    </row>
    <row r="925" ht="13.35" customHeight="1" s="162">
      <c r="B925" s="199" t="inlineStr">
        <is>
          <t>Measured Amperage</t>
        </is>
      </c>
      <c r="C925" s="400" t="n"/>
      <c r="D925" s="401" t="n"/>
      <c r="E925" s="67" t="n"/>
      <c r="F925" s="67" t="n"/>
      <c r="G925" s="67" t="n"/>
      <c r="H925" s="13" t="n"/>
      <c r="I925" s="205" t="inlineStr">
        <is>
          <t>RPM Data</t>
        </is>
      </c>
      <c r="J925" s="401" t="n"/>
      <c r="K925" s="205" t="inlineStr">
        <is>
          <t>Initial</t>
        </is>
      </c>
      <c r="L925" s="205" t="inlineStr">
        <is>
          <t>Final</t>
        </is>
      </c>
      <c r="M925" s="13" t="n"/>
      <c r="O925" s="217" t="n"/>
      <c r="P925" s="217" t="n"/>
      <c r="Q925" s="465" t="n"/>
      <c r="R925" s="404" t="n"/>
      <c r="S925" s="404" t="n"/>
      <c r="T925" s="404" t="n"/>
      <c r="U925" s="404" t="n"/>
      <c r="V925" s="404" t="n"/>
      <c r="W925" s="466" t="n"/>
    </row>
    <row r="926" ht="13.35" customHeight="1" s="162">
      <c r="B926" s="13" t="n"/>
      <c r="C926" s="13" t="n"/>
      <c r="D926" s="13" t="n"/>
      <c r="E926" s="13" t="n"/>
      <c r="F926" s="13" t="n"/>
      <c r="G926" s="13" t="n"/>
      <c r="H926" s="13" t="n"/>
      <c r="I926" s="199" t="inlineStr">
        <is>
          <t>Motor RPM</t>
        </is>
      </c>
      <c r="J926" s="401" t="n"/>
      <c r="K926" s="24" t="n"/>
      <c r="L926" s="24" t="n"/>
      <c r="M926" s="13" t="n"/>
      <c r="O926" s="217" t="n"/>
      <c r="P926" s="217" t="n"/>
      <c r="Q926" s="465" t="n"/>
      <c r="R926" s="404" t="n"/>
      <c r="S926" s="404" t="n"/>
      <c r="T926" s="404" t="n"/>
      <c r="U926" s="404" t="n"/>
      <c r="V926" s="404" t="n"/>
      <c r="W926" s="466" t="n"/>
    </row>
    <row r="927" ht="13.35" customHeight="1" s="162">
      <c r="B927" s="200" t="inlineStr">
        <is>
          <t xml:space="preserve">Static Pressures Profile </t>
        </is>
      </c>
      <c r="C927" s="400" t="n"/>
      <c r="D927" s="400" t="n"/>
      <c r="E927" s="400" t="n"/>
      <c r="F927" s="400" t="n"/>
      <c r="G927" s="401" t="n"/>
      <c r="H927" s="13" t="n"/>
      <c r="I927" s="199" t="inlineStr">
        <is>
          <t>Fan RPM</t>
        </is>
      </c>
      <c r="J927" s="401" t="n"/>
      <c r="K927" s="24" t="n"/>
      <c r="L927" s="24" t="n"/>
      <c r="M927" s="13" t="n"/>
      <c r="O927" s="217" t="n"/>
      <c r="P927" s="217" t="n"/>
      <c r="Q927" s="465" t="n"/>
      <c r="R927" s="404" t="n"/>
      <c r="S927" s="404" t="n"/>
      <c r="T927" s="404" t="n"/>
      <c r="U927" s="404" t="n"/>
      <c r="V927" s="404" t="n"/>
      <c r="W927" s="466" t="n"/>
    </row>
    <row r="928" ht="13.35" customHeight="1" s="162">
      <c r="B928" s="434" t="n"/>
      <c r="C928" s="401" t="n"/>
      <c r="D928" s="205" t="inlineStr">
        <is>
          <t>Flt/Coil</t>
        </is>
      </c>
      <c r="E928" s="205" t="inlineStr">
        <is>
          <t>Fan</t>
        </is>
      </c>
      <c r="F928" s="434" t="n"/>
      <c r="G928" s="401" t="n"/>
      <c r="H928" s="13" t="n"/>
      <c r="I928" s="246" t="inlineStr">
        <is>
          <t>VSD Frequency</t>
        </is>
      </c>
      <c r="J928" s="403" t="n"/>
      <c r="K928" s="65" t="n"/>
      <c r="L928" s="65" t="n"/>
      <c r="M928" s="13" t="n"/>
      <c r="O928" s="217" t="n"/>
      <c r="P928" s="217" t="n"/>
      <c r="Q928" s="465" t="n"/>
      <c r="R928" s="404" t="n"/>
      <c r="S928" s="404" t="n"/>
      <c r="T928" s="404" t="n"/>
      <c r="U928" s="404" t="n"/>
      <c r="V928" s="404" t="n"/>
      <c r="W928" s="466" t="n"/>
    </row>
    <row r="929" ht="13.35" customHeight="1" s="162">
      <c r="B929" s="198" t="inlineStr">
        <is>
          <t>Entering</t>
        </is>
      </c>
      <c r="C929" s="401" t="n"/>
      <c r="D929" s="19" t="n"/>
      <c r="E929" s="19" t="n"/>
      <c r="F929" s="19">
        <f>IF(E929="", "", E930-E929)</f>
        <v/>
      </c>
      <c r="G929" s="186" t="inlineStr">
        <is>
          <t>TSP</t>
        </is>
      </c>
      <c r="H929" s="23" t="n"/>
      <c r="I929" s="14" t="n"/>
      <c r="J929" s="14" t="n"/>
      <c r="K929" s="14" t="n"/>
      <c r="L929" s="38" t="n"/>
      <c r="M929" s="13" t="n"/>
      <c r="O929" s="217" t="n"/>
      <c r="P929" s="217" t="n"/>
      <c r="Q929" s="465" t="n"/>
      <c r="R929" s="404" t="n"/>
      <c r="S929" s="404" t="n"/>
      <c r="T929" s="404" t="n"/>
      <c r="U929" s="404" t="n"/>
      <c r="V929" s="404" t="n"/>
      <c r="W929" s="466" t="n"/>
    </row>
    <row r="930" ht="13.35" customHeight="1" s="162">
      <c r="B930" s="198" t="inlineStr">
        <is>
          <t>Exiting</t>
        </is>
      </c>
      <c r="C930" s="401" t="n"/>
      <c r="D930" s="55">
        <f>IF(E929="", "", E929)</f>
        <v/>
      </c>
      <c r="E930" s="19" t="n"/>
      <c r="F930" s="19">
        <f>IF(E930="", "", E930-D929)</f>
        <v/>
      </c>
      <c r="G930" s="186" t="inlineStr">
        <is>
          <t>ESP</t>
        </is>
      </c>
      <c r="H930" s="23" t="n"/>
      <c r="I930" s="13" t="n"/>
      <c r="J930" s="13" t="n"/>
      <c r="K930" s="13" t="n"/>
      <c r="L930" s="13" t="n"/>
      <c r="M930" s="13" t="n"/>
      <c r="O930" s="217" t="n"/>
      <c r="P930" s="217" t="n"/>
      <c r="Q930" s="467" t="n"/>
      <c r="R930" s="468" t="n"/>
      <c r="S930" s="468" t="n"/>
      <c r="T930" s="468" t="n"/>
      <c r="U930" s="468" t="n"/>
      <c r="V930" s="468" t="n"/>
      <c r="W930" s="469" t="n"/>
    </row>
    <row r="931"/>
    <row r="932" ht="13.35" customHeight="1" s="162">
      <c r="B932" s="205" t="inlineStr">
        <is>
          <t>Notes</t>
        </is>
      </c>
      <c r="C932" s="186" t="n"/>
      <c r="D932" s="400" t="n"/>
      <c r="E932" s="400" t="n"/>
      <c r="F932" s="400" t="n"/>
      <c r="G932" s="400" t="n"/>
      <c r="H932" s="400" t="n"/>
      <c r="I932" s="400" t="n"/>
      <c r="J932" s="400" t="n"/>
      <c r="K932" s="400" t="n"/>
      <c r="L932" s="400" t="n"/>
      <c r="M932" s="401" t="n"/>
    </row>
    <row r="933" ht="13.35" customHeight="1" s="162">
      <c r="B933" s="186" t="n"/>
      <c r="C933" s="400" t="n"/>
      <c r="D933" s="400" t="n"/>
      <c r="E933" s="400" t="n"/>
      <c r="F933" s="400" t="n"/>
      <c r="G933" s="400" t="n"/>
      <c r="H933" s="400" t="n"/>
      <c r="I933" s="400" t="n"/>
      <c r="J933" s="400" t="n"/>
      <c r="K933" s="400" t="n"/>
      <c r="L933" s="400" t="n"/>
      <c r="M933" s="401" t="n"/>
    </row>
    <row r="934" ht="13.35" customHeight="1" s="162">
      <c r="B934" s="186" t="n"/>
      <c r="C934" s="400" t="n"/>
      <c r="D934" s="400" t="n"/>
      <c r="E934" s="400" t="n"/>
      <c r="F934" s="400" t="n"/>
      <c r="G934" s="400" t="n"/>
      <c r="H934" s="400" t="n"/>
      <c r="I934" s="400" t="n"/>
      <c r="J934" s="400" t="n"/>
      <c r="K934" s="400" t="n"/>
      <c r="L934" s="400" t="n"/>
      <c r="M934" s="401" t="n"/>
    </row>
    <row r="935" ht="13.35" customHeight="1" s="162">
      <c r="B935" s="200" t="inlineStr">
        <is>
          <t>System</t>
        </is>
      </c>
      <c r="C935" s="403" t="n"/>
      <c r="D935" s="209">
        <f>IF('{Equipment Data Entry}'!B119="","",'{Equipment Data Entry}'!B119)</f>
        <v/>
      </c>
      <c r="E935" s="420" t="n"/>
      <c r="F935" s="403" t="n"/>
      <c r="G935" s="200" t="inlineStr">
        <is>
          <t>Service</t>
        </is>
      </c>
      <c r="H935" s="403" t="n"/>
      <c r="I935" s="210">
        <f>IF('{Equipment Data Entry}'!C119="","", '{Equipment Data Entry}'!C119)</f>
        <v/>
      </c>
      <c r="J935" s="420" t="n"/>
      <c r="K935" s="420" t="n"/>
      <c r="L935" s="420" t="n"/>
      <c r="M935" s="403" t="n"/>
      <c r="O935" s="217" t="n"/>
      <c r="P935" s="217" t="n"/>
      <c r="Q935" s="216" t="inlineStr">
        <is>
          <t>Misc. Unit Info</t>
        </is>
      </c>
      <c r="T935" s="217" t="n"/>
      <c r="V935" s="217" t="n"/>
      <c r="W935" s="217" t="n"/>
    </row>
    <row r="936" ht="13.35" customHeight="1" s="162">
      <c r="B936" s="424" t="n"/>
      <c r="C936" s="425" t="n"/>
      <c r="D936" s="424" t="n"/>
      <c r="E936" s="426" t="n"/>
      <c r="F936" s="425" t="n"/>
      <c r="G936" s="424" t="n"/>
      <c r="H936" s="425" t="n"/>
      <c r="I936" s="424" t="n"/>
      <c r="J936" s="426" t="n"/>
      <c r="K936" s="426" t="n"/>
      <c r="L936" s="426" t="n"/>
      <c r="M936" s="425" t="n"/>
      <c r="O936" s="217" t="n"/>
      <c r="P936" s="217" t="n"/>
      <c r="Q936" s="211" t="inlineStr">
        <is>
          <t>Design Fan Rotation</t>
        </is>
      </c>
      <c r="R936" s="421" t="n"/>
      <c r="S936" s="422" t="n"/>
      <c r="T936" s="212" t="n"/>
      <c r="U936" s="423" t="n"/>
      <c r="V936" s="217" t="n"/>
      <c r="W936" s="217" t="n"/>
    </row>
    <row r="937" ht="13.35" customHeight="1" s="162">
      <c r="B937" s="439" t="inlineStr">
        <is>
          <t>Drive Type:</t>
        </is>
      </c>
      <c r="C937" s="13" t="n"/>
      <c r="D937" s="440" t="n"/>
      <c r="E937" s="439" t="inlineStr">
        <is>
          <t>Fan Rotation – Design:</t>
        </is>
      </c>
      <c r="F937" s="13" t="n"/>
      <c r="G937" s="440" t="n"/>
      <c r="H937" s="13" t="n"/>
      <c r="I937" s="439" t="inlineStr">
        <is>
          <t>Actual:</t>
        </is>
      </c>
      <c r="J937" s="440" t="n"/>
      <c r="K937" s="439" t="inlineStr">
        <is>
          <t>Sheave Bore (M/F):</t>
        </is>
      </c>
      <c r="L937" s="13" t="n"/>
      <c r="M937" s="440" t="n"/>
      <c r="O937" s="217" t="n"/>
      <c r="P937" s="217" t="n"/>
      <c r="Q937" s="211" t="inlineStr">
        <is>
          <t>Actual Fan Rotation</t>
        </is>
      </c>
      <c r="R937" s="421" t="n"/>
      <c r="S937" s="422" t="n"/>
      <c r="T937" s="212" t="n"/>
      <c r="U937" s="423" t="n"/>
      <c r="V937" s="217" t="n"/>
      <c r="W937" s="217" t="n"/>
    </row>
    <row r="938" ht="13.35" customHeight="1" s="162">
      <c r="B938" s="200" t="inlineStr">
        <is>
          <t>Unit Data</t>
        </is>
      </c>
      <c r="C938" s="400" t="n"/>
      <c r="D938" s="400" t="n"/>
      <c r="E938" s="400" t="n"/>
      <c r="F938" s="400" t="n"/>
      <c r="G938" s="401" t="n"/>
      <c r="H938" s="13" t="n"/>
      <c r="I938" s="200" t="inlineStr">
        <is>
          <t>Design and Performance Data</t>
        </is>
      </c>
      <c r="J938" s="400" t="n"/>
      <c r="K938" s="400" t="n"/>
      <c r="L938" s="401" t="n"/>
      <c r="M938" s="283" t="n"/>
      <c r="O938" s="217" t="n"/>
      <c r="P938" s="217" t="n"/>
      <c r="Q938" s="211" t="inlineStr">
        <is>
          <t>Design Filter Type</t>
        </is>
      </c>
      <c r="R938" s="421" t="n"/>
      <c r="S938" s="422" t="n"/>
      <c r="T938" s="212" t="n"/>
      <c r="U938" s="423" t="n"/>
      <c r="V938" s="217" t="n"/>
      <c r="W938" s="217" t="n"/>
    </row>
    <row r="939" ht="13.35" customHeight="1" s="162">
      <c r="B939" s="199" t="inlineStr">
        <is>
          <t>Manufacturer</t>
        </is>
      </c>
      <c r="C939" s="401" t="n"/>
      <c r="D939" s="204">
        <f>IF('{Equipment Data Entry}'!E119="","",'{Equipment Data Entry}'!E119)</f>
        <v/>
      </c>
      <c r="E939" s="400" t="n"/>
      <c r="F939" s="400" t="n"/>
      <c r="G939" s="401" t="n"/>
      <c r="H939" s="13" t="n"/>
      <c r="I939" s="199" t="inlineStr">
        <is>
          <t>Design Criteria</t>
        </is>
      </c>
      <c r="J939" s="401" t="n"/>
      <c r="K939" s="199" t="inlineStr">
        <is>
          <t>Design</t>
        </is>
      </c>
      <c r="L939" s="199" t="inlineStr">
        <is>
          <t>Actual</t>
        </is>
      </c>
      <c r="M939" s="13" t="n"/>
      <c r="O939" s="216" t="n"/>
      <c r="P939" s="216" t="n"/>
      <c r="Q939" s="211" t="inlineStr">
        <is>
          <t>Installed Filter Type</t>
        </is>
      </c>
      <c r="R939" s="421" t="n"/>
      <c r="S939" s="422" t="n"/>
      <c r="T939" s="212" t="n"/>
      <c r="U939" s="423" t="n"/>
      <c r="V939" s="217" t="n"/>
      <c r="W939" s="217" t="n"/>
    </row>
    <row r="940" ht="13.35" customHeight="1" s="162">
      <c r="B940" s="199" t="inlineStr">
        <is>
          <t>Model Number</t>
        </is>
      </c>
      <c r="C940" s="401" t="n"/>
      <c r="D940" s="204">
        <f>IF('{Equipment Data Entry}'!F119="","",'{Equipment Data Entry}'!F119)</f>
        <v/>
      </c>
      <c r="E940" s="400" t="n"/>
      <c r="F940" s="400" t="n"/>
      <c r="G940" s="401" t="n"/>
      <c r="H940" s="13" t="n"/>
      <c r="I940" s="199" t="inlineStr">
        <is>
          <t>Total Airflow</t>
        </is>
      </c>
      <c r="J940" s="401" t="n"/>
      <c r="K940" s="24">
        <f>'Fan Airflow'!H954</f>
        <v/>
      </c>
      <c r="L940" s="24">
        <f>'Fan Airflow'!L954</f>
        <v/>
      </c>
      <c r="M940" s="22">
        <f>IF(OR(L940="",K940="",K940=0),"",L940/K940)</f>
        <v/>
      </c>
      <c r="O940" s="217" t="n"/>
      <c r="P940" s="217" t="n"/>
      <c r="Q940" s="211" t="inlineStr">
        <is>
          <t>Size</t>
        </is>
      </c>
      <c r="R940" s="212" t="n"/>
      <c r="S940" s="423" t="n"/>
      <c r="T940" s="211" t="inlineStr">
        <is>
          <t>Qty.</t>
        </is>
      </c>
      <c r="U940" s="212" t="n"/>
      <c r="V940" s="217" t="n"/>
      <c r="W940" s="217" t="n"/>
    </row>
    <row r="941" ht="13.35" customHeight="1" s="162">
      <c r="B941" s="199" t="inlineStr">
        <is>
          <t>Serial Number</t>
        </is>
      </c>
      <c r="C941" s="401" t="n"/>
      <c r="D941" s="204" t="n"/>
      <c r="E941" s="400" t="n"/>
      <c r="F941" s="400" t="n"/>
      <c r="G941" s="401" t="n"/>
      <c r="H941" s="13" t="n"/>
      <c r="I941" s="199" t="inlineStr">
        <is>
          <t>Unit ESP</t>
        </is>
      </c>
      <c r="J941" s="401" t="n"/>
      <c r="K941" s="71">
        <f>IF('{Equipment Data Entry}'!H119="","",'{Equipment Data Entry}'!H119)</f>
        <v/>
      </c>
      <c r="L941" s="64">
        <f>F956</f>
        <v/>
      </c>
      <c r="M941" s="22" t="n"/>
      <c r="O941" s="217" t="n"/>
      <c r="R941" s="217" t="n"/>
      <c r="U941" s="217" t="n"/>
      <c r="V941" s="217" t="n"/>
      <c r="W941" s="217" t="n"/>
    </row>
    <row r="942" ht="13.35" customHeight="1" s="162">
      <c r="B942" s="199" t="inlineStr">
        <is>
          <t>Area Served</t>
        </is>
      </c>
      <c r="C942" s="401" t="n"/>
      <c r="D942" s="204">
        <f>I935</f>
        <v/>
      </c>
      <c r="E942" s="400" t="n"/>
      <c r="F942" s="400" t="n"/>
      <c r="G942" s="401" t="n"/>
      <c r="H942" s="13" t="n"/>
      <c r="I942" s="199" t="inlineStr">
        <is>
          <t>Fan RPMs</t>
        </is>
      </c>
      <c r="J942" s="401" t="n"/>
      <c r="K942" s="24">
        <f>IF('{Equipment Data Entry}'!I119="","",'{Equipment Data Entry}'!I119)</f>
        <v/>
      </c>
      <c r="L942" s="24">
        <f>IF(L953="","",L953)</f>
        <v/>
      </c>
      <c r="M942" s="13" t="n"/>
      <c r="O942" s="217" t="n"/>
      <c r="P942" s="217" t="n"/>
      <c r="Q942" s="216" t="inlineStr">
        <is>
          <t>Direct Drive Motors</t>
        </is>
      </c>
      <c r="T942" s="216" t="inlineStr">
        <is>
          <t>Drive Change Data</t>
        </is>
      </c>
      <c r="V942" s="61" t="inlineStr">
        <is>
          <t>Original</t>
        </is>
      </c>
      <c r="W942" s="61" t="inlineStr">
        <is>
          <t>New</t>
        </is>
      </c>
    </row>
    <row r="943" ht="13.35" customHeight="1" s="162">
      <c r="B943" s="199" t="inlineStr">
        <is>
          <t>Location</t>
        </is>
      </c>
      <c r="C943" s="401" t="n"/>
      <c r="D943" s="204">
        <f>IF('{Equipment Data Entry}'!D119="","",'{Equipment Data Entry}'!D119)</f>
        <v/>
      </c>
      <c r="E943" s="400" t="n"/>
      <c r="F943" s="400" t="n"/>
      <c r="G943" s="401" t="n"/>
      <c r="H943" s="13" t="n"/>
      <c r="I943" s="283" t="n"/>
      <c r="J943" s="283" t="n"/>
      <c r="K943" s="36" t="n"/>
      <c r="L943" s="36" t="n"/>
      <c r="M943" s="13" t="n"/>
      <c r="O943" s="217" t="n"/>
      <c r="P943" s="211" t="n"/>
      <c r="Q943" s="211" t="inlineStr">
        <is>
          <t>Initial</t>
        </is>
      </c>
      <c r="R943" s="211" t="inlineStr">
        <is>
          <t>Final</t>
        </is>
      </c>
      <c r="S943" s="217" t="n"/>
      <c r="T943" s="211" t="inlineStr">
        <is>
          <t>Motor Sheave</t>
        </is>
      </c>
      <c r="U943" s="422" t="n"/>
      <c r="V943" s="212" t="n"/>
      <c r="W943" s="212" t="n"/>
    </row>
    <row r="944" ht="13.35" customHeight="1" s="162">
      <c r="B944" s="13" t="n"/>
      <c r="C944" s="13" t="n"/>
      <c r="D944" s="13" t="n"/>
      <c r="E944" s="13" t="n"/>
      <c r="F944" s="13" t="n"/>
      <c r="G944" s="13" t="n"/>
      <c r="H944" s="13" t="n"/>
      <c r="I944" s="283" t="n"/>
      <c r="J944" s="283" t="n"/>
      <c r="K944" s="37" t="n"/>
      <c r="L944" s="37" t="n"/>
      <c r="M944" s="13" t="n"/>
      <c r="O944" s="217" t="n"/>
      <c r="P944" s="211" t="inlineStr">
        <is>
          <t>RPM</t>
        </is>
      </c>
      <c r="Q944" s="212" t="n"/>
      <c r="R944" s="211" t="n"/>
      <c r="S944" s="217" t="n"/>
      <c r="T944" s="211" t="inlineStr">
        <is>
          <t>Fan Sheave</t>
        </is>
      </c>
      <c r="U944" s="422" t="n"/>
      <c r="V944" s="212" t="n"/>
      <c r="W944" s="212" t="n"/>
    </row>
    <row r="945" ht="13.35" customHeight="1" s="162">
      <c r="B945" s="200" t="inlineStr">
        <is>
          <t>Motor Data</t>
        </is>
      </c>
      <c r="C945" s="400" t="n"/>
      <c r="D945" s="400" t="n"/>
      <c r="E945" s="400" t="n"/>
      <c r="F945" s="400" t="n"/>
      <c r="G945" s="401" t="n"/>
      <c r="H945" s="13" t="n"/>
      <c r="I945" s="283" t="inlineStr">
        <is>
          <t>Filters: Type / Size / Qty</t>
        </is>
      </c>
      <c r="J945" s="404" t="n"/>
      <c r="K945" s="37" t="n"/>
      <c r="L945" s="404" t="n"/>
      <c r="M945" s="404" t="n"/>
      <c r="O945" s="217" t="n"/>
      <c r="P945" s="211" t="inlineStr">
        <is>
          <t>VFD</t>
        </is>
      </c>
      <c r="Q945" s="212" t="n"/>
      <c r="R945" s="211" t="n"/>
      <c r="S945" s="217" t="n"/>
      <c r="T945" s="211" t="inlineStr">
        <is>
          <t>Belt</t>
        </is>
      </c>
      <c r="U945" s="422" t="n"/>
      <c r="V945" s="212" t="n"/>
      <c r="W945" s="212" t="n"/>
    </row>
    <row r="946" ht="13.35" customHeight="1" s="162">
      <c r="B946" s="199" t="inlineStr">
        <is>
          <t>Manufacturer</t>
        </is>
      </c>
      <c r="C946" s="401" t="n"/>
      <c r="D946" s="203" t="n"/>
      <c r="E946" s="400" t="n"/>
      <c r="F946" s="400" t="n"/>
      <c r="G946" s="401" t="n"/>
      <c r="H946" s="13" t="n"/>
      <c r="I946" s="200" t="inlineStr">
        <is>
          <t>Drive Data</t>
        </is>
      </c>
      <c r="J946" s="400" t="n"/>
      <c r="K946" s="400" t="n"/>
      <c r="L946" s="401" t="n"/>
      <c r="M946" s="13" t="n"/>
      <c r="O946" s="217" t="n"/>
      <c r="P946" s="211" t="inlineStr">
        <is>
          <t>DCV</t>
        </is>
      </c>
      <c r="Q946" s="212" t="n"/>
      <c r="R946" s="211" t="n"/>
      <c r="S946" s="217" t="n"/>
      <c r="T946" s="211" t="inlineStr">
        <is>
          <t>C to C</t>
        </is>
      </c>
      <c r="U946" s="422" t="n"/>
      <c r="V946" s="212" t="n"/>
      <c r="W946" s="212" t="n"/>
    </row>
    <row r="947" ht="13.35" customHeight="1" s="162">
      <c r="B947" s="199" t="inlineStr">
        <is>
          <t>Horsepower</t>
        </is>
      </c>
      <c r="C947" s="401" t="n"/>
      <c r="D947" s="28">
        <f>IF('{Equipment Data Entry}'!G119="","",'{Equipment Data Entry}'!G119)</f>
        <v/>
      </c>
      <c r="E947" s="21" t="inlineStr">
        <is>
          <t>RPM</t>
        </is>
      </c>
      <c r="F947" s="24" t="n"/>
      <c r="G947" s="199" t="inlineStr">
        <is>
          <t>SF</t>
        </is>
      </c>
      <c r="H947" s="13" t="n"/>
      <c r="I947" s="199" t="inlineStr">
        <is>
          <t>Motor Shv OD/Bore/PD</t>
        </is>
      </c>
      <c r="J947" s="401" t="n"/>
      <c r="K947" s="208">
        <f>IF('{Equipment Data Entry}'!J119="","",'{Equipment Data Entry}'!J119)</f>
        <v/>
      </c>
      <c r="L947" s="401" t="n"/>
      <c r="M947" s="13" t="n"/>
      <c r="O947" s="217" t="n"/>
      <c r="P947" s="217" t="n"/>
      <c r="Q947" s="217" t="n"/>
      <c r="R947" s="217" t="n"/>
      <c r="S947" s="217" t="n"/>
      <c r="T947" s="217" t="n"/>
      <c r="U947" s="217" t="n"/>
      <c r="V947" s="217" t="n"/>
      <c r="W947" s="217" t="n"/>
    </row>
    <row r="948" ht="13.35" customHeight="1" s="162">
      <c r="B948" s="198">
        <f>IF('{Equipment Data Entry}'!N119="","",'{Equipment Data Entry}'!N119)</f>
        <v/>
      </c>
      <c r="C948" s="198">
        <f>IF('{Equipment Data Entry}'!O119="","",'{Equipment Data Entry}'!O119)</f>
        <v/>
      </c>
      <c r="D948" s="21" t="inlineStr">
        <is>
          <t>FLA</t>
        </is>
      </c>
      <c r="E948" s="67" t="n"/>
      <c r="F948" s="21" t="inlineStr">
        <is>
          <t>Frame</t>
        </is>
      </c>
      <c r="G948" s="208" t="n"/>
      <c r="H948" s="13" t="n"/>
      <c r="I948" s="199" t="inlineStr">
        <is>
          <t>Fan Shv OD/Bore</t>
        </is>
      </c>
      <c r="J948" s="401" t="n"/>
      <c r="K948" s="208">
        <f>IF('{Equipment Data Entry}'!K119="","",'{Equipment Data Entry}'!K119)</f>
        <v/>
      </c>
      <c r="L948" s="401" t="n"/>
      <c r="M948" s="13" t="n"/>
      <c r="O948" s="217" t="n"/>
      <c r="P948" s="217" t="n"/>
      <c r="Q948" s="462" t="inlineStr">
        <is>
          <t>Technician Notes</t>
        </is>
      </c>
      <c r="R948" s="451" t="n"/>
      <c r="S948" s="451" t="n"/>
      <c r="T948" s="451" t="n"/>
      <c r="U948" s="451" t="n"/>
      <c r="V948" s="451" t="n"/>
      <c r="W948" s="452" t="n"/>
    </row>
    <row r="949" ht="13.35" customHeight="1" s="162">
      <c r="B949" s="199" t="inlineStr">
        <is>
          <t>Corrected FLA</t>
        </is>
      </c>
      <c r="C949" s="401" t="n"/>
      <c r="D949" s="27">
        <f>IF(OR(E950="",E948="",B948=""),"",B948/AVERAGE(E950:G950)*E948)</f>
        <v/>
      </c>
      <c r="E949" s="199" t="inlineStr">
        <is>
          <t>Estimated BHP</t>
        </is>
      </c>
      <c r="F949" s="401" t="n"/>
      <c r="G949" s="27">
        <f>IF(OR(COUNT(E950:G950)=0,COUNT(E951:G951)=0),"",IF(C948="1-phase", ((0.8*0.9*E950*E951)/746), AVERAGE(E950:G950)*AVERAGE(E951:G951)*0.8*0.9*1.732/746))</f>
        <v/>
      </c>
      <c r="H949" s="13" t="n"/>
      <c r="I949" s="199" t="inlineStr">
        <is>
          <t>Belt(s)</t>
        </is>
      </c>
      <c r="J949" s="208">
        <f>IF('{Equipment Data Entry}'!L119="","",'{Equipment Data Entry}'!L119)</f>
        <v/>
      </c>
      <c r="K949" s="199" t="inlineStr">
        <is>
          <t>C to C</t>
        </is>
      </c>
      <c r="L949" s="64">
        <f>IF('{Equipment Data Entry}'!M119="","",'{Equipment Data Entry}'!M119)</f>
        <v/>
      </c>
      <c r="M949" s="13" t="n"/>
      <c r="O949" s="217" t="n"/>
      <c r="P949" s="217" t="n"/>
      <c r="Q949" s="463" t="n"/>
      <c r="R949" s="430" t="n"/>
      <c r="S949" s="430" t="n"/>
      <c r="T949" s="430" t="n"/>
      <c r="U949" s="430" t="n"/>
      <c r="V949" s="430" t="n"/>
      <c r="W949" s="464" t="n"/>
    </row>
    <row r="950" ht="13.35" customHeight="1" s="162">
      <c r="B950" s="199" t="inlineStr">
        <is>
          <t>Measured Voltage</t>
        </is>
      </c>
      <c r="C950" s="400" t="n"/>
      <c r="D950" s="401" t="n"/>
      <c r="E950" s="24" t="n"/>
      <c r="F950" s="24" t="n"/>
      <c r="G950" s="24" t="n"/>
      <c r="H950" s="13" t="n"/>
      <c r="I950" s="283" t="inlineStr">
        <is>
          <t>Final Settings / Setpoints</t>
        </is>
      </c>
      <c r="J950" s="404" t="n"/>
      <c r="K950" s="37" t="n"/>
      <c r="L950" s="404" t="n"/>
      <c r="M950" s="404" t="n"/>
      <c r="O950" s="217" t="n"/>
      <c r="P950" s="217" t="n"/>
      <c r="Q950" s="465" t="n"/>
      <c r="R950" s="404" t="n"/>
      <c r="S950" s="404" t="n"/>
      <c r="T950" s="404" t="n"/>
      <c r="U950" s="404" t="n"/>
      <c r="V950" s="404" t="n"/>
      <c r="W950" s="466" t="n"/>
    </row>
    <row r="951" ht="13.35" customHeight="1" s="162">
      <c r="B951" s="199" t="inlineStr">
        <is>
          <t>Measured Amperage</t>
        </is>
      </c>
      <c r="C951" s="400" t="n"/>
      <c r="D951" s="401" t="n"/>
      <c r="E951" s="67" t="n"/>
      <c r="F951" s="67" t="n"/>
      <c r="G951" s="67" t="n"/>
      <c r="H951" s="13" t="n"/>
      <c r="I951" s="205" t="inlineStr">
        <is>
          <t>RPM Data</t>
        </is>
      </c>
      <c r="J951" s="401" t="n"/>
      <c r="K951" s="205" t="inlineStr">
        <is>
          <t>Initial</t>
        </is>
      </c>
      <c r="L951" s="205" t="inlineStr">
        <is>
          <t>Final</t>
        </is>
      </c>
      <c r="M951" s="13" t="n"/>
      <c r="O951" s="217" t="n"/>
      <c r="P951" s="217" t="n"/>
      <c r="Q951" s="465" t="n"/>
      <c r="R951" s="404" t="n"/>
      <c r="S951" s="404" t="n"/>
      <c r="T951" s="404" t="n"/>
      <c r="U951" s="404" t="n"/>
      <c r="V951" s="404" t="n"/>
      <c r="W951" s="466" t="n"/>
    </row>
    <row r="952" ht="13.35" customHeight="1" s="162">
      <c r="B952" s="13" t="n"/>
      <c r="C952" s="13" t="n"/>
      <c r="D952" s="13" t="n"/>
      <c r="E952" s="13" t="n"/>
      <c r="F952" s="13" t="n"/>
      <c r="G952" s="13" t="n"/>
      <c r="H952" s="13" t="n"/>
      <c r="I952" s="199" t="inlineStr">
        <is>
          <t>Motor RPM</t>
        </is>
      </c>
      <c r="J952" s="401" t="n"/>
      <c r="K952" s="24" t="n"/>
      <c r="L952" s="24" t="n"/>
      <c r="M952" s="13" t="n"/>
      <c r="O952" s="217" t="n"/>
      <c r="P952" s="217" t="n"/>
      <c r="Q952" s="465" t="n"/>
      <c r="R952" s="404" t="n"/>
      <c r="S952" s="404" t="n"/>
      <c r="T952" s="404" t="n"/>
      <c r="U952" s="404" t="n"/>
      <c r="V952" s="404" t="n"/>
      <c r="W952" s="466" t="n"/>
    </row>
    <row r="953" ht="13.35" customHeight="1" s="162">
      <c r="B953" s="200" t="inlineStr">
        <is>
          <t xml:space="preserve">Static Pressures Profile </t>
        </is>
      </c>
      <c r="C953" s="400" t="n"/>
      <c r="D953" s="400" t="n"/>
      <c r="E953" s="400" t="n"/>
      <c r="F953" s="400" t="n"/>
      <c r="G953" s="401" t="n"/>
      <c r="H953" s="13" t="n"/>
      <c r="I953" s="199" t="inlineStr">
        <is>
          <t>Fan RPM</t>
        </is>
      </c>
      <c r="J953" s="401" t="n"/>
      <c r="K953" s="24" t="n"/>
      <c r="L953" s="24" t="n"/>
      <c r="M953" s="13" t="n"/>
      <c r="O953" s="217" t="n"/>
      <c r="P953" s="217" t="n"/>
      <c r="Q953" s="465" t="n"/>
      <c r="R953" s="404" t="n"/>
      <c r="S953" s="404" t="n"/>
      <c r="T953" s="404" t="n"/>
      <c r="U953" s="404" t="n"/>
      <c r="V953" s="404" t="n"/>
      <c r="W953" s="466" t="n"/>
    </row>
    <row r="954" ht="13.35" customHeight="1" s="162">
      <c r="B954" s="434" t="n"/>
      <c r="C954" s="401" t="n"/>
      <c r="D954" s="205" t="inlineStr">
        <is>
          <t>Flt/Coil</t>
        </is>
      </c>
      <c r="E954" s="205" t="inlineStr">
        <is>
          <t>Fan</t>
        </is>
      </c>
      <c r="F954" s="434" t="n"/>
      <c r="G954" s="401" t="n"/>
      <c r="H954" s="13" t="n"/>
      <c r="I954" s="246" t="inlineStr">
        <is>
          <t>VSD Frequency</t>
        </is>
      </c>
      <c r="J954" s="403" t="n"/>
      <c r="K954" s="65" t="n"/>
      <c r="L954" s="65" t="n"/>
      <c r="M954" s="13" t="n"/>
      <c r="O954" s="217" t="n"/>
      <c r="P954" s="217" t="n"/>
      <c r="Q954" s="465" t="n"/>
      <c r="R954" s="404" t="n"/>
      <c r="S954" s="404" t="n"/>
      <c r="T954" s="404" t="n"/>
      <c r="U954" s="404" t="n"/>
      <c r="V954" s="404" t="n"/>
      <c r="W954" s="466" t="n"/>
    </row>
    <row r="955" ht="13.35" customHeight="1" s="162">
      <c r="B955" s="198" t="inlineStr">
        <is>
          <t>Entering</t>
        </is>
      </c>
      <c r="C955" s="401" t="n"/>
      <c r="D955" s="19" t="n"/>
      <c r="E955" s="19" t="n"/>
      <c r="F955" s="19">
        <f>IF(E955="", "", E956-E955)</f>
        <v/>
      </c>
      <c r="G955" s="186" t="inlineStr">
        <is>
          <t>TSP</t>
        </is>
      </c>
      <c r="H955" s="23" t="n"/>
      <c r="I955" s="14" t="n"/>
      <c r="J955" s="14" t="n"/>
      <c r="K955" s="14" t="n"/>
      <c r="L955" s="38" t="n"/>
      <c r="M955" s="13" t="n"/>
      <c r="O955" s="217" t="n"/>
      <c r="P955" s="217" t="n"/>
      <c r="Q955" s="465" t="n"/>
      <c r="R955" s="404" t="n"/>
      <c r="S955" s="404" t="n"/>
      <c r="T955" s="404" t="n"/>
      <c r="U955" s="404" t="n"/>
      <c r="V955" s="404" t="n"/>
      <c r="W955" s="466" t="n"/>
    </row>
    <row r="956" ht="13.35" customHeight="1" s="162">
      <c r="B956" s="198" t="inlineStr">
        <is>
          <t>Exiting</t>
        </is>
      </c>
      <c r="C956" s="401" t="n"/>
      <c r="D956" s="55">
        <f>IF(E955="", "", E955)</f>
        <v/>
      </c>
      <c r="E956" s="19" t="n"/>
      <c r="F956" s="19">
        <f>IF(E956="", "", E956-D955)</f>
        <v/>
      </c>
      <c r="G956" s="186" t="inlineStr">
        <is>
          <t>ESP</t>
        </is>
      </c>
      <c r="H956" s="23" t="n"/>
      <c r="I956" s="13" t="n"/>
      <c r="J956" s="13" t="n"/>
      <c r="K956" s="13" t="n"/>
      <c r="L956" s="13" t="n"/>
      <c r="M956" s="13" t="n"/>
      <c r="O956" s="217" t="n"/>
      <c r="P956" s="217" t="n"/>
      <c r="Q956" s="467" t="n"/>
      <c r="R956" s="468" t="n"/>
      <c r="S956" s="468" t="n"/>
      <c r="T956" s="468" t="n"/>
      <c r="U956" s="468" t="n"/>
      <c r="V956" s="468" t="n"/>
      <c r="W956" s="469" t="n"/>
    </row>
    <row r="957"/>
    <row r="958" ht="13.35" customHeight="1" s="162">
      <c r="B958" s="200" t="inlineStr">
        <is>
          <t>System</t>
        </is>
      </c>
      <c r="C958" s="403" t="n"/>
      <c r="D958" s="209">
        <f>IF('{Equipment Data Entry}'!B120="","",'{Equipment Data Entry}'!B120)</f>
        <v/>
      </c>
      <c r="E958" s="420" t="n"/>
      <c r="F958" s="403" t="n"/>
      <c r="G958" s="200" t="inlineStr">
        <is>
          <t>Service</t>
        </is>
      </c>
      <c r="H958" s="403" t="n"/>
      <c r="I958" s="210">
        <f>IF('{Equipment Data Entry}'!C120="","", '{Equipment Data Entry}'!C120)</f>
        <v/>
      </c>
      <c r="J958" s="420" t="n"/>
      <c r="K958" s="420" t="n"/>
      <c r="L958" s="420" t="n"/>
      <c r="M958" s="403" t="n"/>
      <c r="O958" s="217" t="n"/>
      <c r="P958" s="217" t="n"/>
      <c r="Q958" s="216" t="inlineStr">
        <is>
          <t>Misc. Unit Info</t>
        </is>
      </c>
      <c r="T958" s="217" t="n"/>
      <c r="V958" s="217" t="n"/>
      <c r="W958" s="217" t="n"/>
    </row>
    <row r="959" ht="13.35" customHeight="1" s="162">
      <c r="B959" s="424" t="n"/>
      <c r="C959" s="425" t="n"/>
      <c r="D959" s="424" t="n"/>
      <c r="E959" s="426" t="n"/>
      <c r="F959" s="425" t="n"/>
      <c r="G959" s="424" t="n"/>
      <c r="H959" s="425" t="n"/>
      <c r="I959" s="424" t="n"/>
      <c r="J959" s="426" t="n"/>
      <c r="K959" s="426" t="n"/>
      <c r="L959" s="426" t="n"/>
      <c r="M959" s="425" t="n"/>
      <c r="O959" s="217" t="n"/>
      <c r="P959" s="217" t="n"/>
      <c r="Q959" s="211" t="inlineStr">
        <is>
          <t>Design Fan Rotation</t>
        </is>
      </c>
      <c r="R959" s="421" t="n"/>
      <c r="S959" s="422" t="n"/>
      <c r="T959" s="212" t="n"/>
      <c r="U959" s="423" t="n"/>
      <c r="V959" s="217" t="n"/>
      <c r="W959" s="217" t="n"/>
    </row>
    <row r="960" ht="13.35" customHeight="1" s="162">
      <c r="B960" s="439" t="inlineStr">
        <is>
          <t>Drive Type:</t>
        </is>
      </c>
      <c r="C960" s="13" t="n"/>
      <c r="D960" s="440" t="n"/>
      <c r="E960" s="439" t="inlineStr">
        <is>
          <t>Fan Rotation – Design:</t>
        </is>
      </c>
      <c r="F960" s="13" t="n"/>
      <c r="G960" s="440" t="n"/>
      <c r="H960" s="13" t="n"/>
      <c r="I960" s="439" t="inlineStr">
        <is>
          <t>Actual:</t>
        </is>
      </c>
      <c r="J960" s="440" t="n"/>
      <c r="K960" s="439" t="inlineStr">
        <is>
          <t>Sheave Bore (M/F):</t>
        </is>
      </c>
      <c r="L960" s="13" t="n"/>
      <c r="M960" s="440" t="n"/>
      <c r="O960" s="217" t="n"/>
      <c r="P960" s="217" t="n"/>
      <c r="Q960" s="211" t="inlineStr">
        <is>
          <t>Actual Fan Rotation</t>
        </is>
      </c>
      <c r="R960" s="421" t="n"/>
      <c r="S960" s="422" t="n"/>
      <c r="T960" s="212" t="n"/>
      <c r="U960" s="423" t="n"/>
      <c r="V960" s="217" t="n"/>
      <c r="W960" s="217" t="n"/>
    </row>
    <row r="961" ht="13.35" customHeight="1" s="162">
      <c r="B961" s="200" t="inlineStr">
        <is>
          <t>Unit Data</t>
        </is>
      </c>
      <c r="C961" s="400" t="n"/>
      <c r="D961" s="400" t="n"/>
      <c r="E961" s="400" t="n"/>
      <c r="F961" s="400" t="n"/>
      <c r="G961" s="401" t="n"/>
      <c r="H961" s="13" t="n"/>
      <c r="I961" s="200" t="inlineStr">
        <is>
          <t>Design and Performance Data</t>
        </is>
      </c>
      <c r="J961" s="400" t="n"/>
      <c r="K961" s="400" t="n"/>
      <c r="L961" s="401" t="n"/>
      <c r="M961" s="283" t="n"/>
      <c r="O961" s="217" t="n"/>
      <c r="P961" s="217" t="n"/>
      <c r="Q961" s="211" t="inlineStr">
        <is>
          <t>Design Filter Type</t>
        </is>
      </c>
      <c r="R961" s="421" t="n"/>
      <c r="S961" s="422" t="n"/>
      <c r="T961" s="212" t="n"/>
      <c r="U961" s="423" t="n"/>
      <c r="V961" s="217" t="n"/>
      <c r="W961" s="217" t="n"/>
    </row>
    <row r="962" ht="13.35" customHeight="1" s="162">
      <c r="B962" s="199" t="inlineStr">
        <is>
          <t>Manufacturer</t>
        </is>
      </c>
      <c r="C962" s="401" t="n"/>
      <c r="D962" s="204">
        <f>IF('{Equipment Data Entry}'!E120="","",'{Equipment Data Entry}'!E120)</f>
        <v/>
      </c>
      <c r="E962" s="400" t="n"/>
      <c r="F962" s="400" t="n"/>
      <c r="G962" s="401" t="n"/>
      <c r="H962" s="13" t="n"/>
      <c r="I962" s="199" t="inlineStr">
        <is>
          <t>Design Criteria</t>
        </is>
      </c>
      <c r="J962" s="401" t="n"/>
      <c r="K962" s="199" t="inlineStr">
        <is>
          <t>Design</t>
        </is>
      </c>
      <c r="L962" s="199" t="inlineStr">
        <is>
          <t>Actual</t>
        </is>
      </c>
      <c r="M962" s="13" t="n"/>
      <c r="O962" s="216" t="n"/>
      <c r="P962" s="216" t="n"/>
      <c r="Q962" s="211" t="inlineStr">
        <is>
          <t>Installed Filter Type</t>
        </is>
      </c>
      <c r="R962" s="421" t="n"/>
      <c r="S962" s="422" t="n"/>
      <c r="T962" s="212" t="n"/>
      <c r="U962" s="423" t="n"/>
      <c r="V962" s="217" t="n"/>
      <c r="W962" s="217" t="n"/>
    </row>
    <row r="963" ht="13.35" customHeight="1" s="162">
      <c r="B963" s="199" t="inlineStr">
        <is>
          <t>Model Number</t>
        </is>
      </c>
      <c r="C963" s="401" t="n"/>
      <c r="D963" s="204">
        <f>IF('{Equipment Data Entry}'!F120="","",'{Equipment Data Entry}'!F120)</f>
        <v/>
      </c>
      <c r="E963" s="400" t="n"/>
      <c r="F963" s="400" t="n"/>
      <c r="G963" s="401" t="n"/>
      <c r="H963" s="13" t="n"/>
      <c r="I963" s="199" t="inlineStr">
        <is>
          <t>Total Airflow</t>
        </is>
      </c>
      <c r="J963" s="401" t="n"/>
      <c r="K963" s="24">
        <f>'Fan Airflow'!H975</f>
        <v/>
      </c>
      <c r="L963" s="24">
        <f>'Fan Airflow'!L975</f>
        <v/>
      </c>
      <c r="M963" s="22">
        <f>IF(OR(L963="",K963="",K963=0),"",L963/K963)</f>
        <v/>
      </c>
      <c r="O963" s="217" t="n"/>
      <c r="P963" s="217" t="n"/>
      <c r="Q963" s="211" t="inlineStr">
        <is>
          <t>Size</t>
        </is>
      </c>
      <c r="R963" s="212" t="n"/>
      <c r="S963" s="423" t="n"/>
      <c r="T963" s="211" t="inlineStr">
        <is>
          <t>Qty.</t>
        </is>
      </c>
      <c r="U963" s="212" t="n"/>
      <c r="V963" s="217" t="n"/>
      <c r="W963" s="217" t="n"/>
    </row>
    <row r="964" ht="13.35" customHeight="1" s="162">
      <c r="B964" s="199" t="inlineStr">
        <is>
          <t>Serial Number</t>
        </is>
      </c>
      <c r="C964" s="401" t="n"/>
      <c r="D964" s="204" t="n"/>
      <c r="E964" s="400" t="n"/>
      <c r="F964" s="400" t="n"/>
      <c r="G964" s="401" t="n"/>
      <c r="H964" s="13" t="n"/>
      <c r="I964" s="199" t="inlineStr">
        <is>
          <t>Unit ESP</t>
        </is>
      </c>
      <c r="J964" s="401" t="n"/>
      <c r="K964" s="71">
        <f>IF('{Equipment Data Entry}'!H120="","",'{Equipment Data Entry}'!H120)</f>
        <v/>
      </c>
      <c r="L964" s="64">
        <f>F979</f>
        <v/>
      </c>
      <c r="M964" s="22" t="n"/>
      <c r="O964" s="217" t="n"/>
      <c r="R964" s="217" t="n"/>
      <c r="U964" s="217" t="n"/>
      <c r="V964" s="217" t="n"/>
      <c r="W964" s="217" t="n"/>
    </row>
    <row r="965" ht="13.35" customHeight="1" s="162">
      <c r="B965" s="199" t="inlineStr">
        <is>
          <t>Area Served</t>
        </is>
      </c>
      <c r="C965" s="401" t="n"/>
      <c r="D965" s="204">
        <f>I958</f>
        <v/>
      </c>
      <c r="E965" s="400" t="n"/>
      <c r="F965" s="400" t="n"/>
      <c r="G965" s="401" t="n"/>
      <c r="H965" s="13" t="n"/>
      <c r="I965" s="199" t="inlineStr">
        <is>
          <t>Fan RPMs</t>
        </is>
      </c>
      <c r="J965" s="401" t="n"/>
      <c r="K965" s="24">
        <f>IF('{Equipment Data Entry}'!I120="","",'{Equipment Data Entry}'!I120)</f>
        <v/>
      </c>
      <c r="L965" s="24">
        <f>IF(L976="","",L976)</f>
        <v/>
      </c>
      <c r="M965" s="13" t="n"/>
      <c r="O965" s="217" t="n"/>
      <c r="P965" s="217" t="n"/>
      <c r="Q965" s="216" t="inlineStr">
        <is>
          <t>Direct Drive Motors</t>
        </is>
      </c>
      <c r="T965" s="216" t="inlineStr">
        <is>
          <t>Drive Change Data</t>
        </is>
      </c>
      <c r="V965" s="61" t="inlineStr">
        <is>
          <t>Original</t>
        </is>
      </c>
      <c r="W965" s="61" t="inlineStr">
        <is>
          <t>New</t>
        </is>
      </c>
    </row>
    <row r="966" ht="13.35" customHeight="1" s="162">
      <c r="B966" s="199" t="inlineStr">
        <is>
          <t>Location</t>
        </is>
      </c>
      <c r="C966" s="401" t="n"/>
      <c r="D966" s="204">
        <f>IF('{Equipment Data Entry}'!D120="","",'{Equipment Data Entry}'!D120)</f>
        <v/>
      </c>
      <c r="E966" s="400" t="n"/>
      <c r="F966" s="400" t="n"/>
      <c r="G966" s="401" t="n"/>
      <c r="H966" s="13" t="n"/>
      <c r="I966" s="283" t="n"/>
      <c r="J966" s="283" t="n"/>
      <c r="K966" s="36" t="n"/>
      <c r="L966" s="36" t="n"/>
      <c r="M966" s="13" t="n"/>
      <c r="O966" s="217" t="n"/>
      <c r="P966" s="211" t="n"/>
      <c r="Q966" s="211" t="inlineStr">
        <is>
          <t>Initial</t>
        </is>
      </c>
      <c r="R966" s="211" t="inlineStr">
        <is>
          <t>Final</t>
        </is>
      </c>
      <c r="S966" s="217" t="n"/>
      <c r="T966" s="211" t="inlineStr">
        <is>
          <t>Motor Sheave</t>
        </is>
      </c>
      <c r="U966" s="422" t="n"/>
      <c r="V966" s="212" t="n"/>
      <c r="W966" s="212" t="n"/>
    </row>
    <row r="967" ht="13.35" customHeight="1" s="162">
      <c r="B967" s="13" t="n"/>
      <c r="C967" s="13" t="n"/>
      <c r="D967" s="13" t="n"/>
      <c r="E967" s="13" t="n"/>
      <c r="F967" s="13" t="n"/>
      <c r="G967" s="13" t="n"/>
      <c r="H967" s="13" t="n"/>
      <c r="I967" s="283" t="n"/>
      <c r="J967" s="283" t="n"/>
      <c r="K967" s="37" t="n"/>
      <c r="L967" s="37" t="n"/>
      <c r="M967" s="13" t="n"/>
      <c r="O967" s="217" t="n"/>
      <c r="P967" s="211" t="inlineStr">
        <is>
          <t>RPM</t>
        </is>
      </c>
      <c r="Q967" s="212" t="n"/>
      <c r="R967" s="211" t="n"/>
      <c r="S967" s="217" t="n"/>
      <c r="T967" s="211" t="inlineStr">
        <is>
          <t>Fan Sheave</t>
        </is>
      </c>
      <c r="U967" s="422" t="n"/>
      <c r="V967" s="212" t="n"/>
      <c r="W967" s="212" t="n"/>
    </row>
    <row r="968" ht="13.35" customHeight="1" s="162">
      <c r="B968" s="200" t="inlineStr">
        <is>
          <t>Motor Data</t>
        </is>
      </c>
      <c r="C968" s="400" t="n"/>
      <c r="D968" s="400" t="n"/>
      <c r="E968" s="400" t="n"/>
      <c r="F968" s="400" t="n"/>
      <c r="G968" s="401" t="n"/>
      <c r="H968" s="13" t="n"/>
      <c r="I968" s="283" t="inlineStr">
        <is>
          <t>Filters: Type / Size / Qty</t>
        </is>
      </c>
      <c r="J968" s="404" t="n"/>
      <c r="K968" s="37" t="n"/>
      <c r="L968" s="404" t="n"/>
      <c r="M968" s="404" t="n"/>
      <c r="O968" s="217" t="n"/>
      <c r="P968" s="211" t="inlineStr">
        <is>
          <t>VFD</t>
        </is>
      </c>
      <c r="Q968" s="212" t="n"/>
      <c r="R968" s="211" t="n"/>
      <c r="S968" s="217" t="n"/>
      <c r="T968" s="211" t="inlineStr">
        <is>
          <t>Belt</t>
        </is>
      </c>
      <c r="U968" s="422" t="n"/>
      <c r="V968" s="212" t="n"/>
      <c r="W968" s="212" t="n"/>
    </row>
    <row r="969" ht="13.35" customHeight="1" s="162">
      <c r="B969" s="199" t="inlineStr">
        <is>
          <t>Manufacturer</t>
        </is>
      </c>
      <c r="C969" s="401" t="n"/>
      <c r="D969" s="203" t="n"/>
      <c r="E969" s="400" t="n"/>
      <c r="F969" s="400" t="n"/>
      <c r="G969" s="401" t="n"/>
      <c r="H969" s="13" t="n"/>
      <c r="I969" s="200" t="inlineStr">
        <is>
          <t>Drive Data</t>
        </is>
      </c>
      <c r="J969" s="400" t="n"/>
      <c r="K969" s="400" t="n"/>
      <c r="L969" s="401" t="n"/>
      <c r="M969" s="13" t="n"/>
      <c r="O969" s="217" t="n"/>
      <c r="P969" s="211" t="inlineStr">
        <is>
          <t>DCV</t>
        </is>
      </c>
      <c r="Q969" s="212" t="n"/>
      <c r="R969" s="211" t="n"/>
      <c r="S969" s="217" t="n"/>
      <c r="T969" s="211" t="inlineStr">
        <is>
          <t>C to C</t>
        </is>
      </c>
      <c r="U969" s="422" t="n"/>
      <c r="V969" s="212" t="n"/>
      <c r="W969" s="212" t="n"/>
    </row>
    <row r="970" ht="13.35" customHeight="1" s="162">
      <c r="B970" s="199" t="inlineStr">
        <is>
          <t>Horsepower</t>
        </is>
      </c>
      <c r="C970" s="401" t="n"/>
      <c r="D970" s="28">
        <f>IF('{Equipment Data Entry}'!G120="","",'{Equipment Data Entry}'!G120)</f>
        <v/>
      </c>
      <c r="E970" s="21" t="inlineStr">
        <is>
          <t>RPM</t>
        </is>
      </c>
      <c r="F970" s="24" t="n"/>
      <c r="G970" s="199" t="inlineStr">
        <is>
          <t>SF</t>
        </is>
      </c>
      <c r="H970" s="13" t="n"/>
      <c r="I970" s="199" t="inlineStr">
        <is>
          <t>Motor Shv OD/Bore/PD</t>
        </is>
      </c>
      <c r="J970" s="401" t="n"/>
      <c r="K970" s="208">
        <f>IF('{Equipment Data Entry}'!J120="","",'{Equipment Data Entry}'!J120)</f>
        <v/>
      </c>
      <c r="L970" s="401" t="n"/>
      <c r="M970" s="13" t="n"/>
      <c r="O970" s="217" t="n"/>
      <c r="P970" s="217" t="n"/>
      <c r="Q970" s="217" t="n"/>
      <c r="R970" s="217" t="n"/>
      <c r="S970" s="217" t="n"/>
      <c r="T970" s="217" t="n"/>
      <c r="U970" s="217" t="n"/>
      <c r="V970" s="217" t="n"/>
      <c r="W970" s="217" t="n"/>
    </row>
    <row r="971" ht="13.35" customHeight="1" s="162">
      <c r="B971" s="198">
        <f>IF('{Equipment Data Entry}'!N120="","",'{Equipment Data Entry}'!N120)</f>
        <v/>
      </c>
      <c r="C971" s="198">
        <f>IF('{Equipment Data Entry}'!O120="","",'{Equipment Data Entry}'!O120)</f>
        <v/>
      </c>
      <c r="D971" s="21" t="inlineStr">
        <is>
          <t>FLA</t>
        </is>
      </c>
      <c r="E971" s="67" t="n"/>
      <c r="F971" s="21" t="inlineStr">
        <is>
          <t>Frame</t>
        </is>
      </c>
      <c r="G971" s="208" t="n"/>
      <c r="H971" s="13" t="n"/>
      <c r="I971" s="199" t="inlineStr">
        <is>
          <t>Fan Shv OD/Bore</t>
        </is>
      </c>
      <c r="J971" s="401" t="n"/>
      <c r="K971" s="208">
        <f>IF('{Equipment Data Entry}'!K120="","",'{Equipment Data Entry}'!K120)</f>
        <v/>
      </c>
      <c r="L971" s="401" t="n"/>
      <c r="M971" s="13" t="n"/>
      <c r="O971" s="217" t="n"/>
      <c r="P971" s="217" t="n"/>
      <c r="Q971" s="462" t="inlineStr">
        <is>
          <t>Technician Notes</t>
        </is>
      </c>
      <c r="R971" s="451" t="n"/>
      <c r="S971" s="451" t="n"/>
      <c r="T971" s="451" t="n"/>
      <c r="U971" s="451" t="n"/>
      <c r="V971" s="451" t="n"/>
      <c r="W971" s="452" t="n"/>
    </row>
    <row r="972" ht="13.35" customHeight="1" s="162">
      <c r="B972" s="199" t="inlineStr">
        <is>
          <t>Corrected FLA</t>
        </is>
      </c>
      <c r="C972" s="401" t="n"/>
      <c r="D972" s="27">
        <f>IF(OR(E973="",E971="",B971=""),"",B971/AVERAGE(E973:G973)*E971)</f>
        <v/>
      </c>
      <c r="E972" s="199" t="inlineStr">
        <is>
          <t>Estimated BHP</t>
        </is>
      </c>
      <c r="F972" s="401" t="n"/>
      <c r="G972" s="27">
        <f>IF(OR(COUNT(E973:G973)=0,COUNT(E974:G974)=0),"",IF(C971="1-phase", ((0.8*0.9*E973*E974)/746), AVERAGE(E973:G973)*AVERAGE(E974:G974)*0.8*0.9*1.732/746))</f>
        <v/>
      </c>
      <c r="H972" s="13" t="n"/>
      <c r="I972" s="199" t="inlineStr">
        <is>
          <t>Belt(s)</t>
        </is>
      </c>
      <c r="J972" s="208">
        <f>IF('{Equipment Data Entry}'!L120="","",'{Equipment Data Entry}'!L120)</f>
        <v/>
      </c>
      <c r="K972" s="199" t="inlineStr">
        <is>
          <t>C to C</t>
        </is>
      </c>
      <c r="L972" s="64">
        <f>IF('{Equipment Data Entry}'!M120="","",'{Equipment Data Entry}'!M120)</f>
        <v/>
      </c>
      <c r="M972" s="13" t="n"/>
      <c r="O972" s="217" t="n"/>
      <c r="P972" s="217" t="n"/>
      <c r="Q972" s="463" t="n"/>
      <c r="R972" s="430" t="n"/>
      <c r="S972" s="430" t="n"/>
      <c r="T972" s="430" t="n"/>
      <c r="U972" s="430" t="n"/>
      <c r="V972" s="430" t="n"/>
      <c r="W972" s="464" t="n"/>
    </row>
    <row r="973" ht="13.35" customHeight="1" s="162">
      <c r="B973" s="199" t="inlineStr">
        <is>
          <t>Measured Voltage</t>
        </is>
      </c>
      <c r="C973" s="400" t="n"/>
      <c r="D973" s="401" t="n"/>
      <c r="E973" s="24" t="n"/>
      <c r="F973" s="24" t="n"/>
      <c r="G973" s="24" t="n"/>
      <c r="H973" s="13" t="n"/>
      <c r="I973" s="283" t="inlineStr">
        <is>
          <t>Final Settings / Setpoints</t>
        </is>
      </c>
      <c r="J973" s="404" t="n"/>
      <c r="K973" s="37" t="n"/>
      <c r="L973" s="404" t="n"/>
      <c r="M973" s="404" t="n"/>
      <c r="O973" s="217" t="n"/>
      <c r="P973" s="217" t="n"/>
      <c r="Q973" s="465" t="n"/>
      <c r="R973" s="404" t="n"/>
      <c r="S973" s="404" t="n"/>
      <c r="T973" s="404" t="n"/>
      <c r="U973" s="404" t="n"/>
      <c r="V973" s="404" t="n"/>
      <c r="W973" s="466" t="n"/>
    </row>
    <row r="974" ht="13.35" customHeight="1" s="162">
      <c r="B974" s="199" t="inlineStr">
        <is>
          <t>Measured Amperage</t>
        </is>
      </c>
      <c r="C974" s="400" t="n"/>
      <c r="D974" s="401" t="n"/>
      <c r="E974" s="67" t="n"/>
      <c r="F974" s="67" t="n"/>
      <c r="G974" s="67" t="n"/>
      <c r="H974" s="13" t="n"/>
      <c r="I974" s="205" t="inlineStr">
        <is>
          <t>RPM Data</t>
        </is>
      </c>
      <c r="J974" s="401" t="n"/>
      <c r="K974" s="205" t="inlineStr">
        <is>
          <t>Initial</t>
        </is>
      </c>
      <c r="L974" s="205" t="inlineStr">
        <is>
          <t>Final</t>
        </is>
      </c>
      <c r="M974" s="13" t="n"/>
      <c r="O974" s="217" t="n"/>
      <c r="P974" s="217" t="n"/>
      <c r="Q974" s="465" t="n"/>
      <c r="R974" s="404" t="n"/>
      <c r="S974" s="404" t="n"/>
      <c r="T974" s="404" t="n"/>
      <c r="U974" s="404" t="n"/>
      <c r="V974" s="404" t="n"/>
      <c r="W974" s="466" t="n"/>
    </row>
    <row r="975" ht="13.35" customHeight="1" s="162">
      <c r="B975" s="13" t="n"/>
      <c r="C975" s="13" t="n"/>
      <c r="D975" s="13" t="n"/>
      <c r="E975" s="13" t="n"/>
      <c r="F975" s="13" t="n"/>
      <c r="G975" s="13" t="n"/>
      <c r="H975" s="13" t="n"/>
      <c r="I975" s="199" t="inlineStr">
        <is>
          <t>Motor RPM</t>
        </is>
      </c>
      <c r="J975" s="401" t="n"/>
      <c r="K975" s="24" t="n"/>
      <c r="L975" s="24" t="n"/>
      <c r="M975" s="13" t="n"/>
      <c r="O975" s="217" t="n"/>
      <c r="P975" s="217" t="n"/>
      <c r="Q975" s="465" t="n"/>
      <c r="R975" s="404" t="n"/>
      <c r="S975" s="404" t="n"/>
      <c r="T975" s="404" t="n"/>
      <c r="U975" s="404" t="n"/>
      <c r="V975" s="404" t="n"/>
      <c r="W975" s="466" t="n"/>
    </row>
    <row r="976" ht="13.35" customHeight="1" s="162">
      <c r="B976" s="200" t="inlineStr">
        <is>
          <t xml:space="preserve">Static Pressures Profile </t>
        </is>
      </c>
      <c r="C976" s="400" t="n"/>
      <c r="D976" s="400" t="n"/>
      <c r="E976" s="400" t="n"/>
      <c r="F976" s="400" t="n"/>
      <c r="G976" s="401" t="n"/>
      <c r="H976" s="13" t="n"/>
      <c r="I976" s="199" t="inlineStr">
        <is>
          <t>Fan RPM</t>
        </is>
      </c>
      <c r="J976" s="401" t="n"/>
      <c r="K976" s="24" t="n"/>
      <c r="L976" s="24" t="n"/>
      <c r="M976" s="13" t="n"/>
      <c r="O976" s="217" t="n"/>
      <c r="P976" s="217" t="n"/>
      <c r="Q976" s="465" t="n"/>
      <c r="R976" s="404" t="n"/>
      <c r="S976" s="404" t="n"/>
      <c r="T976" s="404" t="n"/>
      <c r="U976" s="404" t="n"/>
      <c r="V976" s="404" t="n"/>
      <c r="W976" s="466" t="n"/>
    </row>
    <row r="977" ht="13.35" customHeight="1" s="162">
      <c r="B977" s="434" t="n"/>
      <c r="C977" s="401" t="n"/>
      <c r="D977" s="205" t="inlineStr">
        <is>
          <t>Flt/Coil</t>
        </is>
      </c>
      <c r="E977" s="205" t="inlineStr">
        <is>
          <t>Fan</t>
        </is>
      </c>
      <c r="F977" s="434" t="n"/>
      <c r="G977" s="401" t="n"/>
      <c r="H977" s="13" t="n"/>
      <c r="I977" s="246" t="inlineStr">
        <is>
          <t>VSD Frequency</t>
        </is>
      </c>
      <c r="J977" s="403" t="n"/>
      <c r="K977" s="65" t="n"/>
      <c r="L977" s="65" t="n"/>
      <c r="M977" s="13" t="n"/>
      <c r="O977" s="217" t="n"/>
      <c r="P977" s="217" t="n"/>
      <c r="Q977" s="465" t="n"/>
      <c r="R977" s="404" t="n"/>
      <c r="S977" s="404" t="n"/>
      <c r="T977" s="404" t="n"/>
      <c r="U977" s="404" t="n"/>
      <c r="V977" s="404" t="n"/>
      <c r="W977" s="466" t="n"/>
    </row>
    <row r="978" ht="13.35" customHeight="1" s="162">
      <c r="B978" s="198" t="inlineStr">
        <is>
          <t>Entering</t>
        </is>
      </c>
      <c r="C978" s="401" t="n"/>
      <c r="D978" s="19" t="n"/>
      <c r="E978" s="19" t="n"/>
      <c r="F978" s="19">
        <f>IF(E978="", "", E979-E978)</f>
        <v/>
      </c>
      <c r="G978" s="186" t="inlineStr">
        <is>
          <t>TSP</t>
        </is>
      </c>
      <c r="H978" s="23" t="n"/>
      <c r="I978" s="14" t="n"/>
      <c r="J978" s="14" t="n"/>
      <c r="K978" s="14" t="n"/>
      <c r="L978" s="38" t="n"/>
      <c r="M978" s="13" t="n"/>
      <c r="O978" s="217" t="n"/>
      <c r="P978" s="217" t="n"/>
      <c r="Q978" s="465" t="n"/>
      <c r="R978" s="404" t="n"/>
      <c r="S978" s="404" t="n"/>
      <c r="T978" s="404" t="n"/>
      <c r="U978" s="404" t="n"/>
      <c r="V978" s="404" t="n"/>
      <c r="W978" s="466" t="n"/>
    </row>
    <row r="979" ht="13.35" customHeight="1" s="162">
      <c r="B979" s="198" t="inlineStr">
        <is>
          <t>Exiting</t>
        </is>
      </c>
      <c r="C979" s="401" t="n"/>
      <c r="D979" s="55">
        <f>IF(E978="", "", E978)</f>
        <v/>
      </c>
      <c r="E979" s="19" t="n"/>
      <c r="F979" s="19">
        <f>IF(E979="", "", E979-D978)</f>
        <v/>
      </c>
      <c r="G979" s="186" t="inlineStr">
        <is>
          <t>ESP</t>
        </is>
      </c>
      <c r="H979" s="23" t="n"/>
      <c r="I979" s="13" t="n"/>
      <c r="J979" s="13" t="n"/>
      <c r="K979" s="13" t="n"/>
      <c r="L979" s="13" t="n"/>
      <c r="M979" s="13" t="n"/>
      <c r="O979" s="217" t="n"/>
      <c r="P979" s="217" t="n"/>
      <c r="Q979" s="467" t="n"/>
      <c r="R979" s="468" t="n"/>
      <c r="S979" s="468" t="n"/>
      <c r="T979" s="468" t="n"/>
      <c r="U979" s="468" t="n"/>
      <c r="V979" s="468" t="n"/>
      <c r="W979" s="469" t="n"/>
    </row>
    <row r="980"/>
    <row r="981" ht="13.35" customHeight="1" s="162">
      <c r="B981" s="205" t="inlineStr">
        <is>
          <t>Notes</t>
        </is>
      </c>
      <c r="C981" s="186" t="n"/>
      <c r="D981" s="400" t="n"/>
      <c r="E981" s="400" t="n"/>
      <c r="F981" s="400" t="n"/>
      <c r="G981" s="400" t="n"/>
      <c r="H981" s="400" t="n"/>
      <c r="I981" s="400" t="n"/>
      <c r="J981" s="400" t="n"/>
      <c r="K981" s="400" t="n"/>
      <c r="L981" s="400" t="n"/>
      <c r="M981" s="401" t="n"/>
    </row>
    <row r="982" ht="13.35" customHeight="1" s="162">
      <c r="B982" s="186" t="n"/>
      <c r="C982" s="400" t="n"/>
      <c r="D982" s="400" t="n"/>
      <c r="E982" s="400" t="n"/>
      <c r="F982" s="400" t="n"/>
      <c r="G982" s="400" t="n"/>
      <c r="H982" s="400" t="n"/>
      <c r="I982" s="400" t="n"/>
      <c r="J982" s="400" t="n"/>
      <c r="K982" s="400" t="n"/>
      <c r="L982" s="400" t="n"/>
      <c r="M982" s="401" t="n"/>
    </row>
    <row r="983" ht="13.35" customHeight="1" s="162">
      <c r="B983" s="186" t="n"/>
      <c r="C983" s="400" t="n"/>
      <c r="D983" s="400" t="n"/>
      <c r="E983" s="400" t="n"/>
      <c r="F983" s="400" t="n"/>
      <c r="G983" s="400" t="n"/>
      <c r="H983" s="400" t="n"/>
      <c r="I983" s="400" t="n"/>
      <c r="J983" s="400" t="n"/>
      <c r="K983" s="400" t="n"/>
      <c r="L983" s="400" t="n"/>
      <c r="M983" s="401" t="n"/>
    </row>
  </sheetData>
  <mergeCells count="3028">
    <mergeCell ref="I223:M224"/>
    <mergeCell ref="Q782:W782"/>
    <mergeCell ref="D864:G864"/>
    <mergeCell ref="Q470:S470"/>
    <mergeCell ref="D592:F593"/>
    <mergeCell ref="B827:D827"/>
    <mergeCell ref="D130:G130"/>
    <mergeCell ref="I536:J536"/>
    <mergeCell ref="R865:S865"/>
    <mergeCell ref="B675:C675"/>
    <mergeCell ref="C834:M834"/>
    <mergeCell ref="D893:G893"/>
    <mergeCell ref="F683:G683"/>
    <mergeCell ref="D132:G132"/>
    <mergeCell ref="T354:U354"/>
    <mergeCell ref="T625:U625"/>
    <mergeCell ref="T652:U652"/>
    <mergeCell ref="B660:C660"/>
    <mergeCell ref="D920:G920"/>
    <mergeCell ref="I656:J656"/>
    <mergeCell ref="I260:L260"/>
    <mergeCell ref="Q681:W681"/>
    <mergeCell ref="T347:U347"/>
    <mergeCell ref="I370:M371"/>
    <mergeCell ref="I867:J867"/>
    <mergeCell ref="D739:F740"/>
    <mergeCell ref="B205:C205"/>
    <mergeCell ref="B243:C243"/>
    <mergeCell ref="T349:U349"/>
    <mergeCell ref="B370:C371"/>
    <mergeCell ref="B574:C574"/>
    <mergeCell ref="O425:Q425"/>
    <mergeCell ref="R891:S891"/>
    <mergeCell ref="T649:U649"/>
    <mergeCell ref="Q77:S77"/>
    <mergeCell ref="Q788:S788"/>
    <mergeCell ref="I407:L407"/>
    <mergeCell ref="D946:G946"/>
    <mergeCell ref="Q40:W40"/>
    <mergeCell ref="Q338:W338"/>
    <mergeCell ref="I863:L863"/>
    <mergeCell ref="K628:L628"/>
    <mergeCell ref="I555:J555"/>
    <mergeCell ref="B390:C390"/>
    <mergeCell ref="T496:U496"/>
    <mergeCell ref="K919:M919"/>
    <mergeCell ref="B721:C721"/>
    <mergeCell ref="R915:T915"/>
    <mergeCell ref="D64:G64"/>
    <mergeCell ref="T796:U796"/>
    <mergeCell ref="I592:M593"/>
    <mergeCell ref="T35:U35"/>
    <mergeCell ref="D476:G476"/>
    <mergeCell ref="Q814:S814"/>
    <mergeCell ref="I582:J582"/>
    <mergeCell ref="T252:U252"/>
    <mergeCell ref="T667:U667"/>
    <mergeCell ref="T550:U550"/>
    <mergeCell ref="Q91:W91"/>
    <mergeCell ref="Q389:W389"/>
    <mergeCell ref="I581:J581"/>
    <mergeCell ref="G615:H616"/>
    <mergeCell ref="D664:F665"/>
    <mergeCell ref="Q391:W391"/>
    <mergeCell ref="I285:J285"/>
    <mergeCell ref="I583:J583"/>
    <mergeCell ref="B747:C747"/>
    <mergeCell ref="K184:M184"/>
    <mergeCell ref="D965:G965"/>
    <mergeCell ref="E900:F900"/>
    <mergeCell ref="I7:L7"/>
    <mergeCell ref="D204:G204"/>
    <mergeCell ref="B625:G625"/>
    <mergeCell ref="B15:C15"/>
    <mergeCell ref="D206:G206"/>
    <mergeCell ref="I332:L332"/>
    <mergeCell ref="B620:C620"/>
    <mergeCell ref="I939:J939"/>
    <mergeCell ref="B982:M982"/>
    <mergeCell ref="R376:T376"/>
    <mergeCell ref="T720:U720"/>
    <mergeCell ref="E18:F18"/>
    <mergeCell ref="Q715:S715"/>
    <mergeCell ref="Q417:W417"/>
    <mergeCell ref="I267:J267"/>
    <mergeCell ref="G543:H544"/>
    <mergeCell ref="Q409:W409"/>
    <mergeCell ref="T134:U134"/>
    <mergeCell ref="I207:J207"/>
    <mergeCell ref="Q746:S746"/>
    <mergeCell ref="T721:U721"/>
    <mergeCell ref="Q778:W778"/>
    <mergeCell ref="Q860:S860"/>
    <mergeCell ref="Q753:W753"/>
    <mergeCell ref="Q739:S739"/>
    <mergeCell ref="Q397:S397"/>
    <mergeCell ref="I507:J507"/>
    <mergeCell ref="I596:J596"/>
    <mergeCell ref="B760:C760"/>
    <mergeCell ref="Q741:S741"/>
    <mergeCell ref="I807:J807"/>
    <mergeCell ref="B333:C333"/>
    <mergeCell ref="D837:F838"/>
    <mergeCell ref="D891:G891"/>
    <mergeCell ref="D76:F77"/>
    <mergeCell ref="B34:C34"/>
    <mergeCell ref="I664:M665"/>
    <mergeCell ref="E825:F825"/>
    <mergeCell ref="Q166:W166"/>
    <mergeCell ref="Q464:W464"/>
    <mergeCell ref="Q125:S125"/>
    <mergeCell ref="I952:J952"/>
    <mergeCell ref="B100:M100"/>
    <mergeCell ref="I191:J191"/>
    <mergeCell ref="B252:G252"/>
    <mergeCell ref="I647:J647"/>
    <mergeCell ref="Q888:S888"/>
    <mergeCell ref="B238:D238"/>
    <mergeCell ref="Q127:S127"/>
    <mergeCell ref="Q154:S154"/>
    <mergeCell ref="I954:J954"/>
    <mergeCell ref="B361:C361"/>
    <mergeCell ref="B210:G210"/>
    <mergeCell ref="D304:G304"/>
    <mergeCell ref="I192:J192"/>
    <mergeCell ref="I947:J947"/>
    <mergeCell ref="O696:Q696"/>
    <mergeCell ref="Q334:W334"/>
    <mergeCell ref="B532:D532"/>
    <mergeCell ref="I79:L79"/>
    <mergeCell ref="E972:F972"/>
    <mergeCell ref="B684:C684"/>
    <mergeCell ref="F193:G193"/>
    <mergeCell ref="B475:C475"/>
    <mergeCell ref="Q678:W678"/>
    <mergeCell ref="B263:C263"/>
    <mergeCell ref="T4:U4"/>
    <mergeCell ref="B229:C229"/>
    <mergeCell ref="K287:M287"/>
    <mergeCell ref="T792:U792"/>
    <mergeCell ref="K558:M558"/>
    <mergeCell ref="T373:U373"/>
    <mergeCell ref="R571:S571"/>
    <mergeCell ref="T329:U329"/>
    <mergeCell ref="B685:C685"/>
    <mergeCell ref="I973:J973"/>
    <mergeCell ref="O82:Q82"/>
    <mergeCell ref="B558:D558"/>
    <mergeCell ref="D816:G816"/>
    <mergeCell ref="T673:U673"/>
    <mergeCell ref="Q812:S812"/>
    <mergeCell ref="Q57:S57"/>
    <mergeCell ref="Q825:W825"/>
    <mergeCell ref="T665:U665"/>
    <mergeCell ref="B787:M787"/>
    <mergeCell ref="I660:J660"/>
    <mergeCell ref="I837:M838"/>
    <mergeCell ref="B260:C260"/>
    <mergeCell ref="Q362:W362"/>
    <mergeCell ref="K39:L39"/>
    <mergeCell ref="I76:M77"/>
    <mergeCell ref="I579:J579"/>
    <mergeCell ref="I573:J573"/>
    <mergeCell ref="D445:F446"/>
    <mergeCell ref="I877:J877"/>
    <mergeCell ref="C442:M442"/>
    <mergeCell ref="T818:U818"/>
    <mergeCell ref="Q93:W93"/>
    <mergeCell ref="Q813:S813"/>
    <mergeCell ref="I879:J879"/>
    <mergeCell ref="B309:C309"/>
    <mergeCell ref="T820:U820"/>
    <mergeCell ref="L2:M2"/>
    <mergeCell ref="D500:G500"/>
    <mergeCell ref="E139:F139"/>
    <mergeCell ref="K945:M945"/>
    <mergeCell ref="T691:U691"/>
    <mergeCell ref="T234:U234"/>
    <mergeCell ref="I720:J720"/>
    <mergeCell ref="I102:M103"/>
    <mergeCell ref="D231:G231"/>
    <mergeCell ref="B857:C857"/>
    <mergeCell ref="I603:L603"/>
    <mergeCell ref="B706:D706"/>
    <mergeCell ref="B400:C400"/>
    <mergeCell ref="B698:C698"/>
    <mergeCell ref="L3:M3"/>
    <mergeCell ref="Q538:W538"/>
    <mergeCell ref="Q532:W532"/>
    <mergeCell ref="Q226:S226"/>
    <mergeCell ref="B611:C611"/>
    <mergeCell ref="F562:G562"/>
    <mergeCell ref="B402:C402"/>
    <mergeCell ref="Q286:W286"/>
    <mergeCell ref="D174:F175"/>
    <mergeCell ref="B463:G463"/>
    <mergeCell ref="G27:H28"/>
    <mergeCell ref="Q520:S520"/>
    <mergeCell ref="K656:M656"/>
    <mergeCell ref="T104:U104"/>
    <mergeCell ref="B125:C126"/>
    <mergeCell ref="K481:L481"/>
    <mergeCell ref="D257:G257"/>
    <mergeCell ref="B983:M983"/>
    <mergeCell ref="O180:Q180"/>
    <mergeCell ref="B758:C758"/>
    <mergeCell ref="R646:S646"/>
    <mergeCell ref="T404:U404"/>
    <mergeCell ref="B24:C24"/>
    <mergeCell ref="I20:J20"/>
    <mergeCell ref="T105:U105"/>
    <mergeCell ref="B453:C453"/>
    <mergeCell ref="B751:C751"/>
    <mergeCell ref="Q460:W460"/>
    <mergeCell ref="Q731:W731"/>
    <mergeCell ref="D671:G671"/>
    <mergeCell ref="B32:C32"/>
    <mergeCell ref="B630:D630"/>
    <mergeCell ref="T623:U623"/>
    <mergeCell ref="B482:C482"/>
    <mergeCell ref="T405:U405"/>
    <mergeCell ref="Q462:W462"/>
    <mergeCell ref="B753:C753"/>
    <mergeCell ref="I749:J749"/>
    <mergeCell ref="Q760:W760"/>
    <mergeCell ref="K507:L507"/>
    <mergeCell ref="T616:U616"/>
    <mergeCell ref="I620:J620"/>
    <mergeCell ref="Q586:W586"/>
    <mergeCell ref="B782:C782"/>
    <mergeCell ref="Q152:S152"/>
    <mergeCell ref="C638:M638"/>
    <mergeCell ref="Q452:S452"/>
    <mergeCell ref="B769:C769"/>
    <mergeCell ref="B478:G478"/>
    <mergeCell ref="Q146:W146"/>
    <mergeCell ref="B464:C464"/>
    <mergeCell ref="I460:J460"/>
    <mergeCell ref="T763:U763"/>
    <mergeCell ref="B815:C815"/>
    <mergeCell ref="I174:M175"/>
    <mergeCell ref="T300:U300"/>
    <mergeCell ref="B352:C352"/>
    <mergeCell ref="I33:J33"/>
    <mergeCell ref="B472:C472"/>
    <mergeCell ref="D543:F544"/>
    <mergeCell ref="D570:G570"/>
    <mergeCell ref="B466:C466"/>
    <mergeCell ref="I462:J462"/>
    <mergeCell ref="G396:H397"/>
    <mergeCell ref="O376:Q376"/>
    <mergeCell ref="T31:U31"/>
    <mergeCell ref="Q902:W902"/>
    <mergeCell ref="B264:D264"/>
    <mergeCell ref="I333:J333"/>
    <mergeCell ref="B501:C501"/>
    <mergeCell ref="D626:G626"/>
    <mergeCell ref="I814:L814"/>
    <mergeCell ref="Q904:W904"/>
    <mergeCell ref="T331:U331"/>
    <mergeCell ref="Q592:S592"/>
    <mergeCell ref="I211:L211"/>
    <mergeCell ref="Q360:W360"/>
    <mergeCell ref="Q387:W387"/>
    <mergeCell ref="Q658:W658"/>
    <mergeCell ref="K310:L310"/>
    <mergeCell ref="K432:L432"/>
    <mergeCell ref="D717:G717"/>
    <mergeCell ref="Q594:S594"/>
    <mergeCell ref="B194:C194"/>
    <mergeCell ref="Q811:S811"/>
    <mergeCell ref="T476:U476"/>
    <mergeCell ref="B528:C528"/>
    <mergeCell ref="B96:C96"/>
    <mergeCell ref="D623:G623"/>
    <mergeCell ref="I546:L546"/>
    <mergeCell ref="B708:G708"/>
    <mergeCell ref="Q618:S618"/>
    <mergeCell ref="I386:J386"/>
    <mergeCell ref="T811:U811"/>
    <mergeCell ref="Q534:W534"/>
    <mergeCell ref="T471:U471"/>
    <mergeCell ref="Q71:W71"/>
    <mergeCell ref="I842:J842"/>
    <mergeCell ref="D768:G768"/>
    <mergeCell ref="B696:C696"/>
    <mergeCell ref="I229:J229"/>
    <mergeCell ref="Q828:W828"/>
    <mergeCell ref="Q73:W73"/>
    <mergeCell ref="E580:F580"/>
    <mergeCell ref="I387:J387"/>
    <mergeCell ref="D770:G770"/>
    <mergeCell ref="I871:L871"/>
    <mergeCell ref="B7:G7"/>
    <mergeCell ref="Q524:S524"/>
    <mergeCell ref="D799:G799"/>
    <mergeCell ref="Q829:W829"/>
    <mergeCell ref="B117:D117"/>
    <mergeCell ref="B424:C424"/>
    <mergeCell ref="B109:C109"/>
    <mergeCell ref="T524:U524"/>
    <mergeCell ref="B249:C250"/>
    <mergeCell ref="B765:G765"/>
    <mergeCell ref="T103:U103"/>
    <mergeCell ref="I826:J826"/>
    <mergeCell ref="B724:C724"/>
    <mergeCell ref="Q433:W433"/>
    <mergeCell ref="I745:J745"/>
    <mergeCell ref="K163:L163"/>
    <mergeCell ref="K801:L801"/>
    <mergeCell ref="Q252:S252"/>
    <mergeCell ref="B288:D288"/>
    <mergeCell ref="Q976:W976"/>
    <mergeCell ref="I855:J855"/>
    <mergeCell ref="K42:M42"/>
    <mergeCell ref="Q664:S664"/>
    <mergeCell ref="Q435:W435"/>
    <mergeCell ref="I400:J400"/>
    <mergeCell ref="I916:J916"/>
    <mergeCell ref="T428:U428"/>
    <mergeCell ref="Q423:S423"/>
    <mergeCell ref="K37:M37"/>
    <mergeCell ref="B898:C898"/>
    <mergeCell ref="T129:U129"/>
    <mergeCell ref="B772:G772"/>
    <mergeCell ref="T840:U840"/>
    <mergeCell ref="B137:C137"/>
    <mergeCell ref="D57:G57"/>
    <mergeCell ref="D695:G695"/>
    <mergeCell ref="T552:U552"/>
    <mergeCell ref="D355:G355"/>
    <mergeCell ref="T886:U886"/>
    <mergeCell ref="B900:C900"/>
    <mergeCell ref="T429:U429"/>
    <mergeCell ref="B139:C139"/>
    <mergeCell ref="T423:U423"/>
    <mergeCell ref="I458:J458"/>
    <mergeCell ref="I756:J756"/>
    <mergeCell ref="T543:U543"/>
    <mergeCell ref="Q873:W873"/>
    <mergeCell ref="I912:L912"/>
    <mergeCell ref="I31:J31"/>
    <mergeCell ref="T456:U456"/>
    <mergeCell ref="I627:J627"/>
    <mergeCell ref="I758:J758"/>
    <mergeCell ref="Q900:W900"/>
    <mergeCell ref="Q481:W481"/>
    <mergeCell ref="K850:L850"/>
    <mergeCell ref="I331:J331"/>
    <mergeCell ref="K89:L89"/>
    <mergeCell ref="K553:M553"/>
    <mergeCell ref="B793:C793"/>
    <mergeCell ref="K88:L88"/>
    <mergeCell ref="T570:U570"/>
    <mergeCell ref="Q168:W168"/>
    <mergeCell ref="D110:G110"/>
    <mergeCell ref="F928:G928"/>
    <mergeCell ref="B524:C524"/>
    <mergeCell ref="B822:C822"/>
    <mergeCell ref="B67:C67"/>
    <mergeCell ref="B61:C61"/>
    <mergeCell ref="I938:L938"/>
    <mergeCell ref="B613:C613"/>
    <mergeCell ref="C981:M981"/>
    <mergeCell ref="B829:G829"/>
    <mergeCell ref="Q105:S105"/>
    <mergeCell ref="B321:C322"/>
    <mergeCell ref="Q628:W628"/>
    <mergeCell ref="T894:U894"/>
    <mergeCell ref="B946:C946"/>
    <mergeCell ref="Q926:W926"/>
    <mergeCell ref="Q288:W288"/>
    <mergeCell ref="B367:C367"/>
    <mergeCell ref="K115:L115"/>
    <mergeCell ref="O647:Q647"/>
    <mergeCell ref="B823:C823"/>
    <mergeCell ref="I42:J42"/>
    <mergeCell ref="O131:Q131"/>
    <mergeCell ref="E678:F678"/>
    <mergeCell ref="E949:F949"/>
    <mergeCell ref="Q657:W657"/>
    <mergeCell ref="Q928:W928"/>
    <mergeCell ref="B615:C616"/>
    <mergeCell ref="I769:J769"/>
    <mergeCell ref="Q616:S616"/>
    <mergeCell ref="Q194:W194"/>
    <mergeCell ref="I44:J44"/>
    <mergeCell ref="T469:U469"/>
    <mergeCell ref="D136:G136"/>
    <mergeCell ref="Q927:W927"/>
    <mergeCell ref="B591:M591"/>
    <mergeCell ref="B64:C64"/>
    <mergeCell ref="I166:J166"/>
    <mergeCell ref="I473:J473"/>
    <mergeCell ref="D426:G426"/>
    <mergeCell ref="Q916:S916"/>
    <mergeCell ref="K754:M754"/>
    <mergeCell ref="B847:G847"/>
    <mergeCell ref="Q617:S617"/>
    <mergeCell ref="T798:U798"/>
    <mergeCell ref="B237:C237"/>
    <mergeCell ref="B964:C964"/>
    <mergeCell ref="I543:M544"/>
    <mergeCell ref="K530:L530"/>
    <mergeCell ref="B762:C763"/>
    <mergeCell ref="Q341:W341"/>
    <mergeCell ref="B537:C537"/>
    <mergeCell ref="K749:M749"/>
    <mergeCell ref="T958:U958"/>
    <mergeCell ref="R745:T745"/>
    <mergeCell ref="B966:C966"/>
    <mergeCell ref="I70:J70"/>
    <mergeCell ref="T495:U495"/>
    <mergeCell ref="B543:C544"/>
    <mergeCell ref="I499:J499"/>
    <mergeCell ref="B661:C661"/>
    <mergeCell ref="B965:C965"/>
    <mergeCell ref="C393:M393"/>
    <mergeCell ref="B814:G814"/>
    <mergeCell ref="Q342:W342"/>
    <mergeCell ref="B538:C538"/>
    <mergeCell ref="T795:U795"/>
    <mergeCell ref="Q336:W336"/>
    <mergeCell ref="F781:G781"/>
    <mergeCell ref="Q213:W213"/>
    <mergeCell ref="E90:F90"/>
    <mergeCell ref="D909:F910"/>
    <mergeCell ref="B563:C563"/>
    <mergeCell ref="I853:J853"/>
    <mergeCell ref="K460:M460"/>
    <mergeCell ref="Q853:W853"/>
    <mergeCell ref="I283:L283"/>
    <mergeCell ref="D474:G474"/>
    <mergeCell ref="B141:D141"/>
    <mergeCell ref="B894:C894"/>
    <mergeCell ref="T671:U671"/>
    <mergeCell ref="T969:U969"/>
    <mergeCell ref="D351:G351"/>
    <mergeCell ref="R450:S450"/>
    <mergeCell ref="T208:U208"/>
    <mergeCell ref="I577:L577"/>
    <mergeCell ref="T935:U935"/>
    <mergeCell ref="K187:L187"/>
    <mergeCell ref="I423:J423"/>
    <mergeCell ref="T210:U210"/>
    <mergeCell ref="T427:U427"/>
    <mergeCell ref="G788:H789"/>
    <mergeCell ref="Q266:W266"/>
    <mergeCell ref="Q564:W564"/>
    <mergeCell ref="I729:J729"/>
    <mergeCell ref="I414:J414"/>
    <mergeCell ref="B891:C891"/>
    <mergeCell ref="B314:D314"/>
    <mergeCell ref="D378:G378"/>
    <mergeCell ref="I424:J424"/>
    <mergeCell ref="Q268:W268"/>
    <mergeCell ref="Q350:S350"/>
    <mergeCell ref="I724:L724"/>
    <mergeCell ref="F415:G415"/>
    <mergeCell ref="D502:G502"/>
    <mergeCell ref="E923:F923"/>
    <mergeCell ref="K970:L970"/>
    <mergeCell ref="Q139:W139"/>
    <mergeCell ref="B316:G316"/>
    <mergeCell ref="D81:G81"/>
    <mergeCell ref="G935:H936"/>
    <mergeCell ref="B527:G527"/>
    <mergeCell ref="B146:C146"/>
    <mergeCell ref="I142:J142"/>
    <mergeCell ref="T567:U567"/>
    <mergeCell ref="B619:C619"/>
    <mergeCell ref="B304:C304"/>
    <mergeCell ref="I909:M910"/>
    <mergeCell ref="B733:C733"/>
    <mergeCell ref="T895:U895"/>
    <mergeCell ref="I899:J899"/>
    <mergeCell ref="T569:U569"/>
    <mergeCell ref="T867:U867"/>
    <mergeCell ref="B604:C604"/>
    <mergeCell ref="Q951:W951"/>
    <mergeCell ref="Q706:W706"/>
    <mergeCell ref="Q584:W584"/>
    <mergeCell ref="B184:G184"/>
    <mergeCell ref="Q272:S272"/>
    <mergeCell ref="I652:L652"/>
    <mergeCell ref="I898:J898"/>
    <mergeCell ref="I892:J892"/>
    <mergeCell ref="I137:J137"/>
    <mergeCell ref="B247:M247"/>
    <mergeCell ref="T896:U896"/>
    <mergeCell ref="Q953:W953"/>
    <mergeCell ref="B635:C635"/>
    <mergeCell ref="I925:J925"/>
    <mergeCell ref="Q274:S274"/>
    <mergeCell ref="I164:J164"/>
    <mergeCell ref="Q925:W925"/>
    <mergeCell ref="B101:M101"/>
    <mergeCell ref="K114:L114"/>
    <mergeCell ref="D521:G521"/>
    <mergeCell ref="D819:G819"/>
    <mergeCell ref="D303:G303"/>
    <mergeCell ref="R522:S522"/>
    <mergeCell ref="T280:U280"/>
    <mergeCell ref="Q610:W610"/>
    <mergeCell ref="B546:G546"/>
    <mergeCell ref="I827:J827"/>
    <mergeCell ref="D603:G603"/>
    <mergeCell ref="T282:U282"/>
    <mergeCell ref="I522:J522"/>
    <mergeCell ref="I793:J793"/>
    <mergeCell ref="I951:J951"/>
    <mergeCell ref="Q300:S300"/>
    <mergeCell ref="G860:H861"/>
    <mergeCell ref="K705:M705"/>
    <mergeCell ref="I190:J190"/>
    <mergeCell ref="I68:J68"/>
    <mergeCell ref="T153:U153"/>
    <mergeCell ref="I524:J524"/>
    <mergeCell ref="D396:F397"/>
    <mergeCell ref="I795:J795"/>
    <mergeCell ref="I953:J953"/>
    <mergeCell ref="O229:Q229"/>
    <mergeCell ref="I219:J219"/>
    <mergeCell ref="B27:C28"/>
    <mergeCell ref="B536:C536"/>
    <mergeCell ref="I794:J794"/>
    <mergeCell ref="Q632:W632"/>
    <mergeCell ref="Q301:S301"/>
    <mergeCell ref="I824:J824"/>
    <mergeCell ref="I675:L675"/>
    <mergeCell ref="D750:G750"/>
    <mergeCell ref="O598:Q598"/>
    <mergeCell ref="Q509:W509"/>
    <mergeCell ref="I667:L667"/>
    <mergeCell ref="Q328:S328"/>
    <mergeCell ref="K852:M852"/>
    <mergeCell ref="K135:M135"/>
    <mergeCell ref="B259:G259"/>
    <mergeCell ref="T965:U965"/>
    <mergeCell ref="E263:F263"/>
    <mergeCell ref="T204:U204"/>
    <mergeCell ref="R108:T108"/>
    <mergeCell ref="K285:L285"/>
    <mergeCell ref="B852:D852"/>
    <mergeCell ref="I366:J366"/>
    <mergeCell ref="O255:Q255"/>
    <mergeCell ref="T967:U967"/>
    <mergeCell ref="T942:U942"/>
    <mergeCell ref="B562:C562"/>
    <mergeCell ref="T504:U504"/>
    <mergeCell ref="I210:J210"/>
    <mergeCell ref="B676:C676"/>
    <mergeCell ref="B933:M933"/>
    <mergeCell ref="Q656:W656"/>
    <mergeCell ref="R327:T327"/>
    <mergeCell ref="I249:M250"/>
    <mergeCell ref="I964:J964"/>
    <mergeCell ref="I693:L693"/>
    <mergeCell ref="B547:C547"/>
    <mergeCell ref="B92:D92"/>
    <mergeCell ref="I239:J239"/>
    <mergeCell ref="T962:U962"/>
    <mergeCell ref="T207:U207"/>
    <mergeCell ref="F807:G807"/>
    <mergeCell ref="Q239:W239"/>
    <mergeCell ref="D621:G621"/>
    <mergeCell ref="I238:J238"/>
    <mergeCell ref="D158:G158"/>
    <mergeCell ref="K186:L186"/>
    <mergeCell ref="Q690:S690"/>
    <mergeCell ref="T380:U380"/>
    <mergeCell ref="D321:F322"/>
    <mergeCell ref="Q227:S227"/>
    <mergeCell ref="I236:J236"/>
    <mergeCell ref="K357:M357"/>
    <mergeCell ref="B702:C702"/>
    <mergeCell ref="G468:H469"/>
    <mergeCell ref="O10:Q10"/>
    <mergeCell ref="I396:M397"/>
    <mergeCell ref="D377:G377"/>
    <mergeCell ref="B581:D581"/>
    <mergeCell ref="B704:C704"/>
    <mergeCell ref="B396:C397"/>
    <mergeCell ref="Q372:S372"/>
    <mergeCell ref="B912:G912"/>
    <mergeCell ref="B277:C277"/>
    <mergeCell ref="Q677:W677"/>
    <mergeCell ref="B639:M639"/>
    <mergeCell ref="Q103:S103"/>
    <mergeCell ref="Q374:S374"/>
    <mergeCell ref="I108:J108"/>
    <mergeCell ref="K504:M504"/>
    <mergeCell ref="G200:H201"/>
    <mergeCell ref="Q679:W679"/>
    <mergeCell ref="I598:J598"/>
    <mergeCell ref="I896:J896"/>
    <mergeCell ref="K654:L654"/>
    <mergeCell ref="I135:J135"/>
    <mergeCell ref="Q403:S403"/>
    <mergeCell ref="E433:F433"/>
    <mergeCell ref="Q733:W733"/>
    <mergeCell ref="I618:L618"/>
    <mergeCell ref="I435:J435"/>
    <mergeCell ref="I15:L15"/>
    <mergeCell ref="D845:G845"/>
    <mergeCell ref="B938:G938"/>
    <mergeCell ref="B328:C328"/>
    <mergeCell ref="T251:U251"/>
    <mergeCell ref="B177:G177"/>
    <mergeCell ref="B626:C626"/>
    <mergeCell ref="D817:G817"/>
    <mergeCell ref="B417:C417"/>
    <mergeCell ref="D844:G844"/>
    <mergeCell ref="Q398:S398"/>
    <mergeCell ref="B633:G633"/>
    <mergeCell ref="G347:H348"/>
    <mergeCell ref="I608:J608"/>
    <mergeCell ref="Q608:W608"/>
    <mergeCell ref="Q92:W92"/>
    <mergeCell ref="K382:L382"/>
    <mergeCell ref="D548:G548"/>
    <mergeCell ref="B717:C717"/>
    <mergeCell ref="D788:F789"/>
    <mergeCell ref="I321:M322"/>
    <mergeCell ref="Q543:S543"/>
    <mergeCell ref="B928:C928"/>
    <mergeCell ref="Q759:W759"/>
    <mergeCell ref="I311:J311"/>
    <mergeCell ref="I924:J924"/>
    <mergeCell ref="I162:L162"/>
    <mergeCell ref="I609:J609"/>
    <mergeCell ref="D573:G573"/>
    <mergeCell ref="B773:C773"/>
    <mergeCell ref="D871:G871"/>
    <mergeCell ref="I373:L373"/>
    <mergeCell ref="D230:G230"/>
    <mergeCell ref="I611:J611"/>
    <mergeCell ref="K973:M973"/>
    <mergeCell ref="T421:U421"/>
    <mergeCell ref="B651:G651"/>
    <mergeCell ref="T936:U936"/>
    <mergeCell ref="B646:C646"/>
    <mergeCell ref="B768:C768"/>
    <mergeCell ref="T175:U175"/>
    <mergeCell ref="B811:C812"/>
    <mergeCell ref="Q906:W906"/>
    <mergeCell ref="R963:S963"/>
    <mergeCell ref="I179:J179"/>
    <mergeCell ref="B341:C341"/>
    <mergeCell ref="I337:J337"/>
    <mergeCell ref="B870:G870"/>
    <mergeCell ref="T938:U938"/>
    <mergeCell ref="T177:U177"/>
    <mergeCell ref="Q777:W777"/>
    <mergeCell ref="R719:T719"/>
    <mergeCell ref="T475:U475"/>
    <mergeCell ref="I30:L30"/>
    <mergeCell ref="B799:C799"/>
    <mergeCell ref="Q779:W779"/>
    <mergeCell ref="Q24:W24"/>
    <mergeCell ref="B342:C342"/>
    <mergeCell ref="Q18:W18"/>
    <mergeCell ref="K726:L726"/>
    <mergeCell ref="I962:J962"/>
    <mergeCell ref="D915:G915"/>
    <mergeCell ref="Q469:S469"/>
    <mergeCell ref="D890:G890"/>
    <mergeCell ref="Q19:W19"/>
    <mergeCell ref="B359:C359"/>
    <mergeCell ref="I517:M518"/>
    <mergeCell ref="R130:S130"/>
    <mergeCell ref="I788:M789"/>
    <mergeCell ref="D917:G917"/>
    <mergeCell ref="B489:C489"/>
    <mergeCell ref="E851:F851"/>
    <mergeCell ref="T773:U773"/>
    <mergeCell ref="T651:U651"/>
    <mergeCell ref="R254:S254"/>
    <mergeCell ref="B781:C781"/>
    <mergeCell ref="Q44:W44"/>
    <mergeCell ref="B120:G120"/>
    <mergeCell ref="I261:J261"/>
    <mergeCell ref="B362:D362"/>
    <mergeCell ref="I559:J559"/>
    <mergeCell ref="T477:U477"/>
    <mergeCell ref="K752:L752"/>
    <mergeCell ref="D157:G157"/>
    <mergeCell ref="T14:U14"/>
    <mergeCell ref="Q495:S495"/>
    <mergeCell ref="B571:C571"/>
    <mergeCell ref="I561:J561"/>
    <mergeCell ref="T348:U348"/>
    <mergeCell ref="Q709:W709"/>
    <mergeCell ref="Q703:W703"/>
    <mergeCell ref="I681:J681"/>
    <mergeCell ref="F95:G95"/>
    <mergeCell ref="C246:M246"/>
    <mergeCell ref="I560:J560"/>
    <mergeCell ref="B573:C573"/>
    <mergeCell ref="Q795:S795"/>
    <mergeCell ref="B118:D118"/>
    <mergeCell ref="Q973:W973"/>
    <mergeCell ref="D182:G182"/>
    <mergeCell ref="I105:L105"/>
    <mergeCell ref="I254:J254"/>
    <mergeCell ref="B871:C871"/>
    <mergeCell ref="T648:U648"/>
    <mergeCell ref="Q399:S399"/>
    <mergeCell ref="Q697:S697"/>
    <mergeCell ref="I264:J264"/>
    <mergeCell ref="F219:G219"/>
    <mergeCell ref="I562:J562"/>
    <mergeCell ref="B723:G723"/>
    <mergeCell ref="Q704:W704"/>
    <mergeCell ref="Q975:W975"/>
    <mergeCell ref="G739:H740"/>
    <mergeCell ref="G223:H224"/>
    <mergeCell ref="D185:G185"/>
    <mergeCell ref="T249:U249"/>
    <mergeCell ref="T547:U547"/>
    <mergeCell ref="B284:C284"/>
    <mergeCell ref="I713:M714"/>
    <mergeCell ref="B415:C415"/>
    <mergeCell ref="R303:S303"/>
    <mergeCell ref="T699:U699"/>
    <mergeCell ref="I709:J709"/>
    <mergeCell ref="I703:J703"/>
    <mergeCell ref="B110:C110"/>
    <mergeCell ref="Q90:W90"/>
    <mergeCell ref="B52:M52"/>
    <mergeCell ref="B286:C286"/>
    <mergeCell ref="Q388:W388"/>
    <mergeCell ref="B287:D287"/>
    <mergeCell ref="Q119:W119"/>
    <mergeCell ref="Q839:S839"/>
    <mergeCell ref="Q390:W390"/>
    <mergeCell ref="B439:C439"/>
    <mergeCell ref="Q78:S78"/>
    <mergeCell ref="D353:G353"/>
    <mergeCell ref="B12:C12"/>
    <mergeCell ref="I302:J302"/>
    <mergeCell ref="I277:J277"/>
    <mergeCell ref="Q841:S841"/>
    <mergeCell ref="I4:M5"/>
    <mergeCell ref="K333:L333"/>
    <mergeCell ref="D868:G868"/>
    <mergeCell ref="Q80:S80"/>
    <mergeCell ref="R206:T206"/>
    <mergeCell ref="T717:U717"/>
    <mergeCell ref="Q116:W116"/>
    <mergeCell ref="B312:C312"/>
    <mergeCell ref="B434:D434"/>
    <mergeCell ref="I631:J631"/>
    <mergeCell ref="T841:U841"/>
    <mergeCell ref="Q567:S567"/>
    <mergeCell ref="Q416:W416"/>
    <mergeCell ref="I633:J633"/>
    <mergeCell ref="T420:U420"/>
    <mergeCell ref="Q104:S104"/>
    <mergeCell ref="G664:H665"/>
    <mergeCell ref="Q775:W775"/>
    <mergeCell ref="I170:J170"/>
    <mergeCell ref="K480:L480"/>
    <mergeCell ref="I328:J328"/>
    <mergeCell ref="Q569:S569"/>
    <mergeCell ref="D200:F201"/>
    <mergeCell ref="Q867:S867"/>
    <mergeCell ref="O794:Q794"/>
    <mergeCell ref="B190:D190"/>
    <mergeCell ref="D254:G254"/>
    <mergeCell ref="Q106:S106"/>
    <mergeCell ref="O33:Q33"/>
    <mergeCell ref="K849:L849"/>
    <mergeCell ref="T743:U743"/>
    <mergeCell ref="I628:J628"/>
    <mergeCell ref="I479:L479"/>
    <mergeCell ref="I288:J288"/>
    <mergeCell ref="D283:G283"/>
    <mergeCell ref="D554:G554"/>
    <mergeCell ref="I471:L471"/>
    <mergeCell ref="K236:L236"/>
    <mergeCell ref="K700:M700"/>
    <mergeCell ref="B25:C25"/>
    <mergeCell ref="I46:J46"/>
    <mergeCell ref="B156:C156"/>
    <mergeCell ref="E67:F67"/>
    <mergeCell ref="B656:D656"/>
    <mergeCell ref="O59:Q59"/>
    <mergeCell ref="T771:U771"/>
    <mergeCell ref="Q803:W803"/>
    <mergeCell ref="Q488:W488"/>
    <mergeCell ref="I775:J775"/>
    <mergeCell ref="B737:M737"/>
    <mergeCell ref="R131:T131"/>
    <mergeCell ref="T642:U642"/>
    <mergeCell ref="F487:G487"/>
    <mergeCell ref="B239:D239"/>
    <mergeCell ref="I646:J646"/>
    <mergeCell ref="I497:L497"/>
    <mergeCell ref="I804:J804"/>
    <mergeCell ref="Q791:S791"/>
    <mergeCell ref="Q153:S153"/>
    <mergeCell ref="I43:J43"/>
    <mergeCell ref="Q804:W804"/>
    <mergeCell ref="T644:U644"/>
    <mergeCell ref="Q489:W489"/>
    <mergeCell ref="I648:J648"/>
    <mergeCell ref="D425:G425"/>
    <mergeCell ref="B84:C84"/>
    <mergeCell ref="E237:F237"/>
    <mergeCell ref="B935:C936"/>
    <mergeCell ref="Q72:W72"/>
    <mergeCell ref="D427:G427"/>
    <mergeCell ref="I528:L528"/>
    <mergeCell ref="T789:U789"/>
    <mergeCell ref="B841:C841"/>
    <mergeCell ref="B150:M150"/>
    <mergeCell ref="T370:U370"/>
    <mergeCell ref="B80:C80"/>
    <mergeCell ref="I200:M201"/>
    <mergeCell ref="B378:C378"/>
    <mergeCell ref="B384:C384"/>
    <mergeCell ref="I374:J374"/>
    <mergeCell ref="T799:U799"/>
    <mergeCell ref="I59:J59"/>
    <mergeCell ref="D181:G181"/>
    <mergeCell ref="D596:G596"/>
    <mergeCell ref="K924:M924"/>
    <mergeCell ref="T57:U57"/>
    <mergeCell ref="R597:S597"/>
    <mergeCell ref="I494:M495"/>
    <mergeCell ref="B842:C842"/>
    <mergeCell ref="I674:J674"/>
    <mergeCell ref="I359:J359"/>
    <mergeCell ref="B716:G716"/>
    <mergeCell ref="T29:U29"/>
    <mergeCell ref="B81:C81"/>
    <mergeCell ref="Q219:W219"/>
    <mergeCell ref="Q939:S939"/>
    <mergeCell ref="T357:U357"/>
    <mergeCell ref="Q511:W511"/>
    <mergeCell ref="B381:C381"/>
    <mergeCell ref="T54:U54"/>
    <mergeCell ref="I700:J700"/>
    <mergeCell ref="K458:L458"/>
    <mergeCell ref="Q962:S962"/>
    <mergeCell ref="Q207:S207"/>
    <mergeCell ref="B618:G618"/>
    <mergeCell ref="I422:L422"/>
    <mergeCell ref="T83:U83"/>
    <mergeCell ref="D649:G649"/>
    <mergeCell ref="B742:G742"/>
    <mergeCell ref="I860:M861"/>
    <mergeCell ref="T85:U85"/>
    <mergeCell ref="Q956:W956"/>
    <mergeCell ref="D468:F469"/>
    <mergeCell ref="B555:C555"/>
    <mergeCell ref="T812:U812"/>
    <mergeCell ref="B860:C861"/>
    <mergeCell ref="T84:U84"/>
    <mergeCell ref="T355:U355"/>
    <mergeCell ref="Q141:W141"/>
    <mergeCell ref="Q439:W439"/>
    <mergeCell ref="Q348:S348"/>
    <mergeCell ref="B705:D705"/>
    <mergeCell ref="B766:C766"/>
    <mergeCell ref="I718:J718"/>
    <mergeCell ref="Q143:W143"/>
    <mergeCell ref="Q863:S863"/>
    <mergeCell ref="Q225:S225"/>
    <mergeCell ref="I255:J255"/>
    <mergeCell ref="Q102:S102"/>
    <mergeCell ref="R9:S9"/>
    <mergeCell ref="I291:J291"/>
    <mergeCell ref="I413:J413"/>
    <mergeCell ref="D796:G796"/>
    <mergeCell ref="I897:L897"/>
    <mergeCell ref="Q648:S648"/>
    <mergeCell ref="I415:J415"/>
    <mergeCell ref="K777:M777"/>
    <mergeCell ref="T741:U741"/>
    <mergeCell ref="T225:U225"/>
    <mergeCell ref="B455:G455"/>
    <mergeCell ref="E188:F188"/>
    <mergeCell ref="C197:M197"/>
    <mergeCell ref="D256:G256"/>
    <mergeCell ref="B450:C450"/>
    <mergeCell ref="T227:U227"/>
    <mergeCell ref="D668:G668"/>
    <mergeCell ref="R767:S767"/>
    <mergeCell ref="T525:U525"/>
    <mergeCell ref="B906:C906"/>
    <mergeCell ref="Q276:S276"/>
    <mergeCell ref="B23:C23"/>
    <mergeCell ref="B145:C145"/>
    <mergeCell ref="B791:G791"/>
    <mergeCell ref="B181:C181"/>
    <mergeCell ref="T742:U742"/>
    <mergeCell ref="I317:J317"/>
    <mergeCell ref="B30:G30"/>
    <mergeCell ref="B452:C452"/>
    <mergeCell ref="Q581:W581"/>
    <mergeCell ref="Q459:W459"/>
    <mergeCell ref="B750:C750"/>
    <mergeCell ref="I746:J746"/>
    <mergeCell ref="B486:G486"/>
    <mergeCell ref="B757:G757"/>
    <mergeCell ref="B451:C451"/>
    <mergeCell ref="Q285:W285"/>
    <mergeCell ref="Q583:W583"/>
    <mergeCell ref="Q881:W881"/>
    <mergeCell ref="T281:U281"/>
    <mergeCell ref="I39:J39"/>
    <mergeCell ref="D641:F642"/>
    <mergeCell ref="I14:J14"/>
    <mergeCell ref="B395:M395"/>
    <mergeCell ref="I468:M469"/>
    <mergeCell ref="Q273:S273"/>
    <mergeCell ref="Q151:S151"/>
    <mergeCell ref="Q449:S449"/>
    <mergeCell ref="F732:G732"/>
    <mergeCell ref="I339:J339"/>
    <mergeCell ref="I314:J314"/>
    <mergeCell ref="T155:U155"/>
    <mergeCell ref="B207:C207"/>
    <mergeCell ref="B56:G56"/>
    <mergeCell ref="B163:C163"/>
    <mergeCell ref="D721:G721"/>
    <mergeCell ref="D696:G696"/>
    <mergeCell ref="I822:L822"/>
    <mergeCell ref="Q573:S573"/>
    <mergeCell ref="K411:M411"/>
    <mergeCell ref="B42:D42"/>
    <mergeCell ref="T912:U912"/>
    <mergeCell ref="T455:U455"/>
    <mergeCell ref="B165:C165"/>
    <mergeCell ref="I484:J484"/>
    <mergeCell ref="K282:M282"/>
    <mergeCell ref="B166:D166"/>
    <mergeCell ref="B832:C832"/>
    <mergeCell ref="K406:M406"/>
    <mergeCell ref="I365:J365"/>
    <mergeCell ref="T152:U152"/>
    <mergeCell ref="C50:M50"/>
    <mergeCell ref="D109:G109"/>
    <mergeCell ref="B377:C377"/>
    <mergeCell ref="D747:G747"/>
    <mergeCell ref="I58:J58"/>
    <mergeCell ref="Q515:W515"/>
    <mergeCell ref="Q958:S958"/>
    <mergeCell ref="Q807:W807"/>
    <mergeCell ref="R598:T598"/>
    <mergeCell ref="F954:G954"/>
    <mergeCell ref="K431:L431"/>
    <mergeCell ref="I83:J83"/>
    <mergeCell ref="I203:L203"/>
    <mergeCell ref="D566:F567"/>
    <mergeCell ref="D620:G620"/>
    <mergeCell ref="T299:U299"/>
    <mergeCell ref="B347:C348"/>
    <mergeCell ref="T56:U56"/>
    <mergeCell ref="I641:M642"/>
    <mergeCell ref="B863:G863"/>
    <mergeCell ref="I383:J383"/>
    <mergeCell ref="T468:U468"/>
    <mergeCell ref="R255:T255"/>
    <mergeCell ref="T599:U599"/>
    <mergeCell ref="T897:U897"/>
    <mergeCell ref="Q954:W954"/>
    <mergeCell ref="R107:S107"/>
    <mergeCell ref="T381:U381"/>
    <mergeCell ref="I385:J385"/>
    <mergeCell ref="Q655:W655"/>
    <mergeCell ref="B851:C851"/>
    <mergeCell ref="B853:D853"/>
    <mergeCell ref="B845:C845"/>
    <mergeCell ref="B90:C90"/>
    <mergeCell ref="I841:J841"/>
    <mergeCell ref="D713:F714"/>
    <mergeCell ref="I86:J86"/>
    <mergeCell ref="I80:J80"/>
    <mergeCell ref="K896:M896"/>
    <mergeCell ref="Q644:S644"/>
    <mergeCell ref="Q942:S942"/>
    <mergeCell ref="D33:G33"/>
    <mergeCell ref="Q955:W955"/>
    <mergeCell ref="Q949:W949"/>
    <mergeCell ref="Q643:S643"/>
    <mergeCell ref="K899:L899"/>
    <mergeCell ref="B548:C548"/>
    <mergeCell ref="D35:G35"/>
    <mergeCell ref="B128:G128"/>
    <mergeCell ref="Q826:W826"/>
    <mergeCell ref="Q645:S645"/>
    <mergeCell ref="D34:G34"/>
    <mergeCell ref="D305:G305"/>
    <mergeCell ref="T223:U223"/>
    <mergeCell ref="T521:U521"/>
    <mergeCell ref="T819:U819"/>
    <mergeCell ref="B116:C116"/>
    <mergeCell ref="B493:M493"/>
    <mergeCell ref="B423:C423"/>
    <mergeCell ref="B840:G840"/>
    <mergeCell ref="B230:C230"/>
    <mergeCell ref="B879:C879"/>
    <mergeCell ref="I8:J8"/>
    <mergeCell ref="T821:U821"/>
    <mergeCell ref="I437:J437"/>
    <mergeCell ref="I852:J852"/>
    <mergeCell ref="O941:Q941"/>
    <mergeCell ref="Q579:W579"/>
    <mergeCell ref="D61:G61"/>
    <mergeCell ref="Q877:W877"/>
    <mergeCell ref="Q852:W852"/>
    <mergeCell ref="I566:M567"/>
    <mergeCell ref="K284:L284"/>
    <mergeCell ref="K800:L800"/>
    <mergeCell ref="I10:J10"/>
    <mergeCell ref="D935:F936"/>
    <mergeCell ref="Q671:S671"/>
    <mergeCell ref="K66:L66"/>
    <mergeCell ref="I308:J308"/>
    <mergeCell ref="K679:M679"/>
    <mergeCell ref="Q879:W879"/>
    <mergeCell ref="Q961:S961"/>
    <mergeCell ref="Q854:W854"/>
    <mergeCell ref="I309:L309"/>
    <mergeCell ref="K380:M380"/>
    <mergeCell ref="I310:J310"/>
    <mergeCell ref="D475:G475"/>
    <mergeCell ref="K803:M803"/>
    <mergeCell ref="I766:J766"/>
    <mergeCell ref="B927:G927"/>
    <mergeCell ref="B292:C292"/>
    <mergeCell ref="Q544:S544"/>
    <mergeCell ref="T847:U847"/>
    <mergeCell ref="K674:M674"/>
    <mergeCell ref="O327:Q327"/>
    <mergeCell ref="D694:G694"/>
    <mergeCell ref="K213:L213"/>
    <mergeCell ref="I455:J455"/>
    <mergeCell ref="B915:C915"/>
    <mergeCell ref="B890:C890"/>
    <mergeCell ref="Q292:W292"/>
    <mergeCell ref="Q267:W267"/>
    <mergeCell ref="B925:D925"/>
    <mergeCell ref="I755:J755"/>
    <mergeCell ref="B917:C917"/>
    <mergeCell ref="B162:C162"/>
    <mergeCell ref="B892:C892"/>
    <mergeCell ref="I21:J21"/>
    <mergeCell ref="F291:G291"/>
    <mergeCell ref="B497:G497"/>
    <mergeCell ref="B804:D804"/>
    <mergeCell ref="I913:J913"/>
    <mergeCell ref="B169:G169"/>
    <mergeCell ref="Q691:S691"/>
    <mergeCell ref="Q636:W636"/>
    <mergeCell ref="Q907:W907"/>
    <mergeCell ref="Q269:W269"/>
    <mergeCell ref="I450:J450"/>
    <mergeCell ref="I486:J486"/>
    <mergeCell ref="I757:J757"/>
    <mergeCell ref="G517:H518"/>
    <mergeCell ref="I23:J23"/>
    <mergeCell ref="K971:L971"/>
    <mergeCell ref="I452:J452"/>
    <mergeCell ref="Q720:S720"/>
    <mergeCell ref="D107:G107"/>
    <mergeCell ref="D745:G745"/>
    <mergeCell ref="E41:F41"/>
    <mergeCell ref="B739:C740"/>
    <mergeCell ref="B71:G71"/>
    <mergeCell ref="B487:C487"/>
    <mergeCell ref="I481:J481"/>
    <mergeCell ref="D407:G407"/>
    <mergeCell ref="T593:U593"/>
    <mergeCell ref="T568:U568"/>
    <mergeCell ref="B645:C645"/>
    <mergeCell ref="B305:C305"/>
    <mergeCell ref="B188:C188"/>
    <mergeCell ref="Q923:W923"/>
    <mergeCell ref="B798:G798"/>
    <mergeCell ref="B951:D951"/>
    <mergeCell ref="I935:M936"/>
    <mergeCell ref="B943:C943"/>
    <mergeCell ref="I178:J178"/>
    <mergeCell ref="Q22:W22"/>
    <mergeCell ref="B522:C522"/>
    <mergeCell ref="I512:J512"/>
    <mergeCell ref="B59:C59"/>
    <mergeCell ref="T893:U893"/>
    <mergeCell ref="B488:C488"/>
    <mergeCell ref="Q191:W191"/>
    <mergeCell ref="Q911:S911"/>
    <mergeCell ref="I478:J478"/>
    <mergeCell ref="I163:J163"/>
    <mergeCell ref="B69:D69"/>
    <mergeCell ref="D133:G133"/>
    <mergeCell ref="I380:J380"/>
    <mergeCell ref="B219:C219"/>
    <mergeCell ref="Q615:S615"/>
    <mergeCell ref="B590:M590"/>
    <mergeCell ref="F340:G340"/>
    <mergeCell ref="I382:J382"/>
    <mergeCell ref="I350:L350"/>
    <mergeCell ref="I680:J680"/>
    <mergeCell ref="B241:G241"/>
    <mergeCell ref="K19:M19"/>
    <mergeCell ref="B968:G968"/>
    <mergeCell ref="T919:U919"/>
    <mergeCell ref="F366:G366"/>
    <mergeCell ref="T650:U650"/>
    <mergeCell ref="D32:G32"/>
    <mergeCell ref="Q28:S28"/>
    <mergeCell ref="B956:C956"/>
    <mergeCell ref="T494:U494"/>
    <mergeCell ref="R10:T10"/>
    <mergeCell ref="G125:H126"/>
    <mergeCell ref="B114:C114"/>
    <mergeCell ref="I550:J550"/>
    <mergeCell ref="Q913:S913"/>
    <mergeCell ref="B509:D509"/>
    <mergeCell ref="Q366:W366"/>
    <mergeCell ref="Q29:S29"/>
    <mergeCell ref="Q123:W123"/>
    <mergeCell ref="I856:J856"/>
    <mergeCell ref="I850:J850"/>
    <mergeCell ref="I95:J95"/>
    <mergeCell ref="I89:J89"/>
    <mergeCell ref="Q850:W850"/>
    <mergeCell ref="K922:L922"/>
    <mergeCell ref="Q31:S31"/>
    <mergeCell ref="D769:G769"/>
    <mergeCell ref="K161:M161"/>
    <mergeCell ref="I553:J553"/>
    <mergeCell ref="D473:G473"/>
    <mergeCell ref="D60:G60"/>
    <mergeCell ref="D815:G815"/>
    <mergeCell ref="O621:Q621"/>
    <mergeCell ref="I275:L275"/>
    <mergeCell ref="R816:S816"/>
    <mergeCell ref="D472:G472"/>
    <mergeCell ref="T845:U845"/>
    <mergeCell ref="I578:J578"/>
    <mergeCell ref="B595:G595"/>
    <mergeCell ref="I121:J121"/>
    <mergeCell ref="T546:U546"/>
    <mergeCell ref="I876:J876"/>
    <mergeCell ref="T961:U961"/>
    <mergeCell ref="B283:C283"/>
    <mergeCell ref="Q263:W263"/>
    <mergeCell ref="I878:J878"/>
    <mergeCell ref="E286:F286"/>
    <mergeCell ref="T233:U233"/>
    <mergeCell ref="T846:U846"/>
    <mergeCell ref="Q714:S714"/>
    <mergeCell ref="Q265:W265"/>
    <mergeCell ref="Q563:W563"/>
    <mergeCell ref="I535:J535"/>
    <mergeCell ref="D505:G505"/>
    <mergeCell ref="B199:M199"/>
    <mergeCell ref="T419:U419"/>
    <mergeCell ref="B435:D435"/>
    <mergeCell ref="D499:G499"/>
    <mergeCell ref="K189:M189"/>
    <mergeCell ref="Q716:S716"/>
    <mergeCell ref="I272:M273"/>
    <mergeCell ref="D347:F348"/>
    <mergeCell ref="D376:G376"/>
    <mergeCell ref="C932:M932"/>
    <mergeCell ref="Q253:S253"/>
    <mergeCell ref="F536:G536"/>
    <mergeCell ref="K235:L235"/>
    <mergeCell ref="B953:G953"/>
    <mergeCell ref="B3:C3"/>
    <mergeCell ref="T260:U260"/>
    <mergeCell ref="T259:U259"/>
    <mergeCell ref="E312:F312"/>
    <mergeCell ref="K86:M86"/>
    <mergeCell ref="B688:M688"/>
    <mergeCell ref="T566:U566"/>
    <mergeCell ref="B303:C303"/>
    <mergeCell ref="T864:U864"/>
    <mergeCell ref="F438:G438"/>
    <mergeCell ref="B916:C916"/>
    <mergeCell ref="B941:C941"/>
    <mergeCell ref="B732:C732"/>
    <mergeCell ref="Q129:S129"/>
    <mergeCell ref="Q400:S400"/>
    <mergeCell ref="T595:U595"/>
    <mergeCell ref="B603:C603"/>
    <mergeCell ref="Q434:W434"/>
    <mergeCell ref="Q705:W705"/>
    <mergeCell ref="T132:U132"/>
    <mergeCell ref="I922:J922"/>
    <mergeCell ref="I773:L773"/>
    <mergeCell ref="D131:G131"/>
    <mergeCell ref="B515:C515"/>
    <mergeCell ref="K233:M233"/>
    <mergeCell ref="I803:J803"/>
    <mergeCell ref="B329:C329"/>
    <mergeCell ref="Q190:W190"/>
    <mergeCell ref="B627:C627"/>
    <mergeCell ref="D843:G843"/>
    <mergeCell ref="K875:M875"/>
    <mergeCell ref="Q426:S426"/>
    <mergeCell ref="T279:U279"/>
    <mergeCell ref="T615:U615"/>
    <mergeCell ref="B629:C629"/>
    <mergeCell ref="I445:M446"/>
    <mergeCell ref="I948:J948"/>
    <mergeCell ref="I187:J187"/>
    <mergeCell ref="B533:D533"/>
    <mergeCell ref="I485:J485"/>
    <mergeCell ref="T272:U272"/>
    <mergeCell ref="I347:M348"/>
    <mergeCell ref="B662:C662"/>
    <mergeCell ref="T946:U946"/>
    <mergeCell ref="B954:C954"/>
    <mergeCell ref="T185:U185"/>
    <mergeCell ref="I950:J950"/>
    <mergeCell ref="Q421:S421"/>
    <mergeCell ref="I610:J610"/>
    <mergeCell ref="I189:J189"/>
    <mergeCell ref="Q337:W337"/>
    <mergeCell ref="I487:J487"/>
    <mergeCell ref="T274:U274"/>
    <mergeCell ref="Q635:W635"/>
    <mergeCell ref="B655:C655"/>
    <mergeCell ref="Q629:W629"/>
    <mergeCell ref="I523:J523"/>
    <mergeCell ref="D517:F518"/>
    <mergeCell ref="I645:J645"/>
    <mergeCell ref="B228:C228"/>
    <mergeCell ref="I218:J218"/>
    <mergeCell ref="Q27:S27"/>
    <mergeCell ref="T330:U330"/>
    <mergeCell ref="T305:U305"/>
    <mergeCell ref="Q325:S325"/>
    <mergeCell ref="D302:G302"/>
    <mergeCell ref="K703:L703"/>
    <mergeCell ref="I945:J945"/>
    <mergeCell ref="D600:G600"/>
    <mergeCell ref="I205:J205"/>
    <mergeCell ref="G272:H273"/>
    <mergeCell ref="E384:F384"/>
    <mergeCell ref="T325:U325"/>
    <mergeCell ref="B375:C375"/>
    <mergeCell ref="B889:G889"/>
    <mergeCell ref="B973:D973"/>
    <mergeCell ref="T790:U790"/>
    <mergeCell ref="B254:C254"/>
    <mergeCell ref="G151:H152"/>
    <mergeCell ref="B683:C683"/>
    <mergeCell ref="Q468:S468"/>
    <mergeCell ref="I87:L87"/>
    <mergeCell ref="T959:U959"/>
    <mergeCell ref="B256:C256"/>
    <mergeCell ref="O745:Q745"/>
    <mergeCell ref="B554:C554"/>
    <mergeCell ref="I963:J963"/>
    <mergeCell ref="Q501:S501"/>
    <mergeCell ref="T356:U356"/>
    <mergeCell ref="Q55:S55"/>
    <mergeCell ref="D501:G501"/>
    <mergeCell ref="I658:J658"/>
    <mergeCell ref="K483:M483"/>
    <mergeCell ref="I875:J875"/>
    <mergeCell ref="F830:G830"/>
    <mergeCell ref="B401:C401"/>
    <mergeCell ref="D524:G524"/>
    <mergeCell ref="D279:G279"/>
    <mergeCell ref="D795:G795"/>
    <mergeCell ref="Q831:W831"/>
    <mergeCell ref="B701:C701"/>
    <mergeCell ref="B602:G602"/>
    <mergeCell ref="D498:G498"/>
    <mergeCell ref="C99:M99"/>
    <mergeCell ref="I289:J289"/>
    <mergeCell ref="T257:U257"/>
    <mergeCell ref="R914:S914"/>
    <mergeCell ref="I130:J130"/>
    <mergeCell ref="B607:D607"/>
    <mergeCell ref="D969:G969"/>
    <mergeCell ref="F856:G856"/>
    <mergeCell ref="I893:J893"/>
    <mergeCell ref="I132:J132"/>
    <mergeCell ref="D4:F5"/>
    <mergeCell ref="B904:G904"/>
    <mergeCell ref="B269:C269"/>
    <mergeCell ref="I290:J290"/>
    <mergeCell ref="G837:H838"/>
    <mergeCell ref="Q432:W432"/>
    <mergeCell ref="Q730:W730"/>
    <mergeCell ref="T371:U371"/>
    <mergeCell ref="K653:L653"/>
    <mergeCell ref="K775:L775"/>
    <mergeCell ref="B631:D631"/>
    <mergeCell ref="B325:C325"/>
    <mergeCell ref="D892:G892"/>
    <mergeCell ref="Q732:W732"/>
    <mergeCell ref="T102:U102"/>
    <mergeCell ref="T400:U400"/>
    <mergeCell ref="Q420:S420"/>
    <mergeCell ref="R940:S940"/>
    <mergeCell ref="T698:U698"/>
    <mergeCell ref="R179:S179"/>
    <mergeCell ref="D966:G966"/>
    <mergeCell ref="D211:G211"/>
    <mergeCell ref="B327:C327"/>
    <mergeCell ref="Q727:W727"/>
    <mergeCell ref="B923:C923"/>
    <mergeCell ref="R669:S669"/>
    <mergeCell ref="I739:M740"/>
    <mergeCell ref="B416:C416"/>
    <mergeCell ref="D82:G82"/>
    <mergeCell ref="I316:J316"/>
    <mergeCell ref="Q458:W458"/>
    <mergeCell ref="Q756:W756"/>
    <mergeCell ref="Q414:W414"/>
    <mergeCell ref="D669:G669"/>
    <mergeCell ref="T306:U306"/>
    <mergeCell ref="Q758:W758"/>
    <mergeCell ref="Q840:S840"/>
    <mergeCell ref="R326:S326"/>
    <mergeCell ref="Q446:S446"/>
    <mergeCell ref="I730:J730"/>
    <mergeCell ref="F905:G905"/>
    <mergeCell ref="B394:M394"/>
    <mergeCell ref="F144:G144"/>
    <mergeCell ref="B38:C38"/>
    <mergeCell ref="I941:J941"/>
    <mergeCell ref="I186:J186"/>
    <mergeCell ref="I154:L154"/>
    <mergeCell ref="B806:G806"/>
    <mergeCell ref="R695:S695"/>
    <mergeCell ref="D229:G229"/>
    <mergeCell ref="D571:G571"/>
    <mergeCell ref="Q448:S448"/>
    <mergeCell ref="T113:U113"/>
    <mergeCell ref="B45:G45"/>
    <mergeCell ref="D894:G894"/>
    <mergeCell ref="D108:G108"/>
    <mergeCell ref="Q142:W142"/>
    <mergeCell ref="D598:G598"/>
    <mergeCell ref="B767:C767"/>
    <mergeCell ref="B33:C33"/>
    <mergeCell ref="K578:L578"/>
    <mergeCell ref="T332:U332"/>
    <mergeCell ref="T603:U603"/>
    <mergeCell ref="Q593:S593"/>
    <mergeCell ref="B340:C340"/>
    <mergeCell ref="Q171:W171"/>
    <mergeCell ref="B498:C498"/>
    <mergeCell ref="I634:J634"/>
    <mergeCell ref="B43:D43"/>
    <mergeCell ref="T27:U27"/>
    <mergeCell ref="T298:U298"/>
    <mergeCell ref="B41:C41"/>
    <mergeCell ref="B35:C35"/>
    <mergeCell ref="T596:U596"/>
    <mergeCell ref="O402:Q402"/>
    <mergeCell ref="B796:C796"/>
    <mergeCell ref="Q893:S893"/>
    <mergeCell ref="D255:G255"/>
    <mergeCell ref="Q132:S132"/>
    <mergeCell ref="B976:G976"/>
    <mergeCell ref="B979:C979"/>
    <mergeCell ref="Q682:W682"/>
    <mergeCell ref="Q764:S764"/>
    <mergeCell ref="I654:J654"/>
    <mergeCell ref="D309:G309"/>
    <mergeCell ref="B180:C180"/>
    <mergeCell ref="I233:J233"/>
    <mergeCell ref="I227:J227"/>
    <mergeCell ref="T472:U472"/>
    <mergeCell ref="B480:C480"/>
    <mergeCell ref="D619:G619"/>
    <mergeCell ref="B697:C697"/>
    <mergeCell ref="K728:M728"/>
    <mergeCell ref="B275:G275"/>
    <mergeCell ref="C736:M736"/>
    <mergeCell ref="B406:G406"/>
    <mergeCell ref="T797:U797"/>
    <mergeCell ref="T772:U772"/>
    <mergeCell ref="T11:U11"/>
    <mergeCell ref="B399:G399"/>
    <mergeCell ref="B738:M738"/>
    <mergeCell ref="I558:J558"/>
    <mergeCell ref="Q67:W67"/>
    <mergeCell ref="I259:J259"/>
    <mergeCell ref="K17:L17"/>
    <mergeCell ref="Q519:S519"/>
    <mergeCell ref="Q494:S494"/>
    <mergeCell ref="D125:F126"/>
    <mergeCell ref="I253:J253"/>
    <mergeCell ref="D179:G179"/>
    <mergeCell ref="B876:D876"/>
    <mergeCell ref="D940:G940"/>
    <mergeCell ref="I682:J682"/>
    <mergeCell ref="Q830:W830"/>
    <mergeCell ref="B517:C518"/>
    <mergeCell ref="Q824:W824"/>
    <mergeCell ref="Q69:W69"/>
    <mergeCell ref="Q367:W367"/>
    <mergeCell ref="D766:G766"/>
    <mergeCell ref="F977:G977"/>
    <mergeCell ref="C883:M883"/>
    <mergeCell ref="B694:C694"/>
    <mergeCell ref="O843:Q843"/>
    <mergeCell ref="I226:L226"/>
    <mergeCell ref="Q832:W832"/>
    <mergeCell ref="Q818:S818"/>
    <mergeCell ref="D180:G180"/>
    <mergeCell ref="I554:L554"/>
    <mergeCell ref="K625:M625"/>
    <mergeCell ref="D332:G332"/>
    <mergeCell ref="T396:U396"/>
    <mergeCell ref="T527:U527"/>
    <mergeCell ref="I256:J256"/>
    <mergeCell ref="I520:L520"/>
    <mergeCell ref="B122:C122"/>
    <mergeCell ref="K950:M950"/>
    <mergeCell ref="T398:U398"/>
    <mergeCell ref="G4:H5"/>
    <mergeCell ref="B112:G112"/>
    <mergeCell ref="B710:C710"/>
    <mergeCell ref="B868:C868"/>
    <mergeCell ref="B107:C107"/>
    <mergeCell ref="O474:Q474"/>
    <mergeCell ref="F242:G242"/>
    <mergeCell ref="Q752:W752"/>
    <mergeCell ref="I401:J401"/>
    <mergeCell ref="Q965:S965"/>
    <mergeCell ref="D479:G479"/>
    <mergeCell ref="T399:U399"/>
    <mergeCell ref="R941:T941"/>
    <mergeCell ref="T697:U697"/>
    <mergeCell ref="Q754:W754"/>
    <mergeCell ref="Q238:W238"/>
    <mergeCell ref="I403:J403"/>
    <mergeCell ref="B407:C407"/>
    <mergeCell ref="I726:J726"/>
    <mergeCell ref="B924:D924"/>
    <mergeCell ref="B9:C9"/>
    <mergeCell ref="E508:F508"/>
    <mergeCell ref="Q118:W118"/>
    <mergeCell ref="Q960:S960"/>
    <mergeCell ref="B438:C438"/>
    <mergeCell ref="I728:J728"/>
    <mergeCell ref="D352:G352"/>
    <mergeCell ref="K65:L65"/>
    <mergeCell ref="B133:C133"/>
    <mergeCell ref="O500:Q500"/>
    <mergeCell ref="I125:M126"/>
    <mergeCell ref="D867:G867"/>
    <mergeCell ref="T111:U111"/>
    <mergeCell ref="D106:G106"/>
    <mergeCell ref="T844:U844"/>
    <mergeCell ref="T838:U838"/>
    <mergeCell ref="B433:C433"/>
    <mergeCell ref="I752:J752"/>
    <mergeCell ref="I750:L750"/>
    <mergeCell ref="I630:J630"/>
    <mergeCell ref="B792:C792"/>
    <mergeCell ref="B337:D337"/>
    <mergeCell ref="I325:J325"/>
    <mergeCell ref="T112:U112"/>
    <mergeCell ref="Q169:W169"/>
    <mergeCell ref="Q144:W144"/>
    <mergeCell ref="Q864:S864"/>
    <mergeCell ref="E165:F165"/>
    <mergeCell ref="I754:J754"/>
    <mergeCell ref="T839:U839"/>
    <mergeCell ref="B39:C39"/>
    <mergeCell ref="T323:U323"/>
    <mergeCell ref="I327:J327"/>
    <mergeCell ref="I625:J625"/>
    <mergeCell ref="K383:L383"/>
    <mergeCell ref="O915:Q915"/>
    <mergeCell ref="D280:G280"/>
    <mergeCell ref="D551:G551"/>
    <mergeCell ref="I22:J22"/>
    <mergeCell ref="Q164:W164"/>
    <mergeCell ref="B818:C818"/>
    <mergeCell ref="B667:G667"/>
    <mergeCell ref="Q886:S886"/>
    <mergeCell ref="I167:J167"/>
    <mergeCell ref="T470:U470"/>
    <mergeCell ref="T13:U13"/>
    <mergeCell ref="Q922:W922"/>
    <mergeCell ref="B65:C65"/>
    <mergeCell ref="R549:T549"/>
    <mergeCell ref="D277:G277"/>
    <mergeCell ref="I169:J169"/>
    <mergeCell ref="T770:U770"/>
    <mergeCell ref="Q924:W924"/>
    <mergeCell ref="T36:U36"/>
    <mergeCell ref="T307:U307"/>
    <mergeCell ref="I801:J801"/>
    <mergeCell ref="I40:J40"/>
    <mergeCell ref="B479:C479"/>
    <mergeCell ref="Q188:W188"/>
    <mergeCell ref="I338:J338"/>
    <mergeCell ref="I767:J767"/>
    <mergeCell ref="Q912:S912"/>
    <mergeCell ref="I340:J340"/>
    <mergeCell ref="T765:U765"/>
    <mergeCell ref="Q176:S176"/>
    <mergeCell ref="I252:L252"/>
    <mergeCell ref="B802:C802"/>
    <mergeCell ref="D886:F887"/>
    <mergeCell ref="D424:G424"/>
    <mergeCell ref="I848:L848"/>
    <mergeCell ref="T183:U183"/>
    <mergeCell ref="B235:C235"/>
    <mergeCell ref="B388:G388"/>
    <mergeCell ref="B831:C831"/>
    <mergeCell ref="T62:U62"/>
    <mergeCell ref="D724:G724"/>
    <mergeCell ref="B962:C962"/>
    <mergeCell ref="I66:J66"/>
    <mergeCell ref="B505:C505"/>
    <mergeCell ref="T176:U176"/>
    <mergeCell ref="B499:C499"/>
    <mergeCell ref="T64:U64"/>
    <mergeCell ref="Q203:S203"/>
    <mergeCell ref="B376:C376"/>
    <mergeCell ref="F23:G23"/>
    <mergeCell ref="T791:U791"/>
    <mergeCell ref="Q514:W514"/>
    <mergeCell ref="B411:D411"/>
    <mergeCell ref="B386:D386"/>
    <mergeCell ref="D151:F152"/>
    <mergeCell ref="B745:C745"/>
    <mergeCell ref="I697:J697"/>
    <mergeCell ref="T209:U209"/>
    <mergeCell ref="Q122:W122"/>
    <mergeCell ref="Q204:S204"/>
    <mergeCell ref="I849:J849"/>
    <mergeCell ref="K457:L457"/>
    <mergeCell ref="D652:G652"/>
    <mergeCell ref="D646:G646"/>
    <mergeCell ref="B129:C129"/>
    <mergeCell ref="K336:M336"/>
    <mergeCell ref="Q536:W536"/>
    <mergeCell ref="B14:G14"/>
    <mergeCell ref="B734:C734"/>
    <mergeCell ref="B610:G610"/>
    <mergeCell ref="D648:G648"/>
    <mergeCell ref="B131:C131"/>
    <mergeCell ref="Q138:W138"/>
    <mergeCell ref="D811:F812"/>
    <mergeCell ref="B465:C465"/>
    <mergeCell ref="B220:C220"/>
    <mergeCell ref="D647:G647"/>
    <mergeCell ref="B2:C2"/>
    <mergeCell ref="K331:M331"/>
    <mergeCell ref="B431:C431"/>
    <mergeCell ref="Q140:W140"/>
    <mergeCell ref="Q438:W438"/>
    <mergeCell ref="I112:J112"/>
    <mergeCell ref="B835:M835"/>
    <mergeCell ref="I719:J719"/>
    <mergeCell ref="D374:G374"/>
    <mergeCell ref="B608:D608"/>
    <mergeCell ref="D672:G672"/>
    <mergeCell ref="G811:H812"/>
    <mergeCell ref="T110:U110"/>
    <mergeCell ref="Q264:W264"/>
    <mergeCell ref="Q862:S862"/>
    <mergeCell ref="Q562:W562"/>
    <mergeCell ref="Q440:W440"/>
    <mergeCell ref="R375:S375"/>
    <mergeCell ref="I114:J114"/>
    <mergeCell ref="Q128:S128"/>
    <mergeCell ref="T837:U837"/>
    <mergeCell ref="I412:J412"/>
    <mergeCell ref="F709:G709"/>
    <mergeCell ref="B154:G154"/>
    <mergeCell ref="I107:J107"/>
    <mergeCell ref="D794:G794"/>
    <mergeCell ref="D375:G375"/>
    <mergeCell ref="K478:M478"/>
    <mergeCell ref="E606:F606"/>
    <mergeCell ref="T862:U862"/>
    <mergeCell ref="T224:U224"/>
    <mergeCell ref="B272:C273"/>
    <mergeCell ref="I151:M152"/>
    <mergeCell ref="I138:J138"/>
    <mergeCell ref="D675:G675"/>
    <mergeCell ref="T739:U739"/>
    <mergeCell ref="B449:C449"/>
    <mergeCell ref="G958:H959"/>
    <mergeCell ref="B905:C905"/>
    <mergeCell ref="T136:U136"/>
    <mergeCell ref="I9:J9"/>
    <mergeCell ref="B151:C152"/>
    <mergeCell ref="B144:C144"/>
    <mergeCell ref="I140:J140"/>
    <mergeCell ref="I463:J463"/>
    <mergeCell ref="B302:C302"/>
    <mergeCell ref="T863:U863"/>
    <mergeCell ref="R670:T670"/>
    <mergeCell ref="I438:J438"/>
    <mergeCell ref="B600:C600"/>
    <mergeCell ref="Q580:W580"/>
    <mergeCell ref="B542:M542"/>
    <mergeCell ref="O206:Q206"/>
    <mergeCell ref="B907:C907"/>
    <mergeCell ref="D223:F224"/>
    <mergeCell ref="I11:J11"/>
    <mergeCell ref="G76:H77"/>
    <mergeCell ref="Q582:W582"/>
    <mergeCell ref="Q568:S568"/>
    <mergeCell ref="K529:L529"/>
    <mergeCell ref="I792:J792"/>
    <mergeCell ref="B318:C318"/>
    <mergeCell ref="Q570:S570"/>
    <mergeCell ref="B170:C170"/>
    <mergeCell ref="T276:U276"/>
    <mergeCell ref="R696:T696"/>
    <mergeCell ref="R548:S548"/>
    <mergeCell ref="D720:G720"/>
    <mergeCell ref="T577:U577"/>
    <mergeCell ref="I823:J823"/>
    <mergeCell ref="B172:C172"/>
    <mergeCell ref="B79:G79"/>
    <mergeCell ref="G102:H103"/>
    <mergeCell ref="T576:U576"/>
    <mergeCell ref="T454:U454"/>
    <mergeCell ref="B506:C506"/>
    <mergeCell ref="T60:U60"/>
    <mergeCell ref="E629:F629"/>
    <mergeCell ref="T910:U910"/>
    <mergeCell ref="I362:J362"/>
    <mergeCell ref="Q510:W510"/>
    <mergeCell ref="T447:U447"/>
    <mergeCell ref="B468:C469"/>
    <mergeCell ref="K555:L555"/>
    <mergeCell ref="Q802:W802"/>
    <mergeCell ref="J2:K2"/>
    <mergeCell ref="I818:J818"/>
    <mergeCell ref="B680:D680"/>
    <mergeCell ref="Q298:S298"/>
    <mergeCell ref="I364:J364"/>
    <mergeCell ref="T151:U151"/>
    <mergeCell ref="Q512:W512"/>
    <mergeCell ref="B830:C830"/>
    <mergeCell ref="T449:U449"/>
    <mergeCell ref="I65:J65"/>
    <mergeCell ref="I363:J363"/>
    <mergeCell ref="D746:G746"/>
    <mergeCell ref="D12:G12"/>
    <mergeCell ref="I961:L961"/>
    <mergeCell ref="Q202:S202"/>
    <mergeCell ref="T505:U505"/>
    <mergeCell ref="I358:L358"/>
    <mergeCell ref="K429:M429"/>
    <mergeCell ref="Q507:W507"/>
    <mergeCell ref="B520:G520"/>
    <mergeCell ref="I965:J965"/>
    <mergeCell ref="B244:C244"/>
    <mergeCell ref="B977:C977"/>
    <mergeCell ref="T202:U202"/>
    <mergeCell ref="B514:C514"/>
    <mergeCell ref="I206:J206"/>
    <mergeCell ref="I510:J510"/>
    <mergeCell ref="B550:C550"/>
    <mergeCell ref="I504:J504"/>
    <mergeCell ref="D159:G159"/>
    <mergeCell ref="T79:U79"/>
    <mergeCell ref="R621:T621"/>
    <mergeCell ref="O278:Q278"/>
    <mergeCell ref="Q11:S11"/>
    <mergeCell ref="B87:C87"/>
    <mergeCell ref="B848:C848"/>
    <mergeCell ref="B855:G855"/>
    <mergeCell ref="R744:S744"/>
    <mergeCell ref="T502:U502"/>
    <mergeCell ref="B94:G94"/>
    <mergeCell ref="I235:J235"/>
    <mergeCell ref="I506:J506"/>
    <mergeCell ref="Q654:W654"/>
    <mergeCell ref="I533:J533"/>
    <mergeCell ref="B974:D974"/>
    <mergeCell ref="Q952:W952"/>
    <mergeCell ref="B972:C972"/>
    <mergeCell ref="Q683:W683"/>
    <mergeCell ref="Q642:S642"/>
    <mergeCell ref="Q220:W220"/>
    <mergeCell ref="D162:G162"/>
    <mergeCell ref="D156:G156"/>
    <mergeCell ref="T518:U518"/>
    <mergeCell ref="B570:C570"/>
    <mergeCell ref="B113:C113"/>
    <mergeCell ref="Q373:S373"/>
    <mergeCell ref="Q667:S667"/>
    <mergeCell ref="I217:J217"/>
    <mergeCell ref="T520:U520"/>
    <mergeCell ref="I891:J891"/>
    <mergeCell ref="I434:J434"/>
    <mergeCell ref="I129:J129"/>
    <mergeCell ref="Q370:S370"/>
    <mergeCell ref="Q668:S668"/>
    <mergeCell ref="I436:J436"/>
    <mergeCell ref="B598:C598"/>
    <mergeCell ref="K798:M798"/>
    <mergeCell ref="I131:J131"/>
    <mergeCell ref="D818:G818"/>
    <mergeCell ref="K948:L948"/>
    <mergeCell ref="B20:D20"/>
    <mergeCell ref="D84:G84"/>
    <mergeCell ref="I431:J431"/>
    <mergeCell ref="B541:M541"/>
    <mergeCell ref="D841:G841"/>
    <mergeCell ref="B255:C255"/>
    <mergeCell ref="E116:F116"/>
    <mergeCell ref="I301:L301"/>
    <mergeCell ref="B929:C929"/>
    <mergeCell ref="R842:S842"/>
    <mergeCell ref="K68:M68"/>
    <mergeCell ref="B502:C502"/>
    <mergeCell ref="B919:G919"/>
    <mergeCell ref="B800:C800"/>
    <mergeCell ref="D842:G842"/>
    <mergeCell ref="B167:D167"/>
    <mergeCell ref="Q838:S838"/>
    <mergeCell ref="Q83:S83"/>
    <mergeCell ref="B914:C914"/>
    <mergeCell ref="I904:J904"/>
    <mergeCell ref="T574:U574"/>
    <mergeCell ref="Q291:W291"/>
    <mergeCell ref="I605:J605"/>
    <mergeCell ref="Q170:W170"/>
    <mergeCell ref="B461:D461"/>
    <mergeCell ref="T445:U445"/>
    <mergeCell ref="B803:D803"/>
    <mergeCell ref="I816:J816"/>
    <mergeCell ref="I449:J449"/>
    <mergeCell ref="Q742:S742"/>
    <mergeCell ref="Q293:W293"/>
    <mergeCell ref="I607:J607"/>
    <mergeCell ref="Q172:W172"/>
    <mergeCell ref="I905:J905"/>
    <mergeCell ref="I144:J144"/>
    <mergeCell ref="D690:F691"/>
    <mergeCell ref="D228:G228"/>
    <mergeCell ref="B226:G226"/>
    <mergeCell ref="D404:G404"/>
    <mergeCell ref="C687:M687"/>
    <mergeCell ref="B940:C940"/>
    <mergeCell ref="K210:M210"/>
    <mergeCell ref="B179:C179"/>
    <mergeCell ref="B192:G192"/>
    <mergeCell ref="Q317:W317"/>
    <mergeCell ref="B4:C5"/>
    <mergeCell ref="T321:U321"/>
    <mergeCell ref="T592:U592"/>
    <mergeCell ref="D528:G528"/>
    <mergeCell ref="F464:G464"/>
    <mergeCell ref="T890:U890"/>
    <mergeCell ref="B189:D189"/>
    <mergeCell ref="B216:D216"/>
    <mergeCell ref="B942:C942"/>
    <mergeCell ref="B63:G63"/>
    <mergeCell ref="I500:J500"/>
    <mergeCell ref="Q319:W319"/>
    <mergeCell ref="I798:J798"/>
    <mergeCell ref="Q7:S7"/>
    <mergeCell ref="B553:G553"/>
    <mergeCell ref="Q305:S305"/>
    <mergeCell ref="Q20:W20"/>
    <mergeCell ref="B223:C224"/>
    <mergeCell ref="R402:T402"/>
    <mergeCell ref="Q318:W318"/>
    <mergeCell ref="T158:U158"/>
    <mergeCell ref="Q312:W312"/>
    <mergeCell ref="I806:J806"/>
    <mergeCell ref="I529:J529"/>
    <mergeCell ref="I800:J800"/>
    <mergeCell ref="B885:M885"/>
    <mergeCell ref="D430:G430"/>
    <mergeCell ref="O549:Q549"/>
    <mergeCell ref="I501:J501"/>
    <mergeCell ref="T160:U160"/>
    <mergeCell ref="Q763:S763"/>
    <mergeCell ref="Q314:W314"/>
    <mergeCell ref="Q8:S8"/>
    <mergeCell ref="B970:C970"/>
    <mergeCell ref="I829:J829"/>
    <mergeCell ref="Q977:W977"/>
    <mergeCell ref="T618:U618"/>
    <mergeCell ref="B355:C355"/>
    <mergeCell ref="D913:G913"/>
    <mergeCell ref="T15:U15"/>
    <mergeCell ref="Q765:S765"/>
    <mergeCell ref="B572:C572"/>
    <mergeCell ref="B878:G878"/>
    <mergeCell ref="D450:G450"/>
    <mergeCell ref="K901:M901"/>
    <mergeCell ref="K140:M140"/>
    <mergeCell ref="T918:U918"/>
    <mergeCell ref="T184:U184"/>
    <mergeCell ref="B58:C58"/>
    <mergeCell ref="D452:G452"/>
    <mergeCell ref="B872:C872"/>
    <mergeCell ref="I547:J547"/>
    <mergeCell ref="Q910:S910"/>
    <mergeCell ref="Q243:W243"/>
    <mergeCell ref="Q447:S447"/>
    <mergeCell ref="B60:C60"/>
    <mergeCell ref="Q25:W25"/>
    <mergeCell ref="B640:M640"/>
    <mergeCell ref="B358:C358"/>
    <mergeCell ref="I976:J976"/>
    <mergeCell ref="I513:J513"/>
    <mergeCell ref="I690:M691"/>
    <mergeCell ref="O719:Q719"/>
    <mergeCell ref="I215:J215"/>
    <mergeCell ref="Q242:W242"/>
    <mergeCell ref="I549:J549"/>
    <mergeCell ref="I671:J671"/>
    <mergeCell ref="I847:J847"/>
    <mergeCell ref="B875:D875"/>
    <mergeCell ref="D939:G939"/>
    <mergeCell ref="Q694:S694"/>
    <mergeCell ref="Q178:S178"/>
    <mergeCell ref="F389:G389"/>
    <mergeCell ref="B867:C867"/>
    <mergeCell ref="Q707:W707"/>
    <mergeCell ref="Q666:S666"/>
    <mergeCell ref="D272:F273"/>
    <mergeCell ref="Q244:W244"/>
    <mergeCell ref="I977:J977"/>
    <mergeCell ref="I971:J971"/>
    <mergeCell ref="I216:J216"/>
    <mergeCell ref="D941:G941"/>
    <mergeCell ref="Q971:W971"/>
    <mergeCell ref="K921:L921"/>
    <mergeCell ref="E753:F753"/>
    <mergeCell ref="K527:M527"/>
    <mergeCell ref="T34:U34"/>
    <mergeCell ref="T544:U544"/>
    <mergeCell ref="T28:U28"/>
    <mergeCell ref="B585:C585"/>
    <mergeCell ref="I701:L701"/>
    <mergeCell ref="I873:J873"/>
    <mergeCell ref="B280:C280"/>
    <mergeCell ref="I276:J276"/>
    <mergeCell ref="T30:U30"/>
    <mergeCell ref="B587:C587"/>
    <mergeCell ref="B709:C709"/>
    <mergeCell ref="Q79:S79"/>
    <mergeCell ref="R352:S352"/>
    <mergeCell ref="I120:J120"/>
    <mergeCell ref="T545:U545"/>
    <mergeCell ref="R474:T474"/>
    <mergeCell ref="B920:C920"/>
    <mergeCell ref="Q384:W384"/>
    <mergeCell ref="Q262:W262"/>
    <mergeCell ref="I278:J278"/>
    <mergeCell ref="B580:C580"/>
    <mergeCell ref="I576:J576"/>
    <mergeCell ref="K334:L334"/>
    <mergeCell ref="B711:C711"/>
    <mergeCell ref="I570:J570"/>
    <mergeCell ref="I840:L840"/>
    <mergeCell ref="Q713:S713"/>
    <mergeCell ref="Q386:W386"/>
    <mergeCell ref="Q413:W413"/>
    <mergeCell ref="Q684:W684"/>
    <mergeCell ref="I901:J901"/>
    <mergeCell ref="I115:J115"/>
    <mergeCell ref="B8:C8"/>
    <mergeCell ref="Q837:S837"/>
    <mergeCell ref="Q415:W415"/>
    <mergeCell ref="D522:G522"/>
    <mergeCell ref="R499:S499"/>
    <mergeCell ref="Q76:S76"/>
    <mergeCell ref="I903:J903"/>
    <mergeCell ref="B51:M51"/>
    <mergeCell ref="T713:U713"/>
    <mergeCell ref="B10:C10"/>
    <mergeCell ref="R500:T500"/>
    <mergeCell ref="B727:C727"/>
    <mergeCell ref="B218:G218"/>
    <mergeCell ref="D822:G822"/>
    <mergeCell ref="T715:U715"/>
    <mergeCell ref="Q560:W560"/>
    <mergeCell ref="B945:G945"/>
    <mergeCell ref="B335:C335"/>
    <mergeCell ref="T258:U258"/>
    <mergeCell ref="B310:C310"/>
    <mergeCell ref="I262:J262"/>
    <mergeCell ref="I927:J927"/>
    <mergeCell ref="T714:U714"/>
    <mergeCell ref="O670:Q670"/>
    <mergeCell ref="B484:D484"/>
    <mergeCell ref="T716:U716"/>
    <mergeCell ref="I168:J168"/>
    <mergeCell ref="Q316:W316"/>
    <mergeCell ref="Q550:S550"/>
    <mergeCell ref="I38:L38"/>
    <mergeCell ref="B961:G961"/>
    <mergeCell ref="D848:G848"/>
    <mergeCell ref="B326:C326"/>
    <mergeCell ref="I914:J914"/>
    <mergeCell ref="K532:M532"/>
    <mergeCell ref="Q6:S6"/>
    <mergeCell ref="T309:U309"/>
    <mergeCell ref="R205:S205"/>
    <mergeCell ref="T643:U643"/>
    <mergeCell ref="O817:Q817"/>
    <mergeCell ref="K261:L261"/>
    <mergeCell ref="D423:G423"/>
    <mergeCell ref="D3:I3"/>
    <mergeCell ref="I184:J184"/>
    <mergeCell ref="T645:U645"/>
    <mergeCell ref="T943:U943"/>
    <mergeCell ref="I811:M812"/>
    <mergeCell ref="B354:C354"/>
    <mergeCell ref="B203:G203"/>
    <mergeCell ref="T909:U909"/>
    <mergeCell ref="B652:C652"/>
    <mergeCell ref="T945:U945"/>
    <mergeCell ref="Q486:W486"/>
    <mergeCell ref="B659:G659"/>
    <mergeCell ref="I940:J940"/>
    <mergeCell ref="Q23:W23"/>
    <mergeCell ref="F170:G170"/>
    <mergeCell ref="B648:C648"/>
    <mergeCell ref="K408:L408"/>
    <mergeCell ref="I942:J942"/>
    <mergeCell ref="D597:G597"/>
    <mergeCell ref="E531:F531"/>
    <mergeCell ref="C540:M540"/>
    <mergeCell ref="D599:G599"/>
    <mergeCell ref="B657:D657"/>
    <mergeCell ref="D897:G897"/>
    <mergeCell ref="T322:U322"/>
    <mergeCell ref="I399:L399"/>
    <mergeCell ref="T358:U358"/>
    <mergeCell ref="G909:H910"/>
    <mergeCell ref="B382:C382"/>
    <mergeCell ref="T53:U53"/>
    <mergeCell ref="T324:U324"/>
    <mergeCell ref="T351:U351"/>
    <mergeCell ref="T622:U622"/>
    <mergeCell ref="I57:J57"/>
    <mergeCell ref="B794:C794"/>
    <mergeCell ref="B253:C253"/>
    <mergeCell ref="K607:M607"/>
    <mergeCell ref="B837:C838"/>
    <mergeCell ref="B551:C551"/>
    <mergeCell ref="I268:J268"/>
    <mergeCell ref="T55:U55"/>
    <mergeCell ref="B76:C77"/>
    <mergeCell ref="I572:J572"/>
    <mergeCell ref="I357:J357"/>
    <mergeCell ref="Q680:W680"/>
    <mergeCell ref="Q42:W42"/>
    <mergeCell ref="I872:J872"/>
    <mergeCell ref="I866:J866"/>
    <mergeCell ref="R620:S620"/>
    <mergeCell ref="Q411:W411"/>
    <mergeCell ref="T350:U350"/>
    <mergeCell ref="B301:G301"/>
    <mergeCell ref="R794:T794"/>
    <mergeCell ref="Q711:W711"/>
    <mergeCell ref="B95:C95"/>
    <mergeCell ref="B102:C103"/>
    <mergeCell ref="T379:U379"/>
    <mergeCell ref="T37:U37"/>
    <mergeCell ref="Q518:S518"/>
    <mergeCell ref="I456:L456"/>
    <mergeCell ref="B306:C306"/>
    <mergeCell ref="O157:Q157"/>
    <mergeCell ref="K16:L16"/>
    <mergeCell ref="B97:C97"/>
    <mergeCell ref="I556:J556"/>
    <mergeCell ref="B718:C718"/>
    <mergeCell ref="Q856:W856"/>
    <mergeCell ref="T38:U38"/>
    <mergeCell ref="Q95:W95"/>
    <mergeCell ref="Q437:W437"/>
    <mergeCell ref="Q70:W70"/>
    <mergeCell ref="B728:D728"/>
    <mergeCell ref="I287:J287"/>
    <mergeCell ref="I585:J585"/>
    <mergeCell ref="B720:C720"/>
    <mergeCell ref="Q858:W858"/>
    <mergeCell ref="Q861:S861"/>
    <mergeCell ref="Q546:S546"/>
    <mergeCell ref="Q521:S521"/>
    <mergeCell ref="Q844:S844"/>
    <mergeCell ref="I411:J411"/>
    <mergeCell ref="T63:U63"/>
    <mergeCell ref="K651:M651"/>
    <mergeCell ref="Q851:W851"/>
    <mergeCell ref="Q729:W729"/>
    <mergeCell ref="Q96:W96"/>
    <mergeCell ref="T397:U397"/>
    <mergeCell ref="K774:L774"/>
    <mergeCell ref="I282:J282"/>
    <mergeCell ref="K40:L40"/>
    <mergeCell ref="D963:G963"/>
    <mergeCell ref="D208:G208"/>
    <mergeCell ref="C491:M491"/>
    <mergeCell ref="B622:C622"/>
    <mergeCell ref="B331:G331"/>
    <mergeCell ref="Q121:W121"/>
    <mergeCell ref="B317:C317"/>
    <mergeCell ref="B754:D754"/>
    <mergeCell ref="B108:C108"/>
    <mergeCell ref="B746:C746"/>
    <mergeCell ref="B324:G324"/>
    <mergeCell ref="D964:G964"/>
    <mergeCell ref="T724:U724"/>
    <mergeCell ref="B319:C319"/>
    <mergeCell ref="I315:J315"/>
    <mergeCell ref="T740:U740"/>
    <mergeCell ref="G249:H250"/>
    <mergeCell ref="T723:U723"/>
    <mergeCell ref="T6:U6"/>
    <mergeCell ref="Q755:W755"/>
    <mergeCell ref="E776:F776"/>
    <mergeCell ref="I429:J429"/>
    <mergeCell ref="B689:M689"/>
    <mergeCell ref="O353:Q353"/>
    <mergeCell ref="K702:L702"/>
    <mergeCell ref="Q757:W757"/>
    <mergeCell ref="Q445:S445"/>
    <mergeCell ref="Q743:S743"/>
    <mergeCell ref="K581:M581"/>
    <mergeCell ref="I64:L64"/>
    <mergeCell ref="B471:G471"/>
    <mergeCell ref="B159:C159"/>
    <mergeCell ref="T452:U452"/>
    <mergeCell ref="B682:G682"/>
    <mergeCell ref="T750:U750"/>
    <mergeCell ref="B174:C175"/>
    <mergeCell ref="B459:C459"/>
    <mergeCell ref="E802:F802"/>
    <mergeCell ref="B37:G37"/>
    <mergeCell ref="K576:M576"/>
    <mergeCell ref="K847:M847"/>
    <mergeCell ref="R572:T572"/>
    <mergeCell ref="B670:C670"/>
    <mergeCell ref="T453:U453"/>
    <mergeCell ref="I351:J351"/>
    <mergeCell ref="I326:J326"/>
    <mergeCell ref="Q808:W808"/>
    <mergeCell ref="Q890:S890"/>
    <mergeCell ref="I780:J780"/>
    <mergeCell ref="B444:M444"/>
    <mergeCell ref="B678:C678"/>
    <mergeCell ref="B795:C795"/>
    <mergeCell ref="R866:T866"/>
    <mergeCell ref="O523:Q523"/>
    <mergeCell ref="K872:L872"/>
    <mergeCell ref="I353:J353"/>
    <mergeCell ref="I651:J651"/>
    <mergeCell ref="Q498:S498"/>
    <mergeCell ref="Q158:S158"/>
    <mergeCell ref="Q899:W899"/>
    <mergeCell ref="Q165:W165"/>
    <mergeCell ref="K723:M723"/>
    <mergeCell ref="I653:J653"/>
    <mergeCell ref="I354:J354"/>
    <mergeCell ref="E557:F557"/>
    <mergeCell ref="T769:U769"/>
    <mergeCell ref="T77:U77"/>
    <mergeCell ref="B389:C389"/>
    <mergeCell ref="I81:J81"/>
    <mergeCell ref="I505:L505"/>
    <mergeCell ref="I677:J677"/>
    <mergeCell ref="D916:G916"/>
    <mergeCell ref="G419:H420"/>
    <mergeCell ref="O451:Q451"/>
    <mergeCell ref="Q950:W950"/>
    <mergeCell ref="T377:U377"/>
    <mergeCell ref="B391:C391"/>
    <mergeCell ref="T675:U675"/>
    <mergeCell ref="B267:G267"/>
    <mergeCell ref="I679:J679"/>
    <mergeCell ref="Q827:W827"/>
    <mergeCell ref="T764:U764"/>
    <mergeCell ref="Q66:W66"/>
    <mergeCell ref="Q979:W979"/>
    <mergeCell ref="K138:L138"/>
    <mergeCell ref="D762:F763"/>
    <mergeCell ref="Q938:S938"/>
    <mergeCell ref="B849:C849"/>
    <mergeCell ref="Q517:S517"/>
    <mergeCell ref="Q68:W68"/>
    <mergeCell ref="I136:L136"/>
    <mergeCell ref="D31:G31"/>
    <mergeCell ref="F513:G513"/>
    <mergeCell ref="B265:D265"/>
    <mergeCell ref="D329:G329"/>
    <mergeCell ref="R180:T180"/>
    <mergeCell ref="T822:U822"/>
    <mergeCell ref="Q97:W97"/>
    <mergeCell ref="R32:S32"/>
    <mergeCell ref="B414:G414"/>
    <mergeCell ref="T61:U61"/>
    <mergeCell ref="I707:J707"/>
    <mergeCell ref="Q56:S56"/>
    <mergeCell ref="B874:C874"/>
    <mergeCell ref="T911:U911"/>
    <mergeCell ref="B786:M786"/>
    <mergeCell ref="T693:U693"/>
    <mergeCell ref="I521:J521"/>
    <mergeCell ref="B865:C865"/>
    <mergeCell ref="B22:G22"/>
    <mergeCell ref="I94:J94"/>
    <mergeCell ref="T519:U519"/>
    <mergeCell ref="Q880:W880"/>
    <mergeCell ref="G641:H642"/>
    <mergeCell ref="B749:G749"/>
    <mergeCell ref="Q236:W236"/>
    <mergeCell ref="I821:J821"/>
    <mergeCell ref="B412:D412"/>
    <mergeCell ref="B106:C106"/>
    <mergeCell ref="B744:C744"/>
    <mergeCell ref="B404:C404"/>
    <mergeCell ref="I425:J425"/>
    <mergeCell ref="I723:J723"/>
    <mergeCell ref="I304:J304"/>
    <mergeCell ref="Q230:S230"/>
    <mergeCell ref="Q875:W875"/>
    <mergeCell ref="Q237:W237"/>
    <mergeCell ref="D260:G260"/>
    <mergeCell ref="Q535:W535"/>
    <mergeCell ref="I725:J725"/>
    <mergeCell ref="Q354:S354"/>
    <mergeCell ref="B130:C130"/>
    <mergeCell ref="K362:M362"/>
    <mergeCell ref="Q959:S959"/>
    <mergeCell ref="Q537:W537"/>
    <mergeCell ref="B157:C157"/>
    <mergeCell ref="B132:C132"/>
    <mergeCell ref="B430:C430"/>
    <mergeCell ref="I451:J451"/>
    <mergeCell ref="I762:M763"/>
    <mergeCell ref="T232:U232"/>
    <mergeCell ref="C589:M589"/>
    <mergeCell ref="R353:T353"/>
    <mergeCell ref="B186:C186"/>
    <mergeCell ref="T747:U747"/>
    <mergeCell ref="T109:U109"/>
    <mergeCell ref="B198:M198"/>
    <mergeCell ref="B457:C457"/>
    <mergeCell ref="I751:J751"/>
    <mergeCell ref="B913:C913"/>
    <mergeCell ref="I17:J17"/>
    <mergeCell ref="B336:D336"/>
    <mergeCell ref="T749:U749"/>
    <mergeCell ref="Q290:W290"/>
    <mergeCell ref="I622:J622"/>
    <mergeCell ref="Q466:W466"/>
    <mergeCell ref="D402:G402"/>
    <mergeCell ref="I19:J19"/>
    <mergeCell ref="Q167:W167"/>
    <mergeCell ref="K212:L212"/>
    <mergeCell ref="I177:L177"/>
    <mergeCell ref="D401:G401"/>
    <mergeCell ref="D102:F103"/>
    <mergeCell ref="K91:M91"/>
    <mergeCell ref="B185:C185"/>
    <mergeCell ref="Q461:W461"/>
    <mergeCell ref="Q192:W192"/>
    <mergeCell ref="Q155:S155"/>
    <mergeCell ref="K506:L506"/>
    <mergeCell ref="C344:M344"/>
    <mergeCell ref="D403:G403"/>
    <mergeCell ref="D701:G701"/>
    <mergeCell ref="B817:C817"/>
    <mergeCell ref="B939:C939"/>
    <mergeCell ref="K385:M385"/>
    <mergeCell ref="T162:U162"/>
    <mergeCell ref="B214:C214"/>
    <mergeCell ref="B783:C783"/>
    <mergeCell ref="G713:H714"/>
    <mergeCell ref="I464:J464"/>
    <mergeCell ref="T889:U889"/>
    <mergeCell ref="Q606:W606"/>
    <mergeCell ref="Q187:W187"/>
    <mergeCell ref="I377:J377"/>
    <mergeCell ref="D249:F250"/>
    <mergeCell ref="I37:J37"/>
    <mergeCell ref="B57:C57"/>
    <mergeCell ref="Q195:W195"/>
    <mergeCell ref="B171:C171"/>
    <mergeCell ref="Q189:W189"/>
    <mergeCell ref="Q909:S909"/>
    <mergeCell ref="Q487:W487"/>
    <mergeCell ref="I161:J161"/>
    <mergeCell ref="B884:M884"/>
    <mergeCell ref="T762:U762"/>
    <mergeCell ref="R278:T278"/>
    <mergeCell ref="F634:G634"/>
    <mergeCell ref="I975:J975"/>
    <mergeCell ref="T920:U920"/>
    <mergeCell ref="I676:J676"/>
    <mergeCell ref="B777:D777"/>
    <mergeCell ref="Q596:S596"/>
    <mergeCell ref="D325:G325"/>
    <mergeCell ref="D456:G456"/>
    <mergeCell ref="I461:J461"/>
    <mergeCell ref="K313:M313"/>
    <mergeCell ref="I969:L969"/>
    <mergeCell ref="B204:C204"/>
    <mergeCell ref="D327:G327"/>
    <mergeCell ref="I63:J63"/>
    <mergeCell ref="B105:G105"/>
    <mergeCell ref="O108:Q108"/>
    <mergeCell ref="T602:U602"/>
    <mergeCell ref="Q634:W634"/>
    <mergeCell ref="R425:T425"/>
    <mergeCell ref="B297:M297"/>
    <mergeCell ref="T813:U813"/>
    <mergeCell ref="T788:U788"/>
    <mergeCell ref="B227:C227"/>
    <mergeCell ref="I388:J388"/>
    <mergeCell ref="B531:C531"/>
    <mergeCell ref="D328:G328"/>
    <mergeCell ref="Q324:S324"/>
    <mergeCell ref="Q622:S622"/>
    <mergeCell ref="T815:U815"/>
    <mergeCell ref="B856:C856"/>
    <mergeCell ref="I548:J548"/>
    <mergeCell ref="Q201:S201"/>
    <mergeCell ref="I91:J91"/>
    <mergeCell ref="I389:J389"/>
    <mergeCell ref="G886:H887"/>
    <mergeCell ref="O866:Q866"/>
    <mergeCell ref="Q531:W531"/>
    <mergeCell ref="B858:C858"/>
    <mergeCell ref="I93:J93"/>
    <mergeCell ref="F268:G268"/>
    <mergeCell ref="K455:M455"/>
    <mergeCell ref="B672:C672"/>
    <mergeCell ref="Q533:W533"/>
    <mergeCell ref="T201:U201"/>
    <mergeCell ref="K605:L605"/>
    <mergeCell ref="I234:L234"/>
    <mergeCell ref="D773:G773"/>
    <mergeCell ref="D767:G767"/>
    <mergeCell ref="I113:L113"/>
    <mergeCell ref="B426:C426"/>
    <mergeCell ref="B896:G896"/>
    <mergeCell ref="I118:J118"/>
    <mergeCell ref="B135:G135"/>
    <mergeCell ref="T203:U203"/>
    <mergeCell ref="Q223:S223"/>
    <mergeCell ref="I530:J530"/>
    <mergeCell ref="R647:T647"/>
    <mergeCell ref="B492:M492"/>
    <mergeCell ref="I864:J864"/>
    <mergeCell ref="I109:J109"/>
    <mergeCell ref="B586:C586"/>
    <mergeCell ref="T870:U870"/>
    <mergeCell ref="T528:U528"/>
    <mergeCell ref="B123:C123"/>
    <mergeCell ref="I119:J119"/>
    <mergeCell ref="G53:H54"/>
    <mergeCell ref="Q559:W559"/>
    <mergeCell ref="Q256:S256"/>
    <mergeCell ref="B729:D729"/>
    <mergeCell ref="D793:G793"/>
    <mergeCell ref="I865:J865"/>
    <mergeCell ref="T231:U231"/>
    <mergeCell ref="Q561:W561"/>
    <mergeCell ref="I778:J778"/>
    <mergeCell ref="Q249:S249"/>
    <mergeCell ref="T430:U430"/>
    <mergeCell ref="I106:J106"/>
    <mergeCell ref="I744:J744"/>
    <mergeCell ref="D958:F959"/>
    <mergeCell ref="I890:J890"/>
    <mergeCell ref="D59:G59"/>
    <mergeCell ref="D697:G697"/>
    <mergeCell ref="E727:F727"/>
    <mergeCell ref="B909:C910"/>
    <mergeCell ref="T133:U133"/>
    <mergeCell ref="T127:U127"/>
    <mergeCell ref="T860:U860"/>
    <mergeCell ref="B597:C597"/>
    <mergeCell ref="O964:Q964"/>
    <mergeCell ref="E335:F335"/>
    <mergeCell ref="T135:U135"/>
    <mergeCell ref="I155:J155"/>
    <mergeCell ref="Q396:S396"/>
    <mergeCell ref="B808:C808"/>
    <mergeCell ref="F121:G121"/>
    <mergeCell ref="B599:C599"/>
    <mergeCell ref="B897:C897"/>
    <mergeCell ref="T128:U128"/>
    <mergeCell ref="Q483:W483"/>
    <mergeCell ref="I157:J157"/>
    <mergeCell ref="I193:J193"/>
    <mergeCell ref="K826:M826"/>
    <mergeCell ref="Q193:W193"/>
    <mergeCell ref="B504:G504"/>
    <mergeCell ref="I457:J457"/>
    <mergeCell ref="Q605:W605"/>
    <mergeCell ref="D87:G87"/>
    <mergeCell ref="B955:C955"/>
    <mergeCell ref="E361:F361"/>
    <mergeCell ref="Q181:S181"/>
    <mergeCell ref="K821:M821"/>
    <mergeCell ref="T275:U275"/>
    <mergeCell ref="R817:T817"/>
    <mergeCell ref="Q630:W630"/>
    <mergeCell ref="I644:L644"/>
    <mergeCell ref="B500:C500"/>
    <mergeCell ref="Q109:S109"/>
    <mergeCell ref="B521:C521"/>
    <mergeCell ref="T575:U575"/>
    <mergeCell ref="T181:U181"/>
    <mergeCell ref="Q930:W930"/>
    <mergeCell ref="B195:C195"/>
    <mergeCell ref="B231:C231"/>
    <mergeCell ref="I212:J212"/>
    <mergeCell ref="B529:C529"/>
    <mergeCell ref="I483:J483"/>
    <mergeCell ref="Q631:W631"/>
    <mergeCell ref="B523:C523"/>
    <mergeCell ref="I958:M959"/>
    <mergeCell ref="B68:D68"/>
    <mergeCell ref="I475:J475"/>
    <mergeCell ref="I817:J817"/>
    <mergeCell ref="D743:G743"/>
    <mergeCell ref="Q335:W335"/>
    <mergeCell ref="Q633:W633"/>
    <mergeCell ref="Q321:S321"/>
    <mergeCell ref="F46:G46"/>
    <mergeCell ref="F317:G317"/>
    <mergeCell ref="B561:G561"/>
    <mergeCell ref="B668:C668"/>
    <mergeCell ref="D11:G11"/>
    <mergeCell ref="Q662:W662"/>
    <mergeCell ref="Q323:S323"/>
    <mergeCell ref="T960:U960"/>
    <mergeCell ref="B215:D215"/>
    <mergeCell ref="B429:G429"/>
    <mergeCell ref="T497:U497"/>
    <mergeCell ref="B549:C549"/>
    <mergeCell ref="E410:F410"/>
    <mergeCell ref="B978:C978"/>
    <mergeCell ref="I659:J659"/>
    <mergeCell ref="Q801:W801"/>
    <mergeCell ref="Q46:W46"/>
    <mergeCell ref="G174:H175"/>
    <mergeCell ref="B242:C242"/>
    <mergeCell ref="G445:H446"/>
    <mergeCell ref="B880:C880"/>
    <mergeCell ref="I870:J870"/>
    <mergeCell ref="B671:C671"/>
    <mergeCell ref="B969:C969"/>
    <mergeCell ref="T200:U200"/>
    <mergeCell ref="Q377:S377"/>
    <mergeCell ref="B208:C208"/>
    <mergeCell ref="B963:C963"/>
    <mergeCell ref="I204:J204"/>
    <mergeCell ref="I569:L569"/>
    <mergeCell ref="Q48:W48"/>
    <mergeCell ref="B366:C366"/>
    <mergeCell ref="Q789:S789"/>
    <mergeCell ref="Q340:W340"/>
    <mergeCell ref="Q34:S34"/>
    <mergeCell ref="I532:J532"/>
    <mergeCell ref="Q557:W557"/>
    <mergeCell ref="Q41:W41"/>
    <mergeCell ref="Q855:W855"/>
    <mergeCell ref="Q217:W217"/>
    <mergeCell ref="K262:L262"/>
    <mergeCell ref="D914:G914"/>
    <mergeCell ref="D615:F616"/>
    <mergeCell ref="Q30:S30"/>
    <mergeCell ref="G321:H322"/>
    <mergeCell ref="K166:M166"/>
    <mergeCell ref="Q43:W43"/>
    <mergeCell ref="T944:U944"/>
    <mergeCell ref="Q857:W857"/>
    <mergeCell ref="I716:L716"/>
    <mergeCell ref="R33:T33"/>
    <mergeCell ref="B234:C234"/>
    <mergeCell ref="Q792:S792"/>
    <mergeCell ref="R156:S156"/>
    <mergeCell ref="B270:C270"/>
    <mergeCell ref="R157:T157"/>
    <mergeCell ref="T668:U668"/>
    <mergeCell ref="B901:D901"/>
    <mergeCell ref="I731:J731"/>
    <mergeCell ref="O304:Q304"/>
    <mergeCell ref="B140:D140"/>
    <mergeCell ref="B893:C893"/>
    <mergeCell ref="G494:H495"/>
    <mergeCell ref="T553:U553"/>
    <mergeCell ref="T968:U968"/>
    <mergeCell ref="Q54:S54"/>
    <mergeCell ref="Q270:W270"/>
    <mergeCell ref="I426:J426"/>
    <mergeCell ref="T887:U887"/>
    <mergeCell ref="Q726:W726"/>
    <mergeCell ref="T126:U126"/>
    <mergeCell ref="K63:M63"/>
    <mergeCell ref="I742:L742"/>
    <mergeCell ref="K947:L947"/>
    <mergeCell ref="C785:M785"/>
    <mergeCell ref="D83:G83"/>
    <mergeCell ref="Q728:W728"/>
    <mergeCell ref="D962:G962"/>
    <mergeCell ref="D207:G207"/>
    <mergeCell ref="B621:C621"/>
    <mergeCell ref="E482:F482"/>
    <mergeCell ref="B419:C420"/>
    <mergeCell ref="T273:U273"/>
    <mergeCell ref="B623:C623"/>
    <mergeCell ref="T869:U869"/>
    <mergeCell ref="B921:C921"/>
    <mergeCell ref="B606:C606"/>
    <mergeCell ref="I615:M616"/>
    <mergeCell ref="I602:J602"/>
    <mergeCell ref="I181:J181"/>
    <mergeCell ref="D80:G80"/>
    <mergeCell ref="T302:U302"/>
    <mergeCell ref="T573:U573"/>
    <mergeCell ref="T600:U600"/>
    <mergeCell ref="Q412:W412"/>
    <mergeCell ref="Q710:W710"/>
    <mergeCell ref="I604:J604"/>
    <mergeCell ref="I902:J902"/>
    <mergeCell ref="D866:G866"/>
    <mergeCell ref="K579:L579"/>
    <mergeCell ref="I815:J815"/>
    <mergeCell ref="I597:J597"/>
    <mergeCell ref="K238:M238"/>
    <mergeCell ref="K968:M968"/>
    <mergeCell ref="I599:J599"/>
    <mergeCell ref="D227:G227"/>
    <mergeCell ref="D525:G525"/>
    <mergeCell ref="T328:U328"/>
    <mergeCell ref="E704:F704"/>
    <mergeCell ref="T626:U626"/>
    <mergeCell ref="E459:F459"/>
    <mergeCell ref="D8:G8"/>
    <mergeCell ref="B641:C642"/>
    <mergeCell ref="B634:C634"/>
    <mergeCell ref="Q4:S4"/>
    <mergeCell ref="F585:G585"/>
    <mergeCell ref="Q17:W17"/>
    <mergeCell ref="B31:C31"/>
    <mergeCell ref="I228:J228"/>
    <mergeCell ref="Q889:S889"/>
    <mergeCell ref="B510:D510"/>
    <mergeCell ref="I657:J657"/>
    <mergeCell ref="G566:H567"/>
    <mergeCell ref="T594:U594"/>
    <mergeCell ref="R523:T523"/>
    <mergeCell ref="B669:C669"/>
    <mergeCell ref="I71:J71"/>
    <mergeCell ref="G690:H691"/>
    <mergeCell ref="D155:G155"/>
    <mergeCell ref="K556:L556"/>
    <mergeCell ref="T12:U12"/>
    <mergeCell ref="Q762:S762"/>
    <mergeCell ref="B788:C789"/>
    <mergeCell ref="I381:L381"/>
    <mergeCell ref="I828:J828"/>
    <mergeCell ref="F72:G72"/>
    <mergeCell ref="B178:C178"/>
    <mergeCell ref="K259:M259"/>
    <mergeCell ref="B576:G576"/>
    <mergeCell ref="B476:C476"/>
    <mergeCell ref="R277:S277"/>
    <mergeCell ref="D449:G449"/>
    <mergeCell ref="I683:J683"/>
    <mergeCell ref="G592:H593"/>
    <mergeCell ref="B700:G700"/>
    <mergeCell ref="Q339:W339"/>
    <mergeCell ref="B776:C776"/>
    <mergeCell ref="Q485:W485"/>
    <mergeCell ref="Q368:W368"/>
    <mergeCell ref="T7:U7"/>
    <mergeCell ref="B564:C564"/>
    <mergeCell ref="B695:C695"/>
    <mergeCell ref="T664:U664"/>
    <mergeCell ref="R451:T451"/>
    <mergeCell ref="Q790:S790"/>
    <mergeCell ref="I668:J668"/>
    <mergeCell ref="B268:C268"/>
    <mergeCell ref="Q364:W364"/>
    <mergeCell ref="Q175:S175"/>
    <mergeCell ref="B864:C864"/>
    <mergeCell ref="T666:U666"/>
    <mergeCell ref="T641:U641"/>
    <mergeCell ref="I854:J854"/>
    <mergeCell ref="B261:C261"/>
    <mergeCell ref="Q241:W241"/>
    <mergeCell ref="I670:J670"/>
    <mergeCell ref="I968:J968"/>
    <mergeCell ref="I213:J213"/>
    <mergeCell ref="B559:D559"/>
    <mergeCell ref="Q815:S815"/>
    <mergeCell ref="Q60:S60"/>
    <mergeCell ref="Q177:S177"/>
    <mergeCell ref="Q475:S475"/>
    <mergeCell ref="T966:U966"/>
    <mergeCell ref="Q692:S692"/>
    <mergeCell ref="Q365:W365"/>
    <mergeCell ref="I242:J242"/>
    <mergeCell ref="D27:F28"/>
    <mergeCell ref="E874:F874"/>
    <mergeCell ref="D178:G178"/>
    <mergeCell ref="K308:M308"/>
    <mergeCell ref="B408:C408"/>
    <mergeCell ref="T692:U692"/>
    <mergeCell ref="B713:C714"/>
    <mergeCell ref="I696:J696"/>
    <mergeCell ref="C148:M148"/>
    <mergeCell ref="B279:C279"/>
    <mergeCell ref="O768:Q768"/>
    <mergeCell ref="T700:U700"/>
    <mergeCell ref="B410:C410"/>
    <mergeCell ref="T694:U694"/>
    <mergeCell ref="B584:G584"/>
    <mergeCell ref="I241:J241"/>
    <mergeCell ref="B403:C403"/>
    <mergeCell ref="Q383:W383"/>
    <mergeCell ref="B345:M345"/>
    <mergeCell ref="D53:F54"/>
    <mergeCell ref="Q385:W385"/>
    <mergeCell ref="K360:L360"/>
    <mergeCell ref="Q371:S371"/>
    <mergeCell ref="B346:M346"/>
    <mergeCell ref="B582:D582"/>
    <mergeCell ref="I324:L324"/>
    <mergeCell ref="B731:G731"/>
    <mergeCell ref="B121:C121"/>
    <mergeCell ref="B759:C759"/>
    <mergeCell ref="I409:J409"/>
    <mergeCell ref="B644:G644"/>
    <mergeCell ref="B332:C332"/>
    <mergeCell ref="I448:L448"/>
    <mergeCell ref="D550:G550"/>
    <mergeCell ref="B339:G339"/>
    <mergeCell ref="T407:U407"/>
    <mergeCell ref="T624:U624"/>
    <mergeCell ref="Q463:W463"/>
    <mergeCell ref="B930:C930"/>
    <mergeCell ref="I313:J313"/>
    <mergeCell ref="I926:J926"/>
    <mergeCell ref="D494:F495"/>
    <mergeCell ref="T250:U250"/>
    <mergeCell ref="B886:C887"/>
    <mergeCell ref="Q887:S887"/>
    <mergeCell ref="I621:J621"/>
    <mergeCell ref="Q465:W465"/>
    <mergeCell ref="Q547:S547"/>
    <mergeCell ref="D276:G276"/>
    <mergeCell ref="D547:G547"/>
    <mergeCell ref="I928:J928"/>
    <mergeCell ref="D577:G577"/>
    <mergeCell ref="T8:U8"/>
    <mergeCell ref="D278:G278"/>
    <mergeCell ref="D549:G549"/>
    <mergeCell ref="D234:G234"/>
    <mergeCell ref="B365:G365"/>
    <mergeCell ref="B357:G357"/>
    <mergeCell ref="T308:U308"/>
    <mergeCell ref="B474:C474"/>
    <mergeCell ref="B816:C816"/>
    <mergeCell ref="B350:G350"/>
    <mergeCell ref="I53:M54"/>
    <mergeCell ref="I768:J768"/>
    <mergeCell ref="E214:F214"/>
    <mergeCell ref="I34:J34"/>
    <mergeCell ref="B47:C47"/>
    <mergeCell ref="D2:I2"/>
    <mergeCell ref="B351:C351"/>
    <mergeCell ref="T766:U766"/>
    <mergeCell ref="T426:U426"/>
    <mergeCell ref="T5:U5"/>
    <mergeCell ref="B774:C774"/>
    <mergeCell ref="B46:C46"/>
    <mergeCell ref="Q781:W781"/>
    <mergeCell ref="B53:C54"/>
    <mergeCell ref="I334:J334"/>
    <mergeCell ref="B569:G569"/>
    <mergeCell ref="Q607:W607"/>
    <mergeCell ref="B48:C48"/>
    <mergeCell ref="Q905:W905"/>
    <mergeCell ref="Q783:W783"/>
    <mergeCell ref="R718:S718"/>
    <mergeCell ref="Q471:S471"/>
    <mergeCell ref="Q769:S769"/>
    <mergeCell ref="I336:J336"/>
    <mergeCell ref="Q484:W484"/>
    <mergeCell ref="T937:U937"/>
    <mergeCell ref="Q361:W361"/>
    <mergeCell ref="Q776:W776"/>
    <mergeCell ref="Q21:W21"/>
    <mergeCell ref="K311:L311"/>
    <mergeCell ref="D718:G718"/>
    <mergeCell ref="D419:F420"/>
    <mergeCell ref="Q595:S595"/>
    <mergeCell ref="B73:C73"/>
    <mergeCell ref="B200:C201"/>
    <mergeCell ref="Q174:S174"/>
    <mergeCell ref="Q472:S472"/>
    <mergeCell ref="K602:M602"/>
    <mergeCell ref="B443:M443"/>
    <mergeCell ref="B679:D679"/>
    <mergeCell ref="K725:L725"/>
    <mergeCell ref="T479:U479"/>
    <mergeCell ref="B494:C495"/>
    <mergeCell ref="B74:C74"/>
    <mergeCell ref="Q809:W809"/>
    <mergeCell ref="Q497:S497"/>
    <mergeCell ref="I781:J781"/>
    <mergeCell ref="I265:J265"/>
    <mergeCell ref="T690:U690"/>
    <mergeCell ref="T174:U174"/>
    <mergeCell ref="B282:G282"/>
    <mergeCell ref="R892:T892"/>
    <mergeCell ref="I694:J694"/>
    <mergeCell ref="B374:C374"/>
    <mergeCell ref="B958:C959"/>
    <mergeCell ref="G298:H299"/>
    <mergeCell ref="K627:L627"/>
    <mergeCell ref="Q200:S200"/>
    <mergeCell ref="Q74:W74"/>
    <mergeCell ref="I266:J266"/>
    <mergeCell ref="I695:J695"/>
    <mergeCell ref="K751:L751"/>
    <mergeCell ref="B437:G437"/>
    <mergeCell ref="B513:C513"/>
    <mergeCell ref="K630:M630"/>
    <mergeCell ref="Q410:W410"/>
    <mergeCell ref="Q708:W708"/>
    <mergeCell ref="T78:U78"/>
    <mergeCell ref="B308:G308"/>
    <mergeCell ref="B819:C819"/>
    <mergeCell ref="B422:G422"/>
    <mergeCell ref="D942:G942"/>
    <mergeCell ref="B425:C425"/>
    <mergeCell ref="T80:U80"/>
    <mergeCell ref="T403:U403"/>
    <mergeCell ref="T378:U378"/>
    <mergeCell ref="T701:U701"/>
    <mergeCell ref="I705:J705"/>
    <mergeCell ref="B427:C427"/>
    <mergeCell ref="I419:M420"/>
    <mergeCell ref="I284:J284"/>
    <mergeCell ref="D645:G645"/>
    <mergeCell ref="Q641:S641"/>
    <mergeCell ref="T861:U861"/>
    <mergeCell ref="B456:C456"/>
    <mergeCell ref="Q436:W436"/>
    <mergeCell ref="Q94:W94"/>
    <mergeCell ref="Q734:W734"/>
    <mergeCell ref="I408:J408"/>
    <mergeCell ref="I402:J402"/>
    <mergeCell ref="I706:J706"/>
    <mergeCell ref="D670:G670"/>
    <mergeCell ref="I619:J619"/>
    <mergeCell ref="T406:U406"/>
    <mergeCell ref="Q545:S545"/>
    <mergeCell ref="T848:U848"/>
    <mergeCell ref="I279:J279"/>
    <mergeCell ref="R58:S58"/>
    <mergeCell ref="Q126:S126"/>
    <mergeCell ref="D205:G205"/>
    <mergeCell ref="D572:G572"/>
    <mergeCell ref="I708:J708"/>
    <mergeCell ref="K772:M772"/>
    <mergeCell ref="Q89:W89"/>
    <mergeCell ref="D792:G792"/>
    <mergeCell ref="B16:C16"/>
    <mergeCell ref="D58:G58"/>
    <mergeCell ref="D574:G574"/>
    <mergeCell ref="I430:L430"/>
    <mergeCell ref="K264:M264"/>
    <mergeCell ref="B743:C743"/>
    <mergeCell ref="I920:L920"/>
    <mergeCell ref="B18:C18"/>
    <mergeCell ref="Q120:W120"/>
    <mergeCell ref="D358:G358"/>
    <mergeCell ref="T422:U422"/>
    <mergeCell ref="R964:T964"/>
    <mergeCell ref="B19:D19"/>
    <mergeCell ref="I791:L791"/>
    <mergeCell ref="B11:C11"/>
    <mergeCell ref="I32:J32"/>
    <mergeCell ref="I305:J305"/>
    <mergeCell ref="B440:C440"/>
    <mergeCell ref="G370:H371"/>
    <mergeCell ref="Q901:W901"/>
    <mergeCell ref="Q876:W876"/>
    <mergeCell ref="K824:L824"/>
    <mergeCell ref="Q115:W115"/>
    <mergeCell ref="K823:L823"/>
    <mergeCell ref="E655:F655"/>
    <mergeCell ref="Q903:W903"/>
    <mergeCell ref="Q878:W878"/>
    <mergeCell ref="Q566:S566"/>
    <mergeCell ref="I946:L946"/>
    <mergeCell ref="I185:L185"/>
    <mergeCell ref="I632:J632"/>
    <mergeCell ref="B380:G380"/>
    <mergeCell ref="B158:C158"/>
    <mergeCell ref="R229:T229"/>
    <mergeCell ref="J3:K3"/>
    <mergeCell ref="T871:U871"/>
    <mergeCell ref="I56:L56"/>
    <mergeCell ref="R81:S81"/>
    <mergeCell ref="D253:G253"/>
    <mergeCell ref="B825:C825"/>
    <mergeCell ref="T748:U748"/>
    <mergeCell ref="Q805:W805"/>
    <mergeCell ref="B674:G674"/>
    <mergeCell ref="B368:C368"/>
    <mergeCell ref="I777:J777"/>
    <mergeCell ref="I60:J60"/>
    <mergeCell ref="I472:J472"/>
    <mergeCell ref="B72:C72"/>
    <mergeCell ref="Q929:W929"/>
    <mergeCell ref="I779:J779"/>
    <mergeCell ref="I360:J360"/>
    <mergeCell ref="I45:J45"/>
    <mergeCell ref="Q508:W508"/>
    <mergeCell ref="D15:G15"/>
    <mergeCell ref="Q806:W806"/>
    <mergeCell ref="Q45:W45"/>
    <mergeCell ref="I352:J352"/>
    <mergeCell ref="I474:J474"/>
    <mergeCell ref="D129:G129"/>
    <mergeCell ref="R228:S228"/>
    <mergeCell ref="I772:J772"/>
    <mergeCell ref="B363:D363"/>
    <mergeCell ref="Q619:S619"/>
    <mergeCell ref="Q279:S279"/>
    <mergeCell ref="K117:M117"/>
    <mergeCell ref="T501:U501"/>
    <mergeCell ref="Q496:S496"/>
    <mergeCell ref="Q47:W47"/>
    <mergeCell ref="I774:J774"/>
    <mergeCell ref="D744:G744"/>
    <mergeCell ref="D10:G10"/>
    <mergeCell ref="B88:C88"/>
    <mergeCell ref="B843:C843"/>
    <mergeCell ref="T372:U372"/>
    <mergeCell ref="B82:C82"/>
    <mergeCell ref="K409:L409"/>
    <mergeCell ref="T503:U503"/>
    <mergeCell ref="I376:J376"/>
    <mergeCell ref="B809:C809"/>
    <mergeCell ref="I534:J534"/>
    <mergeCell ref="I805:J805"/>
    <mergeCell ref="K112:M112"/>
    <mergeCell ref="T76:U76"/>
    <mergeCell ref="T374:U374"/>
    <mergeCell ref="T672:U672"/>
    <mergeCell ref="B91:D91"/>
    <mergeCell ref="B844:C844"/>
    <mergeCell ref="B693:G693"/>
    <mergeCell ref="B83:C83"/>
    <mergeCell ref="O572:Q572"/>
    <mergeCell ref="T498:U498"/>
    <mergeCell ref="Q221:W221"/>
    <mergeCell ref="T674:U674"/>
    <mergeCell ref="Q215:W215"/>
    <mergeCell ref="Q935:S935"/>
    <mergeCell ref="Q513:W513"/>
    <mergeCell ref="Q948:W948"/>
    <mergeCell ref="R304:T304"/>
    <mergeCell ref="F660:G660"/>
    <mergeCell ref="B149:M149"/>
    <mergeCell ref="B385:D385"/>
    <mergeCell ref="K898:L898"/>
    <mergeCell ref="Q978:W978"/>
    <mergeCell ref="K137:L137"/>
    <mergeCell ref="I702:J702"/>
    <mergeCell ref="Q937:S937"/>
    <mergeCell ref="D326:G326"/>
    <mergeCell ref="Q216:W216"/>
    <mergeCell ref="Q936:S936"/>
    <mergeCell ref="K164:L164"/>
    <mergeCell ref="I406:J406"/>
    <mergeCell ref="F879:G879"/>
    <mergeCell ref="I889:L889"/>
    <mergeCell ref="I128:L128"/>
    <mergeCell ref="Q218:W218"/>
    <mergeCell ref="B535:G535"/>
    <mergeCell ref="B780:G780"/>
    <mergeCell ref="Q660:W660"/>
    <mergeCell ref="T87:U87"/>
    <mergeCell ref="B448:G448"/>
    <mergeCell ref="T814:U814"/>
    <mergeCell ref="B136:C136"/>
    <mergeCell ref="B866:C866"/>
    <mergeCell ref="D354:G354"/>
    <mergeCell ref="B143:G143"/>
    <mergeCell ref="Q665:S665"/>
    <mergeCell ref="T211:U211"/>
    <mergeCell ref="B313:D313"/>
    <mergeCell ref="Q363:W363"/>
    <mergeCell ref="B566:C567"/>
    <mergeCell ref="G762:H763"/>
    <mergeCell ref="Q145:W145"/>
    <mergeCell ref="I432:J432"/>
    <mergeCell ref="B778:D778"/>
    <mergeCell ref="I92:J92"/>
    <mergeCell ref="T517:U517"/>
    <mergeCell ref="I117:J117"/>
    <mergeCell ref="B770:C770"/>
    <mergeCell ref="B525:C525"/>
    <mergeCell ref="O892:Q892"/>
    <mergeCell ref="Q117:W117"/>
    <mergeCell ref="C295:M295"/>
    <mergeCell ref="B690:C691"/>
    <mergeCell ref="Q53:S53"/>
    <mergeCell ref="I303:J303"/>
    <mergeCell ref="Q351:S351"/>
    <mergeCell ref="K359:L359"/>
    <mergeCell ref="I732:J732"/>
    <mergeCell ref="Q874:W874"/>
    <mergeCell ref="D381:G381"/>
    <mergeCell ref="B836:M836"/>
    <mergeCell ref="I886:M887"/>
    <mergeCell ref="B460:D460"/>
    <mergeCell ref="I717:J717"/>
    <mergeCell ref="B161:G161"/>
    <mergeCell ref="B592:C593"/>
    <mergeCell ref="Q224:S224"/>
    <mergeCell ref="T446:U446"/>
    <mergeCell ref="R473:S473"/>
    <mergeCell ref="B612:C612"/>
    <mergeCell ref="B155:C155"/>
    <mergeCell ref="B193:C193"/>
    <mergeCell ref="T448:U448"/>
    <mergeCell ref="T230:U230"/>
    <mergeCell ref="T868:U868"/>
    <mergeCell ref="T746:U746"/>
    <mergeCell ref="Q287:W287"/>
    <mergeCell ref="Q585:W585"/>
    <mergeCell ref="I16:J16"/>
    <mergeCell ref="B373:G373"/>
    <mergeCell ref="B755:D755"/>
    <mergeCell ref="K509:M509"/>
    <mergeCell ref="Q289:W289"/>
    <mergeCell ref="I743:J743"/>
    <mergeCell ref="D860:F861"/>
    <mergeCell ref="Q587:W587"/>
    <mergeCell ref="Q275:S275"/>
    <mergeCell ref="Q250:S250"/>
    <mergeCell ref="D523:G523"/>
    <mergeCell ref="B182:C182"/>
    <mergeCell ref="Q740:S740"/>
    <mergeCell ref="D400:G400"/>
    <mergeCell ref="K870:M870"/>
    <mergeCell ref="D698:G698"/>
    <mergeCell ref="R401:S401"/>
    <mergeCell ref="T159:U159"/>
    <mergeCell ref="B211:C211"/>
    <mergeCell ref="Q313:W313"/>
    <mergeCell ref="I27:M28"/>
    <mergeCell ref="B821:G821"/>
    <mergeCell ref="D306:G306"/>
    <mergeCell ref="B483:D483"/>
    <mergeCell ref="T916:U916"/>
    <mergeCell ref="T161:U161"/>
    <mergeCell ref="T283:U283"/>
    <mergeCell ref="Q422:S422"/>
    <mergeCell ref="Q315:W315"/>
    <mergeCell ref="Q613:W613"/>
    <mergeCell ref="I830:J830"/>
    <mergeCell ref="T617:U617"/>
    <mergeCell ref="T888:U888"/>
    <mergeCell ref="I69:J69"/>
    <mergeCell ref="Q972:W972"/>
    <mergeCell ref="B212:C212"/>
    <mergeCell ref="B86:G86"/>
    <mergeCell ref="T154:U154"/>
    <mergeCell ref="B206:C206"/>
    <mergeCell ref="I919:J919"/>
    <mergeCell ref="K677:L677"/>
    <mergeCell ref="Q766:S766"/>
    <mergeCell ref="I158:J158"/>
    <mergeCell ref="D451:G451"/>
    <mergeCell ref="Q5:S5"/>
    <mergeCell ref="T619:U619"/>
    <mergeCell ref="T917:U917"/>
    <mergeCell ref="Q974:W974"/>
    <mergeCell ref="I375:J375"/>
    <mergeCell ref="I921:J921"/>
    <mergeCell ref="I527:J527"/>
    <mergeCell ref="D453:G453"/>
    <mergeCell ref="D113:G113"/>
    <mergeCell ref="D622:G622"/>
    <mergeCell ref="I72:J72"/>
    <mergeCell ref="K14:M14"/>
    <mergeCell ref="K434:M434"/>
    <mergeCell ref="T301:U301"/>
    <mergeCell ref="R843:T843"/>
    <mergeCell ref="Q214:W214"/>
    <mergeCell ref="B353:C353"/>
    <mergeCell ref="B664:C665"/>
    <mergeCell ref="T601:U601"/>
    <mergeCell ref="B653:C653"/>
    <mergeCell ref="R424:S424"/>
    <mergeCell ref="T182:U182"/>
    <mergeCell ref="B257:C257"/>
    <mergeCell ref="B296:M296"/>
    <mergeCell ref="B934:M934"/>
    <mergeCell ref="I509:J509"/>
    <mergeCell ref="I843:J843"/>
    <mergeCell ref="I88:J88"/>
    <mergeCell ref="I82:J82"/>
    <mergeCell ref="I974:J974"/>
    <mergeCell ref="I240:J240"/>
    <mergeCell ref="I511:J511"/>
    <mergeCell ref="B557:C557"/>
    <mergeCell ref="Q659:W659"/>
    <mergeCell ref="T86:U86"/>
    <mergeCell ref="Q347:S347"/>
    <mergeCell ref="Q322:S322"/>
    <mergeCell ref="Q240:W240"/>
    <mergeCell ref="I669:J669"/>
    <mergeCell ref="D298:F299"/>
    <mergeCell ref="Q530:W530"/>
    <mergeCell ref="Q661:W661"/>
    <mergeCell ref="I844:J844"/>
    <mergeCell ref="K873:L873"/>
    <mergeCell ref="Q349:S349"/>
    <mergeCell ref="D9:G9"/>
    <mergeCell ref="K604:L604"/>
    <mergeCell ref="B290:G290"/>
    <mergeCell ref="I571:J571"/>
    <mergeCell ref="D38:G38"/>
    <mergeCell ref="B276:C276"/>
    <mergeCell ref="Q685:W685"/>
    <mergeCell ref="B577:C577"/>
    <mergeCell ref="B881:C881"/>
    <mergeCell ref="Q251:S251"/>
    <mergeCell ref="T106:U106"/>
    <mergeCell ref="I141:J141"/>
    <mergeCell ref="T226:U226"/>
    <mergeCell ref="R768:T768"/>
    <mergeCell ref="B278:C278"/>
    <mergeCell ref="Q556:W556"/>
    <mergeCell ref="I230:J230"/>
    <mergeCell ref="I595:L595"/>
    <mergeCell ref="I143:J143"/>
    <mergeCell ref="T526:U526"/>
    <mergeCell ref="B578:C578"/>
    <mergeCell ref="Q558:W558"/>
    <mergeCell ref="I626:L626"/>
    <mergeCell ref="T253:U253"/>
    <mergeCell ref="R793:S793"/>
    <mergeCell ref="T551:U551"/>
    <mergeCell ref="F611:G611"/>
    <mergeCell ref="R59:T59"/>
    <mergeCell ref="B636:C636"/>
    <mergeCell ref="B512:G512"/>
    <mergeCell ref="B725:C725"/>
    <mergeCell ref="I584:J584"/>
    <mergeCell ref="B719:C719"/>
    <mergeCell ref="Q311:W311"/>
    <mergeCell ref="B248:M248"/>
    <mergeCell ref="D943:G943"/>
    <mergeCell ref="Q609:W609"/>
    <mergeCell ref="I298:M299"/>
    <mergeCell ref="B902:D902"/>
    <mergeCell ref="B596:C596"/>
    <mergeCell ref="T125:U125"/>
    <mergeCell ref="B473:C473"/>
    <mergeCell ref="I915:J915"/>
    <mergeCell ref="T256:U256"/>
    <mergeCell ref="T554:U554"/>
    <mergeCell ref="Q611:W611"/>
    <mergeCell ref="Q693:S693"/>
    <mergeCell ref="B291:C291"/>
    <mergeCell ref="B298:C299"/>
    <mergeCell ref="Q299:S299"/>
    <mergeCell ref="B807:C807"/>
    <mergeCell ref="T913:U913"/>
    <mergeCell ref="F758:G758"/>
    <mergeCell ref="B508:C508"/>
    <mergeCell ref="I156:J156"/>
    <mergeCell ref="D370:F371"/>
    <mergeCell ref="I498:J498"/>
    <mergeCell ref="B293:C293"/>
    <mergeCell ref="Q599:S599"/>
    <mergeCell ref="Q612:W612"/>
    <mergeCell ref="B647:C647"/>
    <mergeCell ref="K676:L676"/>
    <mergeCell ref="K215:M215"/>
    <mergeCell ref="B445:C446"/>
    <mergeCell ref="D865:G865"/>
    <mergeCell ref="Q419:S419"/>
    <mergeCell ref="T722:U722"/>
    <mergeCell ref="Q302:S302"/>
    <mergeCell ref="Q717:S717"/>
    <mergeCell ref="I180:J180"/>
    <mergeCell ref="I799:L799"/>
    <mergeCell ref="B233:G233"/>
    <mergeCell ref="T939:U939"/>
    <mergeCell ref="B649:C649"/>
    <mergeCell ref="B947:C947"/>
    <mergeCell ref="T178:U178"/>
    <mergeCell ref="R82:T82"/>
    <mergeCell ref="I765:L765"/>
    <mergeCell ref="I480:J480"/>
    <mergeCell ref="D719:G719"/>
    <mergeCell ref="B826:D826"/>
    <mergeCell ref="Q482:W482"/>
    <mergeCell ref="B949:C949"/>
    <mergeCell ref="Q780:W780"/>
    <mergeCell ref="I970:J970"/>
    <mergeCell ref="B221:C221"/>
    <mergeCell ref="T478:U478"/>
    <mergeCell ref="B950:D950"/>
  </mergeCells>
  <conditionalFormatting sqref="B17">
    <cfRule type="cellIs" priority="322" operator="equal" dxfId="209">
      <formula>"Voltage"</formula>
    </cfRule>
  </conditionalFormatting>
  <conditionalFormatting sqref="B40">
    <cfRule type="cellIs" priority="154" operator="equal" dxfId="209">
      <formula>"Voltage"</formula>
    </cfRule>
  </conditionalFormatting>
  <conditionalFormatting sqref="B66">
    <cfRule type="cellIs" priority="150" operator="equal" dxfId="209">
      <formula>"Voltage"</formula>
    </cfRule>
  </conditionalFormatting>
  <conditionalFormatting sqref="B89">
    <cfRule type="cellIs" priority="146" operator="equal" dxfId="209">
      <formula>"Voltage"</formula>
    </cfRule>
  </conditionalFormatting>
  <conditionalFormatting sqref="B115">
    <cfRule type="cellIs" priority="142" operator="equal" dxfId="209">
      <formula>"Voltage"</formula>
    </cfRule>
  </conditionalFormatting>
  <conditionalFormatting sqref="B138">
    <cfRule type="cellIs" priority="138" operator="equal" dxfId="209">
      <formula>"Voltage"</formula>
    </cfRule>
  </conditionalFormatting>
  <conditionalFormatting sqref="B164">
    <cfRule type="cellIs" priority="134" operator="equal" dxfId="209">
      <formula>"Voltage"</formula>
    </cfRule>
  </conditionalFormatting>
  <conditionalFormatting sqref="B187">
    <cfRule type="cellIs" priority="130" operator="equal" dxfId="209">
      <formula>"Voltage"</formula>
    </cfRule>
  </conditionalFormatting>
  <conditionalFormatting sqref="B213">
    <cfRule type="cellIs" priority="126" operator="equal" dxfId="209">
      <formula>"Voltage"</formula>
    </cfRule>
  </conditionalFormatting>
  <conditionalFormatting sqref="B236">
    <cfRule type="cellIs" priority="122" operator="equal" dxfId="209">
      <formula>"Voltage"</formula>
    </cfRule>
  </conditionalFormatting>
  <conditionalFormatting sqref="B262">
    <cfRule type="cellIs" priority="118" operator="equal" dxfId="209">
      <formula>"Voltage"</formula>
    </cfRule>
  </conditionalFormatting>
  <conditionalFormatting sqref="B285">
    <cfRule type="cellIs" priority="114" operator="equal" dxfId="209">
      <formula>"Voltage"</formula>
    </cfRule>
  </conditionalFormatting>
  <conditionalFormatting sqref="B311">
    <cfRule type="cellIs" priority="110" operator="equal" dxfId="209">
      <formula>"Voltage"</formula>
    </cfRule>
  </conditionalFormatting>
  <conditionalFormatting sqref="B334">
    <cfRule type="cellIs" priority="106" operator="equal" dxfId="209">
      <formula>"Voltage"</formula>
    </cfRule>
  </conditionalFormatting>
  <conditionalFormatting sqref="B360">
    <cfRule type="cellIs" priority="102" operator="equal" dxfId="209">
      <formula>"Voltage"</formula>
    </cfRule>
  </conditionalFormatting>
  <conditionalFormatting sqref="B383">
    <cfRule type="cellIs" priority="98" operator="equal" dxfId="209">
      <formula>"Voltage"</formula>
    </cfRule>
  </conditionalFormatting>
  <conditionalFormatting sqref="B409">
    <cfRule type="cellIs" priority="94" operator="equal" dxfId="209">
      <formula>"Voltage"</formula>
    </cfRule>
  </conditionalFormatting>
  <conditionalFormatting sqref="B432">
    <cfRule type="cellIs" priority="90" operator="equal" dxfId="209">
      <formula>"Voltage"</formula>
    </cfRule>
  </conditionalFormatting>
  <conditionalFormatting sqref="B458">
    <cfRule type="cellIs" priority="86" operator="equal" dxfId="209">
      <formula>"Voltage"</formula>
    </cfRule>
  </conditionalFormatting>
  <conditionalFormatting sqref="B481">
    <cfRule type="cellIs" priority="82" operator="equal" dxfId="209">
      <formula>"Voltage"</formula>
    </cfRule>
  </conditionalFormatting>
  <conditionalFormatting sqref="B507">
    <cfRule type="cellIs" priority="78" operator="equal" dxfId="209">
      <formula>"Voltage"</formula>
    </cfRule>
  </conditionalFormatting>
  <conditionalFormatting sqref="B530">
    <cfRule type="cellIs" priority="74" operator="equal" dxfId="209">
      <formula>"Voltage"</formula>
    </cfRule>
  </conditionalFormatting>
  <conditionalFormatting sqref="B556">
    <cfRule type="cellIs" priority="70" operator="equal" dxfId="209">
      <formula>"Voltage"</formula>
    </cfRule>
  </conditionalFormatting>
  <conditionalFormatting sqref="B579">
    <cfRule type="cellIs" priority="66" operator="equal" dxfId="209">
      <formula>"Voltage"</formula>
    </cfRule>
  </conditionalFormatting>
  <conditionalFormatting sqref="B605">
    <cfRule type="cellIs" priority="62" operator="equal" dxfId="209">
      <formula>"Voltage"</formula>
    </cfRule>
  </conditionalFormatting>
  <conditionalFormatting sqref="B628">
    <cfRule type="cellIs" priority="58" operator="equal" dxfId="209">
      <formula>"Voltage"</formula>
    </cfRule>
  </conditionalFormatting>
  <conditionalFormatting sqref="B654">
    <cfRule type="cellIs" priority="54" operator="equal" dxfId="209">
      <formula>"Voltage"</formula>
    </cfRule>
  </conditionalFormatting>
  <conditionalFormatting sqref="B677">
    <cfRule type="cellIs" priority="50" operator="equal" dxfId="209">
      <formula>"Voltage"</formula>
    </cfRule>
  </conditionalFormatting>
  <conditionalFormatting sqref="B703">
    <cfRule type="cellIs" priority="46" operator="equal" dxfId="209">
      <formula>"Voltage"</formula>
    </cfRule>
  </conditionalFormatting>
  <conditionalFormatting sqref="B726">
    <cfRule type="cellIs" priority="42" operator="equal" dxfId="209">
      <formula>"Voltage"</formula>
    </cfRule>
  </conditionalFormatting>
  <conditionalFormatting sqref="B752">
    <cfRule type="cellIs" priority="38" operator="equal" dxfId="209">
      <formula>"Voltage"</formula>
    </cfRule>
  </conditionalFormatting>
  <conditionalFormatting sqref="B775">
    <cfRule type="cellIs" priority="34" operator="equal" dxfId="209">
      <formula>"Voltage"</formula>
    </cfRule>
  </conditionalFormatting>
  <conditionalFormatting sqref="B801">
    <cfRule type="cellIs" priority="30" operator="equal" dxfId="209">
      <formula>"Voltage"</formula>
    </cfRule>
  </conditionalFormatting>
  <conditionalFormatting sqref="B824">
    <cfRule type="cellIs" priority="26" operator="equal" dxfId="209">
      <formula>"Voltage"</formula>
    </cfRule>
  </conditionalFormatting>
  <conditionalFormatting sqref="B850">
    <cfRule type="cellIs" priority="22" operator="equal" dxfId="209">
      <formula>"Voltage"</formula>
    </cfRule>
  </conditionalFormatting>
  <conditionalFormatting sqref="B873">
    <cfRule type="cellIs" priority="18" operator="equal" dxfId="209">
      <formula>"Voltage"</formula>
    </cfRule>
  </conditionalFormatting>
  <conditionalFormatting sqref="B899">
    <cfRule type="cellIs" priority="14" operator="equal" dxfId="209">
      <formula>"Voltage"</formula>
    </cfRule>
  </conditionalFormatting>
  <conditionalFormatting sqref="B922">
    <cfRule type="cellIs" priority="10" operator="equal" dxfId="209">
      <formula>"Voltage"</formula>
    </cfRule>
  </conditionalFormatting>
  <conditionalFormatting sqref="B948">
    <cfRule type="cellIs" priority="6" operator="equal" dxfId="209">
      <formula>"Voltage"</formula>
    </cfRule>
  </conditionalFormatting>
  <conditionalFormatting sqref="B971">
    <cfRule type="cellIs" priority="2" operator="equal" dxfId="209">
      <formula>"Voltage"</formula>
    </cfRule>
  </conditionalFormatting>
  <conditionalFormatting sqref="C17">
    <cfRule type="cellIs" priority="323" operator="equal" dxfId="209">
      <formula>"Phase"</formula>
    </cfRule>
  </conditionalFormatting>
  <conditionalFormatting sqref="C40">
    <cfRule type="cellIs" priority="155" operator="equal" dxfId="209">
      <formula>"Phase"</formula>
    </cfRule>
  </conditionalFormatting>
  <conditionalFormatting sqref="C66">
    <cfRule type="cellIs" priority="151" operator="equal" dxfId="209">
      <formula>"Phase"</formula>
    </cfRule>
  </conditionalFormatting>
  <conditionalFormatting sqref="C89">
    <cfRule type="cellIs" priority="147" operator="equal" dxfId="209">
      <formula>"Phase"</formula>
    </cfRule>
  </conditionalFormatting>
  <conditionalFormatting sqref="C115">
    <cfRule type="cellIs" priority="143" operator="equal" dxfId="209">
      <formula>"Phase"</formula>
    </cfRule>
  </conditionalFormatting>
  <conditionalFormatting sqref="C138">
    <cfRule type="cellIs" priority="139" operator="equal" dxfId="209">
      <formula>"Phase"</formula>
    </cfRule>
  </conditionalFormatting>
  <conditionalFormatting sqref="C164">
    <cfRule type="cellIs" priority="135" operator="equal" dxfId="209">
      <formula>"Phase"</formula>
    </cfRule>
  </conditionalFormatting>
  <conditionalFormatting sqref="C187">
    <cfRule type="cellIs" priority="131" operator="equal" dxfId="209">
      <formula>"Phase"</formula>
    </cfRule>
  </conditionalFormatting>
  <conditionalFormatting sqref="C213">
    <cfRule type="cellIs" priority="127" operator="equal" dxfId="209">
      <formula>"Phase"</formula>
    </cfRule>
  </conditionalFormatting>
  <conditionalFormatting sqref="C236">
    <cfRule type="cellIs" priority="123" operator="equal" dxfId="209">
      <formula>"Phase"</formula>
    </cfRule>
  </conditionalFormatting>
  <conditionalFormatting sqref="C262">
    <cfRule type="cellIs" priority="119" operator="equal" dxfId="209">
      <formula>"Phase"</formula>
    </cfRule>
  </conditionalFormatting>
  <conditionalFormatting sqref="C285">
    <cfRule type="cellIs" priority="115" operator="equal" dxfId="209">
      <formula>"Phase"</formula>
    </cfRule>
  </conditionalFormatting>
  <conditionalFormatting sqref="C311">
    <cfRule type="cellIs" priority="111" operator="equal" dxfId="209">
      <formula>"Phase"</formula>
    </cfRule>
  </conditionalFormatting>
  <conditionalFormatting sqref="C334">
    <cfRule type="cellIs" priority="107" operator="equal" dxfId="209">
      <formula>"Phase"</formula>
    </cfRule>
  </conditionalFormatting>
  <conditionalFormatting sqref="C360">
    <cfRule type="cellIs" priority="103" operator="equal" dxfId="209">
      <formula>"Phase"</formula>
    </cfRule>
  </conditionalFormatting>
  <conditionalFormatting sqref="C383">
    <cfRule type="cellIs" priority="99" operator="equal" dxfId="209">
      <formula>"Phase"</formula>
    </cfRule>
  </conditionalFormatting>
  <conditionalFormatting sqref="C409">
    <cfRule type="cellIs" priority="95" operator="equal" dxfId="209">
      <formula>"Phase"</formula>
    </cfRule>
  </conditionalFormatting>
  <conditionalFormatting sqref="C432">
    <cfRule type="cellIs" priority="91" operator="equal" dxfId="209">
      <formula>"Phase"</formula>
    </cfRule>
  </conditionalFormatting>
  <conditionalFormatting sqref="C458">
    <cfRule type="cellIs" priority="87" operator="equal" dxfId="209">
      <formula>"Phase"</formula>
    </cfRule>
  </conditionalFormatting>
  <conditionalFormatting sqref="C481">
    <cfRule type="cellIs" priority="83" operator="equal" dxfId="209">
      <formula>"Phase"</formula>
    </cfRule>
  </conditionalFormatting>
  <conditionalFormatting sqref="C507">
    <cfRule type="cellIs" priority="79" operator="equal" dxfId="209">
      <formula>"Phase"</formula>
    </cfRule>
  </conditionalFormatting>
  <conditionalFormatting sqref="C530">
    <cfRule type="cellIs" priority="75" operator="equal" dxfId="209">
      <formula>"Phase"</formula>
    </cfRule>
  </conditionalFormatting>
  <conditionalFormatting sqref="C556">
    <cfRule type="cellIs" priority="71" operator="equal" dxfId="209">
      <formula>"Phase"</formula>
    </cfRule>
  </conditionalFormatting>
  <conditionalFormatting sqref="C579">
    <cfRule type="cellIs" priority="67" operator="equal" dxfId="209">
      <formula>"Phase"</formula>
    </cfRule>
  </conditionalFormatting>
  <conditionalFormatting sqref="C605">
    <cfRule type="cellIs" priority="63" operator="equal" dxfId="209">
      <formula>"Phase"</formula>
    </cfRule>
  </conditionalFormatting>
  <conditionalFormatting sqref="C628">
    <cfRule type="cellIs" priority="59" operator="equal" dxfId="209">
      <formula>"Phase"</formula>
    </cfRule>
  </conditionalFormatting>
  <conditionalFormatting sqref="C654">
    <cfRule type="cellIs" priority="55" operator="equal" dxfId="209">
      <formula>"Phase"</formula>
    </cfRule>
  </conditionalFormatting>
  <conditionalFormatting sqref="C677">
    <cfRule type="cellIs" priority="51" operator="equal" dxfId="209">
      <formula>"Phase"</formula>
    </cfRule>
  </conditionalFormatting>
  <conditionalFormatting sqref="C703">
    <cfRule type="cellIs" priority="47" operator="equal" dxfId="209">
      <formula>"Phase"</formula>
    </cfRule>
  </conditionalFormatting>
  <conditionalFormatting sqref="C726">
    <cfRule type="cellIs" priority="43" operator="equal" dxfId="209">
      <formula>"Phase"</formula>
    </cfRule>
  </conditionalFormatting>
  <conditionalFormatting sqref="C752">
    <cfRule type="cellIs" priority="39" operator="equal" dxfId="209">
      <formula>"Phase"</formula>
    </cfRule>
  </conditionalFormatting>
  <conditionalFormatting sqref="C775">
    <cfRule type="cellIs" priority="35" operator="equal" dxfId="209">
      <formula>"Phase"</formula>
    </cfRule>
  </conditionalFormatting>
  <conditionalFormatting sqref="C801">
    <cfRule type="cellIs" priority="31" operator="equal" dxfId="209">
      <formula>"Phase"</formula>
    </cfRule>
  </conditionalFormatting>
  <conditionalFormatting sqref="C824">
    <cfRule type="cellIs" priority="27" operator="equal" dxfId="209">
      <formula>"Phase"</formula>
    </cfRule>
  </conditionalFormatting>
  <conditionalFormatting sqref="C850">
    <cfRule type="cellIs" priority="23" operator="equal" dxfId="209">
      <formula>"Phase"</formula>
    </cfRule>
  </conditionalFormatting>
  <conditionalFormatting sqref="C873">
    <cfRule type="cellIs" priority="19" operator="equal" dxfId="209">
      <formula>"Phase"</formula>
    </cfRule>
  </conditionalFormatting>
  <conditionalFormatting sqref="C899">
    <cfRule type="cellIs" priority="15" operator="equal" dxfId="209">
      <formula>"Phase"</formula>
    </cfRule>
  </conditionalFormatting>
  <conditionalFormatting sqref="C922">
    <cfRule type="cellIs" priority="11" operator="equal" dxfId="209">
      <formula>"Phase"</formula>
    </cfRule>
  </conditionalFormatting>
  <conditionalFormatting sqref="C948">
    <cfRule type="cellIs" priority="7" operator="equal" dxfId="209">
      <formula>"Phase"</formula>
    </cfRule>
  </conditionalFormatting>
  <conditionalFormatting sqref="C971">
    <cfRule type="cellIs" priority="3" operator="equal" dxfId="209">
      <formula>"Phase"</formula>
    </cfRule>
  </conditionalFormatting>
  <conditionalFormatting sqref="G16">
    <cfRule type="cellIs" priority="324" operator="equal" dxfId="209">
      <formula>"SF"</formula>
    </cfRule>
  </conditionalFormatting>
  <conditionalFormatting sqref="G18">
    <cfRule type="containsErrors" priority="321" dxfId="49">
      <formula>ISERROR(G18)</formula>
    </cfRule>
  </conditionalFormatting>
  <conditionalFormatting sqref="G39">
    <cfRule type="cellIs" priority="156" operator="equal" dxfId="209">
      <formula>"SF"</formula>
    </cfRule>
  </conditionalFormatting>
  <conditionalFormatting sqref="G41">
    <cfRule type="containsErrors" priority="153" dxfId="49">
      <formula>ISERROR(G41)</formula>
    </cfRule>
  </conditionalFormatting>
  <conditionalFormatting sqref="G65">
    <cfRule type="cellIs" priority="152" operator="equal" dxfId="209">
      <formula>"SF"</formula>
    </cfRule>
  </conditionalFormatting>
  <conditionalFormatting sqref="G67">
    <cfRule type="containsErrors" priority="149" dxfId="49">
      <formula>ISERROR(G67)</formula>
    </cfRule>
  </conditionalFormatting>
  <conditionalFormatting sqref="G88">
    <cfRule type="cellIs" priority="148" operator="equal" dxfId="209">
      <formula>"SF"</formula>
    </cfRule>
  </conditionalFormatting>
  <conditionalFormatting sqref="G90">
    <cfRule type="containsErrors" priority="145" dxfId="49">
      <formula>ISERROR(G90)</formula>
    </cfRule>
  </conditionalFormatting>
  <conditionalFormatting sqref="G114">
    <cfRule type="cellIs" priority="144" operator="equal" dxfId="209">
      <formula>"SF"</formula>
    </cfRule>
  </conditionalFormatting>
  <conditionalFormatting sqref="G116">
    <cfRule type="containsErrors" priority="141" dxfId="49">
      <formula>ISERROR(G116)</formula>
    </cfRule>
  </conditionalFormatting>
  <conditionalFormatting sqref="G137">
    <cfRule type="cellIs" priority="140" operator="equal" dxfId="209">
      <formula>"SF"</formula>
    </cfRule>
  </conditionalFormatting>
  <conditionalFormatting sqref="G139">
    <cfRule type="containsErrors" priority="137" dxfId="49">
      <formula>ISERROR(G139)</formula>
    </cfRule>
  </conditionalFormatting>
  <conditionalFormatting sqref="G163">
    <cfRule type="cellIs" priority="136" operator="equal" dxfId="209">
      <formula>"SF"</formula>
    </cfRule>
  </conditionalFormatting>
  <conditionalFormatting sqref="G165">
    <cfRule type="containsErrors" priority="133" dxfId="49">
      <formula>ISERROR(G165)</formula>
    </cfRule>
  </conditionalFormatting>
  <conditionalFormatting sqref="G186">
    <cfRule type="cellIs" priority="132" operator="equal" dxfId="209">
      <formula>"SF"</formula>
    </cfRule>
  </conditionalFormatting>
  <conditionalFormatting sqref="G188">
    <cfRule type="containsErrors" priority="129" dxfId="49">
      <formula>ISERROR(G188)</formula>
    </cfRule>
  </conditionalFormatting>
  <conditionalFormatting sqref="G212">
    <cfRule type="cellIs" priority="128" operator="equal" dxfId="209">
      <formula>"SF"</formula>
    </cfRule>
  </conditionalFormatting>
  <conditionalFormatting sqref="G214">
    <cfRule type="containsErrors" priority="125" dxfId="49">
      <formula>ISERROR(G214)</formula>
    </cfRule>
  </conditionalFormatting>
  <conditionalFormatting sqref="G235">
    <cfRule type="cellIs" priority="124" operator="equal" dxfId="209">
      <formula>"SF"</formula>
    </cfRule>
  </conditionalFormatting>
  <conditionalFormatting sqref="G237">
    <cfRule type="containsErrors" priority="121" dxfId="49">
      <formula>ISERROR(G237)</formula>
    </cfRule>
  </conditionalFormatting>
  <conditionalFormatting sqref="G261">
    <cfRule type="cellIs" priority="120" operator="equal" dxfId="209">
      <formula>"SF"</formula>
    </cfRule>
  </conditionalFormatting>
  <conditionalFormatting sqref="G263">
    <cfRule type="containsErrors" priority="117" dxfId="49">
      <formula>ISERROR(G263)</formula>
    </cfRule>
  </conditionalFormatting>
  <conditionalFormatting sqref="G284">
    <cfRule type="cellIs" priority="116" operator="equal" dxfId="209">
      <formula>"SF"</formula>
    </cfRule>
  </conditionalFormatting>
  <conditionalFormatting sqref="G286">
    <cfRule type="containsErrors" priority="113" dxfId="49">
      <formula>ISERROR(G286)</formula>
    </cfRule>
  </conditionalFormatting>
  <conditionalFormatting sqref="G310">
    <cfRule type="cellIs" priority="112" operator="equal" dxfId="209">
      <formula>"SF"</formula>
    </cfRule>
  </conditionalFormatting>
  <conditionalFormatting sqref="G312">
    <cfRule type="containsErrors" priority="109" dxfId="49">
      <formula>ISERROR(G312)</formula>
    </cfRule>
  </conditionalFormatting>
  <conditionalFormatting sqref="G333">
    <cfRule type="cellIs" priority="108" operator="equal" dxfId="209">
      <formula>"SF"</formula>
    </cfRule>
  </conditionalFormatting>
  <conditionalFormatting sqref="G335">
    <cfRule type="containsErrors" priority="105" dxfId="49">
      <formula>ISERROR(G335)</formula>
    </cfRule>
  </conditionalFormatting>
  <conditionalFormatting sqref="G359">
    <cfRule type="cellIs" priority="104" operator="equal" dxfId="209">
      <formula>"SF"</formula>
    </cfRule>
  </conditionalFormatting>
  <conditionalFormatting sqref="G361">
    <cfRule type="containsErrors" priority="101" dxfId="49">
      <formula>ISERROR(G361)</formula>
    </cfRule>
  </conditionalFormatting>
  <conditionalFormatting sqref="G382">
    <cfRule type="cellIs" priority="100" operator="equal" dxfId="209">
      <formula>"SF"</formula>
    </cfRule>
  </conditionalFormatting>
  <conditionalFormatting sqref="G384">
    <cfRule type="containsErrors" priority="97" dxfId="49">
      <formula>ISERROR(G384)</formula>
    </cfRule>
  </conditionalFormatting>
  <conditionalFormatting sqref="G408">
    <cfRule type="cellIs" priority="96" operator="equal" dxfId="209">
      <formula>"SF"</formula>
    </cfRule>
  </conditionalFormatting>
  <conditionalFormatting sqref="G410">
    <cfRule type="containsErrors" priority="93" dxfId="49">
      <formula>ISERROR(G410)</formula>
    </cfRule>
  </conditionalFormatting>
  <conditionalFormatting sqref="G431">
    <cfRule type="cellIs" priority="92" operator="equal" dxfId="209">
      <formula>"SF"</formula>
    </cfRule>
  </conditionalFormatting>
  <conditionalFormatting sqref="G433">
    <cfRule type="containsErrors" priority="89" dxfId="49">
      <formula>ISERROR(G433)</formula>
    </cfRule>
  </conditionalFormatting>
  <conditionalFormatting sqref="G457">
    <cfRule type="cellIs" priority="88" operator="equal" dxfId="209">
      <formula>"SF"</formula>
    </cfRule>
  </conditionalFormatting>
  <conditionalFormatting sqref="G459">
    <cfRule type="containsErrors" priority="85" dxfId="49">
      <formula>ISERROR(G459)</formula>
    </cfRule>
  </conditionalFormatting>
  <conditionalFormatting sqref="G480">
    <cfRule type="cellIs" priority="84" operator="equal" dxfId="209">
      <formula>"SF"</formula>
    </cfRule>
  </conditionalFormatting>
  <conditionalFormatting sqref="G482">
    <cfRule type="containsErrors" priority="81" dxfId="49">
      <formula>ISERROR(G482)</formula>
    </cfRule>
  </conditionalFormatting>
  <conditionalFormatting sqref="G506">
    <cfRule type="cellIs" priority="80" operator="equal" dxfId="209">
      <formula>"SF"</formula>
    </cfRule>
  </conditionalFormatting>
  <conditionalFormatting sqref="G508">
    <cfRule type="containsErrors" priority="77" dxfId="49">
      <formula>ISERROR(G508)</formula>
    </cfRule>
  </conditionalFormatting>
  <conditionalFormatting sqref="G529">
    <cfRule type="cellIs" priority="76" operator="equal" dxfId="209">
      <formula>"SF"</formula>
    </cfRule>
  </conditionalFormatting>
  <conditionalFormatting sqref="G531">
    <cfRule type="containsErrors" priority="73" dxfId="49">
      <formula>ISERROR(G531)</formula>
    </cfRule>
  </conditionalFormatting>
  <conditionalFormatting sqref="G555">
    <cfRule type="cellIs" priority="72" operator="equal" dxfId="209">
      <formula>"SF"</formula>
    </cfRule>
  </conditionalFormatting>
  <conditionalFormatting sqref="G557">
    <cfRule type="containsErrors" priority="69" dxfId="49">
      <formula>ISERROR(G557)</formula>
    </cfRule>
  </conditionalFormatting>
  <conditionalFormatting sqref="G578">
    <cfRule type="cellIs" priority="68" operator="equal" dxfId="209">
      <formula>"SF"</formula>
    </cfRule>
  </conditionalFormatting>
  <conditionalFormatting sqref="G580">
    <cfRule type="containsErrors" priority="65" dxfId="49">
      <formula>ISERROR(G580)</formula>
    </cfRule>
  </conditionalFormatting>
  <conditionalFormatting sqref="G604">
    <cfRule type="cellIs" priority="64" operator="equal" dxfId="209">
      <formula>"SF"</formula>
    </cfRule>
  </conditionalFormatting>
  <conditionalFormatting sqref="G606">
    <cfRule type="containsErrors" priority="61" dxfId="49">
      <formula>ISERROR(G606)</formula>
    </cfRule>
  </conditionalFormatting>
  <conditionalFormatting sqref="G627">
    <cfRule type="cellIs" priority="60" operator="equal" dxfId="209">
      <formula>"SF"</formula>
    </cfRule>
  </conditionalFormatting>
  <conditionalFormatting sqref="G629">
    <cfRule type="containsErrors" priority="57" dxfId="49">
      <formula>ISERROR(G629)</formula>
    </cfRule>
  </conditionalFormatting>
  <conditionalFormatting sqref="G653">
    <cfRule type="cellIs" priority="56" operator="equal" dxfId="209">
      <formula>"SF"</formula>
    </cfRule>
  </conditionalFormatting>
  <conditionalFormatting sqref="G655">
    <cfRule type="containsErrors" priority="53" dxfId="49">
      <formula>ISERROR(G655)</formula>
    </cfRule>
  </conditionalFormatting>
  <conditionalFormatting sqref="G676">
    <cfRule type="cellIs" priority="52" operator="equal" dxfId="209">
      <formula>"SF"</formula>
    </cfRule>
  </conditionalFormatting>
  <conditionalFormatting sqref="G678">
    <cfRule type="containsErrors" priority="49" dxfId="49">
      <formula>ISERROR(G678)</formula>
    </cfRule>
  </conditionalFormatting>
  <conditionalFormatting sqref="G702">
    <cfRule type="cellIs" priority="48" operator="equal" dxfId="209">
      <formula>"SF"</formula>
    </cfRule>
  </conditionalFormatting>
  <conditionalFormatting sqref="G704">
    <cfRule type="containsErrors" priority="45" dxfId="49">
      <formula>ISERROR(G704)</formula>
    </cfRule>
  </conditionalFormatting>
  <conditionalFormatting sqref="G725">
    <cfRule type="cellIs" priority="44" operator="equal" dxfId="209">
      <formula>"SF"</formula>
    </cfRule>
  </conditionalFormatting>
  <conditionalFormatting sqref="G727">
    <cfRule type="containsErrors" priority="41" dxfId="49">
      <formula>ISERROR(G727)</formula>
    </cfRule>
  </conditionalFormatting>
  <conditionalFormatting sqref="G751">
    <cfRule type="cellIs" priority="40" operator="equal" dxfId="209">
      <formula>"SF"</formula>
    </cfRule>
  </conditionalFormatting>
  <conditionalFormatting sqref="G753">
    <cfRule type="containsErrors" priority="37" dxfId="49">
      <formula>ISERROR(G753)</formula>
    </cfRule>
  </conditionalFormatting>
  <conditionalFormatting sqref="G774">
    <cfRule type="cellIs" priority="36" operator="equal" dxfId="209">
      <formula>"SF"</formula>
    </cfRule>
  </conditionalFormatting>
  <conditionalFormatting sqref="G776">
    <cfRule type="containsErrors" priority="33" dxfId="49">
      <formula>ISERROR(G776)</formula>
    </cfRule>
  </conditionalFormatting>
  <conditionalFormatting sqref="G800">
    <cfRule type="cellIs" priority="32" operator="equal" dxfId="209">
      <formula>"SF"</formula>
    </cfRule>
  </conditionalFormatting>
  <conditionalFormatting sqref="G802">
    <cfRule type="containsErrors" priority="29" dxfId="49">
      <formula>ISERROR(G802)</formula>
    </cfRule>
  </conditionalFormatting>
  <conditionalFormatting sqref="G823">
    <cfRule type="cellIs" priority="28" operator="equal" dxfId="209">
      <formula>"SF"</formula>
    </cfRule>
  </conditionalFormatting>
  <conditionalFormatting sqref="G825">
    <cfRule type="containsErrors" priority="25" dxfId="49">
      <formula>ISERROR(G825)</formula>
    </cfRule>
  </conditionalFormatting>
  <conditionalFormatting sqref="G849">
    <cfRule type="cellIs" priority="24" operator="equal" dxfId="209">
      <formula>"SF"</formula>
    </cfRule>
  </conditionalFormatting>
  <conditionalFormatting sqref="G851">
    <cfRule type="containsErrors" priority="21" dxfId="49">
      <formula>ISERROR(G851)</formula>
    </cfRule>
  </conditionalFormatting>
  <conditionalFormatting sqref="G872">
    <cfRule type="cellIs" priority="20" operator="equal" dxfId="209">
      <formula>"SF"</formula>
    </cfRule>
  </conditionalFormatting>
  <conditionalFormatting sqref="G874">
    <cfRule type="containsErrors" priority="17" dxfId="49">
      <formula>ISERROR(G874)</formula>
    </cfRule>
  </conditionalFormatting>
  <conditionalFormatting sqref="G898">
    <cfRule type="cellIs" priority="16" operator="equal" dxfId="209">
      <formula>"SF"</formula>
    </cfRule>
  </conditionalFormatting>
  <conditionalFormatting sqref="G900">
    <cfRule type="containsErrors" priority="13" dxfId="49">
      <formula>ISERROR(G900)</formula>
    </cfRule>
  </conditionalFormatting>
  <conditionalFormatting sqref="G921">
    <cfRule type="cellIs" priority="12" operator="equal" dxfId="209">
      <formula>"SF"</formula>
    </cfRule>
  </conditionalFormatting>
  <conditionalFormatting sqref="G923">
    <cfRule type="containsErrors" priority="9" dxfId="49">
      <formula>ISERROR(G923)</formula>
    </cfRule>
  </conditionalFormatting>
  <conditionalFormatting sqref="G947">
    <cfRule type="cellIs" priority="8" operator="equal" dxfId="209">
      <formula>"SF"</formula>
    </cfRule>
  </conditionalFormatting>
  <conditionalFormatting sqref="G949">
    <cfRule type="containsErrors" priority="5" dxfId="49">
      <formula>ISERROR(G949)</formula>
    </cfRule>
  </conditionalFormatting>
  <conditionalFormatting sqref="G970">
    <cfRule type="cellIs" priority="4" operator="equal" dxfId="209">
      <formula>"SF"</formula>
    </cfRule>
  </conditionalFormatting>
  <conditionalFormatting sqref="G972">
    <cfRule type="containsErrors" priority="1" dxfId="49">
      <formula>ISERROR(G972)</formula>
    </cfRule>
  </conditionalFormatting>
  <dataValidations count="4">
    <dataValidation sqref="C17 C40 C66 C89 C115 C138 C164 C187 C213 C236 C262 C285 C311 C334 C360 C383 C409 C432 C458 C481 C507 C530 C556 C579 C605 C628 C654 C677 C703 C726 C752 C775 C801 C824 C850 C873 C899 C922 C948 C971" showDropDown="0" showInputMessage="1" showErrorMessage="1" allowBlank="1" type="list">
      <formula1>Phase</formula1>
    </dataValidation>
    <dataValidation sqref="B17 B40 B66 B89 B115 B138 B164 B187 B213 B236 B262 B285 B311 B334 B360 B383 B409 B432 B458 B481 B507 B530 B556 B579 B605 B628 B654 B677 B703 B726 B752 B775 B801 B824 B850 B873 B899 B922 B948 B971" showDropDown="0" showInputMessage="1" showErrorMessage="1" allowBlank="1" type="list">
      <formula1>Voltage.Options</formula1>
    </dataValidation>
    <dataValidation sqref="G16 G39 G65 G88 G114 G137 G163 G186 G212 G235 G261 G284 G310 G333 G359 G382 G408 G431 G457 G480 G506 G529 G555 G578 G604 G627 G653 G676 G702 G725 G751 G774 G800 G823 G849 G872 G898 G921 G947 G970" showDropDown="0" showInputMessage="1" showErrorMessage="1" allowBlank="1" type="list">
      <formula1>Service.Factors2</formula1>
    </dataValidation>
    <dataValidation sqref="D6 D29 D55 D78 D104 D127 D153 D176 D202 D225 D251 D274 D300 D323 D349 D372 D398 D421 D447 D470 D496 D519 D545 D568 D594 D617 D643 D666 D692 D715 D741 D764 D790 D813 D839 D862 D888 D911 D937 D960" showDropDown="0" showInputMessage="0" showErrorMessage="0" allowBlank="1" type="list">
      <formula1>Drive.Type</formula1>
    </dataValidation>
  </dataValidations>
  <pageMargins left="0.7" right="0.7" top="0.75" bottom="0.75" header="0.3" footer="0.3"/>
  <pageSetup orientation="portrait" scale="99"/>
  <headerFooter>
    <oddHeader>&amp;L&amp;G&amp;C&amp;"+,Bold"&amp;14Fan Data Report</oddHeader>
    <oddFooter>&amp;C&amp;8Page &amp;P</oddFooter>
  </headerFooter>
  <rowBreaks count="9" manualBreakCount="9">
    <brk id="52" min="0" max="12" man="1"/>
    <brk id="101" min="0" max="12" man="1"/>
    <brk id="150" min="0" max="12" man="1"/>
    <brk id="199" min="0" max="12" man="1"/>
    <brk id="248" min="0" max="12" man="1"/>
    <brk id="297" min="0" max="12" man="1"/>
    <brk id="346" min="0" max="12" man="1"/>
    <brk id="395" min="0" max="12" man="1"/>
    <brk id="444" min="0" max="12"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4">
    <tabColor rgb="FF00B0F0"/>
    <outlinePr summaryBelow="1" summaryRight="1"/>
    <pageSetUpPr/>
  </sheetPr>
  <dimension ref="A1:Z982"/>
  <sheetViews>
    <sheetView tabSelected="0" view="pageBreakPreview" zoomScale="90" zoomScaleNormal="100" zoomScaleSheetLayoutView="90" workbookViewId="0">
      <selection activeCell="AG39" sqref="AG39"/>
    </sheetView>
  </sheetViews>
  <sheetFormatPr baseColWidth="8" defaultColWidth="6.85546875" defaultRowHeight="13.35" customHeight="1"/>
  <cols>
    <col width="3.42578125" customWidth="1" style="238" min="1" max="1"/>
    <col width="6.85546875" customWidth="1" style="238" min="2" max="13"/>
    <col width="20.6" customWidth="1" style="162" min="3" max="3"/>
    <col width="5.4" customWidth="1" style="162" min="4" max="4"/>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20" t="n"/>
      <c r="F4" s="403" t="n"/>
      <c r="G4" s="200" t="inlineStr">
        <is>
          <t>Service</t>
        </is>
      </c>
      <c r="H4" s="403" t="n"/>
      <c r="I4" s="210">
        <f>IF('{Equipment Data Entry}'!C81="","",'{Equipment Data Entry}'!C81)</f>
        <v/>
      </c>
      <c r="J4" s="420" t="n"/>
      <c r="K4" s="420" t="n"/>
      <c r="L4" s="420" t="n"/>
      <c r="M4" s="403" t="n"/>
      <c r="P4" s="450" t="inlineStr">
        <is>
          <t>Technician Notes</t>
        </is>
      </c>
      <c r="Q4" s="451" t="n"/>
      <c r="R4" s="451" t="n"/>
      <c r="S4" s="451" t="n"/>
      <c r="T4" s="451" t="n"/>
      <c r="U4" s="451" t="n"/>
      <c r="V4" s="451" t="n"/>
      <c r="W4" s="451" t="n"/>
      <c r="X4" s="451" t="n"/>
      <c r="Y4" s="451" t="n"/>
      <c r="Z4" s="452" t="n"/>
    </row>
    <row r="5" ht="13.35" customHeight="1" s="162">
      <c r="B5" s="424" t="n"/>
      <c r="C5" s="425" t="n"/>
      <c r="D5" s="424" t="n"/>
      <c r="E5" s="426" t="n"/>
      <c r="F5" s="425" t="n"/>
      <c r="G5" s="424" t="n"/>
      <c r="H5" s="425" t="n"/>
      <c r="I5" s="424" t="n"/>
      <c r="J5" s="426" t="n"/>
      <c r="K5" s="426" t="n"/>
      <c r="L5" s="426" t="n"/>
      <c r="M5" s="425" t="n"/>
      <c r="P5" s="453" t="n"/>
      <c r="Z5" s="454" t="n"/>
    </row>
    <row r="6" ht="13.35" customHeight="1" s="162">
      <c r="B6" s="455" t="inlineStr">
        <is>
          <t>Instrument:</t>
        </is>
      </c>
      <c r="C6" s="5" t="n"/>
      <c r="D6" s="428" t="n"/>
      <c r="G6" s="427" t="inlineStr">
        <is>
          <t>Ak basis / notes:</t>
        </is>
      </c>
      <c r="I6" s="456" t="n"/>
      <c r="P6" s="453" t="n"/>
      <c r="Z6" s="454" t="n"/>
    </row>
    <row r="7" ht="13.35" customHeight="1" s="162">
      <c r="B7" s="188" t="inlineStr">
        <is>
          <t>Register/Grille/Diffuser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c r="P7" s="453" t="n"/>
      <c r="Z7" s="454" t="n"/>
    </row>
    <row r="8" ht="13.35" customHeight="1" s="162">
      <c r="B8" s="153" t="inlineStr">
        <is>
          <t>No.</t>
        </is>
      </c>
      <c r="C8" s="188" t="inlineStr">
        <is>
          <t>Area Served</t>
        </is>
      </c>
      <c r="D8" s="188" t="inlineStr">
        <is>
          <t>Type</t>
        </is>
      </c>
      <c r="E8" s="188" t="inlineStr">
        <is>
          <t>Size</t>
        </is>
      </c>
      <c r="F8" s="188" t="inlineStr">
        <is>
          <t>Ak</t>
        </is>
      </c>
      <c r="G8" s="442" t="n"/>
      <c r="H8" s="442" t="n"/>
      <c r="I8" s="188" t="inlineStr">
        <is>
          <t>VEL</t>
        </is>
      </c>
      <c r="J8" s="188" t="inlineStr">
        <is>
          <t>CFM</t>
        </is>
      </c>
      <c r="K8" s="188" t="inlineStr">
        <is>
          <t>VEL</t>
        </is>
      </c>
      <c r="L8" s="188" t="inlineStr">
        <is>
          <t>CFM</t>
        </is>
      </c>
      <c r="M8" s="442" t="n"/>
      <c r="P8" s="453" t="n"/>
      <c r="Z8" s="454" t="n"/>
    </row>
    <row r="9" ht="13.35" customHeight="1" s="162">
      <c r="B9" s="307" t="n"/>
      <c r="C9" s="307" t="n"/>
      <c r="E9" s="307" t="n"/>
      <c r="F9" s="32" t="n"/>
      <c r="G9" s="33">
        <f>IF(F9="", "", H9/F9)</f>
        <v/>
      </c>
      <c r="H9" s="33" t="n"/>
      <c r="I9" s="33" t="n"/>
      <c r="J9" s="33">
        <f>IF(I9="", "", I9*$F9)</f>
        <v/>
      </c>
      <c r="K9" s="33" t="n"/>
      <c r="L9" s="33">
        <f>IF(K9="", "", K9*$F9)</f>
        <v/>
      </c>
      <c r="M9" s="30">
        <f>IF(OR(H9="",H9=0),"",IF(K9="",IF(J9="","",J9/H9),L9/H9))</f>
        <v/>
      </c>
      <c r="P9" s="453" t="n"/>
      <c r="Z9" s="454"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53" t="n"/>
      <c r="Z10" s="454"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53" t="n"/>
      <c r="Z11" s="454"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53" t="n"/>
      <c r="Z12" s="454" t="n"/>
    </row>
    <row r="13" ht="13.35" customHeight="1" s="162">
      <c r="B13" s="307" t="n"/>
      <c r="C13" s="307" t="n"/>
      <c r="E13" s="307" t="n"/>
      <c r="F13" s="32" t="n"/>
      <c r="G13" s="33">
        <f>IF(F13="", "", H13/F13)</f>
        <v/>
      </c>
      <c r="H13" s="33" t="n"/>
      <c r="I13" s="33" t="n"/>
      <c r="J13" s="33">
        <f>IF(I13="", "", I13*$F13)</f>
        <v/>
      </c>
      <c r="K13" s="33" t="n"/>
      <c r="L13" s="33">
        <f>IF(K13="", "", K13*$F13)</f>
        <v/>
      </c>
      <c r="M13" s="30">
        <f>IF(OR(H13="",H13=0),"",IF(K13="",IF(J13="","",J13/H13),L13/H13))</f>
        <v/>
      </c>
      <c r="P13" s="453" t="n"/>
      <c r="Z13" s="454" t="n"/>
    </row>
    <row r="14" ht="13.35" customHeight="1" s="162">
      <c r="B14" s="307" t="n"/>
      <c r="C14" s="307" t="n"/>
      <c r="E14" s="307" t="n"/>
      <c r="F14" s="32" t="n"/>
      <c r="G14" s="33">
        <f>IF(F14="", "", H14/F14)</f>
        <v/>
      </c>
      <c r="H14" s="33" t="n"/>
      <c r="I14" s="33" t="n"/>
      <c r="J14" s="33">
        <f>IF(I14="", "", I14*$F14)</f>
        <v/>
      </c>
      <c r="K14" s="33" t="n"/>
      <c r="L14" s="33">
        <f>IF(K14="", "", K14*$F14)</f>
        <v/>
      </c>
      <c r="M14" s="30">
        <f>IF(OR(H14="",H14=0),"",IF(K14="",IF(J14="","",J14/H14),L14/H14))</f>
        <v/>
      </c>
      <c r="P14" s="453" t="n"/>
      <c r="Z14" s="454" t="n"/>
    </row>
    <row r="15" ht="13.35" customHeight="1" s="162">
      <c r="B15" s="307" t="n"/>
      <c r="C15" s="307" t="n"/>
      <c r="E15" s="307" t="n"/>
      <c r="F15" s="32" t="n"/>
      <c r="G15" s="33">
        <f>IF(F15="", "", H15/F15)</f>
        <v/>
      </c>
      <c r="H15" s="33" t="n"/>
      <c r="I15" s="33" t="n"/>
      <c r="J15" s="33">
        <f>IF(I15="", "", I15*$F15)</f>
        <v/>
      </c>
      <c r="K15" s="33" t="n"/>
      <c r="L15" s="33">
        <f>IF(K15="", "", K15*$F15)</f>
        <v/>
      </c>
      <c r="M15" s="30">
        <f>IF(OR(H15="",H15=0),"",IF(K15="",IF(J15="","",J15/H15),L15/H15))</f>
        <v/>
      </c>
      <c r="P15" s="453" t="n"/>
      <c r="Z15" s="454"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c r="P16" s="453" t="n"/>
      <c r="Z16" s="454"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c r="P17" s="453" t="n"/>
      <c r="Z17" s="454" t="n"/>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c r="P18" s="453" t="n"/>
      <c r="Z18" s="454" t="n"/>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c r="P19" s="453" t="n"/>
      <c r="Z19" s="454" t="n"/>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c r="P20" s="453" t="n"/>
      <c r="Z20" s="454" t="n"/>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c r="P21" s="453" t="n"/>
      <c r="Z21" s="454" t="n"/>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c r="P22" s="457" t="n"/>
      <c r="Q22" s="458" t="n"/>
      <c r="R22" s="458" t="n"/>
      <c r="S22" s="458" t="n"/>
      <c r="T22" s="458" t="n"/>
      <c r="U22" s="458" t="n"/>
      <c r="V22" s="458" t="n"/>
      <c r="W22" s="458" t="n"/>
      <c r="X22" s="458" t="n"/>
      <c r="Y22" s="458" t="n"/>
      <c r="Z22" s="459" t="n"/>
    </row>
    <row r="23" ht="13.35" customHeight="1" s="162">
      <c r="C23" s="126" t="inlineStr">
        <is>
          <t>Total</t>
        </is>
      </c>
      <c r="D23" s="159" t="n"/>
      <c r="H23" s="45">
        <f>IF(SUM(H9:H22)=0,"",SUM(H9:H22))</f>
        <v/>
      </c>
      <c r="J23" s="45">
        <f>IF(SUM(J9:J22)=0,"",SUM(J9:J22))</f>
        <v/>
      </c>
      <c r="L23" s="45">
        <f>IF(SUM(L9:L22)=0,"",SUM(L9:L22))</f>
        <v/>
      </c>
      <c r="M23" s="35">
        <f>IF(OR(H23="",H23=0),"",IF(L23="",IF(J23="","",J23/H23),L23/H23))</f>
        <v/>
      </c>
    </row>
    <row r="24"/>
    <row r="25" ht="13.35" customHeight="1" s="162">
      <c r="B25" s="200" t="inlineStr">
        <is>
          <t>System</t>
        </is>
      </c>
      <c r="C25" s="403" t="n"/>
      <c r="D25" s="209">
        <f>IF('{Equipment Data Entry}'!B82="","",'{Equipment Data Entry}'!B82)</f>
        <v/>
      </c>
      <c r="E25" s="420" t="n"/>
      <c r="F25" s="403" t="n"/>
      <c r="G25" s="200" t="inlineStr">
        <is>
          <t>Service</t>
        </is>
      </c>
      <c r="H25" s="403" t="n"/>
      <c r="I25" s="210">
        <f>IF('{Equipment Data Entry}'!C82="","",'{Equipment Data Entry}'!C82)</f>
        <v/>
      </c>
      <c r="J25" s="420" t="n"/>
      <c r="K25" s="420" t="n"/>
      <c r="L25" s="420" t="n"/>
      <c r="M25" s="403" t="n"/>
      <c r="P25" s="450" t="inlineStr">
        <is>
          <t>Technician Notes</t>
        </is>
      </c>
      <c r="Q25" s="451" t="n"/>
      <c r="R25" s="451" t="n"/>
      <c r="S25" s="451" t="n"/>
      <c r="T25" s="451" t="n"/>
      <c r="U25" s="451" t="n"/>
      <c r="V25" s="451" t="n"/>
      <c r="W25" s="451" t="n"/>
      <c r="X25" s="451" t="n"/>
      <c r="Y25" s="451" t="n"/>
      <c r="Z25" s="452" t="n"/>
    </row>
    <row r="26" ht="13.35" customHeight="1" s="162">
      <c r="B26" s="424" t="n"/>
      <c r="C26" s="425" t="n"/>
      <c r="D26" s="424" t="n"/>
      <c r="E26" s="426" t="n"/>
      <c r="F26" s="425" t="n"/>
      <c r="G26" s="424" t="n"/>
      <c r="H26" s="425" t="n"/>
      <c r="I26" s="424" t="n"/>
      <c r="J26" s="426" t="n"/>
      <c r="K26" s="426" t="n"/>
      <c r="L26" s="426" t="n"/>
      <c r="M26" s="425" t="n"/>
      <c r="P26" s="453" t="n"/>
      <c r="Z26" s="454" t="n"/>
    </row>
    <row r="27" ht="13.35" customHeight="1" s="162">
      <c r="B27" s="455" t="inlineStr">
        <is>
          <t>Instrument:</t>
        </is>
      </c>
      <c r="C27" s="5" t="n"/>
      <c r="D27" s="428" t="n"/>
      <c r="G27" s="427" t="inlineStr">
        <is>
          <t>Ak basis / notes:</t>
        </is>
      </c>
      <c r="I27" s="456" t="n"/>
      <c r="P27" s="453" t="n"/>
      <c r="Z27" s="454" t="n"/>
    </row>
    <row r="28" ht="13.35" customHeight="1" s="162">
      <c r="B28" s="188" t="inlineStr">
        <is>
          <t>Register/Grille/Diffuser Airflow</t>
        </is>
      </c>
      <c r="C28" s="174" t="n"/>
      <c r="D28" s="174" t="n"/>
      <c r="E28" s="174" t="n"/>
      <c r="F28" s="173" t="n"/>
      <c r="G28" s="233" t="inlineStr">
        <is>
          <t>Design VEL</t>
        </is>
      </c>
      <c r="H28" s="194" t="inlineStr">
        <is>
          <t>Design CFM</t>
        </is>
      </c>
      <c r="I28" s="188" t="inlineStr">
        <is>
          <t>Initial</t>
        </is>
      </c>
      <c r="J28" s="173" t="n"/>
      <c r="K28" s="188" t="inlineStr">
        <is>
          <t>Final</t>
        </is>
      </c>
      <c r="L28" s="173" t="n"/>
      <c r="M28" s="188" t="inlineStr">
        <is>
          <t>%</t>
        </is>
      </c>
      <c r="P28" s="453" t="n"/>
      <c r="Z28" s="454" t="n"/>
    </row>
    <row r="29" ht="13.35" customHeight="1" s="162">
      <c r="B29" s="153" t="inlineStr">
        <is>
          <t>No.</t>
        </is>
      </c>
      <c r="C29" s="188" t="inlineStr">
        <is>
          <t>Area Served</t>
        </is>
      </c>
      <c r="D29" s="188" t="inlineStr">
        <is>
          <t>Type</t>
        </is>
      </c>
      <c r="E29" s="188" t="inlineStr">
        <is>
          <t>Size</t>
        </is>
      </c>
      <c r="F29" s="188" t="inlineStr">
        <is>
          <t>Ak</t>
        </is>
      </c>
      <c r="G29" s="442" t="n"/>
      <c r="H29" s="442" t="n"/>
      <c r="I29" s="188" t="inlineStr">
        <is>
          <t>VEL</t>
        </is>
      </c>
      <c r="J29" s="188" t="inlineStr">
        <is>
          <t>CFM</t>
        </is>
      </c>
      <c r="K29" s="188" t="inlineStr">
        <is>
          <t>VEL</t>
        </is>
      </c>
      <c r="L29" s="188" t="inlineStr">
        <is>
          <t>CFM</t>
        </is>
      </c>
      <c r="M29" s="442" t="n"/>
      <c r="P29" s="453" t="n"/>
      <c r="Z29" s="454" t="n"/>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c r="P30" s="453" t="n"/>
      <c r="Z30" s="454" t="n"/>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c r="P31" s="453" t="n"/>
      <c r="Z31" s="454" t="n"/>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c r="P32" s="453" t="n"/>
      <c r="Z32" s="454"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c r="P33" s="453" t="n"/>
      <c r="Z33" s="454" t="n"/>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c r="P34" s="453" t="n"/>
      <c r="Z34" s="454" t="n"/>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c r="P35" s="453" t="n"/>
      <c r="Z35" s="454" t="n"/>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c r="P36" s="453" t="n"/>
      <c r="Z36" s="454" t="n"/>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c r="P37" s="453" t="n"/>
      <c r="Z37" s="454" t="n"/>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c r="P38" s="453" t="n"/>
      <c r="Z38" s="454" t="n"/>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c r="P39" s="453" t="n"/>
      <c r="Z39" s="454"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c r="P40" s="453" t="n"/>
      <c r="Z40" s="454"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c r="P41" s="453" t="n"/>
      <c r="Z41" s="454" t="n"/>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c r="P42" s="453" t="n"/>
      <c r="Z42" s="454"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c r="P43" s="457" t="n"/>
      <c r="Q43" s="458" t="n"/>
      <c r="R43" s="458" t="n"/>
      <c r="S43" s="458" t="n"/>
      <c r="T43" s="458" t="n"/>
      <c r="U43" s="458" t="n"/>
      <c r="V43" s="458" t="n"/>
      <c r="W43" s="458" t="n"/>
      <c r="X43" s="458" t="n"/>
      <c r="Y43" s="458" t="n"/>
      <c r="Z43" s="459" t="n"/>
    </row>
    <row r="44" ht="13.35" customHeight="1" s="162">
      <c r="C44" s="126" t="inlineStr">
        <is>
          <t>Total</t>
        </is>
      </c>
      <c r="D44" s="159" t="n"/>
      <c r="H44" s="45">
        <f>IF(SUM(H30:H43)=0,"",SUM(H30:H43))</f>
        <v/>
      </c>
      <c r="J44" s="45">
        <f>IF(SUM(J30:J43)=0,"",SUM(J30:J43))</f>
        <v/>
      </c>
      <c r="L44" s="45">
        <f>IF(SUM(L30:L43)=0,"",SUM(L30:L43))</f>
        <v/>
      </c>
      <c r="M44" s="35">
        <f>IF(OR(H44="",H44=0),"",IF(L44="",IF(J44="","",J44/H44),L44/H44))</f>
        <v/>
      </c>
    </row>
    <row r="45"/>
    <row r="46"/>
    <row r="47" ht="13.35" customHeight="1" s="162">
      <c r="B47" s="188" t="inlineStr">
        <is>
          <t>Notes</t>
        </is>
      </c>
      <c r="C47" s="173" t="n"/>
      <c r="D47" s="254" t="n"/>
      <c r="E47" s="159" t="n"/>
      <c r="F47" s="159" t="n"/>
      <c r="G47" s="159" t="n"/>
      <c r="H47" s="159" t="n"/>
      <c r="I47" s="159" t="n"/>
      <c r="J47" s="159" t="n"/>
      <c r="K47" s="159" t="n"/>
      <c r="L47" s="159" t="n"/>
      <c r="M47" s="160" t="n"/>
    </row>
    <row r="48" ht="13.35" customHeight="1" s="162">
      <c r="B48" s="460" t="n"/>
      <c r="M48" s="163" t="n"/>
    </row>
    <row r="49" ht="13.35" customHeight="1" s="162">
      <c r="B49" s="460" t="n"/>
      <c r="M49" s="163" t="n"/>
    </row>
    <row r="50" ht="13.35" customHeight="1" s="162">
      <c r="B50" s="460" t="n"/>
      <c r="M50" s="163" t="n"/>
    </row>
    <row r="51" ht="13.35" customHeight="1" s="162">
      <c r="B51" s="461" t="n"/>
      <c r="C51" s="165" t="n"/>
      <c r="D51" s="165" t="n"/>
      <c r="E51" s="165" t="n"/>
      <c r="F51" s="165" t="n"/>
      <c r="G51" s="165" t="n"/>
      <c r="H51" s="165" t="n"/>
      <c r="I51" s="165" t="n"/>
      <c r="J51" s="165" t="n"/>
      <c r="K51" s="165" t="n"/>
      <c r="L51" s="165" t="n"/>
      <c r="M51" s="166" t="n"/>
    </row>
    <row r="52"/>
    <row r="53" ht="13.35" customHeight="1" s="162">
      <c r="B53" s="200" t="inlineStr">
        <is>
          <t>System</t>
        </is>
      </c>
      <c r="C53" s="403" t="n"/>
      <c r="D53" s="209">
        <f>IF('{Equipment Data Entry}'!B83="","",'{Equipment Data Entry}'!B83)</f>
        <v/>
      </c>
      <c r="E53" s="420" t="n"/>
      <c r="F53" s="403" t="n"/>
      <c r="G53" s="200" t="inlineStr">
        <is>
          <t>Service</t>
        </is>
      </c>
      <c r="H53" s="403" t="n"/>
      <c r="I53" s="210">
        <f>IF('{Equipment Data Entry}'!C83="","",'{Equipment Data Entry}'!C83)</f>
        <v/>
      </c>
      <c r="J53" s="420" t="n"/>
      <c r="K53" s="420" t="n"/>
      <c r="L53" s="420" t="n"/>
      <c r="M53" s="403" t="n"/>
      <c r="P53" s="450" t="inlineStr">
        <is>
          <t>Technician Notes</t>
        </is>
      </c>
      <c r="Q53" s="451" t="n"/>
      <c r="R53" s="451" t="n"/>
      <c r="S53" s="451" t="n"/>
      <c r="T53" s="451" t="n"/>
      <c r="U53" s="451" t="n"/>
      <c r="V53" s="451" t="n"/>
      <c r="W53" s="451" t="n"/>
      <c r="X53" s="451" t="n"/>
      <c r="Y53" s="451" t="n"/>
      <c r="Z53" s="452" t="n"/>
    </row>
    <row r="54" ht="13.35" customHeight="1" s="162">
      <c r="B54" s="424" t="n"/>
      <c r="C54" s="425" t="n"/>
      <c r="D54" s="424" t="n"/>
      <c r="E54" s="426" t="n"/>
      <c r="F54" s="425" t="n"/>
      <c r="G54" s="424" t="n"/>
      <c r="H54" s="425" t="n"/>
      <c r="I54" s="424" t="n"/>
      <c r="J54" s="426" t="n"/>
      <c r="K54" s="426" t="n"/>
      <c r="L54" s="426" t="n"/>
      <c r="M54" s="425" t="n"/>
      <c r="P54" s="453" t="n"/>
      <c r="Z54" s="454" t="n"/>
    </row>
    <row r="55" ht="13.35" customHeight="1" s="162">
      <c r="B55" s="455" t="inlineStr">
        <is>
          <t>Instrument:</t>
        </is>
      </c>
      <c r="C55" s="5" t="n"/>
      <c r="D55" s="428" t="n"/>
      <c r="G55" s="427" t="inlineStr">
        <is>
          <t>Ak basis / notes:</t>
        </is>
      </c>
      <c r="I55" s="456" t="n"/>
      <c r="P55" s="453" t="n"/>
      <c r="Z55" s="454" t="n"/>
    </row>
    <row r="56" ht="13.35" customHeight="1" s="162">
      <c r="B56" s="188" t="inlineStr">
        <is>
          <t>Register/Grille/Diffuser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c r="P56" s="453" t="n"/>
      <c r="Z56" s="454" t="n"/>
    </row>
    <row r="57" ht="13.35" customHeight="1" s="162">
      <c r="B57" s="153" t="inlineStr">
        <is>
          <t>No.</t>
        </is>
      </c>
      <c r="C57" s="188" t="inlineStr">
        <is>
          <t>Area Served</t>
        </is>
      </c>
      <c r="D57" s="188" t="inlineStr">
        <is>
          <t>Type</t>
        </is>
      </c>
      <c r="E57" s="188" t="inlineStr">
        <is>
          <t>Size</t>
        </is>
      </c>
      <c r="F57" s="188" t="inlineStr">
        <is>
          <t>Ak</t>
        </is>
      </c>
      <c r="G57" s="442" t="n"/>
      <c r="H57" s="442" t="n"/>
      <c r="I57" s="188" t="inlineStr">
        <is>
          <t>VEL</t>
        </is>
      </c>
      <c r="J57" s="188" t="inlineStr">
        <is>
          <t>CFM</t>
        </is>
      </c>
      <c r="K57" s="188" t="inlineStr">
        <is>
          <t>VEL</t>
        </is>
      </c>
      <c r="L57" s="188" t="inlineStr">
        <is>
          <t>CFM</t>
        </is>
      </c>
      <c r="M57" s="442" t="n"/>
      <c r="P57" s="453" t="n"/>
      <c r="Z57" s="454"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c r="P58" s="453" t="n"/>
      <c r="Z58" s="454" t="n"/>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c r="P59" s="453" t="n"/>
      <c r="Z59" s="454"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c r="P60" s="453" t="n"/>
      <c r="Z60" s="454" t="n"/>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c r="P61" s="453" t="n"/>
      <c r="Z61" s="454" t="n"/>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c r="P62" s="453" t="n"/>
      <c r="Z62" s="454" t="n"/>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c r="P63" s="453" t="n"/>
      <c r="Z63" s="454"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c r="P64" s="453" t="n"/>
      <c r="Z64" s="454" t="n"/>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c r="P65" s="453" t="n"/>
      <c r="Z65" s="454" t="n"/>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c r="P66" s="453" t="n"/>
      <c r="Z66" s="454" t="n"/>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c r="P67" s="453" t="n"/>
      <c r="Z67" s="454" t="n"/>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c r="P68" s="453" t="n"/>
      <c r="Z68" s="454"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c r="P69" s="453" t="n"/>
      <c r="Z69" s="454" t="n"/>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c r="P70" s="453" t="n"/>
      <c r="Z70" s="454" t="n"/>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c r="P71" s="457" t="n"/>
      <c r="Q71" s="458" t="n"/>
      <c r="R71" s="458" t="n"/>
      <c r="S71" s="458" t="n"/>
      <c r="T71" s="458" t="n"/>
      <c r="U71" s="458" t="n"/>
      <c r="V71" s="458" t="n"/>
      <c r="W71" s="458" t="n"/>
      <c r="X71" s="458" t="n"/>
      <c r="Y71" s="458" t="n"/>
      <c r="Z71" s="459" t="n"/>
    </row>
    <row r="72" ht="13.35" customHeight="1" s="162">
      <c r="C72" s="126" t="inlineStr">
        <is>
          <t>Total</t>
        </is>
      </c>
      <c r="D72" s="159" t="n"/>
      <c r="H72" s="45">
        <f>IF(SUM(H58:H71)=0,"",SUM(H58:H71))</f>
        <v/>
      </c>
      <c r="J72" s="45">
        <f>IF(SUM(J58:J71)=0,"",SUM(J58:J71))</f>
        <v/>
      </c>
      <c r="L72" s="45">
        <f>IF(SUM(L58:L71)=0,"",SUM(L58:L71))</f>
        <v/>
      </c>
      <c r="M72" s="35">
        <f>IF(OR(H72="",H72=0),"",IF(L72="",IF(J72="","",J72/H72),L72/H72))</f>
        <v/>
      </c>
    </row>
    <row r="73"/>
    <row r="74" ht="13.35" customHeight="1" s="162">
      <c r="B74" s="200" t="inlineStr">
        <is>
          <t>System</t>
        </is>
      </c>
      <c r="C74" s="403" t="n"/>
      <c r="D74" s="209">
        <f>IF('{Equipment Data Entry}'!B84="","",'{Equipment Data Entry}'!B84)</f>
        <v/>
      </c>
      <c r="E74" s="420" t="n"/>
      <c r="F74" s="403" t="n"/>
      <c r="G74" s="200" t="inlineStr">
        <is>
          <t>Service</t>
        </is>
      </c>
      <c r="H74" s="403" t="n"/>
      <c r="I74" s="210">
        <f>IF('{Equipment Data Entry}'!C84="","",'{Equipment Data Entry}'!C84)</f>
        <v/>
      </c>
      <c r="J74" s="420" t="n"/>
      <c r="K74" s="420" t="n"/>
      <c r="L74" s="420" t="n"/>
      <c r="M74" s="403" t="n"/>
      <c r="P74" s="450" t="inlineStr">
        <is>
          <t>Technician Notes</t>
        </is>
      </c>
      <c r="Q74" s="451" t="n"/>
      <c r="R74" s="451" t="n"/>
      <c r="S74" s="451" t="n"/>
      <c r="T74" s="451" t="n"/>
      <c r="U74" s="451" t="n"/>
      <c r="V74" s="451" t="n"/>
      <c r="W74" s="451" t="n"/>
      <c r="X74" s="451" t="n"/>
      <c r="Y74" s="451" t="n"/>
      <c r="Z74" s="452" t="n"/>
    </row>
    <row r="75" ht="13.35" customHeight="1" s="162">
      <c r="B75" s="424" t="n"/>
      <c r="C75" s="425" t="n"/>
      <c r="D75" s="424" t="n"/>
      <c r="E75" s="426" t="n"/>
      <c r="F75" s="425" t="n"/>
      <c r="G75" s="424" t="n"/>
      <c r="H75" s="425" t="n"/>
      <c r="I75" s="424" t="n"/>
      <c r="J75" s="426" t="n"/>
      <c r="K75" s="426" t="n"/>
      <c r="L75" s="426" t="n"/>
      <c r="M75" s="425" t="n"/>
      <c r="P75" s="453" t="n"/>
      <c r="Z75" s="454" t="n"/>
    </row>
    <row r="76" ht="13.35" customHeight="1" s="162">
      <c r="B76" s="455" t="inlineStr">
        <is>
          <t>Instrument:</t>
        </is>
      </c>
      <c r="C76" s="5" t="n"/>
      <c r="D76" s="428" t="n"/>
      <c r="G76" s="427" t="inlineStr">
        <is>
          <t>Ak basis / notes:</t>
        </is>
      </c>
      <c r="I76" s="456" t="n"/>
      <c r="P76" s="453" t="n"/>
      <c r="Z76" s="454" t="n"/>
    </row>
    <row r="77" ht="13.35" customHeight="1" s="162">
      <c r="B77" s="188" t="inlineStr">
        <is>
          <t>Register/Grille/Diffuser Airflow</t>
        </is>
      </c>
      <c r="C77" s="174" t="n"/>
      <c r="D77" s="174" t="n"/>
      <c r="E77" s="174" t="n"/>
      <c r="F77" s="173" t="n"/>
      <c r="G77" s="233" t="inlineStr">
        <is>
          <t>Design VEL</t>
        </is>
      </c>
      <c r="H77" s="194" t="inlineStr">
        <is>
          <t>Design CFM</t>
        </is>
      </c>
      <c r="I77" s="188" t="inlineStr">
        <is>
          <t>Initial</t>
        </is>
      </c>
      <c r="J77" s="173" t="n"/>
      <c r="K77" s="188" t="inlineStr">
        <is>
          <t>Final</t>
        </is>
      </c>
      <c r="L77" s="173" t="n"/>
      <c r="M77" s="188" t="inlineStr">
        <is>
          <t>%</t>
        </is>
      </c>
      <c r="P77" s="453" t="n"/>
      <c r="Z77" s="454" t="n"/>
    </row>
    <row r="78" ht="13.35" customHeight="1" s="162">
      <c r="B78" s="153" t="inlineStr">
        <is>
          <t>No.</t>
        </is>
      </c>
      <c r="C78" s="188" t="inlineStr">
        <is>
          <t>Area Served</t>
        </is>
      </c>
      <c r="D78" s="188" t="inlineStr">
        <is>
          <t>Type</t>
        </is>
      </c>
      <c r="E78" s="188" t="inlineStr">
        <is>
          <t>Size</t>
        </is>
      </c>
      <c r="F78" s="188" t="inlineStr">
        <is>
          <t>Ak</t>
        </is>
      </c>
      <c r="G78" s="442" t="n"/>
      <c r="H78" s="442" t="n"/>
      <c r="I78" s="188" t="inlineStr">
        <is>
          <t>VEL</t>
        </is>
      </c>
      <c r="J78" s="188" t="inlineStr">
        <is>
          <t>CFM</t>
        </is>
      </c>
      <c r="K78" s="188" t="inlineStr">
        <is>
          <t>VEL</t>
        </is>
      </c>
      <c r="L78" s="188" t="inlineStr">
        <is>
          <t>CFM</t>
        </is>
      </c>
      <c r="M78" s="442" t="n"/>
      <c r="P78" s="453" t="n"/>
      <c r="Z78" s="454" t="n"/>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c r="P79" s="453" t="n"/>
      <c r="Z79" s="454"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c r="P80" s="453" t="n"/>
      <c r="Z80" s="454"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c r="P81" s="453" t="n"/>
      <c r="Z81" s="454" t="n"/>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c r="P82" s="453" t="n"/>
      <c r="Z82" s="454" t="n"/>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c r="P83" s="453" t="n"/>
      <c r="Z83" s="454" t="n"/>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c r="P84" s="453" t="n"/>
      <c r="Z84" s="454" t="n"/>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c r="P85" s="453" t="n"/>
      <c r="Z85" s="454" t="n"/>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c r="P86" s="453" t="n"/>
      <c r="Z86" s="454" t="n"/>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c r="P87" s="453" t="n"/>
      <c r="Z87" s="454"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c r="P88" s="453" t="n"/>
      <c r="Z88" s="454" t="n"/>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c r="P89" s="453" t="n"/>
      <c r="Z89" s="454" t="n"/>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c r="P90" s="453" t="n"/>
      <c r="Z90" s="454" t="n"/>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c r="P91" s="453" t="n"/>
      <c r="Z91" s="454" t="n"/>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c r="P92" s="457" t="n"/>
      <c r="Q92" s="458" t="n"/>
      <c r="R92" s="458" t="n"/>
      <c r="S92" s="458" t="n"/>
      <c r="T92" s="458" t="n"/>
      <c r="U92" s="458" t="n"/>
      <c r="V92" s="458" t="n"/>
      <c r="W92" s="458" t="n"/>
      <c r="X92" s="458" t="n"/>
      <c r="Y92" s="458" t="n"/>
      <c r="Z92" s="459" t="n"/>
    </row>
    <row r="93" ht="13.35" customHeight="1" s="162">
      <c r="C93" s="126" t="inlineStr">
        <is>
          <t>Total</t>
        </is>
      </c>
      <c r="D93" s="159" t="n"/>
      <c r="H93" s="45">
        <f>IF(SUM(H79:H92)=0,"",SUM(H79:H92))</f>
        <v/>
      </c>
      <c r="J93" s="45">
        <f>IF(SUM(J79:J92)=0,"",SUM(J79:J92))</f>
        <v/>
      </c>
      <c r="L93" s="45">
        <f>IF(SUM(L79:L92)=0,"",SUM(L79:L92))</f>
        <v/>
      </c>
      <c r="M93" s="35">
        <f>IF(OR(H93="",H93=0),"",IF(L93="",IF(J93="","",J93/H93),L93/H93))</f>
        <v/>
      </c>
    </row>
    <row r="94"/>
    <row r="95"/>
    <row r="96" ht="13.35" customHeight="1" s="162">
      <c r="B96" s="188" t="inlineStr">
        <is>
          <t>Notes</t>
        </is>
      </c>
      <c r="C96" s="173" t="n"/>
      <c r="D96" s="254" t="n"/>
      <c r="E96" s="159" t="n"/>
      <c r="F96" s="159" t="n"/>
      <c r="G96" s="159" t="n"/>
      <c r="H96" s="159" t="n"/>
      <c r="I96" s="159" t="n"/>
      <c r="J96" s="159" t="n"/>
      <c r="K96" s="159" t="n"/>
      <c r="L96" s="159" t="n"/>
      <c r="M96" s="160" t="n"/>
    </row>
    <row r="97" ht="13.35" customHeight="1" s="162">
      <c r="B97" s="460" t="n"/>
      <c r="M97" s="163" t="n"/>
    </row>
    <row r="98" ht="13.35" customHeight="1" s="162">
      <c r="B98" s="460" t="n"/>
      <c r="M98" s="163" t="n"/>
    </row>
    <row r="99" ht="13.35" customHeight="1" s="162">
      <c r="B99" s="460" t="n"/>
      <c r="M99" s="163" t="n"/>
    </row>
    <row r="100" ht="13.35" customHeight="1" s="162">
      <c r="B100" s="461" t="n"/>
      <c r="C100" s="165" t="n"/>
      <c r="D100" s="165" t="n"/>
      <c r="E100" s="165" t="n"/>
      <c r="F100" s="165" t="n"/>
      <c r="G100" s="165" t="n"/>
      <c r="H100" s="165" t="n"/>
      <c r="I100" s="165" t="n"/>
      <c r="J100" s="165" t="n"/>
      <c r="K100" s="165" t="n"/>
      <c r="L100" s="165" t="n"/>
      <c r="M100" s="166" t="n"/>
    </row>
    <row r="101"/>
    <row r="102" ht="13.35" customHeight="1" s="162">
      <c r="B102" s="200" t="inlineStr">
        <is>
          <t>System</t>
        </is>
      </c>
      <c r="C102" s="403" t="n"/>
      <c r="D102" s="209">
        <f>IF('{Equipment Data Entry}'!B85="","",'{Equipment Data Entry}'!B85)</f>
        <v/>
      </c>
      <c r="E102" s="420" t="n"/>
      <c r="F102" s="403" t="n"/>
      <c r="G102" s="200" t="inlineStr">
        <is>
          <t>Service</t>
        </is>
      </c>
      <c r="H102" s="403" t="n"/>
      <c r="I102" s="210">
        <f>IF('{Equipment Data Entry}'!C85="","",'{Equipment Data Entry}'!C85)</f>
        <v/>
      </c>
      <c r="J102" s="420" t="n"/>
      <c r="K102" s="420" t="n"/>
      <c r="L102" s="420" t="n"/>
      <c r="M102" s="403" t="n"/>
      <c r="P102" s="450" t="inlineStr">
        <is>
          <t>Technician Notes</t>
        </is>
      </c>
      <c r="Q102" s="451" t="n"/>
      <c r="R102" s="451" t="n"/>
      <c r="S102" s="451" t="n"/>
      <c r="T102" s="451" t="n"/>
      <c r="U102" s="451" t="n"/>
      <c r="V102" s="451" t="n"/>
      <c r="W102" s="451" t="n"/>
      <c r="X102" s="451" t="n"/>
      <c r="Y102" s="451" t="n"/>
      <c r="Z102" s="452" t="n"/>
    </row>
    <row r="103" ht="13.35" customHeight="1" s="162">
      <c r="B103" s="424" t="n"/>
      <c r="C103" s="425" t="n"/>
      <c r="D103" s="424" t="n"/>
      <c r="E103" s="426" t="n"/>
      <c r="F103" s="425" t="n"/>
      <c r="G103" s="424" t="n"/>
      <c r="H103" s="425" t="n"/>
      <c r="I103" s="424" t="n"/>
      <c r="J103" s="426" t="n"/>
      <c r="K103" s="426" t="n"/>
      <c r="L103" s="426" t="n"/>
      <c r="M103" s="425" t="n"/>
      <c r="P103" s="453" t="n"/>
      <c r="Z103" s="454" t="n"/>
    </row>
    <row r="104" ht="13.35" customHeight="1" s="162">
      <c r="B104" s="455" t="inlineStr">
        <is>
          <t>Instrument:</t>
        </is>
      </c>
      <c r="C104" s="5" t="n"/>
      <c r="D104" s="428" t="n"/>
      <c r="G104" s="427" t="inlineStr">
        <is>
          <t>Ak basis / notes:</t>
        </is>
      </c>
      <c r="I104" s="456" t="n"/>
      <c r="P104" s="453" t="n"/>
      <c r="Z104" s="454" t="n"/>
    </row>
    <row r="105" ht="13.35" customHeight="1" s="162">
      <c r="B105" s="188" t="inlineStr">
        <is>
          <t>Register/Grille/Diffuser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c r="P105" s="453" t="n"/>
      <c r="Z105" s="454" t="n"/>
    </row>
    <row r="106" ht="13.35" customHeight="1" s="162">
      <c r="B106" s="153" t="inlineStr">
        <is>
          <t>No.</t>
        </is>
      </c>
      <c r="C106" s="188" t="inlineStr">
        <is>
          <t>Area Served</t>
        </is>
      </c>
      <c r="D106" s="188" t="inlineStr">
        <is>
          <t>Type</t>
        </is>
      </c>
      <c r="E106" s="188" t="inlineStr">
        <is>
          <t>Size</t>
        </is>
      </c>
      <c r="F106" s="188" t="inlineStr">
        <is>
          <t>Ak</t>
        </is>
      </c>
      <c r="G106" s="442" t="n"/>
      <c r="H106" s="442" t="n"/>
      <c r="I106" s="188" t="inlineStr">
        <is>
          <t>VEL</t>
        </is>
      </c>
      <c r="J106" s="188" t="inlineStr">
        <is>
          <t>CFM</t>
        </is>
      </c>
      <c r="K106" s="188" t="inlineStr">
        <is>
          <t>VEL</t>
        </is>
      </c>
      <c r="L106" s="188" t="inlineStr">
        <is>
          <t>CFM</t>
        </is>
      </c>
      <c r="M106" s="442" t="n"/>
      <c r="P106" s="453" t="n"/>
      <c r="Z106" s="454"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c r="P107" s="453" t="n"/>
      <c r="Z107" s="454" t="n"/>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c r="P108" s="453" t="n"/>
      <c r="Z108" s="454" t="n"/>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c r="P109" s="453" t="n"/>
      <c r="Z109" s="454" t="n"/>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c r="P110" s="453" t="n"/>
      <c r="Z110" s="454" t="n"/>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53" t="n"/>
      <c r="Z111" s="454"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53" t="n"/>
      <c r="Z112" s="454"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53" t="n"/>
      <c r="Z113" s="454"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53" t="n"/>
      <c r="Z114" s="454"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53" t="n"/>
      <c r="Z115" s="454"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53" t="n"/>
      <c r="Z116" s="454"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53" t="n"/>
      <c r="Z117" s="454"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53" t="n"/>
      <c r="Z118" s="454"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53" t="n"/>
      <c r="Z119" s="454"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57" t="n"/>
      <c r="Q120" s="458" t="n"/>
      <c r="R120" s="458" t="n"/>
      <c r="S120" s="458" t="n"/>
      <c r="T120" s="458" t="n"/>
      <c r="U120" s="458" t="n"/>
      <c r="V120" s="458" t="n"/>
      <c r="W120" s="458" t="n"/>
      <c r="X120" s="458" t="n"/>
      <c r="Y120" s="458" t="n"/>
      <c r="Z120" s="459" t="n"/>
    </row>
    <row r="121" ht="13.35" customHeight="1" s="162">
      <c r="C121" s="126" t="inlineStr">
        <is>
          <t>Total</t>
        </is>
      </c>
      <c r="D121" s="159" t="n"/>
      <c r="H121" s="45">
        <f>IF(SUM(H107:H120)=0,"",SUM(H107:H120))</f>
        <v/>
      </c>
      <c r="J121" s="45">
        <f>IF(SUM(J107:J120)=0,"",SUM(J107:J120))</f>
        <v/>
      </c>
      <c r="L121" s="45">
        <f>IF(SUM(L107:L120)=0,"",SUM(L107:L120))</f>
        <v/>
      </c>
      <c r="M121" s="35">
        <f>IF(OR(H121="",H121=0),"",IF(L121="",IF(J121="","",J121/H121),L121/H121))</f>
        <v/>
      </c>
    </row>
    <row r="122"/>
    <row r="123" ht="13.35" customHeight="1" s="162">
      <c r="B123" s="200" t="inlineStr">
        <is>
          <t>System</t>
        </is>
      </c>
      <c r="C123" s="403" t="n"/>
      <c r="D123" s="209">
        <f>IF('{Equipment Data Entry}'!B86="","",'{Equipment Data Entry}'!B86)</f>
        <v/>
      </c>
      <c r="E123" s="420" t="n"/>
      <c r="F123" s="403" t="n"/>
      <c r="G123" s="200" t="inlineStr">
        <is>
          <t>Service</t>
        </is>
      </c>
      <c r="H123" s="403" t="n"/>
      <c r="I123" s="210">
        <f>IF('{Equipment Data Entry}'!C86="","",'{Equipment Data Entry}'!C86)</f>
        <v/>
      </c>
      <c r="J123" s="420" t="n"/>
      <c r="K123" s="420" t="n"/>
      <c r="L123" s="420" t="n"/>
      <c r="M123" s="403" t="n"/>
      <c r="P123" s="450" t="inlineStr">
        <is>
          <t>Technician Notes</t>
        </is>
      </c>
      <c r="Q123" s="451" t="n"/>
      <c r="R123" s="451" t="n"/>
      <c r="S123" s="451" t="n"/>
      <c r="T123" s="451" t="n"/>
      <c r="U123" s="451" t="n"/>
      <c r="V123" s="451" t="n"/>
      <c r="W123" s="451" t="n"/>
      <c r="X123" s="451" t="n"/>
      <c r="Y123" s="451" t="n"/>
      <c r="Z123" s="452" t="n"/>
    </row>
    <row r="124" ht="13.35" customHeight="1" s="162">
      <c r="B124" s="424" t="n"/>
      <c r="C124" s="425" t="n"/>
      <c r="D124" s="424" t="n"/>
      <c r="E124" s="426" t="n"/>
      <c r="F124" s="425" t="n"/>
      <c r="G124" s="424" t="n"/>
      <c r="H124" s="425" t="n"/>
      <c r="I124" s="424" t="n"/>
      <c r="J124" s="426" t="n"/>
      <c r="K124" s="426" t="n"/>
      <c r="L124" s="426" t="n"/>
      <c r="M124" s="425" t="n"/>
      <c r="P124" s="453" t="n"/>
      <c r="Z124" s="454" t="n"/>
    </row>
    <row r="125" ht="13.35" customHeight="1" s="162">
      <c r="B125" s="455" t="inlineStr">
        <is>
          <t>Instrument:</t>
        </is>
      </c>
      <c r="C125" s="5" t="n"/>
      <c r="D125" s="428" t="n"/>
      <c r="G125" s="427" t="inlineStr">
        <is>
          <t>Ak basis / notes:</t>
        </is>
      </c>
      <c r="I125" s="456" t="n"/>
      <c r="P125" s="453" t="n"/>
      <c r="Z125" s="454" t="n"/>
    </row>
    <row r="126" ht="13.35" customHeight="1" s="162">
      <c r="B126" s="188" t="inlineStr">
        <is>
          <t>Register/Grille/Diffuser Airflow</t>
        </is>
      </c>
      <c r="C126" s="174" t="n"/>
      <c r="D126" s="174" t="n"/>
      <c r="E126" s="174" t="n"/>
      <c r="F126" s="173" t="n"/>
      <c r="G126" s="233" t="inlineStr">
        <is>
          <t>Design VEL</t>
        </is>
      </c>
      <c r="H126" s="194" t="inlineStr">
        <is>
          <t>Design CFM</t>
        </is>
      </c>
      <c r="I126" s="188" t="inlineStr">
        <is>
          <t>Initial</t>
        </is>
      </c>
      <c r="J126" s="173" t="n"/>
      <c r="K126" s="188" t="inlineStr">
        <is>
          <t>Final</t>
        </is>
      </c>
      <c r="L126" s="173" t="n"/>
      <c r="M126" s="188" t="inlineStr">
        <is>
          <t>%</t>
        </is>
      </c>
      <c r="P126" s="453" t="n"/>
      <c r="Z126" s="454" t="n"/>
    </row>
    <row r="127" ht="13.35" customHeight="1" s="162">
      <c r="B127" s="153" t="inlineStr">
        <is>
          <t>No.</t>
        </is>
      </c>
      <c r="C127" s="188" t="inlineStr">
        <is>
          <t>Area Served</t>
        </is>
      </c>
      <c r="D127" s="188" t="inlineStr">
        <is>
          <t>Type</t>
        </is>
      </c>
      <c r="E127" s="188" t="inlineStr">
        <is>
          <t>Size</t>
        </is>
      </c>
      <c r="F127" s="188" t="inlineStr">
        <is>
          <t>Ak</t>
        </is>
      </c>
      <c r="G127" s="442" t="n"/>
      <c r="H127" s="442" t="n"/>
      <c r="I127" s="188" t="inlineStr">
        <is>
          <t>VEL</t>
        </is>
      </c>
      <c r="J127" s="188" t="inlineStr">
        <is>
          <t>CFM</t>
        </is>
      </c>
      <c r="K127" s="188" t="inlineStr">
        <is>
          <t>VEL</t>
        </is>
      </c>
      <c r="L127" s="188" t="inlineStr">
        <is>
          <t>CFM</t>
        </is>
      </c>
      <c r="M127" s="442" t="n"/>
      <c r="P127" s="453" t="n"/>
      <c r="Z127" s="454" t="n"/>
    </row>
    <row r="128" ht="13.35" customHeight="1" s="162">
      <c r="B128" s="307" t="n"/>
      <c r="C128" s="307" t="n"/>
      <c r="E128" s="307" t="n"/>
      <c r="F128" s="32" t="n"/>
      <c r="G128" s="33">
        <f>IF(F128="", "", H128/F128)</f>
        <v/>
      </c>
      <c r="H128" s="33" t="n"/>
      <c r="I128" s="33" t="n"/>
      <c r="J128" s="33">
        <f>IF(I128="", "", I128*$F128)</f>
        <v/>
      </c>
      <c r="K128" s="33" t="n"/>
      <c r="L128" s="33">
        <f>IF(K128="", "", K128*$F128)</f>
        <v/>
      </c>
      <c r="M128" s="30">
        <f>IF(OR(H128="",H128=0),"",IF(K128="",IF(J128="","",J128/H128),L128/H128))</f>
        <v/>
      </c>
      <c r="P128" s="453" t="n"/>
      <c r="Z128" s="454" t="n"/>
    </row>
    <row r="129" ht="13.35" customHeight="1" s="162">
      <c r="B129" s="307" t="n"/>
      <c r="C129" s="307" t="n"/>
      <c r="E129" s="307" t="n"/>
      <c r="F129" s="32" t="n"/>
      <c r="G129" s="33">
        <f>IF(F129="", "", H129/F129)</f>
        <v/>
      </c>
      <c r="H129" s="33" t="n"/>
      <c r="I129" s="33" t="n"/>
      <c r="J129" s="33">
        <f>IF(I129="", "", I129*$F129)</f>
        <v/>
      </c>
      <c r="K129" s="33" t="n"/>
      <c r="L129" s="33">
        <f>IF(K129="", "", K129*$F129)</f>
        <v/>
      </c>
      <c r="M129" s="30">
        <f>IF(OR(H129="",H129=0),"",IF(K129="",IF(J129="","",J129/H129),L129/H129))</f>
        <v/>
      </c>
      <c r="P129" s="453" t="n"/>
      <c r="Z129" s="454" t="n"/>
    </row>
    <row r="130" ht="13.35" customHeight="1" s="162">
      <c r="B130" s="307" t="n"/>
      <c r="C130" s="307" t="n"/>
      <c r="E130" s="307" t="n"/>
      <c r="F130" s="32" t="n"/>
      <c r="G130" s="33">
        <f>IF(F130="", "", H130/F130)</f>
        <v/>
      </c>
      <c r="H130" s="33" t="n"/>
      <c r="I130" s="33" t="n"/>
      <c r="J130" s="33">
        <f>IF(I130="", "", I130*$F130)</f>
        <v/>
      </c>
      <c r="K130" s="33" t="n"/>
      <c r="L130" s="33">
        <f>IF(K130="", "", K130*$F130)</f>
        <v/>
      </c>
      <c r="M130" s="30">
        <f>IF(OR(H130="",H130=0),"",IF(K130="",IF(J130="","",J130/H130),L130/H130))</f>
        <v/>
      </c>
      <c r="P130" s="453" t="n"/>
      <c r="Z130" s="454" t="n"/>
    </row>
    <row r="131" ht="13.35" customHeight="1" s="162">
      <c r="B131" s="307" t="n"/>
      <c r="C131" s="307" t="n"/>
      <c r="E131" s="307" t="n"/>
      <c r="F131" s="32" t="n"/>
      <c r="G131" s="33">
        <f>IF(F131="", "", H131/F131)</f>
        <v/>
      </c>
      <c r="H131" s="33" t="n"/>
      <c r="I131" s="33" t="n"/>
      <c r="J131" s="33">
        <f>IF(I131="", "", I131*$F131)</f>
        <v/>
      </c>
      <c r="K131" s="33" t="n"/>
      <c r="L131" s="33">
        <f>IF(K131="", "", K131*$F131)</f>
        <v/>
      </c>
      <c r="M131" s="30">
        <f>IF(OR(H131="",H131=0),"",IF(K131="",IF(J131="","",J131/H131),L131/H131))</f>
        <v/>
      </c>
      <c r="P131" s="453" t="n"/>
      <c r="Z131" s="454" t="n"/>
    </row>
    <row r="132" ht="13.35" customHeight="1" s="162">
      <c r="B132" s="307" t="n"/>
      <c r="C132" s="307" t="n"/>
      <c r="E132" s="307" t="n"/>
      <c r="F132" s="32" t="n"/>
      <c r="G132" s="33">
        <f>IF(F132="", "", H132/F132)</f>
        <v/>
      </c>
      <c r="H132" s="33" t="n"/>
      <c r="I132" s="33" t="n"/>
      <c r="J132" s="33">
        <f>IF(I132="", "", I132*$F132)</f>
        <v/>
      </c>
      <c r="K132" s="33" t="n"/>
      <c r="L132" s="33">
        <f>IF(K132="", "", K132*$F132)</f>
        <v/>
      </c>
      <c r="M132" s="30">
        <f>IF(OR(H132="",H132=0),"",IF(K132="",IF(J132="","",J132/H132),L132/H132))</f>
        <v/>
      </c>
      <c r="P132" s="453" t="n"/>
      <c r="Z132" s="454"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c r="P133" s="453" t="n"/>
      <c r="Z133" s="454" t="n"/>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c r="P134" s="453" t="n"/>
      <c r="Z134" s="454" t="n"/>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c r="P135" s="453" t="n"/>
      <c r="Z135" s="454"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c r="P136" s="453" t="n"/>
      <c r="Z136" s="454"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c r="P137" s="453" t="n"/>
      <c r="Z137" s="454" t="n"/>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c r="P138" s="453" t="n"/>
      <c r="Z138" s="454" t="n"/>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c r="P139" s="453" t="n"/>
      <c r="Z139" s="454" t="n"/>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c r="P140" s="453" t="n"/>
      <c r="Z140" s="454" t="n"/>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c r="P141" s="457" t="n"/>
      <c r="Q141" s="458" t="n"/>
      <c r="R141" s="458" t="n"/>
      <c r="S141" s="458" t="n"/>
      <c r="T141" s="458" t="n"/>
      <c r="U141" s="458" t="n"/>
      <c r="V141" s="458" t="n"/>
      <c r="W141" s="458" t="n"/>
      <c r="X141" s="458" t="n"/>
      <c r="Y141" s="458" t="n"/>
      <c r="Z141" s="459" t="n"/>
    </row>
    <row r="142" ht="13.35" customHeight="1" s="162">
      <c r="C142" s="126" t="inlineStr">
        <is>
          <t>Total</t>
        </is>
      </c>
      <c r="D142" s="159" t="n"/>
      <c r="H142" s="45">
        <f>IF(SUM(H128:H141)=0,"",SUM(H128:H141))</f>
        <v/>
      </c>
      <c r="J142" s="45">
        <f>IF(SUM(J128:J141)=0,"",SUM(J128:J141))</f>
        <v/>
      </c>
      <c r="L142" s="45">
        <f>IF(SUM(L128:L141)=0,"",SUM(L128:L141))</f>
        <v/>
      </c>
      <c r="M142" s="35">
        <f>IF(OR(H142="",H142=0),"",IF(L142="",IF(J142="","",J142/H142),L142/H142))</f>
        <v/>
      </c>
    </row>
    <row r="143"/>
    <row r="144"/>
    <row r="145" ht="13.35" customHeight="1" s="162">
      <c r="B145" s="188" t="inlineStr">
        <is>
          <t>Notes</t>
        </is>
      </c>
      <c r="C145" s="173" t="n"/>
      <c r="D145" s="254" t="n"/>
      <c r="E145" s="159" t="n"/>
      <c r="F145" s="159" t="n"/>
      <c r="G145" s="159" t="n"/>
      <c r="H145" s="159" t="n"/>
      <c r="I145" s="159" t="n"/>
      <c r="J145" s="159" t="n"/>
      <c r="K145" s="159" t="n"/>
      <c r="L145" s="159" t="n"/>
      <c r="M145" s="160" t="n"/>
    </row>
    <row r="146" ht="13.35" customHeight="1" s="162">
      <c r="B146" s="460" t="n"/>
      <c r="M146" s="163" t="n"/>
    </row>
    <row r="147" ht="13.35" customHeight="1" s="162">
      <c r="B147" s="460" t="n"/>
      <c r="M147" s="163" t="n"/>
    </row>
    <row r="148" ht="13.35" customHeight="1" s="162">
      <c r="B148" s="460" t="n"/>
      <c r="M148" s="163" t="n"/>
    </row>
    <row r="149" ht="13.35" customHeight="1" s="162">
      <c r="B149" s="461" t="n"/>
      <c r="C149" s="165" t="n"/>
      <c r="D149" s="165" t="n"/>
      <c r="E149" s="165" t="n"/>
      <c r="F149" s="165" t="n"/>
      <c r="G149" s="165" t="n"/>
      <c r="H149" s="165" t="n"/>
      <c r="I149" s="165" t="n"/>
      <c r="J149" s="165" t="n"/>
      <c r="K149" s="165" t="n"/>
      <c r="L149" s="165" t="n"/>
      <c r="M149" s="166" t="n"/>
    </row>
    <row r="150"/>
    <row r="151" ht="13.35" customHeight="1" s="162">
      <c r="B151" s="200" t="inlineStr">
        <is>
          <t>System</t>
        </is>
      </c>
      <c r="C151" s="403" t="n"/>
      <c r="D151" s="209">
        <f>IF('{Equipment Data Entry}'!B87="","",'{Equipment Data Entry}'!B87)</f>
        <v/>
      </c>
      <c r="E151" s="420" t="n"/>
      <c r="F151" s="403" t="n"/>
      <c r="G151" s="200" t="inlineStr">
        <is>
          <t>Service</t>
        </is>
      </c>
      <c r="H151" s="403" t="n"/>
      <c r="I151" s="210">
        <f>IF('{Equipment Data Entry}'!C87="","",'{Equipment Data Entry}'!C87)</f>
        <v/>
      </c>
      <c r="J151" s="420" t="n"/>
      <c r="K151" s="420" t="n"/>
      <c r="L151" s="420" t="n"/>
      <c r="M151" s="403" t="n"/>
      <c r="P151" s="450" t="inlineStr">
        <is>
          <t>Technician Notes</t>
        </is>
      </c>
      <c r="Q151" s="451" t="n"/>
      <c r="R151" s="451" t="n"/>
      <c r="S151" s="451" t="n"/>
      <c r="T151" s="451" t="n"/>
      <c r="U151" s="451" t="n"/>
      <c r="V151" s="451" t="n"/>
      <c r="W151" s="451" t="n"/>
      <c r="X151" s="451" t="n"/>
      <c r="Y151" s="451" t="n"/>
      <c r="Z151" s="452" t="n"/>
    </row>
    <row r="152" ht="13.35" customHeight="1" s="162">
      <c r="B152" s="424" t="n"/>
      <c r="C152" s="425" t="n"/>
      <c r="D152" s="424" t="n"/>
      <c r="E152" s="426" t="n"/>
      <c r="F152" s="425" t="n"/>
      <c r="G152" s="424" t="n"/>
      <c r="H152" s="425" t="n"/>
      <c r="I152" s="424" t="n"/>
      <c r="J152" s="426" t="n"/>
      <c r="K152" s="426" t="n"/>
      <c r="L152" s="426" t="n"/>
      <c r="M152" s="425" t="n"/>
      <c r="P152" s="453" t="n"/>
      <c r="Z152" s="454" t="n"/>
    </row>
    <row r="153" ht="13.35" customHeight="1" s="162">
      <c r="B153" s="455" t="inlineStr">
        <is>
          <t>Instrument:</t>
        </is>
      </c>
      <c r="C153" s="5" t="n"/>
      <c r="D153" s="428" t="n"/>
      <c r="G153" s="427" t="inlineStr">
        <is>
          <t>Ak basis / notes:</t>
        </is>
      </c>
      <c r="I153" s="456" t="n"/>
      <c r="P153" s="453" t="n"/>
      <c r="Z153" s="454" t="n"/>
    </row>
    <row r="154" ht="13.35" customHeight="1" s="162">
      <c r="B154" s="188" t="inlineStr">
        <is>
          <t>Register/Grille/Diffuser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c r="P154" s="453" t="n"/>
      <c r="Z154" s="454" t="n"/>
    </row>
    <row r="155" ht="13.35" customHeight="1" s="162">
      <c r="B155" s="153" t="inlineStr">
        <is>
          <t>No.</t>
        </is>
      </c>
      <c r="C155" s="188" t="inlineStr">
        <is>
          <t>Area Served</t>
        </is>
      </c>
      <c r="D155" s="188" t="inlineStr">
        <is>
          <t>Type</t>
        </is>
      </c>
      <c r="E155" s="188" t="inlineStr">
        <is>
          <t>Size</t>
        </is>
      </c>
      <c r="F155" s="188" t="inlineStr">
        <is>
          <t>Ak</t>
        </is>
      </c>
      <c r="G155" s="442" t="n"/>
      <c r="H155" s="442" t="n"/>
      <c r="I155" s="188" t="inlineStr">
        <is>
          <t>VEL</t>
        </is>
      </c>
      <c r="J155" s="188" t="inlineStr">
        <is>
          <t>CFM</t>
        </is>
      </c>
      <c r="K155" s="188" t="inlineStr">
        <is>
          <t>VEL</t>
        </is>
      </c>
      <c r="L155" s="188" t="inlineStr">
        <is>
          <t>CFM</t>
        </is>
      </c>
      <c r="M155" s="442" t="n"/>
      <c r="P155" s="453" t="n"/>
      <c r="Z155" s="454"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c r="P156" s="453" t="n"/>
      <c r="Z156" s="454" t="n"/>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53" t="n"/>
      <c r="Z157" s="454"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53" t="n"/>
      <c r="Z158" s="454"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53" t="n"/>
      <c r="Z159" s="454"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53" t="n"/>
      <c r="Z160" s="454"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53" t="n"/>
      <c r="Z161" s="454"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53" t="n"/>
      <c r="Z162" s="454"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53" t="n"/>
      <c r="Z163" s="454"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53" t="n"/>
      <c r="Z164" s="454"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53" t="n"/>
      <c r="Z165" s="454"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53" t="n"/>
      <c r="Z166" s="454" t="n"/>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c r="P167" s="453" t="n"/>
      <c r="Z167" s="454" t="n"/>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c r="P168" s="453" t="n"/>
      <c r="Z168" s="454" t="n"/>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c r="P169" s="457" t="n"/>
      <c r="Q169" s="458" t="n"/>
      <c r="R169" s="458" t="n"/>
      <c r="S169" s="458" t="n"/>
      <c r="T169" s="458" t="n"/>
      <c r="U169" s="458" t="n"/>
      <c r="V169" s="458" t="n"/>
      <c r="W169" s="458" t="n"/>
      <c r="X169" s="458" t="n"/>
      <c r="Y169" s="458" t="n"/>
      <c r="Z169" s="459" t="n"/>
    </row>
    <row r="170" ht="13.35" customHeight="1" s="162">
      <c r="C170" s="126" t="inlineStr">
        <is>
          <t>Total</t>
        </is>
      </c>
      <c r="D170" s="159" t="n"/>
      <c r="H170" s="45">
        <f>IF(SUM(H156:H169)=0,"",SUM(H156:H169))</f>
        <v/>
      </c>
      <c r="J170" s="45">
        <f>IF(SUM(J156:J169)=0,"",SUM(J156:J169))</f>
        <v/>
      </c>
      <c r="L170" s="45">
        <f>IF(SUM(L156:L169)=0,"",SUM(L156:L169))</f>
        <v/>
      </c>
      <c r="M170" s="35">
        <f>IF(OR(H170="",H170=0),"",IF(L170="",IF(J170="","",J170/H170),L170/H170))</f>
        <v/>
      </c>
    </row>
    <row r="171"/>
    <row r="172" ht="13.35" customHeight="1" s="162">
      <c r="B172" s="200" t="inlineStr">
        <is>
          <t>System</t>
        </is>
      </c>
      <c r="C172" s="403" t="n"/>
      <c r="D172" s="209">
        <f>IF('{Equipment Data Entry}'!B88="","",'{Equipment Data Entry}'!B88)</f>
        <v/>
      </c>
      <c r="E172" s="420" t="n"/>
      <c r="F172" s="403" t="n"/>
      <c r="G172" s="200" t="inlineStr">
        <is>
          <t>Service</t>
        </is>
      </c>
      <c r="H172" s="403" t="n"/>
      <c r="I172" s="210">
        <f>IF('{Equipment Data Entry}'!C88="","",'{Equipment Data Entry}'!C88)</f>
        <v/>
      </c>
      <c r="J172" s="420" t="n"/>
      <c r="K172" s="420" t="n"/>
      <c r="L172" s="420" t="n"/>
      <c r="M172" s="403" t="n"/>
      <c r="P172" s="450" t="inlineStr">
        <is>
          <t>Technician Notes</t>
        </is>
      </c>
      <c r="Q172" s="451" t="n"/>
      <c r="R172" s="451" t="n"/>
      <c r="S172" s="451" t="n"/>
      <c r="T172" s="451" t="n"/>
      <c r="U172" s="451" t="n"/>
      <c r="V172" s="451" t="n"/>
      <c r="W172" s="451" t="n"/>
      <c r="X172" s="451" t="n"/>
      <c r="Y172" s="451" t="n"/>
      <c r="Z172" s="452" t="n"/>
    </row>
    <row r="173" ht="13.35" customHeight="1" s="162">
      <c r="B173" s="424" t="n"/>
      <c r="C173" s="425" t="n"/>
      <c r="D173" s="424" t="n"/>
      <c r="E173" s="426" t="n"/>
      <c r="F173" s="425" t="n"/>
      <c r="G173" s="424" t="n"/>
      <c r="H173" s="425" t="n"/>
      <c r="I173" s="424" t="n"/>
      <c r="J173" s="426" t="n"/>
      <c r="K173" s="426" t="n"/>
      <c r="L173" s="426" t="n"/>
      <c r="M173" s="425" t="n"/>
      <c r="P173" s="453" t="n"/>
      <c r="Z173" s="454" t="n"/>
    </row>
    <row r="174" ht="13.35" customHeight="1" s="162">
      <c r="B174" s="455" t="inlineStr">
        <is>
          <t>Instrument:</t>
        </is>
      </c>
      <c r="C174" s="5" t="n"/>
      <c r="D174" s="428" t="n"/>
      <c r="G174" s="427" t="inlineStr">
        <is>
          <t>Ak basis / notes:</t>
        </is>
      </c>
      <c r="I174" s="456" t="n"/>
      <c r="P174" s="453" t="n"/>
      <c r="Z174" s="454" t="n"/>
    </row>
    <row r="175" ht="13.35" customHeight="1" s="162">
      <c r="B175" s="188" t="inlineStr">
        <is>
          <t>Register/Grille/Diffuser Airflow</t>
        </is>
      </c>
      <c r="C175" s="174" t="n"/>
      <c r="D175" s="174" t="n"/>
      <c r="E175" s="174" t="n"/>
      <c r="F175" s="173" t="n"/>
      <c r="G175" s="233" t="inlineStr">
        <is>
          <t>Design VEL</t>
        </is>
      </c>
      <c r="H175" s="194" t="inlineStr">
        <is>
          <t>Design CFM</t>
        </is>
      </c>
      <c r="I175" s="188" t="inlineStr">
        <is>
          <t>Initial</t>
        </is>
      </c>
      <c r="J175" s="173" t="n"/>
      <c r="K175" s="188" t="inlineStr">
        <is>
          <t>Final</t>
        </is>
      </c>
      <c r="L175" s="173" t="n"/>
      <c r="M175" s="188" t="inlineStr">
        <is>
          <t>%</t>
        </is>
      </c>
      <c r="P175" s="453" t="n"/>
      <c r="Z175" s="454" t="n"/>
    </row>
    <row r="176" ht="13.35" customHeight="1" s="162">
      <c r="B176" s="153" t="inlineStr">
        <is>
          <t>No.</t>
        </is>
      </c>
      <c r="C176" s="188" t="inlineStr">
        <is>
          <t>Area Served</t>
        </is>
      </c>
      <c r="D176" s="188" t="inlineStr">
        <is>
          <t>Type</t>
        </is>
      </c>
      <c r="E176" s="188" t="inlineStr">
        <is>
          <t>Size</t>
        </is>
      </c>
      <c r="F176" s="188" t="inlineStr">
        <is>
          <t>Ak</t>
        </is>
      </c>
      <c r="G176" s="442" t="n"/>
      <c r="H176" s="442" t="n"/>
      <c r="I176" s="188" t="inlineStr">
        <is>
          <t>VEL</t>
        </is>
      </c>
      <c r="J176" s="188" t="inlineStr">
        <is>
          <t>CFM</t>
        </is>
      </c>
      <c r="K176" s="188" t="inlineStr">
        <is>
          <t>VEL</t>
        </is>
      </c>
      <c r="L176" s="188" t="inlineStr">
        <is>
          <t>CFM</t>
        </is>
      </c>
      <c r="M176" s="442" t="n"/>
      <c r="P176" s="453" t="n"/>
      <c r="Z176" s="454" t="n"/>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c r="P177" s="453" t="n"/>
      <c r="Z177" s="454" t="n"/>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c r="P178" s="453" t="n"/>
      <c r="Z178" s="454" t="n"/>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c r="P179" s="453" t="n"/>
      <c r="Z179" s="454" t="n"/>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c r="P180" s="453" t="n"/>
      <c r="Z180" s="454" t="n"/>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c r="P181" s="453" t="n"/>
      <c r="Z181" s="454" t="n"/>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c r="P182" s="453" t="n"/>
      <c r="Z182" s="454" t="n"/>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c r="P183" s="453" t="n"/>
      <c r="Z183" s="454"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c r="P184" s="453" t="n"/>
      <c r="Z184" s="454"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c r="P185" s="453" t="n"/>
      <c r="Z185" s="454" t="n"/>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c r="P186" s="453" t="n"/>
      <c r="Z186" s="454" t="n"/>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c r="P187" s="453" t="n"/>
      <c r="Z187" s="454" t="n"/>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c r="P188" s="453" t="n"/>
      <c r="Z188" s="454" t="n"/>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c r="P189" s="453" t="n"/>
      <c r="Z189" s="454" t="n"/>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c r="P190" s="457" t="n"/>
      <c r="Q190" s="458" t="n"/>
      <c r="R190" s="458" t="n"/>
      <c r="S190" s="458" t="n"/>
      <c r="T190" s="458" t="n"/>
      <c r="U190" s="458" t="n"/>
      <c r="V190" s="458" t="n"/>
      <c r="W190" s="458" t="n"/>
      <c r="X190" s="458" t="n"/>
      <c r="Y190" s="458" t="n"/>
      <c r="Z190" s="459" t="n"/>
    </row>
    <row r="191" ht="13.35" customHeight="1" s="162">
      <c r="C191" s="126" t="inlineStr">
        <is>
          <t>Total</t>
        </is>
      </c>
      <c r="D191" s="159" t="n"/>
      <c r="H191" s="45">
        <f>IF(SUM(H177:H190)=0,"",SUM(H177:H190))</f>
        <v/>
      </c>
      <c r="J191" s="45">
        <f>IF(SUM(J177:J190)=0,"",SUM(J177:J190))</f>
        <v/>
      </c>
      <c r="L191" s="45">
        <f>IF(SUM(L177:L190)=0,"",SUM(L177:L190))</f>
        <v/>
      </c>
      <c r="M191" s="35">
        <f>IF(OR(H191="",H191=0),"",IF(L191="",IF(J191="","",J191/H191),L191/H191))</f>
        <v/>
      </c>
    </row>
    <row r="192"/>
    <row r="193"/>
    <row r="194" ht="13.35" customHeight="1" s="162">
      <c r="B194" s="188" t="inlineStr">
        <is>
          <t>Notes</t>
        </is>
      </c>
      <c r="C194" s="173" t="n"/>
      <c r="D194" s="254" t="n"/>
      <c r="E194" s="159" t="n"/>
      <c r="F194" s="159" t="n"/>
      <c r="G194" s="159" t="n"/>
      <c r="H194" s="159" t="n"/>
      <c r="I194" s="159" t="n"/>
      <c r="J194" s="159" t="n"/>
      <c r="K194" s="159" t="n"/>
      <c r="L194" s="159" t="n"/>
      <c r="M194" s="160" t="n"/>
    </row>
    <row r="195" ht="13.35" customHeight="1" s="162">
      <c r="B195" s="460" t="n"/>
      <c r="M195" s="163" t="n"/>
    </row>
    <row r="196" ht="13.35" customHeight="1" s="162">
      <c r="B196" s="460" t="n"/>
      <c r="M196" s="163" t="n"/>
    </row>
    <row r="197" ht="13.35" customHeight="1" s="162">
      <c r="B197" s="460" t="n"/>
      <c r="M197" s="163" t="n"/>
    </row>
    <row r="198" ht="13.35" customHeight="1" s="162">
      <c r="B198" s="461" t="n"/>
      <c r="C198" s="165" t="n"/>
      <c r="D198" s="165" t="n"/>
      <c r="E198" s="165" t="n"/>
      <c r="F198" s="165" t="n"/>
      <c r="G198" s="165" t="n"/>
      <c r="H198" s="165" t="n"/>
      <c r="I198" s="165" t="n"/>
      <c r="J198" s="165" t="n"/>
      <c r="K198" s="165" t="n"/>
      <c r="L198" s="165" t="n"/>
      <c r="M198" s="166" t="n"/>
    </row>
    <row r="199"/>
    <row r="200" ht="13.35" customHeight="1" s="162">
      <c r="B200" s="200" t="inlineStr">
        <is>
          <t>System</t>
        </is>
      </c>
      <c r="C200" s="403" t="n"/>
      <c r="D200" s="209">
        <f>IF('{Equipment Data Entry}'!B89="","",'{Equipment Data Entry}'!B89)</f>
        <v/>
      </c>
      <c r="E200" s="420" t="n"/>
      <c r="F200" s="403" t="n"/>
      <c r="G200" s="200" t="inlineStr">
        <is>
          <t>Service</t>
        </is>
      </c>
      <c r="H200" s="403" t="n"/>
      <c r="I200" s="210">
        <f>IF('{Equipment Data Entry}'!C89="","",'{Equipment Data Entry}'!C89)</f>
        <v/>
      </c>
      <c r="J200" s="420" t="n"/>
      <c r="K200" s="420" t="n"/>
      <c r="L200" s="420" t="n"/>
      <c r="M200" s="403" t="n"/>
      <c r="P200" s="450" t="inlineStr">
        <is>
          <t>Technician Notes</t>
        </is>
      </c>
      <c r="Q200" s="451" t="n"/>
      <c r="R200" s="451" t="n"/>
      <c r="S200" s="451" t="n"/>
      <c r="T200" s="451" t="n"/>
      <c r="U200" s="451" t="n"/>
      <c r="V200" s="451" t="n"/>
      <c r="W200" s="451" t="n"/>
      <c r="X200" s="451" t="n"/>
      <c r="Y200" s="451" t="n"/>
      <c r="Z200" s="452" t="n"/>
    </row>
    <row r="201" ht="13.35" customHeight="1" s="162">
      <c r="B201" s="424" t="n"/>
      <c r="C201" s="425" t="n"/>
      <c r="D201" s="424" t="n"/>
      <c r="E201" s="426" t="n"/>
      <c r="F201" s="425" t="n"/>
      <c r="G201" s="424" t="n"/>
      <c r="H201" s="425" t="n"/>
      <c r="I201" s="424" t="n"/>
      <c r="J201" s="426" t="n"/>
      <c r="K201" s="426" t="n"/>
      <c r="L201" s="426" t="n"/>
      <c r="M201" s="425" t="n"/>
      <c r="P201" s="453" t="n"/>
      <c r="Z201" s="454" t="n"/>
    </row>
    <row r="202" ht="13.35" customHeight="1" s="162">
      <c r="B202" s="455" t="inlineStr">
        <is>
          <t>Instrument:</t>
        </is>
      </c>
      <c r="C202" s="5" t="n"/>
      <c r="D202" s="428" t="n"/>
      <c r="G202" s="427" t="inlineStr">
        <is>
          <t>Ak basis / notes:</t>
        </is>
      </c>
      <c r="I202" s="456" t="n"/>
      <c r="P202" s="453" t="n"/>
      <c r="Z202" s="454" t="n"/>
    </row>
    <row r="203" ht="13.35" customHeight="1" s="162">
      <c r="B203" s="188" t="inlineStr">
        <is>
          <t>Register/Grille/Diffuser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c r="P203" s="453" t="n"/>
      <c r="Z203" s="454" t="n"/>
    </row>
    <row r="204" ht="13.35" customHeight="1" s="162">
      <c r="B204" s="153" t="inlineStr">
        <is>
          <t>No.</t>
        </is>
      </c>
      <c r="C204" s="188" t="inlineStr">
        <is>
          <t>Area Served</t>
        </is>
      </c>
      <c r="D204" s="188" t="inlineStr">
        <is>
          <t>Type</t>
        </is>
      </c>
      <c r="E204" s="188" t="inlineStr">
        <is>
          <t>Size</t>
        </is>
      </c>
      <c r="F204" s="188" t="inlineStr">
        <is>
          <t>Ak</t>
        </is>
      </c>
      <c r="G204" s="442" t="n"/>
      <c r="H204" s="442" t="n"/>
      <c r="I204" s="188" t="inlineStr">
        <is>
          <t>VEL</t>
        </is>
      </c>
      <c r="J204" s="188" t="inlineStr">
        <is>
          <t>CFM</t>
        </is>
      </c>
      <c r="K204" s="188" t="inlineStr">
        <is>
          <t>VEL</t>
        </is>
      </c>
      <c r="L204" s="188" t="inlineStr">
        <is>
          <t>CFM</t>
        </is>
      </c>
      <c r="M204" s="442" t="n"/>
      <c r="P204" s="453" t="n"/>
      <c r="Z204" s="454"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53" t="n"/>
      <c r="Z205" s="454"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53" t="n"/>
      <c r="Z206" s="454"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53" t="n"/>
      <c r="Z207" s="454"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53" t="n"/>
      <c r="Z208" s="454"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53" t="n"/>
      <c r="Z209" s="454"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53" t="n"/>
      <c r="Z210" s="454"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53" t="n"/>
      <c r="Z211" s="454"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53" t="n"/>
      <c r="Z212" s="454"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53" t="n"/>
      <c r="Z213" s="454" t="n"/>
    </row>
    <row r="214" ht="13.35" customHeight="1" s="162">
      <c r="B214" s="307" t="n"/>
      <c r="C214" s="307" t="n"/>
      <c r="E214" s="307" t="n"/>
      <c r="F214" s="32" t="n"/>
      <c r="G214" s="33">
        <f>IF(F214="", "", H214/F214)</f>
        <v/>
      </c>
      <c r="H214" s="33" t="n"/>
      <c r="I214" s="33" t="n"/>
      <c r="J214" s="33">
        <f>IF(I214="", "", I214*$F214)</f>
        <v/>
      </c>
      <c r="K214" s="33" t="n"/>
      <c r="L214" s="33">
        <f>IF(K214="", "", K214*$F214)</f>
        <v/>
      </c>
      <c r="M214" s="30">
        <f>IF(OR(H214="",H214=0),"",IF(K214="",IF(J214="","",J214/H214),L214/H214))</f>
        <v/>
      </c>
      <c r="P214" s="453" t="n"/>
      <c r="Z214" s="454" t="n"/>
    </row>
    <row r="215" ht="13.35" customHeight="1" s="162">
      <c r="B215" s="307" t="n"/>
      <c r="C215" s="307" t="n"/>
      <c r="E215" s="307" t="n"/>
      <c r="F215" s="32" t="n"/>
      <c r="G215" s="33">
        <f>IF(F215="", "", H215/F215)</f>
        <v/>
      </c>
      <c r="H215" s="33" t="n"/>
      <c r="I215" s="33" t="n"/>
      <c r="J215" s="33">
        <f>IF(I215="", "", I215*$F215)</f>
        <v/>
      </c>
      <c r="K215" s="33" t="n"/>
      <c r="L215" s="33">
        <f>IF(K215="", "", K215*$F215)</f>
        <v/>
      </c>
      <c r="M215" s="30">
        <f>IF(OR(H215="",H215=0),"",IF(K215="",IF(J215="","",J215/H215),L215/H215))</f>
        <v/>
      </c>
      <c r="P215" s="453" t="n"/>
      <c r="Z215" s="454" t="n"/>
    </row>
    <row r="216" ht="13.35" customHeight="1" s="162">
      <c r="B216" s="307" t="n"/>
      <c r="C216" s="307" t="n"/>
      <c r="E216" s="307" t="n"/>
      <c r="F216" s="32" t="n"/>
      <c r="G216" s="33">
        <f>IF(F216="", "", H216/F216)</f>
        <v/>
      </c>
      <c r="H216" s="33" t="n"/>
      <c r="I216" s="33" t="n"/>
      <c r="J216" s="33">
        <f>IF(I216="", "", I216*$F216)</f>
        <v/>
      </c>
      <c r="K216" s="33" t="n"/>
      <c r="L216" s="33">
        <f>IF(K216="", "", K216*$F216)</f>
        <v/>
      </c>
      <c r="M216" s="30">
        <f>IF(OR(H216="",H216=0),"",IF(K216="",IF(J216="","",J216/H216),L216/H216))</f>
        <v/>
      </c>
      <c r="P216" s="453" t="n"/>
      <c r="Z216" s="454" t="n"/>
    </row>
    <row r="217" ht="13.35" customHeight="1" s="162">
      <c r="B217" s="307" t="n"/>
      <c r="C217" s="307" t="n"/>
      <c r="E217" s="307" t="n"/>
      <c r="F217" s="32" t="n"/>
      <c r="G217" s="33">
        <f>IF(F217="", "", H217/F217)</f>
        <v/>
      </c>
      <c r="H217" s="33" t="n"/>
      <c r="I217" s="33" t="n"/>
      <c r="J217" s="33">
        <f>IF(I217="", "", I217*$F217)</f>
        <v/>
      </c>
      <c r="K217" s="33" t="n"/>
      <c r="L217" s="33">
        <f>IF(K217="", "", K217*$F217)</f>
        <v/>
      </c>
      <c r="M217" s="30">
        <f>IF(OR(H217="",H217=0),"",IF(K217="",IF(J217="","",J217/H217),L217/H217))</f>
        <v/>
      </c>
      <c r="P217" s="453" t="n"/>
      <c r="Z217" s="454" t="n"/>
    </row>
    <row r="218" ht="13.35" customHeight="1" s="162">
      <c r="B218" s="307" t="n"/>
      <c r="C218" s="307" t="n"/>
      <c r="E218" s="307" t="n"/>
      <c r="F218" s="32" t="n"/>
      <c r="G218" s="33">
        <f>IF(F218="", "", H218/F218)</f>
        <v/>
      </c>
      <c r="H218" s="33" t="n"/>
      <c r="I218" s="33" t="n"/>
      <c r="J218" s="33">
        <f>IF(I218="", "", I218*$F218)</f>
        <v/>
      </c>
      <c r="K218" s="33" t="n"/>
      <c r="L218" s="33">
        <f>IF(K218="", "", K218*$F218)</f>
        <v/>
      </c>
      <c r="M218" s="30">
        <f>IF(OR(H218="",H218=0),"",IF(K218="",IF(J218="","",J218/H218),L218/H218))</f>
        <v/>
      </c>
      <c r="P218" s="457" t="n"/>
      <c r="Q218" s="458" t="n"/>
      <c r="R218" s="458" t="n"/>
      <c r="S218" s="458" t="n"/>
      <c r="T218" s="458" t="n"/>
      <c r="U218" s="458" t="n"/>
      <c r="V218" s="458" t="n"/>
      <c r="W218" s="458" t="n"/>
      <c r="X218" s="458" t="n"/>
      <c r="Y218" s="458" t="n"/>
      <c r="Z218" s="459" t="n"/>
    </row>
    <row r="219" ht="13.35" customHeight="1" s="162">
      <c r="C219" s="126" t="inlineStr">
        <is>
          <t>Total</t>
        </is>
      </c>
      <c r="D219" s="159" t="n"/>
      <c r="H219" s="45">
        <f>IF(SUM(H205:H218)=0,"",SUM(H205:H218))</f>
        <v/>
      </c>
      <c r="J219" s="45">
        <f>IF(SUM(J205:J218)=0,"",SUM(J205:J218))</f>
        <v/>
      </c>
      <c r="L219" s="45">
        <f>IF(SUM(L205:L218)=0,"",SUM(L205:L218))</f>
        <v/>
      </c>
      <c r="M219" s="35">
        <f>IF(OR(H219="",H219=0),"",IF(L219="",IF(J219="","",J219/H219),L219/H219))</f>
        <v/>
      </c>
    </row>
    <row r="220"/>
    <row r="221" ht="13.35" customHeight="1" s="162">
      <c r="B221" s="200" t="inlineStr">
        <is>
          <t>System</t>
        </is>
      </c>
      <c r="C221" s="403" t="n"/>
      <c r="D221" s="209">
        <f>IF('{Equipment Data Entry}'!B90="","",'{Equipment Data Entry}'!B90)</f>
        <v/>
      </c>
      <c r="E221" s="420" t="n"/>
      <c r="F221" s="403" t="n"/>
      <c r="G221" s="200" t="inlineStr">
        <is>
          <t>Service</t>
        </is>
      </c>
      <c r="H221" s="403" t="n"/>
      <c r="I221" s="210">
        <f>IF('{Equipment Data Entry}'!C90="","",'{Equipment Data Entry}'!C90)</f>
        <v/>
      </c>
      <c r="J221" s="420" t="n"/>
      <c r="K221" s="420" t="n"/>
      <c r="L221" s="420" t="n"/>
      <c r="M221" s="403" t="n"/>
      <c r="P221" s="450" t="inlineStr">
        <is>
          <t>Technician Notes</t>
        </is>
      </c>
      <c r="Q221" s="451" t="n"/>
      <c r="R221" s="451" t="n"/>
      <c r="S221" s="451" t="n"/>
      <c r="T221" s="451" t="n"/>
      <c r="U221" s="451" t="n"/>
      <c r="V221" s="451" t="n"/>
      <c r="W221" s="451" t="n"/>
      <c r="X221" s="451" t="n"/>
      <c r="Y221" s="451" t="n"/>
      <c r="Z221" s="452" t="n"/>
    </row>
    <row r="222" ht="13.35" customHeight="1" s="162">
      <c r="B222" s="424" t="n"/>
      <c r="C222" s="425" t="n"/>
      <c r="D222" s="424" t="n"/>
      <c r="E222" s="426" t="n"/>
      <c r="F222" s="425" t="n"/>
      <c r="G222" s="424" t="n"/>
      <c r="H222" s="425" t="n"/>
      <c r="I222" s="424" t="n"/>
      <c r="J222" s="426" t="n"/>
      <c r="K222" s="426" t="n"/>
      <c r="L222" s="426" t="n"/>
      <c r="M222" s="425" t="n"/>
      <c r="P222" s="453" t="n"/>
      <c r="Z222" s="454" t="n"/>
    </row>
    <row r="223" ht="13.35" customHeight="1" s="162">
      <c r="B223" s="455" t="inlineStr">
        <is>
          <t>Instrument:</t>
        </is>
      </c>
      <c r="C223" s="5" t="n"/>
      <c r="D223" s="428" t="n"/>
      <c r="G223" s="427" t="inlineStr">
        <is>
          <t>Ak basis / notes:</t>
        </is>
      </c>
      <c r="I223" s="456" t="n"/>
      <c r="P223" s="453" t="n"/>
      <c r="Z223" s="454" t="n"/>
    </row>
    <row r="224" ht="13.35" customHeight="1" s="162">
      <c r="B224" s="188" t="inlineStr">
        <is>
          <t>Register/Grille/Diffuser Airflow</t>
        </is>
      </c>
      <c r="C224" s="174" t="n"/>
      <c r="D224" s="174" t="n"/>
      <c r="E224" s="174" t="n"/>
      <c r="F224" s="173" t="n"/>
      <c r="G224" s="233" t="inlineStr">
        <is>
          <t>Design VEL</t>
        </is>
      </c>
      <c r="H224" s="194" t="inlineStr">
        <is>
          <t>Design CFM</t>
        </is>
      </c>
      <c r="I224" s="188" t="inlineStr">
        <is>
          <t>Initial</t>
        </is>
      </c>
      <c r="J224" s="173" t="n"/>
      <c r="K224" s="188" t="inlineStr">
        <is>
          <t>Final</t>
        </is>
      </c>
      <c r="L224" s="173" t="n"/>
      <c r="M224" s="188" t="inlineStr">
        <is>
          <t>%</t>
        </is>
      </c>
      <c r="P224" s="453" t="n"/>
      <c r="Z224" s="454" t="n"/>
    </row>
    <row r="225" ht="13.35" customHeight="1" s="162">
      <c r="B225" s="153" t="inlineStr">
        <is>
          <t>No.</t>
        </is>
      </c>
      <c r="C225" s="188" t="inlineStr">
        <is>
          <t>Area Served</t>
        </is>
      </c>
      <c r="D225" s="188" t="inlineStr">
        <is>
          <t>Type</t>
        </is>
      </c>
      <c r="E225" s="188" t="inlineStr">
        <is>
          <t>Size</t>
        </is>
      </c>
      <c r="F225" s="188" t="inlineStr">
        <is>
          <t>Ak</t>
        </is>
      </c>
      <c r="G225" s="442" t="n"/>
      <c r="H225" s="442" t="n"/>
      <c r="I225" s="188" t="inlineStr">
        <is>
          <t>VEL</t>
        </is>
      </c>
      <c r="J225" s="188" t="inlineStr">
        <is>
          <t>CFM</t>
        </is>
      </c>
      <c r="K225" s="188" t="inlineStr">
        <is>
          <t>VEL</t>
        </is>
      </c>
      <c r="L225" s="188" t="inlineStr">
        <is>
          <t>CFM</t>
        </is>
      </c>
      <c r="M225" s="442" t="n"/>
      <c r="P225" s="453" t="n"/>
      <c r="Z225" s="454" t="n"/>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c r="P226" s="453" t="n"/>
      <c r="Z226" s="454" t="n"/>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c r="P227" s="453" t="n"/>
      <c r="Z227" s="454" t="n"/>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c r="P228" s="453" t="n"/>
      <c r="Z228" s="454" t="n"/>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c r="P229" s="453" t="n"/>
      <c r="Z229" s="454" t="n"/>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c r="P230" s="453" t="n"/>
      <c r="Z230" s="454" t="n"/>
    </row>
    <row r="231" ht="13.35" customHeight="1" s="162">
      <c r="B231" s="307" t="n"/>
      <c r="C231" s="307" t="n"/>
      <c r="E231" s="307" t="n"/>
      <c r="F231" s="32" t="n"/>
      <c r="G231" s="33">
        <f>IF(F231="", "", H231/F231)</f>
        <v/>
      </c>
      <c r="H231" s="33" t="n"/>
      <c r="I231" s="33" t="n"/>
      <c r="J231" s="33">
        <f>IF(I231="", "", I231*$F231)</f>
        <v/>
      </c>
      <c r="K231" s="33" t="n"/>
      <c r="L231" s="33">
        <f>IF(K231="", "", K231*$F231)</f>
        <v/>
      </c>
      <c r="M231" s="30">
        <f>IF(OR(H231="",H231=0),"",IF(K231="",IF(J231="","",J231/H231),L231/H231))</f>
        <v/>
      </c>
      <c r="P231" s="453" t="n"/>
      <c r="Z231" s="454"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c r="P232" s="453" t="n"/>
      <c r="Z232" s="454" t="n"/>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c r="P233" s="453" t="n"/>
      <c r="Z233" s="454" t="n"/>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c r="P234" s="453" t="n"/>
      <c r="Z234" s="454" t="n"/>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c r="P235" s="453" t="n"/>
      <c r="Z235" s="454" t="n"/>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c r="P236" s="453" t="n"/>
      <c r="Z236" s="454"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c r="P237" s="453" t="n"/>
      <c r="Z237" s="454" t="n"/>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c r="P238" s="453" t="n"/>
      <c r="Z238" s="454" t="n"/>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c r="P239" s="457" t="n"/>
      <c r="Q239" s="458" t="n"/>
      <c r="R239" s="458" t="n"/>
      <c r="S239" s="458" t="n"/>
      <c r="T239" s="458" t="n"/>
      <c r="U239" s="458" t="n"/>
      <c r="V239" s="458" t="n"/>
      <c r="W239" s="458" t="n"/>
      <c r="X239" s="458" t="n"/>
      <c r="Y239" s="458" t="n"/>
      <c r="Z239" s="459" t="n"/>
    </row>
    <row r="240" ht="13.35" customHeight="1" s="162">
      <c r="C240" s="126" t="inlineStr">
        <is>
          <t>Total</t>
        </is>
      </c>
      <c r="D240" s="159" t="n"/>
      <c r="H240" s="45">
        <f>IF(SUM(H226:H239)=0,"",SUM(H226:H239))</f>
        <v/>
      </c>
      <c r="J240" s="45">
        <f>IF(SUM(J226:J239)=0,"",SUM(J226:J239))</f>
        <v/>
      </c>
      <c r="L240" s="45">
        <f>IF(SUM(L226:L239)=0,"",SUM(L226:L239))</f>
        <v/>
      </c>
      <c r="M240" s="35">
        <f>IF(OR(H240="",H240=0),"",IF(L240="",IF(J240="","",J240/H240),L240/H240))</f>
        <v/>
      </c>
    </row>
    <row r="241"/>
    <row r="242"/>
    <row r="243" ht="13.35" customHeight="1" s="162">
      <c r="B243" s="188" t="inlineStr">
        <is>
          <t>Notes</t>
        </is>
      </c>
      <c r="C243" s="173" t="n"/>
      <c r="D243" s="254" t="n"/>
      <c r="E243" s="159" t="n"/>
      <c r="F243" s="159" t="n"/>
      <c r="G243" s="159" t="n"/>
      <c r="H243" s="159" t="n"/>
      <c r="I243" s="159" t="n"/>
      <c r="J243" s="159" t="n"/>
      <c r="K243" s="159" t="n"/>
      <c r="L243" s="159" t="n"/>
      <c r="M243" s="160" t="n"/>
    </row>
    <row r="244" ht="13.35" customHeight="1" s="162">
      <c r="B244" s="460" t="n"/>
      <c r="M244" s="163" t="n"/>
    </row>
    <row r="245" ht="13.35" customHeight="1" s="162">
      <c r="B245" s="460" t="n"/>
      <c r="M245" s="163" t="n"/>
    </row>
    <row r="246" ht="13.35" customHeight="1" s="162">
      <c r="B246" s="460" t="n"/>
      <c r="M246" s="163" t="n"/>
    </row>
    <row r="247" ht="13.35" customHeight="1" s="162">
      <c r="B247" s="461" t="n"/>
      <c r="C247" s="165" t="n"/>
      <c r="D247" s="165" t="n"/>
      <c r="E247" s="165" t="n"/>
      <c r="F247" s="165" t="n"/>
      <c r="G247" s="165" t="n"/>
      <c r="H247" s="165" t="n"/>
      <c r="I247" s="165" t="n"/>
      <c r="J247" s="165" t="n"/>
      <c r="K247" s="165" t="n"/>
      <c r="L247" s="165" t="n"/>
      <c r="M247" s="166" t="n"/>
    </row>
    <row r="248"/>
    <row r="249" ht="13.35" customHeight="1" s="162">
      <c r="B249" s="200" t="inlineStr">
        <is>
          <t>System</t>
        </is>
      </c>
      <c r="C249" s="403" t="n"/>
      <c r="D249" s="209">
        <f>IF('{Equipment Data Entry}'!B91="","",'{Equipment Data Entry}'!B91)</f>
        <v/>
      </c>
      <c r="E249" s="420" t="n"/>
      <c r="F249" s="403" t="n"/>
      <c r="G249" s="200" t="inlineStr">
        <is>
          <t>Service</t>
        </is>
      </c>
      <c r="H249" s="403" t="n"/>
      <c r="I249" s="210">
        <f>IF('{Equipment Data Entry}'!C91="","",'{Equipment Data Entry}'!C91)</f>
        <v/>
      </c>
      <c r="J249" s="420" t="n"/>
      <c r="K249" s="420" t="n"/>
      <c r="L249" s="420" t="n"/>
      <c r="M249" s="403" t="n"/>
      <c r="P249" s="450" t="inlineStr">
        <is>
          <t>Technician Notes</t>
        </is>
      </c>
      <c r="Q249" s="451" t="n"/>
      <c r="R249" s="451" t="n"/>
      <c r="S249" s="451" t="n"/>
      <c r="T249" s="451" t="n"/>
      <c r="U249" s="451" t="n"/>
      <c r="V249" s="451" t="n"/>
      <c r="W249" s="451" t="n"/>
      <c r="X249" s="451" t="n"/>
      <c r="Y249" s="451" t="n"/>
      <c r="Z249" s="452" t="n"/>
    </row>
    <row r="250" ht="13.35" customHeight="1" s="162">
      <c r="B250" s="424" t="n"/>
      <c r="C250" s="425" t="n"/>
      <c r="D250" s="424" t="n"/>
      <c r="E250" s="426" t="n"/>
      <c r="F250" s="425" t="n"/>
      <c r="G250" s="424" t="n"/>
      <c r="H250" s="425" t="n"/>
      <c r="I250" s="424" t="n"/>
      <c r="J250" s="426" t="n"/>
      <c r="K250" s="426" t="n"/>
      <c r="L250" s="426" t="n"/>
      <c r="M250" s="425" t="n"/>
      <c r="P250" s="453" t="n"/>
      <c r="Z250" s="454" t="n"/>
    </row>
    <row r="251" ht="13.35" customHeight="1" s="162">
      <c r="B251" s="455" t="inlineStr">
        <is>
          <t>Instrument:</t>
        </is>
      </c>
      <c r="C251" s="5" t="n"/>
      <c r="D251" s="428" t="n"/>
      <c r="G251" s="427" t="inlineStr">
        <is>
          <t>Ak basis / notes:</t>
        </is>
      </c>
      <c r="I251" s="456" t="n"/>
      <c r="P251" s="453" t="n"/>
      <c r="Z251" s="454" t="n"/>
    </row>
    <row r="252" ht="13.35" customHeight="1" s="162">
      <c r="B252" s="188" t="inlineStr">
        <is>
          <t>Register/Grille/Diffuser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c r="P252" s="453" t="n"/>
      <c r="Z252" s="454" t="n"/>
    </row>
    <row r="253" ht="13.35" customHeight="1" s="162">
      <c r="B253" s="153" t="inlineStr">
        <is>
          <t>No.</t>
        </is>
      </c>
      <c r="C253" s="188" t="inlineStr">
        <is>
          <t>Area Served</t>
        </is>
      </c>
      <c r="D253" s="188" t="inlineStr">
        <is>
          <t>Type</t>
        </is>
      </c>
      <c r="E253" s="188" t="inlineStr">
        <is>
          <t>Size</t>
        </is>
      </c>
      <c r="F253" s="188" t="inlineStr">
        <is>
          <t>Ak</t>
        </is>
      </c>
      <c r="G253" s="442" t="n"/>
      <c r="H253" s="442" t="n"/>
      <c r="I253" s="188" t="inlineStr">
        <is>
          <t>VEL</t>
        </is>
      </c>
      <c r="J253" s="188" t="inlineStr">
        <is>
          <t>CFM</t>
        </is>
      </c>
      <c r="K253" s="188" t="inlineStr">
        <is>
          <t>VEL</t>
        </is>
      </c>
      <c r="L253" s="188" t="inlineStr">
        <is>
          <t>CFM</t>
        </is>
      </c>
      <c r="M253" s="442" t="n"/>
      <c r="P253" s="453" t="n"/>
      <c r="Z253" s="454"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53" t="n"/>
      <c r="Z254" s="454"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53" t="n"/>
      <c r="Z255" s="454"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53" t="n"/>
      <c r="Z256" s="454"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53" t="n"/>
      <c r="Z257" s="454"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53" t="n"/>
      <c r="Z258" s="454"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53" t="n"/>
      <c r="Z259" s="454"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53" t="n"/>
      <c r="Z260" s="454"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53" t="n"/>
      <c r="Z261" s="454" t="n"/>
    </row>
    <row r="262" ht="13.35" customHeight="1" s="162">
      <c r="B262" s="307" t="n"/>
      <c r="C262" s="307" t="n"/>
      <c r="E262" s="307" t="n"/>
      <c r="F262" s="32" t="n"/>
      <c r="G262" s="33">
        <f>IF(F262="", "", H262/F262)</f>
        <v/>
      </c>
      <c r="H262" s="33" t="n"/>
      <c r="I262" s="33" t="n"/>
      <c r="J262" s="33">
        <f>IF(I262="", "", I262*$F262)</f>
        <v/>
      </c>
      <c r="K262" s="33" t="n"/>
      <c r="L262" s="33">
        <f>IF(K262="", "", K262*$F262)</f>
        <v/>
      </c>
      <c r="M262" s="30">
        <f>IF(OR(H262="",H262=0),"",IF(K262="",IF(J262="","",J262/H262),L262/H262))</f>
        <v/>
      </c>
      <c r="P262" s="453" t="n"/>
      <c r="Z262" s="454" t="n"/>
    </row>
    <row r="263" ht="13.35" customHeight="1" s="162">
      <c r="B263" s="307" t="n"/>
      <c r="C263" s="307" t="n"/>
      <c r="E263" s="307" t="n"/>
      <c r="F263" s="32" t="n"/>
      <c r="G263" s="33">
        <f>IF(F263="", "", H263/F263)</f>
        <v/>
      </c>
      <c r="H263" s="33" t="n"/>
      <c r="I263" s="33" t="n"/>
      <c r="J263" s="33">
        <f>IF(I263="", "", I263*$F263)</f>
        <v/>
      </c>
      <c r="K263" s="33" t="n"/>
      <c r="L263" s="33">
        <f>IF(K263="", "", K263*$F263)</f>
        <v/>
      </c>
      <c r="M263" s="30">
        <f>IF(OR(H263="",H263=0),"",IF(K263="",IF(J263="","",J263/H263),L263/H263))</f>
        <v/>
      </c>
      <c r="P263" s="453" t="n"/>
      <c r="Z263" s="454" t="n"/>
    </row>
    <row r="264" ht="13.35" customHeight="1" s="162">
      <c r="B264" s="307" t="n"/>
      <c r="C264" s="307" t="n"/>
      <c r="E264" s="307" t="n"/>
      <c r="F264" s="32" t="n"/>
      <c r="G264" s="33">
        <f>IF(F264="", "", H264/F264)</f>
        <v/>
      </c>
      <c r="H264" s="33" t="n"/>
      <c r="I264" s="33" t="n"/>
      <c r="J264" s="33">
        <f>IF(I264="", "", I264*$F264)</f>
        <v/>
      </c>
      <c r="K264" s="33" t="n"/>
      <c r="L264" s="33">
        <f>IF(K264="", "", K264*$F264)</f>
        <v/>
      </c>
      <c r="M264" s="30">
        <f>IF(OR(H264="",H264=0),"",IF(K264="",IF(J264="","",J264/H264),L264/H264))</f>
        <v/>
      </c>
      <c r="P264" s="453" t="n"/>
      <c r="Z264" s="454" t="n"/>
    </row>
    <row r="265" ht="13.35" customHeight="1" s="162">
      <c r="B265" s="307" t="n"/>
      <c r="C265" s="307" t="n"/>
      <c r="E265" s="307" t="n"/>
      <c r="F265" s="32" t="n"/>
      <c r="G265" s="33">
        <f>IF(F265="", "", H265/F265)</f>
        <v/>
      </c>
      <c r="H265" s="33" t="n"/>
      <c r="I265" s="33" t="n"/>
      <c r="J265" s="33">
        <f>IF(I265="", "", I265*$F265)</f>
        <v/>
      </c>
      <c r="K265" s="33" t="n"/>
      <c r="L265" s="33">
        <f>IF(K265="", "", K265*$F265)</f>
        <v/>
      </c>
      <c r="M265" s="30">
        <f>IF(OR(H265="",H265=0),"",IF(K265="",IF(J265="","",J265/H265),L265/H265))</f>
        <v/>
      </c>
      <c r="P265" s="453" t="n"/>
      <c r="Z265" s="454" t="n"/>
    </row>
    <row r="266" ht="13.35" customHeight="1" s="162">
      <c r="B266" s="307" t="n"/>
      <c r="C266" s="307" t="n"/>
      <c r="E266" s="307" t="n"/>
      <c r="F266" s="32" t="n"/>
      <c r="G266" s="33">
        <f>IF(F266="", "", H266/F266)</f>
        <v/>
      </c>
      <c r="H266" s="33" t="n"/>
      <c r="I266" s="33" t="n"/>
      <c r="J266" s="33">
        <f>IF(I266="", "", I266*$F266)</f>
        <v/>
      </c>
      <c r="K266" s="33" t="n"/>
      <c r="L266" s="33">
        <f>IF(K266="", "", K266*$F266)</f>
        <v/>
      </c>
      <c r="M266" s="30">
        <f>IF(OR(H266="",H266=0),"",IF(K266="",IF(J266="","",J266/H266),L266/H266))</f>
        <v/>
      </c>
      <c r="P266" s="453" t="n"/>
      <c r="Z266" s="454" t="n"/>
    </row>
    <row r="267" ht="13.35" customHeight="1" s="162">
      <c r="B267" s="307" t="n"/>
      <c r="C267" s="307" t="n"/>
      <c r="E267" s="307" t="n"/>
      <c r="F267" s="32" t="n"/>
      <c r="G267" s="33">
        <f>IF(F267="", "", H267/F267)</f>
        <v/>
      </c>
      <c r="H267" s="33" t="n"/>
      <c r="I267" s="33" t="n"/>
      <c r="J267" s="33">
        <f>IF(I267="", "", I267*$F267)</f>
        <v/>
      </c>
      <c r="K267" s="33" t="n"/>
      <c r="L267" s="33">
        <f>IF(K267="", "", K267*$F267)</f>
        <v/>
      </c>
      <c r="M267" s="30">
        <f>IF(OR(H267="",H267=0),"",IF(K267="",IF(J267="","",J267/H267),L267/H267))</f>
        <v/>
      </c>
      <c r="P267" s="457" t="n"/>
      <c r="Q267" s="458" t="n"/>
      <c r="R267" s="458" t="n"/>
      <c r="S267" s="458" t="n"/>
      <c r="T267" s="458" t="n"/>
      <c r="U267" s="458" t="n"/>
      <c r="V267" s="458" t="n"/>
      <c r="W267" s="458" t="n"/>
      <c r="X267" s="458" t="n"/>
      <c r="Y267" s="458" t="n"/>
      <c r="Z267" s="459" t="n"/>
    </row>
    <row r="268" ht="13.35" customHeight="1" s="162">
      <c r="C268" s="126" t="inlineStr">
        <is>
          <t>Total</t>
        </is>
      </c>
      <c r="D268" s="159" t="n"/>
      <c r="H268" s="45">
        <f>IF(SUM(H254:H267)=0,"",SUM(H254:H267))</f>
        <v/>
      </c>
      <c r="J268" s="45">
        <f>IF(SUM(J254:J267)=0,"",SUM(J254:J267))</f>
        <v/>
      </c>
      <c r="L268" s="45">
        <f>IF(SUM(L254:L267)=0,"",SUM(L254:L267))</f>
        <v/>
      </c>
      <c r="M268" s="35">
        <f>IF(OR(H268="",H268=0),"",IF(L268="",IF(J268="","",J268/H268),L268/H268))</f>
        <v/>
      </c>
    </row>
    <row r="269"/>
    <row r="270" ht="13.35" customHeight="1" s="162">
      <c r="B270" s="200" t="inlineStr">
        <is>
          <t>System</t>
        </is>
      </c>
      <c r="C270" s="403" t="n"/>
      <c r="D270" s="209">
        <f>IF('{Equipment Data Entry}'!B92="","",'{Equipment Data Entry}'!B92)</f>
        <v/>
      </c>
      <c r="E270" s="420" t="n"/>
      <c r="F270" s="403" t="n"/>
      <c r="G270" s="200" t="inlineStr">
        <is>
          <t>Service</t>
        </is>
      </c>
      <c r="H270" s="403" t="n"/>
      <c r="I270" s="210">
        <f>IF('{Equipment Data Entry}'!C92="","",'{Equipment Data Entry}'!C92)</f>
        <v/>
      </c>
      <c r="J270" s="420" t="n"/>
      <c r="K270" s="420" t="n"/>
      <c r="L270" s="420" t="n"/>
      <c r="M270" s="403" t="n"/>
      <c r="P270" s="450" t="inlineStr">
        <is>
          <t>Technician Notes</t>
        </is>
      </c>
      <c r="Q270" s="451" t="n"/>
      <c r="R270" s="451" t="n"/>
      <c r="S270" s="451" t="n"/>
      <c r="T270" s="451" t="n"/>
      <c r="U270" s="451" t="n"/>
      <c r="V270" s="451" t="n"/>
      <c r="W270" s="451" t="n"/>
      <c r="X270" s="451" t="n"/>
      <c r="Y270" s="451" t="n"/>
      <c r="Z270" s="452" t="n"/>
    </row>
    <row r="271" ht="13.35" customHeight="1" s="162">
      <c r="B271" s="424" t="n"/>
      <c r="C271" s="425" t="n"/>
      <c r="D271" s="424" t="n"/>
      <c r="E271" s="426" t="n"/>
      <c r="F271" s="425" t="n"/>
      <c r="G271" s="424" t="n"/>
      <c r="H271" s="425" t="n"/>
      <c r="I271" s="424" t="n"/>
      <c r="J271" s="426" t="n"/>
      <c r="K271" s="426" t="n"/>
      <c r="L271" s="426" t="n"/>
      <c r="M271" s="425" t="n"/>
      <c r="P271" s="453" t="n"/>
      <c r="Z271" s="454" t="n"/>
    </row>
    <row r="272" ht="13.35" customHeight="1" s="162">
      <c r="B272" s="455" t="inlineStr">
        <is>
          <t>Instrument:</t>
        </is>
      </c>
      <c r="C272" s="5" t="n"/>
      <c r="D272" s="428" t="n"/>
      <c r="G272" s="427" t="inlineStr">
        <is>
          <t>Ak basis / notes:</t>
        </is>
      </c>
      <c r="I272" s="456" t="n"/>
      <c r="P272" s="453" t="n"/>
      <c r="Z272" s="454" t="n"/>
    </row>
    <row r="273" ht="13.35" customHeight="1" s="162">
      <c r="B273" s="188" t="inlineStr">
        <is>
          <t>Register/Grille/Diffuser Airflow</t>
        </is>
      </c>
      <c r="C273" s="174" t="n"/>
      <c r="D273" s="174" t="n"/>
      <c r="E273" s="174" t="n"/>
      <c r="F273" s="173" t="n"/>
      <c r="G273" s="233" t="inlineStr">
        <is>
          <t>Design VEL</t>
        </is>
      </c>
      <c r="H273" s="194" t="inlineStr">
        <is>
          <t>Design CFM</t>
        </is>
      </c>
      <c r="I273" s="188" t="inlineStr">
        <is>
          <t>Initial</t>
        </is>
      </c>
      <c r="J273" s="173" t="n"/>
      <c r="K273" s="188" t="inlineStr">
        <is>
          <t>Final</t>
        </is>
      </c>
      <c r="L273" s="173" t="n"/>
      <c r="M273" s="188" t="inlineStr">
        <is>
          <t>%</t>
        </is>
      </c>
      <c r="P273" s="453" t="n"/>
      <c r="Z273" s="454" t="n"/>
    </row>
    <row r="274" ht="13.35" customHeight="1" s="162">
      <c r="B274" s="153" t="inlineStr">
        <is>
          <t>No.</t>
        </is>
      </c>
      <c r="C274" s="188" t="inlineStr">
        <is>
          <t>Area Served</t>
        </is>
      </c>
      <c r="D274" s="188" t="inlineStr">
        <is>
          <t>Type</t>
        </is>
      </c>
      <c r="E274" s="188" t="inlineStr">
        <is>
          <t>Size</t>
        </is>
      </c>
      <c r="F274" s="188" t="inlineStr">
        <is>
          <t>Ak</t>
        </is>
      </c>
      <c r="G274" s="442" t="n"/>
      <c r="H274" s="442" t="n"/>
      <c r="I274" s="188" t="inlineStr">
        <is>
          <t>VEL</t>
        </is>
      </c>
      <c r="J274" s="188" t="inlineStr">
        <is>
          <t>CFM</t>
        </is>
      </c>
      <c r="K274" s="188" t="inlineStr">
        <is>
          <t>VEL</t>
        </is>
      </c>
      <c r="L274" s="188" t="inlineStr">
        <is>
          <t>CFM</t>
        </is>
      </c>
      <c r="M274" s="442" t="n"/>
      <c r="P274" s="453" t="n"/>
      <c r="Z274" s="454" t="n"/>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c r="P275" s="453" t="n"/>
      <c r="Z275" s="454" t="n"/>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c r="P276" s="453" t="n"/>
      <c r="Z276" s="454"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c r="P277" s="453" t="n"/>
      <c r="Z277" s="454" t="n"/>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c r="P278" s="453" t="n"/>
      <c r="Z278" s="454" t="n"/>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c r="P279" s="453" t="n"/>
      <c r="Z279" s="454"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c r="P280" s="453" t="n"/>
      <c r="Z280" s="454" t="n"/>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c r="P281" s="453" t="n"/>
      <c r="Z281" s="454" t="n"/>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c r="P282" s="453" t="n"/>
      <c r="Z282" s="454" t="n"/>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c r="P283" s="453" t="n"/>
      <c r="Z283" s="454" t="n"/>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c r="P284" s="453" t="n"/>
      <c r="Z284" s="454" t="n"/>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c r="P285" s="453" t="n"/>
      <c r="Z285" s="454" t="n"/>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c r="P286" s="453" t="n"/>
      <c r="Z286" s="454" t="n"/>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c r="P287" s="453" t="n"/>
      <c r="Z287" s="454"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c r="P288" s="457" t="n"/>
      <c r="Q288" s="458" t="n"/>
      <c r="R288" s="458" t="n"/>
      <c r="S288" s="458" t="n"/>
      <c r="T288" s="458" t="n"/>
      <c r="U288" s="458" t="n"/>
      <c r="V288" s="458" t="n"/>
      <c r="W288" s="458" t="n"/>
      <c r="X288" s="458" t="n"/>
      <c r="Y288" s="458" t="n"/>
      <c r="Z288" s="459" t="n"/>
    </row>
    <row r="289" ht="13.35" customHeight="1" s="162">
      <c r="C289" s="126" t="inlineStr">
        <is>
          <t>Total</t>
        </is>
      </c>
      <c r="D289" s="159" t="n"/>
      <c r="H289" s="45">
        <f>IF(SUM(H275:H288)=0,"",SUM(H275:H288))</f>
        <v/>
      </c>
      <c r="J289" s="45">
        <f>IF(SUM(J275:J288)=0,"",SUM(J275:J288))</f>
        <v/>
      </c>
      <c r="L289" s="45">
        <f>IF(SUM(L275:L288)=0,"",SUM(L275:L288))</f>
        <v/>
      </c>
      <c r="M289" s="35">
        <f>IF(OR(H289="",H289=0),"",IF(L289="",IF(J289="","",J289/H289),L289/H289))</f>
        <v/>
      </c>
    </row>
    <row r="290"/>
    <row r="291"/>
    <row r="292" ht="13.35" customHeight="1" s="162">
      <c r="B292" s="188" t="inlineStr">
        <is>
          <t>Notes</t>
        </is>
      </c>
      <c r="C292" s="173" t="n"/>
      <c r="D292" s="254" t="n"/>
      <c r="E292" s="159" t="n"/>
      <c r="F292" s="159" t="n"/>
      <c r="G292" s="159" t="n"/>
      <c r="H292" s="159" t="n"/>
      <c r="I292" s="159" t="n"/>
      <c r="J292" s="159" t="n"/>
      <c r="K292" s="159" t="n"/>
      <c r="L292" s="159" t="n"/>
      <c r="M292" s="160" t="n"/>
    </row>
    <row r="293" ht="13.35" customHeight="1" s="162">
      <c r="B293" s="460" t="n"/>
      <c r="M293" s="163" t="n"/>
    </row>
    <row r="294" ht="13.35" customHeight="1" s="162">
      <c r="B294" s="460" t="n"/>
      <c r="M294" s="163" t="n"/>
    </row>
    <row r="295" ht="13.35" customHeight="1" s="162">
      <c r="B295" s="460" t="n"/>
      <c r="M295" s="163" t="n"/>
    </row>
    <row r="296" ht="13.35" customHeight="1" s="162">
      <c r="B296" s="461" t="n"/>
      <c r="C296" s="165" t="n"/>
      <c r="D296" s="165" t="n"/>
      <c r="E296" s="165" t="n"/>
      <c r="F296" s="165" t="n"/>
      <c r="G296" s="165" t="n"/>
      <c r="H296" s="165" t="n"/>
      <c r="I296" s="165" t="n"/>
      <c r="J296" s="165" t="n"/>
      <c r="K296" s="165" t="n"/>
      <c r="L296" s="165" t="n"/>
      <c r="M296" s="166" t="n"/>
    </row>
    <row r="297"/>
    <row r="298" ht="13.35" customHeight="1" s="162">
      <c r="B298" s="200" t="inlineStr">
        <is>
          <t>System</t>
        </is>
      </c>
      <c r="C298" s="403" t="n"/>
      <c r="D298" s="209">
        <f>IF('{Equipment Data Entry}'!B93="","",'{Equipment Data Entry}'!B93)</f>
        <v/>
      </c>
      <c r="E298" s="420" t="n"/>
      <c r="F298" s="403" t="n"/>
      <c r="G298" s="200" t="inlineStr">
        <is>
          <t>Service</t>
        </is>
      </c>
      <c r="H298" s="403" t="n"/>
      <c r="I298" s="210">
        <f>IF('{Equipment Data Entry}'!C93="","",'{Equipment Data Entry}'!C93)</f>
        <v/>
      </c>
      <c r="J298" s="420" t="n"/>
      <c r="K298" s="420" t="n"/>
      <c r="L298" s="420" t="n"/>
      <c r="M298" s="403" t="n"/>
      <c r="P298" s="450" t="inlineStr">
        <is>
          <t>Technician Notes</t>
        </is>
      </c>
      <c r="Q298" s="451" t="n"/>
      <c r="R298" s="451" t="n"/>
      <c r="S298" s="451" t="n"/>
      <c r="T298" s="451" t="n"/>
      <c r="U298" s="451" t="n"/>
      <c r="V298" s="451" t="n"/>
      <c r="W298" s="451" t="n"/>
      <c r="X298" s="451" t="n"/>
      <c r="Y298" s="451" t="n"/>
      <c r="Z298" s="452" t="n"/>
    </row>
    <row r="299" ht="13.35" customHeight="1" s="162">
      <c r="B299" s="424" t="n"/>
      <c r="C299" s="425" t="n"/>
      <c r="D299" s="424" t="n"/>
      <c r="E299" s="426" t="n"/>
      <c r="F299" s="425" t="n"/>
      <c r="G299" s="424" t="n"/>
      <c r="H299" s="425" t="n"/>
      <c r="I299" s="424" t="n"/>
      <c r="J299" s="426" t="n"/>
      <c r="K299" s="426" t="n"/>
      <c r="L299" s="426" t="n"/>
      <c r="M299" s="425" t="n"/>
      <c r="P299" s="453" t="n"/>
      <c r="Z299" s="454" t="n"/>
    </row>
    <row r="300" ht="13.35" customHeight="1" s="162">
      <c r="B300" s="455" t="inlineStr">
        <is>
          <t>Instrument:</t>
        </is>
      </c>
      <c r="C300" s="5" t="n"/>
      <c r="D300" s="428" t="n"/>
      <c r="G300" s="427" t="inlineStr">
        <is>
          <t>Ak basis / notes:</t>
        </is>
      </c>
      <c r="I300" s="456" t="n"/>
      <c r="P300" s="453" t="n"/>
      <c r="Z300" s="454" t="n"/>
    </row>
    <row r="301" ht="13.35" customHeight="1" s="162">
      <c r="B301" s="188" t="inlineStr">
        <is>
          <t>Register/Grille/Diffuser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c r="P301" s="453" t="n"/>
      <c r="Z301" s="454" t="n"/>
    </row>
    <row r="302" ht="13.35" customHeight="1" s="162">
      <c r="B302" s="153" t="inlineStr">
        <is>
          <t>No.</t>
        </is>
      </c>
      <c r="C302" s="188" t="inlineStr">
        <is>
          <t>Area Served</t>
        </is>
      </c>
      <c r="D302" s="188" t="inlineStr">
        <is>
          <t>Type</t>
        </is>
      </c>
      <c r="E302" s="188" t="inlineStr">
        <is>
          <t>Size</t>
        </is>
      </c>
      <c r="F302" s="188" t="inlineStr">
        <is>
          <t>Ak</t>
        </is>
      </c>
      <c r="G302" s="442" t="n"/>
      <c r="H302" s="442" t="n"/>
      <c r="I302" s="188" t="inlineStr">
        <is>
          <t>VEL</t>
        </is>
      </c>
      <c r="J302" s="188" t="inlineStr">
        <is>
          <t>CFM</t>
        </is>
      </c>
      <c r="K302" s="188" t="inlineStr">
        <is>
          <t>VEL</t>
        </is>
      </c>
      <c r="L302" s="188" t="inlineStr">
        <is>
          <t>CFM</t>
        </is>
      </c>
      <c r="M302" s="442" t="n"/>
      <c r="P302" s="453" t="n"/>
      <c r="Z302" s="454"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53" t="n"/>
      <c r="Z303" s="454"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53" t="n"/>
      <c r="Z304" s="454"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53" t="n"/>
      <c r="Z305" s="454"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53" t="n"/>
      <c r="Z306" s="454"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53" t="n"/>
      <c r="Z307" s="454"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53" t="n"/>
      <c r="Z308" s="454"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53" t="n"/>
      <c r="Z309" s="454"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53" t="n"/>
      <c r="Z310" s="454"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53" t="n"/>
      <c r="Z311" s="454"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53" t="n"/>
      <c r="Z312" s="454"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53" t="n"/>
      <c r="Z313" s="454"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53" t="n"/>
      <c r="Z314" s="454"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53" t="n"/>
      <c r="Z315" s="454"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57" t="n"/>
      <c r="Q316" s="458" t="n"/>
      <c r="R316" s="458" t="n"/>
      <c r="S316" s="458" t="n"/>
      <c r="T316" s="458" t="n"/>
      <c r="U316" s="458" t="n"/>
      <c r="V316" s="458" t="n"/>
      <c r="W316" s="458" t="n"/>
      <c r="X316" s="458" t="n"/>
      <c r="Y316" s="458" t="n"/>
      <c r="Z316" s="459" t="n"/>
    </row>
    <row r="317" ht="13.35" customHeight="1" s="162">
      <c r="C317" s="126" t="inlineStr">
        <is>
          <t>Total</t>
        </is>
      </c>
      <c r="D317" s="159" t="n"/>
      <c r="H317" s="45">
        <f>IF(SUM(H303:H316)=0,"",SUM(H303:H316))</f>
        <v/>
      </c>
      <c r="J317" s="45">
        <f>IF(SUM(J303:J316)=0,"",SUM(J303:J316))</f>
        <v/>
      </c>
      <c r="L317" s="45">
        <f>IF(SUM(L303:L316)=0,"",SUM(L303:L316))</f>
        <v/>
      </c>
      <c r="M317" s="35">
        <f>IF(OR(H317="",H317=0),"",IF(L317="",IF(J317="","",J317/H317),L317/H317))</f>
        <v/>
      </c>
    </row>
    <row r="318"/>
    <row r="319" ht="13.35" customHeight="1" s="162">
      <c r="B319" s="200" t="inlineStr">
        <is>
          <t>System</t>
        </is>
      </c>
      <c r="C319" s="403" t="n"/>
      <c r="D319" s="209">
        <f>IF('{Equipment Data Entry}'!B94="","",'{Equipment Data Entry}'!B94)</f>
        <v/>
      </c>
      <c r="E319" s="420" t="n"/>
      <c r="F319" s="403" t="n"/>
      <c r="G319" s="200" t="inlineStr">
        <is>
          <t>Service</t>
        </is>
      </c>
      <c r="H319" s="403" t="n"/>
      <c r="I319" s="210">
        <f>IF('{Equipment Data Entry}'!C94="","",'{Equipment Data Entry}'!C94)</f>
        <v/>
      </c>
      <c r="J319" s="420" t="n"/>
      <c r="K319" s="420" t="n"/>
      <c r="L319" s="420" t="n"/>
      <c r="M319" s="403" t="n"/>
      <c r="P319" s="450" t="inlineStr">
        <is>
          <t>Technician Notes</t>
        </is>
      </c>
      <c r="Q319" s="451" t="n"/>
      <c r="R319" s="451" t="n"/>
      <c r="S319" s="451" t="n"/>
      <c r="T319" s="451" t="n"/>
      <c r="U319" s="451" t="n"/>
      <c r="V319" s="451" t="n"/>
      <c r="W319" s="451" t="n"/>
      <c r="X319" s="451" t="n"/>
      <c r="Y319" s="451" t="n"/>
      <c r="Z319" s="452" t="n"/>
    </row>
    <row r="320" ht="13.35" customHeight="1" s="162">
      <c r="B320" s="424" t="n"/>
      <c r="C320" s="425" t="n"/>
      <c r="D320" s="424" t="n"/>
      <c r="E320" s="426" t="n"/>
      <c r="F320" s="425" t="n"/>
      <c r="G320" s="424" t="n"/>
      <c r="H320" s="425" t="n"/>
      <c r="I320" s="424" t="n"/>
      <c r="J320" s="426" t="n"/>
      <c r="K320" s="426" t="n"/>
      <c r="L320" s="426" t="n"/>
      <c r="M320" s="425" t="n"/>
      <c r="P320" s="453" t="n"/>
      <c r="Z320" s="454" t="n"/>
    </row>
    <row r="321" ht="13.35" customHeight="1" s="162">
      <c r="B321" s="455" t="inlineStr">
        <is>
          <t>Instrument:</t>
        </is>
      </c>
      <c r="C321" s="5" t="n"/>
      <c r="D321" s="428" t="n"/>
      <c r="G321" s="427" t="inlineStr">
        <is>
          <t>Ak basis / notes:</t>
        </is>
      </c>
      <c r="I321" s="456" t="n"/>
      <c r="P321" s="453" t="n"/>
      <c r="Z321" s="454" t="n"/>
    </row>
    <row r="322" ht="13.35" customHeight="1" s="162">
      <c r="B322" s="188" t="inlineStr">
        <is>
          <t>Register/Grille/Diffuser Airflow</t>
        </is>
      </c>
      <c r="C322" s="174" t="n"/>
      <c r="D322" s="174" t="n"/>
      <c r="E322" s="174" t="n"/>
      <c r="F322" s="173" t="n"/>
      <c r="G322" s="233" t="inlineStr">
        <is>
          <t>Design VEL</t>
        </is>
      </c>
      <c r="H322" s="194" t="inlineStr">
        <is>
          <t>Design CFM</t>
        </is>
      </c>
      <c r="I322" s="188" t="inlineStr">
        <is>
          <t>Initial</t>
        </is>
      </c>
      <c r="J322" s="173" t="n"/>
      <c r="K322" s="188" t="inlineStr">
        <is>
          <t>Final</t>
        </is>
      </c>
      <c r="L322" s="173" t="n"/>
      <c r="M322" s="188" t="inlineStr">
        <is>
          <t>%</t>
        </is>
      </c>
      <c r="P322" s="453" t="n"/>
      <c r="Z322" s="454" t="n"/>
    </row>
    <row r="323" ht="13.35" customHeight="1" s="162">
      <c r="B323" s="153" t="inlineStr">
        <is>
          <t>No.</t>
        </is>
      </c>
      <c r="C323" s="188" t="inlineStr">
        <is>
          <t>Area Served</t>
        </is>
      </c>
      <c r="D323" s="188" t="inlineStr">
        <is>
          <t>Type</t>
        </is>
      </c>
      <c r="E323" s="188" t="inlineStr">
        <is>
          <t>Size</t>
        </is>
      </c>
      <c r="F323" s="188" t="inlineStr">
        <is>
          <t>Ak</t>
        </is>
      </c>
      <c r="G323" s="442" t="n"/>
      <c r="H323" s="442" t="n"/>
      <c r="I323" s="188" t="inlineStr">
        <is>
          <t>VEL</t>
        </is>
      </c>
      <c r="J323" s="188" t="inlineStr">
        <is>
          <t>CFM</t>
        </is>
      </c>
      <c r="K323" s="188" t="inlineStr">
        <is>
          <t>VEL</t>
        </is>
      </c>
      <c r="L323" s="188" t="inlineStr">
        <is>
          <t>CFM</t>
        </is>
      </c>
      <c r="M323" s="442" t="n"/>
      <c r="P323" s="453" t="n"/>
      <c r="Z323" s="454"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53" t="n"/>
      <c r="Z324" s="454" t="n"/>
    </row>
    <row r="325" ht="13.35" customHeight="1" s="162">
      <c r="B325" s="307" t="n"/>
      <c r="C325" s="307" t="n"/>
      <c r="E325" s="307" t="n"/>
      <c r="F325" s="32" t="n"/>
      <c r="G325" s="33">
        <f>IF(F325="", "", H325/F325)</f>
        <v/>
      </c>
      <c r="H325" s="33" t="n"/>
      <c r="I325" s="33" t="n"/>
      <c r="J325" s="33">
        <f>IF(I325="", "", I325*$F325)</f>
        <v/>
      </c>
      <c r="K325" s="33" t="n"/>
      <c r="L325" s="33">
        <f>IF(K325="", "", K325*$F325)</f>
        <v/>
      </c>
      <c r="M325" s="30">
        <f>IF(OR(H325="",H325=0),"",IF(K325="",IF(J325="","",J325/H325),L325/H325))</f>
        <v/>
      </c>
      <c r="P325" s="453" t="n"/>
      <c r="Z325" s="454" t="n"/>
    </row>
    <row r="326" ht="13.35" customHeight="1" s="162">
      <c r="B326" s="307" t="n"/>
      <c r="C326" s="307" t="n"/>
      <c r="E326" s="307" t="n"/>
      <c r="F326" s="32" t="n"/>
      <c r="G326" s="33">
        <f>IF(F326="", "", H326/F326)</f>
        <v/>
      </c>
      <c r="H326" s="33" t="n"/>
      <c r="I326" s="33" t="n"/>
      <c r="J326" s="33">
        <f>IF(I326="", "", I326*$F326)</f>
        <v/>
      </c>
      <c r="K326" s="33" t="n"/>
      <c r="L326" s="33">
        <f>IF(K326="", "", K326*$F326)</f>
        <v/>
      </c>
      <c r="M326" s="30">
        <f>IF(OR(H326="",H326=0),"",IF(K326="",IF(J326="","",J326/H326),L326/H326))</f>
        <v/>
      </c>
      <c r="P326" s="453" t="n"/>
      <c r="Z326" s="454" t="n"/>
    </row>
    <row r="327" ht="13.35" customHeight="1" s="162">
      <c r="B327" s="307" t="n"/>
      <c r="C327" s="307" t="n"/>
      <c r="E327" s="307" t="n"/>
      <c r="F327" s="32" t="n"/>
      <c r="G327" s="33">
        <f>IF(F327="", "", H327/F327)</f>
        <v/>
      </c>
      <c r="H327" s="33" t="n"/>
      <c r="I327" s="33" t="n"/>
      <c r="J327" s="33">
        <f>IF(I327="", "", I327*$F327)</f>
        <v/>
      </c>
      <c r="K327" s="33" t="n"/>
      <c r="L327" s="33">
        <f>IF(K327="", "", K327*$F327)</f>
        <v/>
      </c>
      <c r="M327" s="30">
        <f>IF(OR(H327="",H327=0),"",IF(K327="",IF(J327="","",J327/H327),L327/H327))</f>
        <v/>
      </c>
      <c r="P327" s="453" t="n"/>
      <c r="Z327" s="454"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c r="P328" s="453" t="n"/>
      <c r="Z328" s="454"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c r="P329" s="453" t="n"/>
      <c r="Z329" s="454" t="n"/>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c r="P330" s="453" t="n"/>
      <c r="Z330" s="454" t="n"/>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c r="P331" s="453" t="n"/>
      <c r="Z331" s="454" t="n"/>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c r="P332" s="453" t="n"/>
      <c r="Z332" s="454" t="n"/>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c r="P333" s="453" t="n"/>
      <c r="Z333" s="454" t="n"/>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c r="P334" s="453" t="n"/>
      <c r="Z334" s="454" t="n"/>
    </row>
    <row r="335" ht="13.35" customHeight="1" s="162">
      <c r="B335" s="307" t="n"/>
      <c r="C335" s="307" t="n"/>
      <c r="E335" s="307" t="n"/>
      <c r="F335" s="32" t="n"/>
      <c r="G335" s="33">
        <f>IF(F335="", "", H335/F335)</f>
        <v/>
      </c>
      <c r="H335" s="33" t="n"/>
      <c r="I335" s="33" t="n"/>
      <c r="J335" s="33">
        <f>IF(I335="", "", I335*$F335)</f>
        <v/>
      </c>
      <c r="K335" s="33" t="n"/>
      <c r="L335" s="33">
        <f>IF(K335="", "", K335*$F335)</f>
        <v/>
      </c>
      <c r="M335" s="30">
        <f>IF(OR(H335="",H335=0),"",IF(K335="",IF(J335="","",J335/H335),L335/H335))</f>
        <v/>
      </c>
      <c r="P335" s="453" t="n"/>
      <c r="Z335" s="454" t="n"/>
    </row>
    <row r="336" ht="13.35" customHeight="1" s="162">
      <c r="B336" s="307" t="n"/>
      <c r="C336" s="307" t="n"/>
      <c r="E336" s="307" t="n"/>
      <c r="F336" s="32" t="n"/>
      <c r="G336" s="33">
        <f>IF(F336="", "", H336/F336)</f>
        <v/>
      </c>
      <c r="H336" s="33" t="n"/>
      <c r="I336" s="33" t="n"/>
      <c r="J336" s="33">
        <f>IF(I336="", "", I336*$F336)</f>
        <v/>
      </c>
      <c r="K336" s="33" t="n"/>
      <c r="L336" s="33">
        <f>IF(K336="", "", K336*$F336)</f>
        <v/>
      </c>
      <c r="M336" s="30">
        <f>IF(OR(H336="",H336=0),"",IF(K336="",IF(J336="","",J336/H336),L336/H336))</f>
        <v/>
      </c>
      <c r="P336" s="453" t="n"/>
      <c r="Z336" s="454" t="n"/>
    </row>
    <row r="337" ht="13.35" customHeight="1" s="162">
      <c r="B337" s="307" t="n"/>
      <c r="C337" s="307" t="n"/>
      <c r="E337" s="307" t="n"/>
      <c r="F337" s="32" t="n"/>
      <c r="G337" s="33">
        <f>IF(F337="", "", H337/F337)</f>
        <v/>
      </c>
      <c r="H337" s="33" t="n"/>
      <c r="I337" s="33" t="n"/>
      <c r="J337" s="33">
        <f>IF(I337="", "", I337*$F337)</f>
        <v/>
      </c>
      <c r="K337" s="33" t="n"/>
      <c r="L337" s="33">
        <f>IF(K337="", "", K337*$F337)</f>
        <v/>
      </c>
      <c r="M337" s="30">
        <f>IF(OR(H337="",H337=0),"",IF(K337="",IF(J337="","",J337/H337),L337/H337))</f>
        <v/>
      </c>
      <c r="P337" s="457" t="n"/>
      <c r="Q337" s="458" t="n"/>
      <c r="R337" s="458" t="n"/>
      <c r="S337" s="458" t="n"/>
      <c r="T337" s="458" t="n"/>
      <c r="U337" s="458" t="n"/>
      <c r="V337" s="458" t="n"/>
      <c r="W337" s="458" t="n"/>
      <c r="X337" s="458" t="n"/>
      <c r="Y337" s="458" t="n"/>
      <c r="Z337" s="459" t="n"/>
    </row>
    <row r="338" ht="13.35" customHeight="1" s="162">
      <c r="C338" s="126" t="inlineStr">
        <is>
          <t>Total</t>
        </is>
      </c>
      <c r="D338" s="159" t="n"/>
      <c r="H338" s="45">
        <f>IF(SUM(H324:H337)=0,"",SUM(H324:H337))</f>
        <v/>
      </c>
      <c r="J338" s="45">
        <f>IF(SUM(J324:J337)=0,"",SUM(J324:J337))</f>
        <v/>
      </c>
      <c r="L338" s="45">
        <f>IF(SUM(L324:L337)=0,"",SUM(L324:L337))</f>
        <v/>
      </c>
      <c r="M338" s="35">
        <f>IF(OR(H338="",H338=0),"",IF(L338="",IF(J338="","",J338/H338),L338/H338))</f>
        <v/>
      </c>
    </row>
    <row r="339"/>
    <row r="340"/>
    <row r="341" ht="13.35" customHeight="1" s="162">
      <c r="B341" s="188" t="inlineStr">
        <is>
          <t>Notes</t>
        </is>
      </c>
      <c r="C341" s="173" t="n"/>
      <c r="D341" s="254" t="n"/>
      <c r="E341" s="159" t="n"/>
      <c r="F341" s="159" t="n"/>
      <c r="G341" s="159" t="n"/>
      <c r="H341" s="159" t="n"/>
      <c r="I341" s="159" t="n"/>
      <c r="J341" s="159" t="n"/>
      <c r="K341" s="159" t="n"/>
      <c r="L341" s="159" t="n"/>
      <c r="M341" s="160" t="n"/>
    </row>
    <row r="342" ht="13.35" customHeight="1" s="162">
      <c r="B342" s="460" t="n"/>
      <c r="M342" s="163" t="n"/>
    </row>
    <row r="343" ht="13.35" customHeight="1" s="162">
      <c r="B343" s="460" t="n"/>
      <c r="M343" s="163" t="n"/>
    </row>
    <row r="344" ht="13.35" customHeight="1" s="162">
      <c r="B344" s="460" t="n"/>
      <c r="M344" s="163" t="n"/>
    </row>
    <row r="345" ht="13.35" customHeight="1" s="162">
      <c r="B345" s="461" t="n"/>
      <c r="C345" s="165" t="n"/>
      <c r="D345" s="165" t="n"/>
      <c r="E345" s="165" t="n"/>
      <c r="F345" s="165" t="n"/>
      <c r="G345" s="165" t="n"/>
      <c r="H345" s="165" t="n"/>
      <c r="I345" s="165" t="n"/>
      <c r="J345" s="165" t="n"/>
      <c r="K345" s="165" t="n"/>
      <c r="L345" s="165" t="n"/>
      <c r="M345" s="166" t="n"/>
    </row>
    <row r="346"/>
    <row r="347" ht="13.35" customHeight="1" s="162">
      <c r="B347" s="200" t="inlineStr">
        <is>
          <t>System</t>
        </is>
      </c>
      <c r="C347" s="403" t="n"/>
      <c r="D347" s="209">
        <f>IF('{Equipment Data Entry}'!B95="","",'{Equipment Data Entry}'!B95)</f>
        <v/>
      </c>
      <c r="E347" s="420" t="n"/>
      <c r="F347" s="403" t="n"/>
      <c r="G347" s="200" t="inlineStr">
        <is>
          <t>Service</t>
        </is>
      </c>
      <c r="H347" s="403" t="n"/>
      <c r="I347" s="210">
        <f>IF('{Equipment Data Entry}'!C95="","",'{Equipment Data Entry}'!C95)</f>
        <v/>
      </c>
      <c r="J347" s="420" t="n"/>
      <c r="K347" s="420" t="n"/>
      <c r="L347" s="420" t="n"/>
      <c r="M347" s="403" t="n"/>
      <c r="P347" s="450" t="inlineStr">
        <is>
          <t>Technician Notes</t>
        </is>
      </c>
      <c r="Q347" s="451" t="n"/>
      <c r="R347" s="451" t="n"/>
      <c r="S347" s="451" t="n"/>
      <c r="T347" s="451" t="n"/>
      <c r="U347" s="451" t="n"/>
      <c r="V347" s="451" t="n"/>
      <c r="W347" s="451" t="n"/>
      <c r="X347" s="451" t="n"/>
      <c r="Y347" s="451" t="n"/>
      <c r="Z347" s="452" t="n"/>
    </row>
    <row r="348" ht="13.35" customHeight="1" s="162">
      <c r="B348" s="424" t="n"/>
      <c r="C348" s="425" t="n"/>
      <c r="D348" s="424" t="n"/>
      <c r="E348" s="426" t="n"/>
      <c r="F348" s="425" t="n"/>
      <c r="G348" s="424" t="n"/>
      <c r="H348" s="425" t="n"/>
      <c r="I348" s="424" t="n"/>
      <c r="J348" s="426" t="n"/>
      <c r="K348" s="426" t="n"/>
      <c r="L348" s="426" t="n"/>
      <c r="M348" s="425" t="n"/>
      <c r="P348" s="453" t="n"/>
      <c r="Z348" s="454" t="n"/>
    </row>
    <row r="349" ht="13.35" customHeight="1" s="162">
      <c r="B349" s="455" t="inlineStr">
        <is>
          <t>Instrument:</t>
        </is>
      </c>
      <c r="C349" s="5" t="n"/>
      <c r="D349" s="428" t="n"/>
      <c r="G349" s="427" t="inlineStr">
        <is>
          <t>Ak basis / notes:</t>
        </is>
      </c>
      <c r="I349" s="456" t="n"/>
      <c r="P349" s="453" t="n"/>
      <c r="Z349" s="454" t="n"/>
    </row>
    <row r="350" ht="13.35" customHeight="1" s="162">
      <c r="B350" s="188" t="inlineStr">
        <is>
          <t>Register/Grille/Diffuser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c r="P350" s="453" t="n"/>
      <c r="Z350" s="454" t="n"/>
    </row>
    <row r="351" ht="13.35" customHeight="1" s="162">
      <c r="B351" s="153" t="inlineStr">
        <is>
          <t>No.</t>
        </is>
      </c>
      <c r="C351" s="188" t="inlineStr">
        <is>
          <t>Area Served</t>
        </is>
      </c>
      <c r="D351" s="188" t="inlineStr">
        <is>
          <t>Type</t>
        </is>
      </c>
      <c r="E351" s="188" t="inlineStr">
        <is>
          <t>Size</t>
        </is>
      </c>
      <c r="F351" s="188" t="inlineStr">
        <is>
          <t>Ak</t>
        </is>
      </c>
      <c r="G351" s="442" t="n"/>
      <c r="H351" s="442" t="n"/>
      <c r="I351" s="188" t="inlineStr">
        <is>
          <t>VEL</t>
        </is>
      </c>
      <c r="J351" s="188" t="inlineStr">
        <is>
          <t>CFM</t>
        </is>
      </c>
      <c r="K351" s="188" t="inlineStr">
        <is>
          <t>VEL</t>
        </is>
      </c>
      <c r="L351" s="188" t="inlineStr">
        <is>
          <t>CFM</t>
        </is>
      </c>
      <c r="M351" s="442" t="n"/>
      <c r="P351" s="453" t="n"/>
      <c r="Z351" s="454"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53" t="n"/>
      <c r="Z352" s="454"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53" t="n"/>
      <c r="Z353" s="454"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53" t="n"/>
      <c r="Z354" s="454"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53" t="n"/>
      <c r="Z355" s="454"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53" t="n"/>
      <c r="Z356" s="454"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53" t="n"/>
      <c r="Z357" s="454"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53" t="n"/>
      <c r="Z358" s="454"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53" t="n"/>
      <c r="Z359" s="454"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53" t="n"/>
      <c r="Z360" s="454"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53" t="n"/>
      <c r="Z361" s="454"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53" t="n"/>
      <c r="Z362" s="454"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53" t="n"/>
      <c r="Z363" s="454"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53" t="n"/>
      <c r="Z364" s="454"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57" t="n"/>
      <c r="Q365" s="458" t="n"/>
      <c r="R365" s="458" t="n"/>
      <c r="S365" s="458" t="n"/>
      <c r="T365" s="458" t="n"/>
      <c r="U365" s="458" t="n"/>
      <c r="V365" s="458" t="n"/>
      <c r="W365" s="458" t="n"/>
      <c r="X365" s="458" t="n"/>
      <c r="Y365" s="458" t="n"/>
      <c r="Z365" s="459" t="n"/>
    </row>
    <row r="366" ht="13.35" customHeight="1" s="162">
      <c r="C366" s="126" t="inlineStr">
        <is>
          <t>Total</t>
        </is>
      </c>
      <c r="D366" s="159" t="n"/>
      <c r="H366" s="45">
        <f>IF(SUM(H352:H365)=0,"",SUM(H352:H365))</f>
        <v/>
      </c>
      <c r="J366" s="45">
        <f>IF(SUM(J352:J365)=0,"",SUM(J352:J365))</f>
        <v/>
      </c>
      <c r="L366" s="45">
        <f>IF(SUM(L352:L365)=0,"",SUM(L352:L365))</f>
        <v/>
      </c>
      <c r="M366" s="35">
        <f>IF(OR(H366="",H366=0),"",IF(L366="",IF(J366="","",J366/H366),L366/H366))</f>
        <v/>
      </c>
    </row>
    <row r="367"/>
    <row r="368" ht="13.35" customHeight="1" s="162">
      <c r="B368" s="200" t="inlineStr">
        <is>
          <t>System</t>
        </is>
      </c>
      <c r="C368" s="403" t="n"/>
      <c r="D368" s="209">
        <f>IF('{Equipment Data Entry}'!B96="","",'{Equipment Data Entry}'!B96)</f>
        <v/>
      </c>
      <c r="E368" s="420" t="n"/>
      <c r="F368" s="403" t="n"/>
      <c r="G368" s="200" t="inlineStr">
        <is>
          <t>Service</t>
        </is>
      </c>
      <c r="H368" s="403" t="n"/>
      <c r="I368" s="210">
        <f>IF('{Equipment Data Entry}'!C96="","",'{Equipment Data Entry}'!C96)</f>
        <v/>
      </c>
      <c r="J368" s="420" t="n"/>
      <c r="K368" s="420" t="n"/>
      <c r="L368" s="420" t="n"/>
      <c r="M368" s="403" t="n"/>
      <c r="P368" s="450" t="inlineStr">
        <is>
          <t>Technician Notes</t>
        </is>
      </c>
      <c r="Q368" s="451" t="n"/>
      <c r="R368" s="451" t="n"/>
      <c r="S368" s="451" t="n"/>
      <c r="T368" s="451" t="n"/>
      <c r="U368" s="451" t="n"/>
      <c r="V368" s="451" t="n"/>
      <c r="W368" s="451" t="n"/>
      <c r="X368" s="451" t="n"/>
      <c r="Y368" s="451" t="n"/>
      <c r="Z368" s="452" t="n"/>
    </row>
    <row r="369" ht="13.35" customHeight="1" s="162">
      <c r="B369" s="424" t="n"/>
      <c r="C369" s="425" t="n"/>
      <c r="D369" s="424" t="n"/>
      <c r="E369" s="426" t="n"/>
      <c r="F369" s="425" t="n"/>
      <c r="G369" s="424" t="n"/>
      <c r="H369" s="425" t="n"/>
      <c r="I369" s="424" t="n"/>
      <c r="J369" s="426" t="n"/>
      <c r="K369" s="426" t="n"/>
      <c r="L369" s="426" t="n"/>
      <c r="M369" s="425" t="n"/>
      <c r="P369" s="453" t="n"/>
      <c r="Z369" s="454" t="n"/>
    </row>
    <row r="370" ht="13.35" customHeight="1" s="162">
      <c r="B370" s="455" t="inlineStr">
        <is>
          <t>Instrument:</t>
        </is>
      </c>
      <c r="C370" s="5" t="n"/>
      <c r="D370" s="428" t="n"/>
      <c r="G370" s="427" t="inlineStr">
        <is>
          <t>Ak basis / notes:</t>
        </is>
      </c>
      <c r="I370" s="456" t="n"/>
      <c r="P370" s="453" t="n"/>
      <c r="Z370" s="454" t="n"/>
    </row>
    <row r="371" ht="13.35" customHeight="1" s="162">
      <c r="B371" s="188" t="inlineStr">
        <is>
          <t>Register/Grille/Diffuser Airflow</t>
        </is>
      </c>
      <c r="C371" s="174" t="n"/>
      <c r="D371" s="174" t="n"/>
      <c r="E371" s="174" t="n"/>
      <c r="F371" s="173" t="n"/>
      <c r="G371" s="233" t="inlineStr">
        <is>
          <t>Design VEL</t>
        </is>
      </c>
      <c r="H371" s="194" t="inlineStr">
        <is>
          <t>Design CFM</t>
        </is>
      </c>
      <c r="I371" s="188" t="inlineStr">
        <is>
          <t>Initial</t>
        </is>
      </c>
      <c r="J371" s="173" t="n"/>
      <c r="K371" s="188" t="inlineStr">
        <is>
          <t>Final</t>
        </is>
      </c>
      <c r="L371" s="173" t="n"/>
      <c r="M371" s="188" t="inlineStr">
        <is>
          <t>%</t>
        </is>
      </c>
      <c r="P371" s="453" t="n"/>
      <c r="Z371" s="454" t="n"/>
    </row>
    <row r="372" ht="13.35" customHeight="1" s="162">
      <c r="B372" s="153" t="inlineStr">
        <is>
          <t>No.</t>
        </is>
      </c>
      <c r="C372" s="188" t="inlineStr">
        <is>
          <t>Area Served</t>
        </is>
      </c>
      <c r="D372" s="188" t="inlineStr">
        <is>
          <t>Type</t>
        </is>
      </c>
      <c r="E372" s="188" t="inlineStr">
        <is>
          <t>Size</t>
        </is>
      </c>
      <c r="F372" s="188" t="inlineStr">
        <is>
          <t>Ak</t>
        </is>
      </c>
      <c r="G372" s="442" t="n"/>
      <c r="H372" s="442" t="n"/>
      <c r="I372" s="188" t="inlineStr">
        <is>
          <t>VEL</t>
        </is>
      </c>
      <c r="J372" s="188" t="inlineStr">
        <is>
          <t>CFM</t>
        </is>
      </c>
      <c r="K372" s="188" t="inlineStr">
        <is>
          <t>VEL</t>
        </is>
      </c>
      <c r="L372" s="188" t="inlineStr">
        <is>
          <t>CFM</t>
        </is>
      </c>
      <c r="M372" s="442" t="n"/>
      <c r="P372" s="453" t="n"/>
      <c r="Z372" s="454" t="n"/>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c r="P373" s="453" t="n"/>
      <c r="Z373" s="454" t="n"/>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c r="P374" s="453" t="n"/>
      <c r="Z374" s="454" t="n"/>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c r="P375" s="453" t="n"/>
      <c r="Z375" s="454"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c r="P376" s="453" t="n"/>
      <c r="Z376" s="454" t="n"/>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c r="P377" s="453" t="n"/>
      <c r="Z377" s="454" t="n"/>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c r="P378" s="453" t="n"/>
      <c r="Z378" s="454" t="n"/>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c r="P379" s="453" t="n"/>
      <c r="Z379" s="454" t="n"/>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c r="P380" s="453" t="n"/>
      <c r="Z380" s="454"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c r="P381" s="453" t="n"/>
      <c r="Z381" s="454" t="n"/>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c r="P382" s="453" t="n"/>
      <c r="Z382" s="454" t="n"/>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c r="P383" s="453" t="n"/>
      <c r="Z383" s="454" t="n"/>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c r="P384" s="453" t="n"/>
      <c r="Z384" s="454" t="n"/>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c r="P385" s="453" t="n"/>
      <c r="Z385" s="454" t="n"/>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c r="P386" s="457" t="n"/>
      <c r="Q386" s="458" t="n"/>
      <c r="R386" s="458" t="n"/>
      <c r="S386" s="458" t="n"/>
      <c r="T386" s="458" t="n"/>
      <c r="U386" s="458" t="n"/>
      <c r="V386" s="458" t="n"/>
      <c r="W386" s="458" t="n"/>
      <c r="X386" s="458" t="n"/>
      <c r="Y386" s="458" t="n"/>
      <c r="Z386" s="459" t="n"/>
    </row>
    <row r="387" ht="13.35" customHeight="1" s="162">
      <c r="C387" s="126" t="inlineStr">
        <is>
          <t>Total</t>
        </is>
      </c>
      <c r="D387" s="159" t="n"/>
      <c r="H387" s="45">
        <f>IF(SUM(H373:H386)=0,"",SUM(H373:H386))</f>
        <v/>
      </c>
      <c r="J387" s="45">
        <f>IF(SUM(J373:J386)=0,"",SUM(J373:J386))</f>
        <v/>
      </c>
      <c r="L387" s="45">
        <f>IF(SUM(L373:L386)=0,"",SUM(L373:L386))</f>
        <v/>
      </c>
      <c r="M387" s="35">
        <f>IF(OR(H387="",H387=0),"",IF(L387="",IF(J387="","",J387/H387),L387/H387))</f>
        <v/>
      </c>
    </row>
    <row r="388"/>
    <row r="389"/>
    <row r="390" ht="13.35" customHeight="1" s="162">
      <c r="B390" s="188" t="inlineStr">
        <is>
          <t>Notes</t>
        </is>
      </c>
      <c r="C390" s="173" t="n"/>
      <c r="D390" s="254" t="n"/>
      <c r="E390" s="159" t="n"/>
      <c r="F390" s="159" t="n"/>
      <c r="G390" s="159" t="n"/>
      <c r="H390" s="159" t="n"/>
      <c r="I390" s="159" t="n"/>
      <c r="J390" s="159" t="n"/>
      <c r="K390" s="159" t="n"/>
      <c r="L390" s="159" t="n"/>
      <c r="M390" s="160" t="n"/>
    </row>
    <row r="391" ht="13.35" customHeight="1" s="162">
      <c r="B391" s="460" t="n"/>
      <c r="M391" s="163" t="n"/>
    </row>
    <row r="392" ht="13.35" customHeight="1" s="162">
      <c r="B392" s="460" t="n"/>
      <c r="M392" s="163" t="n"/>
    </row>
    <row r="393" ht="13.35" customHeight="1" s="162">
      <c r="B393" s="460" t="n"/>
      <c r="M393" s="163" t="n"/>
    </row>
    <row r="394" ht="13.35" customHeight="1" s="162">
      <c r="B394" s="461" t="n"/>
      <c r="C394" s="165" t="n"/>
      <c r="D394" s="165" t="n"/>
      <c r="E394" s="165" t="n"/>
      <c r="F394" s="165" t="n"/>
      <c r="G394" s="165" t="n"/>
      <c r="H394" s="165" t="n"/>
      <c r="I394" s="165" t="n"/>
      <c r="J394" s="165" t="n"/>
      <c r="K394" s="165" t="n"/>
      <c r="L394" s="165" t="n"/>
      <c r="M394" s="166" t="n"/>
    </row>
    <row r="395"/>
    <row r="396" ht="13.35" customHeight="1" s="162">
      <c r="B396" s="200" t="inlineStr">
        <is>
          <t>System</t>
        </is>
      </c>
      <c r="C396" s="403" t="n"/>
      <c r="D396" s="209">
        <f>IF('{Equipment Data Entry}'!B97="","",'{Equipment Data Entry}'!B97)</f>
        <v/>
      </c>
      <c r="E396" s="420" t="n"/>
      <c r="F396" s="403" t="n"/>
      <c r="G396" s="200" t="inlineStr">
        <is>
          <t>Service</t>
        </is>
      </c>
      <c r="H396" s="403" t="n"/>
      <c r="I396" s="210">
        <f>IF('{Equipment Data Entry}'!C97="","",'{Equipment Data Entry}'!C97)</f>
        <v/>
      </c>
      <c r="J396" s="420" t="n"/>
      <c r="K396" s="420" t="n"/>
      <c r="L396" s="420" t="n"/>
      <c r="M396" s="403" t="n"/>
      <c r="P396" s="450" t="inlineStr">
        <is>
          <t>Technician Notes</t>
        </is>
      </c>
      <c r="Q396" s="451" t="n"/>
      <c r="R396" s="451" t="n"/>
      <c r="S396" s="451" t="n"/>
      <c r="T396" s="451" t="n"/>
      <c r="U396" s="451" t="n"/>
      <c r="V396" s="451" t="n"/>
      <c r="W396" s="451" t="n"/>
      <c r="X396" s="451" t="n"/>
      <c r="Y396" s="451" t="n"/>
      <c r="Z396" s="452" t="n"/>
    </row>
    <row r="397" ht="13.35" customHeight="1" s="162">
      <c r="B397" s="424" t="n"/>
      <c r="C397" s="425" t="n"/>
      <c r="D397" s="424" t="n"/>
      <c r="E397" s="426" t="n"/>
      <c r="F397" s="425" t="n"/>
      <c r="G397" s="424" t="n"/>
      <c r="H397" s="425" t="n"/>
      <c r="I397" s="424" t="n"/>
      <c r="J397" s="426" t="n"/>
      <c r="K397" s="426" t="n"/>
      <c r="L397" s="426" t="n"/>
      <c r="M397" s="425" t="n"/>
      <c r="P397" s="453" t="n"/>
      <c r="Z397" s="454" t="n"/>
    </row>
    <row r="398" ht="13.35" customHeight="1" s="162">
      <c r="B398" s="455" t="inlineStr">
        <is>
          <t>Instrument:</t>
        </is>
      </c>
      <c r="C398" s="5" t="n"/>
      <c r="D398" s="428" t="n"/>
      <c r="G398" s="427" t="inlineStr">
        <is>
          <t>Ak basis / notes:</t>
        </is>
      </c>
      <c r="I398" s="456" t="n"/>
      <c r="P398" s="453" t="n"/>
      <c r="Z398" s="454" t="n"/>
    </row>
    <row r="399" ht="13.35" customHeight="1" s="162">
      <c r="B399" s="188" t="inlineStr">
        <is>
          <t>Register/Grille/Diffuser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c r="P399" s="453" t="n"/>
      <c r="Z399" s="454" t="n"/>
    </row>
    <row r="400" ht="13.35" customHeight="1" s="162">
      <c r="B400" s="153" t="inlineStr">
        <is>
          <t>No.</t>
        </is>
      </c>
      <c r="C400" s="188" t="inlineStr">
        <is>
          <t>Area Served</t>
        </is>
      </c>
      <c r="D400" s="188" t="inlineStr">
        <is>
          <t>Type</t>
        </is>
      </c>
      <c r="E400" s="188" t="inlineStr">
        <is>
          <t>Size</t>
        </is>
      </c>
      <c r="F400" s="188" t="inlineStr">
        <is>
          <t>Ak</t>
        </is>
      </c>
      <c r="G400" s="442" t="n"/>
      <c r="H400" s="442" t="n"/>
      <c r="I400" s="188" t="inlineStr">
        <is>
          <t>VEL</t>
        </is>
      </c>
      <c r="J400" s="188" t="inlineStr">
        <is>
          <t>CFM</t>
        </is>
      </c>
      <c r="K400" s="188" t="inlineStr">
        <is>
          <t>VEL</t>
        </is>
      </c>
      <c r="L400" s="188" t="inlineStr">
        <is>
          <t>CFM</t>
        </is>
      </c>
      <c r="M400" s="442" t="n"/>
      <c r="P400" s="453" t="n"/>
      <c r="Z400" s="454"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53" t="n"/>
      <c r="Z401" s="454"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53" t="n"/>
      <c r="Z402" s="454"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53" t="n"/>
      <c r="Z403" s="454"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53" t="n"/>
      <c r="Z404" s="454"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53" t="n"/>
      <c r="Z405" s="454"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53" t="n"/>
      <c r="Z406" s="454"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53" t="n"/>
      <c r="Z407" s="454"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53" t="n"/>
      <c r="Z408" s="454"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53" t="n"/>
      <c r="Z409" s="454"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53" t="n"/>
      <c r="Z410" s="454" t="n"/>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c r="P411" s="453" t="n"/>
      <c r="Z411" s="454" t="n"/>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c r="P412" s="453" t="n"/>
      <c r="Z412" s="454" t="n"/>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c r="P413" s="453" t="n"/>
      <c r="Z413" s="454" t="n"/>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c r="P414" s="457" t="n"/>
      <c r="Q414" s="458" t="n"/>
      <c r="R414" s="458" t="n"/>
      <c r="S414" s="458" t="n"/>
      <c r="T414" s="458" t="n"/>
      <c r="U414" s="458" t="n"/>
      <c r="V414" s="458" t="n"/>
      <c r="W414" s="458" t="n"/>
      <c r="X414" s="458" t="n"/>
      <c r="Y414" s="458" t="n"/>
      <c r="Z414" s="459" t="n"/>
    </row>
    <row r="415" ht="13.35" customHeight="1" s="162">
      <c r="C415" s="126" t="inlineStr">
        <is>
          <t>Total</t>
        </is>
      </c>
      <c r="D415" s="159" t="n"/>
      <c r="H415" s="45">
        <f>IF(SUM(H401:H414)=0,"",SUM(H401:H414))</f>
        <v/>
      </c>
      <c r="J415" s="45">
        <f>IF(SUM(J401:J414)=0,"",SUM(J401:J414))</f>
        <v/>
      </c>
      <c r="L415" s="45">
        <f>IF(SUM(L401:L414)=0,"",SUM(L401:L414))</f>
        <v/>
      </c>
      <c r="M415" s="35">
        <f>IF(OR(H415="",H415=0),"",IF(L415="",IF(J415="","",J415/H415),L415/H415))</f>
        <v/>
      </c>
    </row>
    <row r="416"/>
    <row r="417" ht="13.35" customHeight="1" s="162">
      <c r="B417" s="200" t="inlineStr">
        <is>
          <t>System</t>
        </is>
      </c>
      <c r="C417" s="403" t="n"/>
      <c r="D417" s="209">
        <f>IF('{Equipment Data Entry}'!B98="","",'{Equipment Data Entry}'!B98)</f>
        <v/>
      </c>
      <c r="E417" s="420" t="n"/>
      <c r="F417" s="403" t="n"/>
      <c r="G417" s="200" t="inlineStr">
        <is>
          <t>Service</t>
        </is>
      </c>
      <c r="H417" s="403" t="n"/>
      <c r="I417" s="210">
        <f>IF('{Equipment Data Entry}'!C98="","",'{Equipment Data Entry}'!C98)</f>
        <v/>
      </c>
      <c r="J417" s="420" t="n"/>
      <c r="K417" s="420" t="n"/>
      <c r="L417" s="420" t="n"/>
      <c r="M417" s="403" t="n"/>
      <c r="P417" s="450" t="inlineStr">
        <is>
          <t>Technician Notes</t>
        </is>
      </c>
      <c r="Q417" s="451" t="n"/>
      <c r="R417" s="451" t="n"/>
      <c r="S417" s="451" t="n"/>
      <c r="T417" s="451" t="n"/>
      <c r="U417" s="451" t="n"/>
      <c r="V417" s="451" t="n"/>
      <c r="W417" s="451" t="n"/>
      <c r="X417" s="451" t="n"/>
      <c r="Y417" s="451" t="n"/>
      <c r="Z417" s="452" t="n"/>
    </row>
    <row r="418" ht="13.35" customHeight="1" s="162">
      <c r="B418" s="424" t="n"/>
      <c r="C418" s="425" t="n"/>
      <c r="D418" s="424" t="n"/>
      <c r="E418" s="426" t="n"/>
      <c r="F418" s="425" t="n"/>
      <c r="G418" s="424" t="n"/>
      <c r="H418" s="425" t="n"/>
      <c r="I418" s="424" t="n"/>
      <c r="J418" s="426" t="n"/>
      <c r="K418" s="426" t="n"/>
      <c r="L418" s="426" t="n"/>
      <c r="M418" s="425" t="n"/>
      <c r="P418" s="453" t="n"/>
      <c r="Z418" s="454" t="n"/>
    </row>
    <row r="419" ht="13.35" customHeight="1" s="162">
      <c r="B419" s="455" t="inlineStr">
        <is>
          <t>Instrument:</t>
        </is>
      </c>
      <c r="C419" s="5" t="n"/>
      <c r="D419" s="428" t="n"/>
      <c r="G419" s="427" t="inlineStr">
        <is>
          <t>Ak basis / notes:</t>
        </is>
      </c>
      <c r="I419" s="456" t="n"/>
      <c r="P419" s="453" t="n"/>
      <c r="Z419" s="454" t="n"/>
    </row>
    <row r="420" ht="13.35" customHeight="1" s="162">
      <c r="B420" s="188" t="inlineStr">
        <is>
          <t>Register/Grille/Diffuser Airflow</t>
        </is>
      </c>
      <c r="C420" s="174" t="n"/>
      <c r="D420" s="174" t="n"/>
      <c r="E420" s="174" t="n"/>
      <c r="F420" s="173" t="n"/>
      <c r="G420" s="233" t="inlineStr">
        <is>
          <t>Design VEL</t>
        </is>
      </c>
      <c r="H420" s="194" t="inlineStr">
        <is>
          <t>Design CFM</t>
        </is>
      </c>
      <c r="I420" s="188" t="inlineStr">
        <is>
          <t>Initial</t>
        </is>
      </c>
      <c r="J420" s="173" t="n"/>
      <c r="K420" s="188" t="inlineStr">
        <is>
          <t>Final</t>
        </is>
      </c>
      <c r="L420" s="173" t="n"/>
      <c r="M420" s="188" t="inlineStr">
        <is>
          <t>%</t>
        </is>
      </c>
      <c r="P420" s="453" t="n"/>
      <c r="Z420" s="454" t="n"/>
    </row>
    <row r="421" ht="13.35" customHeight="1" s="162">
      <c r="B421" s="153" t="inlineStr">
        <is>
          <t>No.</t>
        </is>
      </c>
      <c r="C421" s="188" t="inlineStr">
        <is>
          <t>Area Served</t>
        </is>
      </c>
      <c r="D421" s="188" t="inlineStr">
        <is>
          <t>Type</t>
        </is>
      </c>
      <c r="E421" s="188" t="inlineStr">
        <is>
          <t>Size</t>
        </is>
      </c>
      <c r="F421" s="188" t="inlineStr">
        <is>
          <t>Ak</t>
        </is>
      </c>
      <c r="G421" s="442" t="n"/>
      <c r="H421" s="442" t="n"/>
      <c r="I421" s="188" t="inlineStr">
        <is>
          <t>VEL</t>
        </is>
      </c>
      <c r="J421" s="188" t="inlineStr">
        <is>
          <t>CFM</t>
        </is>
      </c>
      <c r="K421" s="188" t="inlineStr">
        <is>
          <t>VEL</t>
        </is>
      </c>
      <c r="L421" s="188" t="inlineStr">
        <is>
          <t>CFM</t>
        </is>
      </c>
      <c r="M421" s="442" t="n"/>
      <c r="P421" s="453" t="n"/>
      <c r="Z421" s="454" t="n"/>
    </row>
    <row r="422" ht="13.35" customHeight="1" s="162">
      <c r="B422" s="307" t="n"/>
      <c r="C422" s="307" t="n"/>
      <c r="E422" s="307" t="n"/>
      <c r="F422" s="32" t="n"/>
      <c r="G422" s="33">
        <f>IF(F422="", "", H422/F422)</f>
        <v/>
      </c>
      <c r="H422" s="33" t="n"/>
      <c r="I422" s="33" t="n"/>
      <c r="J422" s="33">
        <f>IF(I422="", "", I422*$F422)</f>
        <v/>
      </c>
      <c r="K422" s="33" t="n"/>
      <c r="L422" s="33">
        <f>IF(K422="", "", K422*$F422)</f>
        <v/>
      </c>
      <c r="M422" s="30">
        <f>IF(OR(H422="",H422=0),"",IF(K422="",IF(J422="","",J422/H422),L422/H422))</f>
        <v/>
      </c>
      <c r="P422" s="453" t="n"/>
      <c r="Z422" s="454" t="n"/>
    </row>
    <row r="423" ht="13.35" customHeight="1" s="162">
      <c r="B423" s="307" t="n"/>
      <c r="C423" s="307" t="n"/>
      <c r="E423" s="307" t="n"/>
      <c r="F423" s="32" t="n"/>
      <c r="G423" s="33">
        <f>IF(F423="", "", H423/F423)</f>
        <v/>
      </c>
      <c r="H423" s="33" t="n"/>
      <c r="I423" s="33" t="n"/>
      <c r="J423" s="33">
        <f>IF(I423="", "", I423*$F423)</f>
        <v/>
      </c>
      <c r="K423" s="33" t="n"/>
      <c r="L423" s="33">
        <f>IF(K423="", "", K423*$F423)</f>
        <v/>
      </c>
      <c r="M423" s="30">
        <f>IF(OR(H423="",H423=0),"",IF(K423="",IF(J423="","",J423/H423),L423/H423))</f>
        <v/>
      </c>
      <c r="P423" s="453" t="n"/>
      <c r="Z423" s="454"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c r="P424" s="453" t="n"/>
      <c r="Z424" s="454" t="n"/>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c r="P425" s="453" t="n"/>
      <c r="Z425" s="454" t="n"/>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c r="P426" s="453" t="n"/>
      <c r="Z426" s="454" t="n"/>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c r="P427" s="453" t="n"/>
      <c r="Z427" s="454" t="n"/>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c r="P428" s="453" t="n"/>
      <c r="Z428" s="454" t="n"/>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c r="P429" s="453" t="n"/>
      <c r="Z429" s="454" t="n"/>
    </row>
    <row r="430" ht="13.35" customHeight="1" s="162">
      <c r="B430" s="307" t="n"/>
      <c r="C430" s="307" t="n"/>
      <c r="E430" s="307" t="n"/>
      <c r="F430" s="32" t="n"/>
      <c r="G430" s="33">
        <f>IF(F430="", "", H430/F430)</f>
        <v/>
      </c>
      <c r="H430" s="33" t="n"/>
      <c r="I430" s="33" t="n"/>
      <c r="J430" s="33">
        <f>IF(I430="", "", I430*$F430)</f>
        <v/>
      </c>
      <c r="K430" s="33" t="n"/>
      <c r="L430" s="33">
        <f>IF(K430="", "", K430*$F430)</f>
        <v/>
      </c>
      <c r="M430" s="30">
        <f>IF(OR(H430="",H430=0),"",IF(K430="",IF(J430="","",J430/H430),L430/H430))</f>
        <v/>
      </c>
      <c r="P430" s="453" t="n"/>
      <c r="Z430" s="454" t="n"/>
    </row>
    <row r="431" ht="13.35" customHeight="1" s="162">
      <c r="B431" s="307" t="n"/>
      <c r="C431" s="307" t="n"/>
      <c r="E431" s="307" t="n"/>
      <c r="F431" s="32" t="n"/>
      <c r="G431" s="33">
        <f>IF(F431="", "", H431/F431)</f>
        <v/>
      </c>
      <c r="H431" s="33" t="n"/>
      <c r="I431" s="33" t="n"/>
      <c r="J431" s="33">
        <f>IF(I431="", "", I431*$F431)</f>
        <v/>
      </c>
      <c r="K431" s="33" t="n"/>
      <c r="L431" s="33">
        <f>IF(K431="", "", K431*$F431)</f>
        <v/>
      </c>
      <c r="M431" s="30">
        <f>IF(OR(H431="",H431=0),"",IF(K431="",IF(J431="","",J431/H431),L431/H431))</f>
        <v/>
      </c>
      <c r="P431" s="453" t="n"/>
      <c r="Z431" s="454" t="n"/>
    </row>
    <row r="432" ht="13.35" customHeight="1" s="162">
      <c r="B432" s="307" t="n"/>
      <c r="C432" s="307" t="n"/>
      <c r="E432" s="307" t="n"/>
      <c r="F432" s="32" t="n"/>
      <c r="G432" s="33">
        <f>IF(F432="", "", H432/F432)</f>
        <v/>
      </c>
      <c r="H432" s="33" t="n"/>
      <c r="I432" s="33" t="n"/>
      <c r="J432" s="33">
        <f>IF(I432="", "", I432*$F432)</f>
        <v/>
      </c>
      <c r="K432" s="33" t="n"/>
      <c r="L432" s="33">
        <f>IF(K432="", "", K432*$F432)</f>
        <v/>
      </c>
      <c r="M432" s="30">
        <f>IF(OR(H432="",H432=0),"",IF(K432="",IF(J432="","",J432/H432),L432/H432))</f>
        <v/>
      </c>
      <c r="P432" s="453" t="n"/>
      <c r="Z432" s="454"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c r="P433" s="453" t="n"/>
      <c r="Z433" s="454" t="n"/>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c r="P434" s="453" t="n"/>
      <c r="Z434" s="454" t="n"/>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c r="P435" s="457" t="n"/>
      <c r="Q435" s="458" t="n"/>
      <c r="R435" s="458" t="n"/>
      <c r="S435" s="458" t="n"/>
      <c r="T435" s="458" t="n"/>
      <c r="U435" s="458" t="n"/>
      <c r="V435" s="458" t="n"/>
      <c r="W435" s="458" t="n"/>
      <c r="X435" s="458" t="n"/>
      <c r="Y435" s="458" t="n"/>
      <c r="Z435" s="459" t="n"/>
    </row>
    <row r="436" ht="13.35" customHeight="1" s="162">
      <c r="C436" s="126" t="inlineStr">
        <is>
          <t>Total</t>
        </is>
      </c>
      <c r="D436" s="159" t="n"/>
      <c r="H436" s="45">
        <f>IF(SUM(H422:H435)=0,"",SUM(H422:H435))</f>
        <v/>
      </c>
      <c r="J436" s="45">
        <f>IF(SUM(J422:J435)=0,"",SUM(J422:J435))</f>
        <v/>
      </c>
      <c r="L436" s="45">
        <f>IF(SUM(L422:L435)=0,"",SUM(L422:L435))</f>
        <v/>
      </c>
      <c r="M436" s="35">
        <f>IF(OR(H436="",H436=0),"",IF(L436="",IF(J436="","",J436/H436),L436/H436))</f>
        <v/>
      </c>
    </row>
    <row r="437"/>
    <row r="438"/>
    <row r="439" ht="13.35" customHeight="1" s="162">
      <c r="B439" s="188" t="inlineStr">
        <is>
          <t>Notes</t>
        </is>
      </c>
      <c r="C439" s="173" t="n"/>
      <c r="D439" s="254" t="n"/>
      <c r="E439" s="159" t="n"/>
      <c r="F439" s="159" t="n"/>
      <c r="G439" s="159" t="n"/>
      <c r="H439" s="159" t="n"/>
      <c r="I439" s="159" t="n"/>
      <c r="J439" s="159" t="n"/>
      <c r="K439" s="159" t="n"/>
      <c r="L439" s="159" t="n"/>
      <c r="M439" s="160" t="n"/>
    </row>
    <row r="440" ht="13.35" customHeight="1" s="162">
      <c r="B440" s="460" t="n"/>
      <c r="M440" s="163" t="n"/>
    </row>
    <row r="441" ht="13.35" customHeight="1" s="162">
      <c r="B441" s="460" t="n"/>
      <c r="M441" s="163" t="n"/>
    </row>
    <row r="442" ht="13.35" customHeight="1" s="162">
      <c r="B442" s="460" t="n"/>
      <c r="M442" s="163" t="n"/>
    </row>
    <row r="443" ht="13.35" customHeight="1" s="162">
      <c r="B443" s="461" t="n"/>
      <c r="C443" s="165" t="n"/>
      <c r="D443" s="165" t="n"/>
      <c r="E443" s="165" t="n"/>
      <c r="F443" s="165" t="n"/>
      <c r="G443" s="165" t="n"/>
      <c r="H443" s="165" t="n"/>
      <c r="I443" s="165" t="n"/>
      <c r="J443" s="165" t="n"/>
      <c r="K443" s="165" t="n"/>
      <c r="L443" s="165" t="n"/>
      <c r="M443" s="166" t="n"/>
    </row>
    <row r="444"/>
    <row r="445" ht="13.35" customHeight="1" s="162">
      <c r="B445" s="200" t="inlineStr">
        <is>
          <t>System</t>
        </is>
      </c>
      <c r="C445" s="403" t="n"/>
      <c r="D445" s="209">
        <f>IF('{Equipment Data Entry}'!B99="","",'{Equipment Data Entry}'!B99)</f>
        <v/>
      </c>
      <c r="E445" s="420" t="n"/>
      <c r="F445" s="403" t="n"/>
      <c r="G445" s="200" t="inlineStr">
        <is>
          <t>Service</t>
        </is>
      </c>
      <c r="H445" s="403" t="n"/>
      <c r="I445" s="210">
        <f>IF('{Equipment Data Entry}'!C99="","",'{Equipment Data Entry}'!C99)</f>
        <v/>
      </c>
      <c r="J445" s="420" t="n"/>
      <c r="K445" s="420" t="n"/>
      <c r="L445" s="420" t="n"/>
      <c r="M445" s="403" t="n"/>
      <c r="P445" s="450" t="inlineStr">
        <is>
          <t>Technician Notes</t>
        </is>
      </c>
      <c r="Q445" s="451" t="n"/>
      <c r="R445" s="451" t="n"/>
      <c r="S445" s="451" t="n"/>
      <c r="T445" s="451" t="n"/>
      <c r="U445" s="451" t="n"/>
      <c r="V445" s="451" t="n"/>
      <c r="W445" s="451" t="n"/>
      <c r="X445" s="451" t="n"/>
      <c r="Y445" s="451" t="n"/>
      <c r="Z445" s="452" t="n"/>
    </row>
    <row r="446" ht="13.35" customHeight="1" s="162">
      <c r="B446" s="424" t="n"/>
      <c r="C446" s="425" t="n"/>
      <c r="D446" s="424" t="n"/>
      <c r="E446" s="426" t="n"/>
      <c r="F446" s="425" t="n"/>
      <c r="G446" s="424" t="n"/>
      <c r="H446" s="425" t="n"/>
      <c r="I446" s="424" t="n"/>
      <c r="J446" s="426" t="n"/>
      <c r="K446" s="426" t="n"/>
      <c r="L446" s="426" t="n"/>
      <c r="M446" s="425" t="n"/>
      <c r="P446" s="453" t="n"/>
      <c r="Z446" s="454" t="n"/>
    </row>
    <row r="447" ht="13.35" customHeight="1" s="162">
      <c r="B447" s="455" t="inlineStr">
        <is>
          <t>Instrument:</t>
        </is>
      </c>
      <c r="C447" s="5" t="n"/>
      <c r="D447" s="428" t="n"/>
      <c r="G447" s="427" t="inlineStr">
        <is>
          <t>Ak basis / notes:</t>
        </is>
      </c>
      <c r="I447" s="456" t="n"/>
      <c r="P447" s="453" t="n"/>
      <c r="Z447" s="454" t="n"/>
    </row>
    <row r="448" ht="13.35" customHeight="1" s="162">
      <c r="B448" s="188" t="inlineStr">
        <is>
          <t>Register/Grille/Diffuser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c r="P448" s="453" t="n"/>
      <c r="Z448" s="454" t="n"/>
    </row>
    <row r="449" ht="13.35" customHeight="1" s="162">
      <c r="B449" s="153" t="inlineStr">
        <is>
          <t>No.</t>
        </is>
      </c>
      <c r="C449" s="188" t="inlineStr">
        <is>
          <t>Area Served</t>
        </is>
      </c>
      <c r="D449" s="188" t="inlineStr">
        <is>
          <t>Type</t>
        </is>
      </c>
      <c r="E449" s="188" t="inlineStr">
        <is>
          <t>Size</t>
        </is>
      </c>
      <c r="F449" s="188" t="inlineStr">
        <is>
          <t>Ak</t>
        </is>
      </c>
      <c r="G449" s="442" t="n"/>
      <c r="H449" s="442" t="n"/>
      <c r="I449" s="188" t="inlineStr">
        <is>
          <t>VEL</t>
        </is>
      </c>
      <c r="J449" s="188" t="inlineStr">
        <is>
          <t>CFM</t>
        </is>
      </c>
      <c r="K449" s="188" t="inlineStr">
        <is>
          <t>VEL</t>
        </is>
      </c>
      <c r="L449" s="188" t="inlineStr">
        <is>
          <t>CFM</t>
        </is>
      </c>
      <c r="M449" s="442" t="n"/>
      <c r="P449" s="453" t="n"/>
      <c r="Z449" s="454"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53" t="n"/>
      <c r="Z450" s="454"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53" t="n"/>
      <c r="Z451" s="454"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53" t="n"/>
      <c r="Z452" s="454"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53" t="n"/>
      <c r="Z453" s="454"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53" t="n"/>
      <c r="Z454" s="454"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53" t="n"/>
      <c r="Z455" s="454"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53" t="n"/>
      <c r="Z456" s="454"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53" t="n"/>
      <c r="Z457" s="454" t="n"/>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c r="P458" s="453" t="n"/>
      <c r="Z458" s="454"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c r="P459" s="453" t="n"/>
      <c r="Z459" s="454" t="n"/>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c r="P460" s="453" t="n"/>
      <c r="Z460" s="454" t="n"/>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c r="P461" s="453" t="n"/>
      <c r="Z461" s="454" t="n"/>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c r="P462" s="453" t="n"/>
      <c r="Z462" s="454" t="n"/>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c r="P463" s="457" t="n"/>
      <c r="Q463" s="458" t="n"/>
      <c r="R463" s="458" t="n"/>
      <c r="S463" s="458" t="n"/>
      <c r="T463" s="458" t="n"/>
      <c r="U463" s="458" t="n"/>
      <c r="V463" s="458" t="n"/>
      <c r="W463" s="458" t="n"/>
      <c r="X463" s="458" t="n"/>
      <c r="Y463" s="458" t="n"/>
      <c r="Z463" s="459" t="n"/>
    </row>
    <row r="464" ht="13.35" customHeight="1" s="162">
      <c r="C464" s="126" t="inlineStr">
        <is>
          <t>Total</t>
        </is>
      </c>
      <c r="D464" s="159" t="n"/>
      <c r="H464" s="45">
        <f>IF(SUM(H450:H463)=0,"",SUM(H450:H463))</f>
        <v/>
      </c>
      <c r="J464" s="45">
        <f>IF(SUM(J450:J463)=0,"",SUM(J450:J463))</f>
        <v/>
      </c>
      <c r="L464" s="45">
        <f>IF(SUM(L450:L463)=0,"",SUM(L450:L463))</f>
        <v/>
      </c>
      <c r="M464" s="35">
        <f>IF(OR(H464="",H464=0),"",IF(L464="",IF(J464="","",J464/H464),L464/H464))</f>
        <v/>
      </c>
    </row>
    <row r="465"/>
    <row r="466" ht="13.35" customHeight="1" s="162">
      <c r="B466" s="200" t="inlineStr">
        <is>
          <t>System</t>
        </is>
      </c>
      <c r="C466" s="403" t="n"/>
      <c r="D466" s="209">
        <f>IF('{Equipment Data Entry}'!B100="","",'{Equipment Data Entry}'!B100)</f>
        <v/>
      </c>
      <c r="E466" s="420" t="n"/>
      <c r="F466" s="403" t="n"/>
      <c r="G466" s="200" t="inlineStr">
        <is>
          <t>Service</t>
        </is>
      </c>
      <c r="H466" s="403" t="n"/>
      <c r="I466" s="210">
        <f>IF('{Equipment Data Entry}'!C100="","",'{Equipment Data Entry}'!C100)</f>
        <v/>
      </c>
      <c r="J466" s="420" t="n"/>
      <c r="K466" s="420" t="n"/>
      <c r="L466" s="420" t="n"/>
      <c r="M466" s="403" t="n"/>
      <c r="P466" s="450" t="inlineStr">
        <is>
          <t>Technician Notes</t>
        </is>
      </c>
      <c r="Q466" s="451" t="n"/>
      <c r="R466" s="451" t="n"/>
      <c r="S466" s="451" t="n"/>
      <c r="T466" s="451" t="n"/>
      <c r="U466" s="451" t="n"/>
      <c r="V466" s="451" t="n"/>
      <c r="W466" s="451" t="n"/>
      <c r="X466" s="451" t="n"/>
      <c r="Y466" s="451" t="n"/>
      <c r="Z466" s="452" t="n"/>
    </row>
    <row r="467" ht="13.35" customHeight="1" s="162">
      <c r="B467" s="424" t="n"/>
      <c r="C467" s="425" t="n"/>
      <c r="D467" s="424" t="n"/>
      <c r="E467" s="426" t="n"/>
      <c r="F467" s="425" t="n"/>
      <c r="G467" s="424" t="n"/>
      <c r="H467" s="425" t="n"/>
      <c r="I467" s="424" t="n"/>
      <c r="J467" s="426" t="n"/>
      <c r="K467" s="426" t="n"/>
      <c r="L467" s="426" t="n"/>
      <c r="M467" s="425" t="n"/>
      <c r="P467" s="453" t="n"/>
      <c r="Z467" s="454" t="n"/>
    </row>
    <row r="468" ht="13.35" customHeight="1" s="162">
      <c r="B468" s="455" t="inlineStr">
        <is>
          <t>Instrument:</t>
        </is>
      </c>
      <c r="C468" s="5" t="n"/>
      <c r="D468" s="428" t="n"/>
      <c r="G468" s="427" t="inlineStr">
        <is>
          <t>Ak basis / notes:</t>
        </is>
      </c>
      <c r="I468" s="456" t="n"/>
      <c r="P468" s="453" t="n"/>
      <c r="Z468" s="454" t="n"/>
    </row>
    <row r="469" ht="13.35" customHeight="1" s="162">
      <c r="B469" s="188" t="inlineStr">
        <is>
          <t>Register/Grille/Diffuser Airflow</t>
        </is>
      </c>
      <c r="C469" s="174" t="n"/>
      <c r="D469" s="174" t="n"/>
      <c r="E469" s="174" t="n"/>
      <c r="F469" s="173" t="n"/>
      <c r="G469" s="233" t="inlineStr">
        <is>
          <t>Design VEL</t>
        </is>
      </c>
      <c r="H469" s="194" t="inlineStr">
        <is>
          <t>Design CFM</t>
        </is>
      </c>
      <c r="I469" s="188" t="inlineStr">
        <is>
          <t>Initial</t>
        </is>
      </c>
      <c r="J469" s="173" t="n"/>
      <c r="K469" s="188" t="inlineStr">
        <is>
          <t>Final</t>
        </is>
      </c>
      <c r="L469" s="173" t="n"/>
      <c r="M469" s="188" t="inlineStr">
        <is>
          <t>%</t>
        </is>
      </c>
      <c r="P469" s="453" t="n"/>
      <c r="Z469" s="454" t="n"/>
    </row>
    <row r="470" ht="13.35" customHeight="1" s="162">
      <c r="B470" s="153" t="inlineStr">
        <is>
          <t>No.</t>
        </is>
      </c>
      <c r="C470" s="188" t="inlineStr">
        <is>
          <t>Area Served</t>
        </is>
      </c>
      <c r="D470" s="188" t="inlineStr">
        <is>
          <t>Type</t>
        </is>
      </c>
      <c r="E470" s="188" t="inlineStr">
        <is>
          <t>Size</t>
        </is>
      </c>
      <c r="F470" s="188" t="inlineStr">
        <is>
          <t>Ak</t>
        </is>
      </c>
      <c r="G470" s="442" t="n"/>
      <c r="H470" s="442" t="n"/>
      <c r="I470" s="188" t="inlineStr">
        <is>
          <t>VEL</t>
        </is>
      </c>
      <c r="J470" s="188" t="inlineStr">
        <is>
          <t>CFM</t>
        </is>
      </c>
      <c r="K470" s="188" t="inlineStr">
        <is>
          <t>VEL</t>
        </is>
      </c>
      <c r="L470" s="188" t="inlineStr">
        <is>
          <t>CFM</t>
        </is>
      </c>
      <c r="M470" s="442" t="n"/>
      <c r="P470" s="453" t="n"/>
      <c r="Z470" s="454" t="n"/>
    </row>
    <row r="471" ht="13.35" customHeight="1" s="162">
      <c r="B471" s="307" t="n"/>
      <c r="C471" s="307" t="n"/>
      <c r="E471" s="307" t="n"/>
      <c r="F471" s="32" t="n"/>
      <c r="G471" s="33">
        <f>IF(F471="", "", H471/F471)</f>
        <v/>
      </c>
      <c r="H471" s="33" t="n"/>
      <c r="I471" s="33" t="n"/>
      <c r="J471" s="33">
        <f>IF(I471="", "", I471*$F471)</f>
        <v/>
      </c>
      <c r="K471" s="33" t="n"/>
      <c r="L471" s="33">
        <f>IF(K471="", "", K471*$F471)</f>
        <v/>
      </c>
      <c r="M471" s="30">
        <f>IF(OR(H471="",H471=0),"",IF(K471="",IF(J471="","",J471/H471),L471/H471))</f>
        <v/>
      </c>
      <c r="P471" s="453" t="n"/>
      <c r="Z471" s="454"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c r="P472" s="453" t="n"/>
      <c r="Z472" s="454" t="n"/>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c r="P473" s="453" t="n"/>
      <c r="Z473" s="454" t="n"/>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c r="P474" s="453" t="n"/>
      <c r="Z474" s="454" t="n"/>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c r="P475" s="453" t="n"/>
      <c r="Z475" s="454"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c r="P476" s="453" t="n"/>
      <c r="Z476" s="454" t="n"/>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c r="P477" s="453" t="n"/>
      <c r="Z477" s="454" t="n"/>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c r="P478" s="453" t="n"/>
      <c r="Z478" s="454" t="n"/>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c r="P479" s="453" t="n"/>
      <c r="Z479" s="454" t="n"/>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c r="P480" s="453" t="n"/>
      <c r="Z480" s="454" t="n"/>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c r="P481" s="453" t="n"/>
      <c r="Z481" s="454" t="n"/>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c r="P482" s="453" t="n"/>
      <c r="Z482" s="454" t="n"/>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c r="P483" s="453" t="n"/>
      <c r="Z483" s="454" t="n"/>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c r="P484" s="457" t="n"/>
      <c r="Q484" s="458" t="n"/>
      <c r="R484" s="458" t="n"/>
      <c r="S484" s="458" t="n"/>
      <c r="T484" s="458" t="n"/>
      <c r="U484" s="458" t="n"/>
      <c r="V484" s="458" t="n"/>
      <c r="W484" s="458" t="n"/>
      <c r="X484" s="458" t="n"/>
      <c r="Y484" s="458" t="n"/>
      <c r="Z484" s="459" t="n"/>
    </row>
    <row r="485" ht="13.35" customHeight="1" s="162">
      <c r="C485" s="126" t="inlineStr">
        <is>
          <t>Total</t>
        </is>
      </c>
      <c r="D485" s="159" t="n"/>
      <c r="H485" s="45">
        <f>IF(SUM(H471:H484)=0,"",SUM(H471:H484))</f>
        <v/>
      </c>
      <c r="J485" s="45">
        <f>IF(SUM(J471:J484)=0,"",SUM(J471:J484))</f>
        <v/>
      </c>
      <c r="L485" s="45">
        <f>IF(SUM(L471:L484)=0,"",SUM(L471:L484))</f>
        <v/>
      </c>
      <c r="M485" s="35">
        <f>IF(OR(H485="",H485=0),"",IF(L485="",IF(J485="","",J485/H485),L485/H485))</f>
        <v/>
      </c>
    </row>
    <row r="486"/>
    <row r="487"/>
    <row r="488" ht="13.35" customHeight="1" s="162">
      <c r="B488" s="188" t="inlineStr">
        <is>
          <t>Notes</t>
        </is>
      </c>
      <c r="C488" s="173" t="n"/>
      <c r="D488" s="254" t="n"/>
      <c r="E488" s="159" t="n"/>
      <c r="F488" s="159" t="n"/>
      <c r="G488" s="159" t="n"/>
      <c r="H488" s="159" t="n"/>
      <c r="I488" s="159" t="n"/>
      <c r="J488" s="159" t="n"/>
      <c r="K488" s="159" t="n"/>
      <c r="L488" s="159" t="n"/>
      <c r="M488" s="160" t="n"/>
    </row>
    <row r="489" ht="13.35" customHeight="1" s="162">
      <c r="B489" s="460" t="n"/>
      <c r="M489" s="163" t="n"/>
    </row>
    <row r="490" ht="13.35" customHeight="1" s="162">
      <c r="B490" s="460" t="n"/>
      <c r="M490" s="163" t="n"/>
    </row>
    <row r="491" ht="13.35" customHeight="1" s="162">
      <c r="B491" s="460" t="n"/>
      <c r="M491" s="163" t="n"/>
    </row>
    <row r="492" ht="13.35" customHeight="1" s="162">
      <c r="B492" s="461" t="n"/>
      <c r="C492" s="165" t="n"/>
      <c r="D492" s="165" t="n"/>
      <c r="E492" s="165" t="n"/>
      <c r="F492" s="165" t="n"/>
      <c r="G492" s="165" t="n"/>
      <c r="H492" s="165" t="n"/>
      <c r="I492" s="165" t="n"/>
      <c r="J492" s="165" t="n"/>
      <c r="K492" s="165" t="n"/>
      <c r="L492" s="165" t="n"/>
      <c r="M492" s="166" t="n"/>
    </row>
    <row r="493"/>
    <row r="494" ht="13.35" customHeight="1" s="162">
      <c r="B494" s="200" t="inlineStr">
        <is>
          <t>System</t>
        </is>
      </c>
      <c r="C494" s="403" t="n"/>
      <c r="D494" s="209">
        <f>IF('{Equipment Data Entry}'!B101="","",'{Equipment Data Entry}'!B101)</f>
        <v/>
      </c>
      <c r="E494" s="420" t="n"/>
      <c r="F494" s="403" t="n"/>
      <c r="G494" s="200" t="inlineStr">
        <is>
          <t>Service</t>
        </is>
      </c>
      <c r="H494" s="403" t="n"/>
      <c r="I494" s="210">
        <f>IF('{Equipment Data Entry}'!C101="","",'{Equipment Data Entry}'!C101)</f>
        <v/>
      </c>
      <c r="J494" s="420" t="n"/>
      <c r="K494" s="420" t="n"/>
      <c r="L494" s="420" t="n"/>
      <c r="M494" s="403" t="n"/>
      <c r="P494" s="450" t="inlineStr">
        <is>
          <t>Technician Notes</t>
        </is>
      </c>
      <c r="Q494" s="451" t="n"/>
      <c r="R494" s="451" t="n"/>
      <c r="S494" s="451" t="n"/>
      <c r="T494" s="451" t="n"/>
      <c r="U494" s="451" t="n"/>
      <c r="V494" s="451" t="n"/>
      <c r="W494" s="451" t="n"/>
      <c r="X494" s="451" t="n"/>
      <c r="Y494" s="451" t="n"/>
      <c r="Z494" s="452" t="n"/>
    </row>
    <row r="495" ht="13.35" customHeight="1" s="162">
      <c r="B495" s="424" t="n"/>
      <c r="C495" s="425" t="n"/>
      <c r="D495" s="424" t="n"/>
      <c r="E495" s="426" t="n"/>
      <c r="F495" s="425" t="n"/>
      <c r="G495" s="424" t="n"/>
      <c r="H495" s="425" t="n"/>
      <c r="I495" s="424" t="n"/>
      <c r="J495" s="426" t="n"/>
      <c r="K495" s="426" t="n"/>
      <c r="L495" s="426" t="n"/>
      <c r="M495" s="425" t="n"/>
      <c r="P495" s="453" t="n"/>
      <c r="Z495" s="454" t="n"/>
    </row>
    <row r="496" ht="13.35" customHeight="1" s="162">
      <c r="B496" s="455" t="inlineStr">
        <is>
          <t>Instrument:</t>
        </is>
      </c>
      <c r="C496" s="5" t="n"/>
      <c r="D496" s="428" t="n"/>
      <c r="G496" s="427" t="inlineStr">
        <is>
          <t>Ak basis / notes:</t>
        </is>
      </c>
      <c r="I496" s="456" t="n"/>
      <c r="P496" s="453" t="n"/>
      <c r="Z496" s="454" t="n"/>
    </row>
    <row r="497" ht="13.35" customHeight="1" s="162">
      <c r="B497" s="188" t="inlineStr">
        <is>
          <t>Register/Grille/Diffuser Airflow</t>
        </is>
      </c>
      <c r="C497" s="174" t="n"/>
      <c r="D497" s="174" t="n"/>
      <c r="E497" s="174" t="n"/>
      <c r="F497" s="173" t="n"/>
      <c r="G497" s="233" t="inlineStr">
        <is>
          <t>Design VEL</t>
        </is>
      </c>
      <c r="H497" s="194" t="inlineStr">
        <is>
          <t>Design CFM</t>
        </is>
      </c>
      <c r="I497" s="188" t="inlineStr">
        <is>
          <t>Initial</t>
        </is>
      </c>
      <c r="J497" s="173" t="n"/>
      <c r="K497" s="188" t="inlineStr">
        <is>
          <t>Final</t>
        </is>
      </c>
      <c r="L497" s="173" t="n"/>
      <c r="M497" s="188" t="inlineStr">
        <is>
          <t>%</t>
        </is>
      </c>
      <c r="P497" s="453" t="n"/>
      <c r="Z497" s="454" t="n"/>
    </row>
    <row r="498" ht="13.35" customHeight="1" s="162">
      <c r="B498" s="153" t="inlineStr">
        <is>
          <t>No.</t>
        </is>
      </c>
      <c r="C498" s="188" t="inlineStr">
        <is>
          <t>Area Served</t>
        </is>
      </c>
      <c r="D498" s="188" t="inlineStr">
        <is>
          <t>Type</t>
        </is>
      </c>
      <c r="E498" s="188" t="inlineStr">
        <is>
          <t>Size</t>
        </is>
      </c>
      <c r="F498" s="188" t="inlineStr">
        <is>
          <t>Ak</t>
        </is>
      </c>
      <c r="G498" s="442" t="n"/>
      <c r="H498" s="442" t="n"/>
      <c r="I498" s="188" t="inlineStr">
        <is>
          <t>VEL</t>
        </is>
      </c>
      <c r="J498" s="188" t="inlineStr">
        <is>
          <t>CFM</t>
        </is>
      </c>
      <c r="K498" s="188" t="inlineStr">
        <is>
          <t>VEL</t>
        </is>
      </c>
      <c r="L498" s="188" t="inlineStr">
        <is>
          <t>CFM</t>
        </is>
      </c>
      <c r="M498" s="442" t="n"/>
      <c r="P498" s="453" t="n"/>
      <c r="Z498" s="454" t="n"/>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c r="P499" s="453" t="n"/>
      <c r="Z499" s="454" t="n"/>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c r="P500" s="453" t="n"/>
      <c r="Z500" s="454" t="n"/>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c r="P501" s="453" t="n"/>
      <c r="Z501" s="454" t="n"/>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c r="P502" s="453" t="n"/>
      <c r="Z502" s="454" t="n"/>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c r="P503" s="453" t="n"/>
      <c r="Z503" s="454" t="n"/>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c r="P504" s="453" t="n"/>
      <c r="Z504" s="454" t="n"/>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c r="P505" s="453" t="n"/>
      <c r="Z505" s="454" t="n"/>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c r="P506" s="453" t="n"/>
      <c r="Z506" s="454" t="n"/>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c r="P507" s="453" t="n"/>
      <c r="Z507" s="454" t="n"/>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c r="P508" s="453" t="n"/>
      <c r="Z508" s="454" t="n"/>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c r="P509" s="453" t="n"/>
      <c r="Z509" s="454" t="n"/>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c r="P510" s="453" t="n"/>
      <c r="Z510" s="454" t="n"/>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c r="P511" s="453" t="n"/>
      <c r="Z511" s="454" t="n"/>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c r="P512" s="457" t="n"/>
      <c r="Q512" s="458" t="n"/>
      <c r="R512" s="458" t="n"/>
      <c r="S512" s="458" t="n"/>
      <c r="T512" s="458" t="n"/>
      <c r="U512" s="458" t="n"/>
      <c r="V512" s="458" t="n"/>
      <c r="W512" s="458" t="n"/>
      <c r="X512" s="458" t="n"/>
      <c r="Y512" s="458" t="n"/>
      <c r="Z512" s="459" t="n"/>
    </row>
    <row r="513" ht="13.35" customHeight="1" s="162">
      <c r="C513" s="126" t="inlineStr">
        <is>
          <t>Total</t>
        </is>
      </c>
      <c r="D513" s="159" t="n"/>
      <c r="H513" s="45">
        <f>IF(SUM(H499:H512)=0,"",SUM(H499:H512))</f>
        <v/>
      </c>
      <c r="J513" s="45">
        <f>IF(SUM(J499:J512)=0,"",SUM(J499:J512))</f>
        <v/>
      </c>
      <c r="L513" s="45">
        <f>IF(SUM(L499:L512)=0,"",SUM(L499:L512))</f>
        <v/>
      </c>
      <c r="M513" s="35">
        <f>IF(OR(H513="",H513=0),"",IF(L513="",IF(J513="","",J513/H513),L513/H513))</f>
        <v/>
      </c>
    </row>
    <row r="514"/>
    <row r="515" ht="13.35" customHeight="1" s="162">
      <c r="B515" s="200" t="inlineStr">
        <is>
          <t>System</t>
        </is>
      </c>
      <c r="C515" s="403" t="n"/>
      <c r="D515" s="209">
        <f>IF('{Equipment Data Entry}'!B102="","",'{Equipment Data Entry}'!B102)</f>
        <v/>
      </c>
      <c r="E515" s="420" t="n"/>
      <c r="F515" s="403" t="n"/>
      <c r="G515" s="200" t="inlineStr">
        <is>
          <t>Service</t>
        </is>
      </c>
      <c r="H515" s="403" t="n"/>
      <c r="I515" s="210">
        <f>IF('{Equipment Data Entry}'!C102="","",'{Equipment Data Entry}'!C102)</f>
        <v/>
      </c>
      <c r="J515" s="420" t="n"/>
      <c r="K515" s="420" t="n"/>
      <c r="L515" s="420" t="n"/>
      <c r="M515" s="403" t="n"/>
      <c r="P515" s="450" t="inlineStr">
        <is>
          <t>Technician Notes</t>
        </is>
      </c>
      <c r="Q515" s="451" t="n"/>
      <c r="R515" s="451" t="n"/>
      <c r="S515" s="451" t="n"/>
      <c r="T515" s="451" t="n"/>
      <c r="U515" s="451" t="n"/>
      <c r="V515" s="451" t="n"/>
      <c r="W515" s="451" t="n"/>
      <c r="X515" s="451" t="n"/>
      <c r="Y515" s="451" t="n"/>
      <c r="Z515" s="452" t="n"/>
    </row>
    <row r="516" ht="13.35" customHeight="1" s="162">
      <c r="B516" s="424" t="n"/>
      <c r="C516" s="425" t="n"/>
      <c r="D516" s="424" t="n"/>
      <c r="E516" s="426" t="n"/>
      <c r="F516" s="425" t="n"/>
      <c r="G516" s="424" t="n"/>
      <c r="H516" s="425" t="n"/>
      <c r="I516" s="424" t="n"/>
      <c r="J516" s="426" t="n"/>
      <c r="K516" s="426" t="n"/>
      <c r="L516" s="426" t="n"/>
      <c r="M516" s="425" t="n"/>
      <c r="P516" s="453" t="n"/>
      <c r="Z516" s="454" t="n"/>
    </row>
    <row r="517" ht="13.35" customHeight="1" s="162">
      <c r="B517" s="455" t="inlineStr">
        <is>
          <t>Instrument:</t>
        </is>
      </c>
      <c r="C517" s="5" t="n"/>
      <c r="D517" s="428" t="n"/>
      <c r="G517" s="427" t="inlineStr">
        <is>
          <t>Ak basis / notes:</t>
        </is>
      </c>
      <c r="I517" s="456" t="n"/>
      <c r="P517" s="453" t="n"/>
      <c r="Z517" s="454" t="n"/>
    </row>
    <row r="518" ht="13.35" customHeight="1" s="162">
      <c r="B518" s="188" t="inlineStr">
        <is>
          <t>Register/Grille/Diffuser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c r="P518" s="453" t="n"/>
      <c r="Z518" s="454" t="n"/>
    </row>
    <row r="519" ht="13.35" customHeight="1" s="162">
      <c r="B519" s="153" t="inlineStr">
        <is>
          <t>No.</t>
        </is>
      </c>
      <c r="C519" s="188" t="inlineStr">
        <is>
          <t>Area Served</t>
        </is>
      </c>
      <c r="D519" s="188" t="inlineStr">
        <is>
          <t>Type</t>
        </is>
      </c>
      <c r="E519" s="188" t="inlineStr">
        <is>
          <t>Size</t>
        </is>
      </c>
      <c r="F519" s="188" t="inlineStr">
        <is>
          <t>Ak</t>
        </is>
      </c>
      <c r="G519" s="442" t="n"/>
      <c r="H519" s="442" t="n"/>
      <c r="I519" s="188" t="inlineStr">
        <is>
          <t>VEL</t>
        </is>
      </c>
      <c r="J519" s="188" t="inlineStr">
        <is>
          <t>CFM</t>
        </is>
      </c>
      <c r="K519" s="188" t="inlineStr">
        <is>
          <t>VEL</t>
        </is>
      </c>
      <c r="L519" s="188" t="inlineStr">
        <is>
          <t>CFM</t>
        </is>
      </c>
      <c r="M519" s="442" t="n"/>
      <c r="P519" s="453" t="n"/>
      <c r="Z519" s="454" t="n"/>
    </row>
    <row r="520" ht="13.35" customHeight="1" s="162">
      <c r="B520" s="307" t="n"/>
      <c r="C520" s="307" t="n"/>
      <c r="E520" s="307" t="n"/>
      <c r="F520" s="32" t="n"/>
      <c r="G520" s="33">
        <f>IF(F520="", "", H520/F520)</f>
        <v/>
      </c>
      <c r="H520" s="33" t="n"/>
      <c r="I520" s="33" t="n"/>
      <c r="J520" s="33">
        <f>IF(I520="", "", I520*$F520)</f>
        <v/>
      </c>
      <c r="K520" s="33" t="n"/>
      <c r="L520" s="33">
        <f>IF(K520="", "", K520*$F520)</f>
        <v/>
      </c>
      <c r="M520" s="30">
        <f>IF(OR(H520="",H520=0),"",IF(K520="",IF(J520="","",J520/H520),L520/H520))</f>
        <v/>
      </c>
      <c r="P520" s="453" t="n"/>
      <c r="Z520" s="454" t="n"/>
    </row>
    <row r="521" ht="13.35" customHeight="1" s="162">
      <c r="B521" s="307" t="n"/>
      <c r="C521" s="307" t="n"/>
      <c r="E521" s="307" t="n"/>
      <c r="F521" s="32" t="n"/>
      <c r="G521" s="33">
        <f>IF(F521="", "", H521/F521)</f>
        <v/>
      </c>
      <c r="H521" s="33" t="n"/>
      <c r="I521" s="33" t="n"/>
      <c r="J521" s="33">
        <f>IF(I521="", "", I521*$F521)</f>
        <v/>
      </c>
      <c r="K521" s="33" t="n"/>
      <c r="L521" s="33">
        <f>IF(K521="", "", K521*$F521)</f>
        <v/>
      </c>
      <c r="M521" s="30">
        <f>IF(OR(H521="",H521=0),"",IF(K521="",IF(J521="","",J521/H521),L521/H521))</f>
        <v/>
      </c>
      <c r="P521" s="453" t="n"/>
      <c r="Z521" s="454" t="n"/>
    </row>
    <row r="522" ht="13.35" customHeight="1" s="162">
      <c r="B522" s="307" t="n"/>
      <c r="C522" s="307" t="n"/>
      <c r="E522" s="307" t="n"/>
      <c r="F522" s="32" t="n"/>
      <c r="G522" s="33">
        <f>IF(F522="", "", H522/F522)</f>
        <v/>
      </c>
      <c r="H522" s="33" t="n"/>
      <c r="I522" s="33" t="n"/>
      <c r="J522" s="33">
        <f>IF(I522="", "", I522*$F522)</f>
        <v/>
      </c>
      <c r="K522" s="33" t="n"/>
      <c r="L522" s="33">
        <f>IF(K522="", "", K522*$F522)</f>
        <v/>
      </c>
      <c r="M522" s="30">
        <f>IF(OR(H522="",H522=0),"",IF(K522="",IF(J522="","",J522/H522),L522/H522))</f>
        <v/>
      </c>
      <c r="P522" s="453" t="n"/>
      <c r="Z522" s="454" t="n"/>
    </row>
    <row r="523" ht="13.35" customHeight="1" s="162">
      <c r="B523" s="307" t="n"/>
      <c r="C523" s="307" t="n"/>
      <c r="E523" s="307" t="n"/>
      <c r="F523" s="32" t="n"/>
      <c r="G523" s="33">
        <f>IF(F523="", "", H523/F523)</f>
        <v/>
      </c>
      <c r="H523" s="33" t="n"/>
      <c r="I523" s="33" t="n"/>
      <c r="J523" s="33">
        <f>IF(I523="", "", I523*$F523)</f>
        <v/>
      </c>
      <c r="K523" s="33" t="n"/>
      <c r="L523" s="33">
        <f>IF(K523="", "", K523*$F523)</f>
        <v/>
      </c>
      <c r="M523" s="30">
        <f>IF(OR(H523="",H523=0),"",IF(K523="",IF(J523="","",J523/H523),L523/H523))</f>
        <v/>
      </c>
      <c r="P523" s="453" t="n"/>
      <c r="Z523" s="454" t="n"/>
    </row>
    <row r="524" ht="13.35" customHeight="1" s="162">
      <c r="B524" s="307" t="n"/>
      <c r="C524" s="307" t="n"/>
      <c r="E524" s="307" t="n"/>
      <c r="F524" s="32" t="n"/>
      <c r="G524" s="33">
        <f>IF(F524="", "", H524/F524)</f>
        <v/>
      </c>
      <c r="H524" s="33" t="n"/>
      <c r="I524" s="33" t="n"/>
      <c r="J524" s="33">
        <f>IF(I524="", "", I524*$F524)</f>
        <v/>
      </c>
      <c r="K524" s="33" t="n"/>
      <c r="L524" s="33">
        <f>IF(K524="", "", K524*$F524)</f>
        <v/>
      </c>
      <c r="M524" s="30">
        <f>IF(OR(H524="",H524=0),"",IF(K524="",IF(J524="","",J524/H524),L524/H524))</f>
        <v/>
      </c>
      <c r="P524" s="453" t="n"/>
      <c r="Z524" s="454" t="n"/>
    </row>
    <row r="525" ht="13.35" customHeight="1" s="162">
      <c r="B525" s="307" t="n"/>
      <c r="C525" s="307" t="n"/>
      <c r="E525" s="307" t="n"/>
      <c r="F525" s="32" t="n"/>
      <c r="G525" s="33">
        <f>IF(F525="", "", H525/F525)</f>
        <v/>
      </c>
      <c r="H525" s="33" t="n"/>
      <c r="I525" s="33" t="n"/>
      <c r="J525" s="33">
        <f>IF(I525="", "", I525*$F525)</f>
        <v/>
      </c>
      <c r="K525" s="33" t="n"/>
      <c r="L525" s="33">
        <f>IF(K525="", "", K525*$F525)</f>
        <v/>
      </c>
      <c r="M525" s="30">
        <f>IF(OR(H525="",H525=0),"",IF(K525="",IF(J525="","",J525/H525),L525/H525))</f>
        <v/>
      </c>
      <c r="P525" s="453" t="n"/>
      <c r="Z525" s="454" t="n"/>
    </row>
    <row r="526" ht="13.35" customHeight="1" s="162">
      <c r="B526" s="307" t="n"/>
      <c r="C526" s="307" t="n"/>
      <c r="E526" s="307" t="n"/>
      <c r="F526" s="32" t="n"/>
      <c r="G526" s="33">
        <f>IF(F526="", "", H526/F526)</f>
        <v/>
      </c>
      <c r="H526" s="33" t="n"/>
      <c r="I526" s="33" t="n"/>
      <c r="J526" s="33">
        <f>IF(I526="", "", I526*$F526)</f>
        <v/>
      </c>
      <c r="K526" s="33" t="n"/>
      <c r="L526" s="33">
        <f>IF(K526="", "", K526*$F526)</f>
        <v/>
      </c>
      <c r="M526" s="30">
        <f>IF(OR(H526="",H526=0),"",IF(K526="",IF(J526="","",J526/H526),L526/H526))</f>
        <v/>
      </c>
      <c r="P526" s="453" t="n"/>
      <c r="Z526" s="454" t="n"/>
    </row>
    <row r="527" ht="13.35" customHeight="1" s="162">
      <c r="B527" s="307" t="n"/>
      <c r="C527" s="307" t="n"/>
      <c r="E527" s="307" t="n"/>
      <c r="F527" s="32" t="n"/>
      <c r="G527" s="33">
        <f>IF(F527="", "", H527/F527)</f>
        <v/>
      </c>
      <c r="H527" s="33" t="n"/>
      <c r="I527" s="33" t="n"/>
      <c r="J527" s="33">
        <f>IF(I527="", "", I527*$F527)</f>
        <v/>
      </c>
      <c r="K527" s="33" t="n"/>
      <c r="L527" s="33">
        <f>IF(K527="", "", K527*$F527)</f>
        <v/>
      </c>
      <c r="M527" s="30">
        <f>IF(OR(H527="",H527=0),"",IF(K527="",IF(J527="","",J527/H527),L527/H527))</f>
        <v/>
      </c>
      <c r="P527" s="453" t="n"/>
      <c r="Z527" s="454" t="n"/>
    </row>
    <row r="528" ht="13.35" customHeight="1" s="162">
      <c r="B528" s="307" t="n"/>
      <c r="C528" s="307" t="n"/>
      <c r="E528" s="307" t="n"/>
      <c r="F528" s="32" t="n"/>
      <c r="G528" s="33">
        <f>IF(F528="", "", H528/F528)</f>
        <v/>
      </c>
      <c r="H528" s="33" t="n"/>
      <c r="I528" s="33" t="n"/>
      <c r="J528" s="33">
        <f>IF(I528="", "", I528*$F528)</f>
        <v/>
      </c>
      <c r="K528" s="33" t="n"/>
      <c r="L528" s="33">
        <f>IF(K528="", "", K528*$F528)</f>
        <v/>
      </c>
      <c r="M528" s="30">
        <f>IF(OR(H528="",H528=0),"",IF(K528="",IF(J528="","",J528/H528),L528/H528))</f>
        <v/>
      </c>
      <c r="P528" s="453" t="n"/>
      <c r="Z528" s="454" t="n"/>
    </row>
    <row r="529" ht="13.35" customHeight="1" s="162">
      <c r="B529" s="307" t="n"/>
      <c r="C529" s="307" t="n"/>
      <c r="E529" s="307" t="n"/>
      <c r="F529" s="32" t="n"/>
      <c r="G529" s="33">
        <f>IF(F529="", "", H529/F529)</f>
        <v/>
      </c>
      <c r="H529" s="33" t="n"/>
      <c r="I529" s="33" t="n"/>
      <c r="J529" s="33">
        <f>IF(I529="", "", I529*$F529)</f>
        <v/>
      </c>
      <c r="K529" s="33" t="n"/>
      <c r="L529" s="33">
        <f>IF(K529="", "", K529*$F529)</f>
        <v/>
      </c>
      <c r="M529" s="30">
        <f>IF(OR(H529="",H529=0),"",IF(K529="",IF(J529="","",J529/H529),L529/H529))</f>
        <v/>
      </c>
      <c r="P529" s="453" t="n"/>
      <c r="Z529" s="454" t="n"/>
    </row>
    <row r="530" ht="13.35" customHeight="1" s="162">
      <c r="B530" s="307" t="n"/>
      <c r="C530" s="307" t="n"/>
      <c r="E530" s="307" t="n"/>
      <c r="F530" s="32" t="n"/>
      <c r="G530" s="33">
        <f>IF(F530="", "", H530/F530)</f>
        <v/>
      </c>
      <c r="H530" s="33" t="n"/>
      <c r="I530" s="33" t="n"/>
      <c r="J530" s="33">
        <f>IF(I530="", "", I530*$F530)</f>
        <v/>
      </c>
      <c r="K530" s="33" t="n"/>
      <c r="L530" s="33">
        <f>IF(K530="", "", K530*$F530)</f>
        <v/>
      </c>
      <c r="M530" s="30">
        <f>IF(OR(H530="",H530=0),"",IF(K530="",IF(J530="","",J530/H530),L530/H530))</f>
        <v/>
      </c>
      <c r="P530" s="453" t="n"/>
      <c r="Z530" s="454" t="n"/>
    </row>
    <row r="531" ht="13.35" customHeight="1" s="162">
      <c r="B531" s="307" t="n"/>
      <c r="C531" s="307" t="n"/>
      <c r="E531" s="307" t="n"/>
      <c r="F531" s="32" t="n"/>
      <c r="G531" s="33">
        <f>IF(F531="", "", H531/F531)</f>
        <v/>
      </c>
      <c r="H531" s="33" t="n"/>
      <c r="I531" s="33" t="n"/>
      <c r="J531" s="33">
        <f>IF(I531="", "", I531*$F531)</f>
        <v/>
      </c>
      <c r="K531" s="33" t="n"/>
      <c r="L531" s="33">
        <f>IF(K531="", "", K531*$F531)</f>
        <v/>
      </c>
      <c r="M531" s="30">
        <f>IF(OR(H531="",H531=0),"",IF(K531="",IF(J531="","",J531/H531),L531/H531))</f>
        <v/>
      </c>
      <c r="P531" s="453" t="n"/>
      <c r="Z531" s="454" t="n"/>
    </row>
    <row r="532" ht="13.35" customHeight="1" s="162">
      <c r="B532" s="307" t="n"/>
      <c r="C532" s="307" t="n"/>
      <c r="E532" s="307" t="n"/>
      <c r="F532" s="32" t="n"/>
      <c r="G532" s="33">
        <f>IF(F532="", "", H532/F532)</f>
        <v/>
      </c>
      <c r="H532" s="33" t="n"/>
      <c r="I532" s="33" t="n"/>
      <c r="J532" s="33">
        <f>IF(I532="", "", I532*$F532)</f>
        <v/>
      </c>
      <c r="K532" s="33" t="n"/>
      <c r="L532" s="33">
        <f>IF(K532="", "", K532*$F532)</f>
        <v/>
      </c>
      <c r="M532" s="30">
        <f>IF(OR(H532="",H532=0),"",IF(K532="",IF(J532="","",J532/H532),L532/H532))</f>
        <v/>
      </c>
      <c r="P532" s="453" t="n"/>
      <c r="Z532" s="454" t="n"/>
    </row>
    <row r="533" ht="13.35" customHeight="1" s="162">
      <c r="B533" s="307" t="n"/>
      <c r="C533" s="307" t="n"/>
      <c r="E533" s="307" t="n"/>
      <c r="F533" s="32" t="n"/>
      <c r="G533" s="33">
        <f>IF(F533="", "", H533/F533)</f>
        <v/>
      </c>
      <c r="H533" s="33" t="n"/>
      <c r="I533" s="33" t="n"/>
      <c r="J533" s="33">
        <f>IF(I533="", "", I533*$F533)</f>
        <v/>
      </c>
      <c r="K533" s="33" t="n"/>
      <c r="L533" s="33">
        <f>IF(K533="", "", K533*$F533)</f>
        <v/>
      </c>
      <c r="M533" s="30">
        <f>IF(OR(H533="",H533=0),"",IF(K533="",IF(J533="","",J533/H533),L533/H533))</f>
        <v/>
      </c>
      <c r="P533" s="457" t="n"/>
      <c r="Q533" s="458" t="n"/>
      <c r="R533" s="458" t="n"/>
      <c r="S533" s="458" t="n"/>
      <c r="T533" s="458" t="n"/>
      <c r="U533" s="458" t="n"/>
      <c r="V533" s="458" t="n"/>
      <c r="W533" s="458" t="n"/>
      <c r="X533" s="458" t="n"/>
      <c r="Y533" s="458" t="n"/>
      <c r="Z533" s="459" t="n"/>
    </row>
    <row r="534" ht="13.35" customHeight="1" s="162">
      <c r="C534" s="126" t="inlineStr">
        <is>
          <t>Total</t>
        </is>
      </c>
      <c r="D534" s="159" t="n"/>
      <c r="H534" s="45">
        <f>IF(SUM(H520:H533)=0,"",SUM(H520:H533))</f>
        <v/>
      </c>
      <c r="J534" s="45">
        <f>IF(SUM(J520:J533)=0,"",SUM(J520:J533))</f>
        <v/>
      </c>
      <c r="L534" s="45">
        <f>IF(SUM(L520:L533)=0,"",SUM(L520:L533))</f>
        <v/>
      </c>
      <c r="M534" s="35">
        <f>IF(OR(H534="",H534=0),"",IF(L534="",IF(J534="","",J534/H534),L534/H534))</f>
        <v/>
      </c>
    </row>
    <row r="535"/>
    <row r="536"/>
    <row r="537" ht="13.35" customHeight="1" s="162">
      <c r="B537" s="188" t="inlineStr">
        <is>
          <t>Notes</t>
        </is>
      </c>
      <c r="C537" s="173" t="n"/>
      <c r="D537" s="254" t="n"/>
      <c r="E537" s="159" t="n"/>
      <c r="F537" s="159" t="n"/>
      <c r="G537" s="159" t="n"/>
      <c r="H537" s="159" t="n"/>
      <c r="I537" s="159" t="n"/>
      <c r="J537" s="159" t="n"/>
      <c r="K537" s="159" t="n"/>
      <c r="L537" s="159" t="n"/>
      <c r="M537" s="160" t="n"/>
    </row>
    <row r="538" ht="13.35" customHeight="1" s="162">
      <c r="B538" s="460" t="n"/>
      <c r="M538" s="163" t="n"/>
    </row>
    <row r="539" ht="13.35" customHeight="1" s="162">
      <c r="B539" s="460" t="n"/>
      <c r="M539" s="163" t="n"/>
    </row>
    <row r="540" ht="13.35" customHeight="1" s="162">
      <c r="B540" s="460" t="n"/>
      <c r="M540" s="163" t="n"/>
    </row>
    <row r="541" ht="13.35" customHeight="1" s="162">
      <c r="B541" s="461" t="n"/>
      <c r="C541" s="165" t="n"/>
      <c r="D541" s="165" t="n"/>
      <c r="E541" s="165" t="n"/>
      <c r="F541" s="165" t="n"/>
      <c r="G541" s="165" t="n"/>
      <c r="H541" s="165" t="n"/>
      <c r="I541" s="165" t="n"/>
      <c r="J541" s="165" t="n"/>
      <c r="K541" s="165" t="n"/>
      <c r="L541" s="165" t="n"/>
      <c r="M541" s="166" t="n"/>
    </row>
    <row r="542"/>
    <row r="543" ht="13.35" customHeight="1" s="162">
      <c r="B543" s="200" t="inlineStr">
        <is>
          <t>System</t>
        </is>
      </c>
      <c r="C543" s="403" t="n"/>
      <c r="D543" s="209">
        <f>IF('{Equipment Data Entry}'!B103="","",'{Equipment Data Entry}'!B103)</f>
        <v/>
      </c>
      <c r="E543" s="420" t="n"/>
      <c r="F543" s="403" t="n"/>
      <c r="G543" s="200" t="inlineStr">
        <is>
          <t>Service</t>
        </is>
      </c>
      <c r="H543" s="403" t="n"/>
      <c r="I543" s="210">
        <f>IF('{Equipment Data Entry}'!C103="","",'{Equipment Data Entry}'!C103)</f>
        <v/>
      </c>
      <c r="J543" s="420" t="n"/>
      <c r="K543" s="420" t="n"/>
      <c r="L543" s="420" t="n"/>
      <c r="M543" s="403" t="n"/>
      <c r="P543" s="450" t="inlineStr">
        <is>
          <t>Technician Notes</t>
        </is>
      </c>
      <c r="Q543" s="451" t="n"/>
      <c r="R543" s="451" t="n"/>
      <c r="S543" s="451" t="n"/>
      <c r="T543" s="451" t="n"/>
      <c r="U543" s="451" t="n"/>
      <c r="V543" s="451" t="n"/>
      <c r="W543" s="451" t="n"/>
      <c r="X543" s="451" t="n"/>
      <c r="Y543" s="451" t="n"/>
      <c r="Z543" s="452" t="n"/>
    </row>
    <row r="544" ht="13.35" customHeight="1" s="162">
      <c r="B544" s="424" t="n"/>
      <c r="C544" s="425" t="n"/>
      <c r="D544" s="424" t="n"/>
      <c r="E544" s="426" t="n"/>
      <c r="F544" s="425" t="n"/>
      <c r="G544" s="424" t="n"/>
      <c r="H544" s="425" t="n"/>
      <c r="I544" s="424" t="n"/>
      <c r="J544" s="426" t="n"/>
      <c r="K544" s="426" t="n"/>
      <c r="L544" s="426" t="n"/>
      <c r="M544" s="425" t="n"/>
      <c r="P544" s="453" t="n"/>
      <c r="Z544" s="454" t="n"/>
    </row>
    <row r="545" ht="13.35" customHeight="1" s="162">
      <c r="B545" s="455" t="inlineStr">
        <is>
          <t>Instrument:</t>
        </is>
      </c>
      <c r="C545" s="5" t="n"/>
      <c r="D545" s="428" t="n"/>
      <c r="G545" s="427" t="inlineStr">
        <is>
          <t>Ak basis / notes:</t>
        </is>
      </c>
      <c r="I545" s="456" t="n"/>
      <c r="P545" s="453" t="n"/>
      <c r="Z545" s="454" t="n"/>
    </row>
    <row r="546" ht="13.35" customHeight="1" s="162">
      <c r="B546" s="188" t="inlineStr">
        <is>
          <t>Register/Grille/Diffuser Airflow</t>
        </is>
      </c>
      <c r="C546" s="174" t="n"/>
      <c r="D546" s="174" t="n"/>
      <c r="E546" s="174" t="n"/>
      <c r="F546" s="173" t="n"/>
      <c r="G546" s="233" t="inlineStr">
        <is>
          <t>Design VEL</t>
        </is>
      </c>
      <c r="H546" s="194" t="inlineStr">
        <is>
          <t>Design CFM</t>
        </is>
      </c>
      <c r="I546" s="188" t="inlineStr">
        <is>
          <t>Initial</t>
        </is>
      </c>
      <c r="J546" s="173" t="n"/>
      <c r="K546" s="188" t="inlineStr">
        <is>
          <t>Final</t>
        </is>
      </c>
      <c r="L546" s="173" t="n"/>
      <c r="M546" s="188" t="inlineStr">
        <is>
          <t>%</t>
        </is>
      </c>
      <c r="P546" s="453" t="n"/>
      <c r="Z546" s="454" t="n"/>
    </row>
    <row r="547" ht="13.35" customHeight="1" s="162">
      <c r="B547" s="153" t="inlineStr">
        <is>
          <t>No.</t>
        </is>
      </c>
      <c r="C547" s="188" t="inlineStr">
        <is>
          <t>Area Served</t>
        </is>
      </c>
      <c r="D547" s="188" t="inlineStr">
        <is>
          <t>Type</t>
        </is>
      </c>
      <c r="E547" s="188" t="inlineStr">
        <is>
          <t>Size</t>
        </is>
      </c>
      <c r="F547" s="188" t="inlineStr">
        <is>
          <t>Ak</t>
        </is>
      </c>
      <c r="G547" s="442" t="n"/>
      <c r="H547" s="442" t="n"/>
      <c r="I547" s="188" t="inlineStr">
        <is>
          <t>VEL</t>
        </is>
      </c>
      <c r="J547" s="188" t="inlineStr">
        <is>
          <t>CFM</t>
        </is>
      </c>
      <c r="K547" s="188" t="inlineStr">
        <is>
          <t>VEL</t>
        </is>
      </c>
      <c r="L547" s="188" t="inlineStr">
        <is>
          <t>CFM</t>
        </is>
      </c>
      <c r="M547" s="442" t="n"/>
      <c r="P547" s="453" t="n"/>
      <c r="Z547" s="454" t="n"/>
    </row>
    <row r="548" ht="13.35" customHeight="1" s="162">
      <c r="B548" s="307" t="n"/>
      <c r="C548" s="307" t="n"/>
      <c r="E548" s="307" t="n"/>
      <c r="F548" s="32" t="n"/>
      <c r="G548" s="33">
        <f>IF(F548="", "", H548/F548)</f>
        <v/>
      </c>
      <c r="H548" s="33" t="n"/>
      <c r="I548" s="33" t="n"/>
      <c r="J548" s="33">
        <f>IF(I548="", "", I548*$F548)</f>
        <v/>
      </c>
      <c r="K548" s="33" t="n"/>
      <c r="L548" s="33">
        <f>IF(K548="", "", K548*$F548)</f>
        <v/>
      </c>
      <c r="M548" s="30">
        <f>IF(OR(H548="",H548=0),"",IF(K548="",IF(J548="","",J548/H548),L548/H548))</f>
        <v/>
      </c>
      <c r="P548" s="453" t="n"/>
      <c r="Z548" s="454"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c r="P549" s="453" t="n"/>
      <c r="Z549" s="454" t="n"/>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c r="P550" s="453" t="n"/>
      <c r="Z550" s="454" t="n"/>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c r="P551" s="453" t="n"/>
      <c r="Z551" s="454" t="n"/>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c r="P552" s="453" t="n"/>
      <c r="Z552" s="454" t="n"/>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c r="P553" s="453" t="n"/>
      <c r="Z553" s="454" t="n"/>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c r="P554" s="453" t="n"/>
      <c r="Z554" s="454" t="n"/>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c r="P555" s="453" t="n"/>
      <c r="Z555" s="454" t="n"/>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c r="P556" s="453" t="n"/>
      <c r="Z556" s="454" t="n"/>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c r="P557" s="453" t="n"/>
      <c r="Z557" s="454" t="n"/>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c r="P558" s="453" t="n"/>
      <c r="Z558" s="454" t="n"/>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c r="P559" s="453" t="n"/>
      <c r="Z559" s="454" t="n"/>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c r="P560" s="453" t="n"/>
      <c r="Z560" s="454" t="n"/>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c r="P561" s="457" t="n"/>
      <c r="Q561" s="458" t="n"/>
      <c r="R561" s="458" t="n"/>
      <c r="S561" s="458" t="n"/>
      <c r="T561" s="458" t="n"/>
      <c r="U561" s="458" t="n"/>
      <c r="V561" s="458" t="n"/>
      <c r="W561" s="458" t="n"/>
      <c r="X561" s="458" t="n"/>
      <c r="Y561" s="458" t="n"/>
      <c r="Z561" s="459" t="n"/>
    </row>
    <row r="562" ht="13.35" customHeight="1" s="162">
      <c r="C562" s="126" t="inlineStr">
        <is>
          <t>Total</t>
        </is>
      </c>
      <c r="D562" s="159" t="n"/>
      <c r="H562" s="45">
        <f>IF(SUM(H548:H561)=0,"",SUM(H548:H561))</f>
        <v/>
      </c>
      <c r="J562" s="45">
        <f>IF(SUM(J548:J561)=0,"",SUM(J548:J561))</f>
        <v/>
      </c>
      <c r="L562" s="45">
        <f>IF(SUM(L548:L561)=0,"",SUM(L548:L561))</f>
        <v/>
      </c>
      <c r="M562" s="35">
        <f>IF(OR(H562="",H562=0),"",IF(L562="",IF(J562="","",J562/H562),L562/H562))</f>
        <v/>
      </c>
    </row>
    <row r="563"/>
    <row r="564" ht="13.35" customHeight="1" s="162">
      <c r="B564" s="200" t="inlineStr">
        <is>
          <t>System</t>
        </is>
      </c>
      <c r="C564" s="403" t="n"/>
      <c r="D564" s="209">
        <f>IF('{Equipment Data Entry}'!B104="","",'{Equipment Data Entry}'!B104)</f>
        <v/>
      </c>
      <c r="E564" s="420" t="n"/>
      <c r="F564" s="403" t="n"/>
      <c r="G564" s="200" t="inlineStr">
        <is>
          <t>Service</t>
        </is>
      </c>
      <c r="H564" s="403" t="n"/>
      <c r="I564" s="210">
        <f>IF('{Equipment Data Entry}'!C104="","",'{Equipment Data Entry}'!C104)</f>
        <v/>
      </c>
      <c r="J564" s="420" t="n"/>
      <c r="K564" s="420" t="n"/>
      <c r="L564" s="420" t="n"/>
      <c r="M564" s="403" t="n"/>
      <c r="P564" s="450" t="inlineStr">
        <is>
          <t>Technician Notes</t>
        </is>
      </c>
      <c r="Q564" s="451" t="n"/>
      <c r="R564" s="451" t="n"/>
      <c r="S564" s="451" t="n"/>
      <c r="T564" s="451" t="n"/>
      <c r="U564" s="451" t="n"/>
      <c r="V564" s="451" t="n"/>
      <c r="W564" s="451" t="n"/>
      <c r="X564" s="451" t="n"/>
      <c r="Y564" s="451" t="n"/>
      <c r="Z564" s="452" t="n"/>
    </row>
    <row r="565" ht="13.35" customHeight="1" s="162">
      <c r="B565" s="424" t="n"/>
      <c r="C565" s="425" t="n"/>
      <c r="D565" s="424" t="n"/>
      <c r="E565" s="426" t="n"/>
      <c r="F565" s="425" t="n"/>
      <c r="G565" s="424" t="n"/>
      <c r="H565" s="425" t="n"/>
      <c r="I565" s="424" t="n"/>
      <c r="J565" s="426" t="n"/>
      <c r="K565" s="426" t="n"/>
      <c r="L565" s="426" t="n"/>
      <c r="M565" s="425" t="n"/>
      <c r="P565" s="453" t="n"/>
      <c r="Z565" s="454" t="n"/>
    </row>
    <row r="566" ht="13.35" customHeight="1" s="162">
      <c r="B566" s="455" t="inlineStr">
        <is>
          <t>Instrument:</t>
        </is>
      </c>
      <c r="C566" s="5" t="n"/>
      <c r="D566" s="428" t="n"/>
      <c r="G566" s="427" t="inlineStr">
        <is>
          <t>Ak basis / notes:</t>
        </is>
      </c>
      <c r="I566" s="456" t="n"/>
      <c r="P566" s="453" t="n"/>
      <c r="Z566" s="454" t="n"/>
    </row>
    <row r="567" ht="13.35" customHeight="1" s="162">
      <c r="B567" s="188" t="inlineStr">
        <is>
          <t>Register/Grille/Diffuser Airflow</t>
        </is>
      </c>
      <c r="C567" s="174" t="n"/>
      <c r="D567" s="174" t="n"/>
      <c r="E567" s="174" t="n"/>
      <c r="F567" s="173" t="n"/>
      <c r="G567" s="233" t="inlineStr">
        <is>
          <t>Design VEL</t>
        </is>
      </c>
      <c r="H567" s="194" t="inlineStr">
        <is>
          <t>Design CFM</t>
        </is>
      </c>
      <c r="I567" s="188" t="inlineStr">
        <is>
          <t>Initial</t>
        </is>
      </c>
      <c r="J567" s="173" t="n"/>
      <c r="K567" s="188" t="inlineStr">
        <is>
          <t>Final</t>
        </is>
      </c>
      <c r="L567" s="173" t="n"/>
      <c r="M567" s="188" t="inlineStr">
        <is>
          <t>%</t>
        </is>
      </c>
      <c r="P567" s="453" t="n"/>
      <c r="Z567" s="454" t="n"/>
    </row>
    <row r="568" ht="13.35" customHeight="1" s="162">
      <c r="B568" s="153" t="inlineStr">
        <is>
          <t>No.</t>
        </is>
      </c>
      <c r="C568" s="188" t="inlineStr">
        <is>
          <t>Area Served</t>
        </is>
      </c>
      <c r="D568" s="188" t="inlineStr">
        <is>
          <t>Type</t>
        </is>
      </c>
      <c r="E568" s="188" t="inlineStr">
        <is>
          <t>Size</t>
        </is>
      </c>
      <c r="F568" s="188" t="inlineStr">
        <is>
          <t>Ak</t>
        </is>
      </c>
      <c r="G568" s="442" t="n"/>
      <c r="H568" s="442" t="n"/>
      <c r="I568" s="188" t="inlineStr">
        <is>
          <t>VEL</t>
        </is>
      </c>
      <c r="J568" s="188" t="inlineStr">
        <is>
          <t>CFM</t>
        </is>
      </c>
      <c r="K568" s="188" t="inlineStr">
        <is>
          <t>VEL</t>
        </is>
      </c>
      <c r="L568" s="188" t="inlineStr">
        <is>
          <t>CFM</t>
        </is>
      </c>
      <c r="M568" s="442" t="n"/>
      <c r="P568" s="453" t="n"/>
      <c r="Z568" s="454" t="n"/>
    </row>
    <row r="569" ht="13.35" customHeight="1" s="162">
      <c r="B569" s="307" t="n"/>
      <c r="C569" s="307" t="n"/>
      <c r="E569" s="307" t="n"/>
      <c r="F569" s="32" t="n"/>
      <c r="G569" s="33">
        <f>IF(F569="", "", H569/F569)</f>
        <v/>
      </c>
      <c r="H569" s="33" t="n"/>
      <c r="I569" s="33" t="n"/>
      <c r="J569" s="33">
        <f>IF(I569="", "", I569*$F569)</f>
        <v/>
      </c>
      <c r="K569" s="33" t="n"/>
      <c r="L569" s="33">
        <f>IF(K569="", "", K569*$F569)</f>
        <v/>
      </c>
      <c r="M569" s="30">
        <f>IF(OR(H569="",H569=0),"",IF(K569="",IF(J569="","",J569/H569),L569/H569))</f>
        <v/>
      </c>
      <c r="P569" s="453" t="n"/>
      <c r="Z569" s="454" t="n"/>
    </row>
    <row r="570" ht="13.35" customHeight="1" s="162">
      <c r="B570" s="307" t="n"/>
      <c r="C570" s="307" t="n"/>
      <c r="E570" s="307" t="n"/>
      <c r="F570" s="32" t="n"/>
      <c r="G570" s="33">
        <f>IF(F570="", "", H570/F570)</f>
        <v/>
      </c>
      <c r="H570" s="33" t="n"/>
      <c r="I570" s="33" t="n"/>
      <c r="J570" s="33">
        <f>IF(I570="", "", I570*$F570)</f>
        <v/>
      </c>
      <c r="K570" s="33" t="n"/>
      <c r="L570" s="33">
        <f>IF(K570="", "", K570*$F570)</f>
        <v/>
      </c>
      <c r="M570" s="30">
        <f>IF(OR(H570="",H570=0),"",IF(K570="",IF(J570="","",J570/H570),L570/H570))</f>
        <v/>
      </c>
      <c r="P570" s="453" t="n"/>
      <c r="Z570" s="454" t="n"/>
    </row>
    <row r="571" ht="13.35" customHeight="1" s="162">
      <c r="B571" s="307" t="n"/>
      <c r="C571" s="307" t="n"/>
      <c r="E571" s="307" t="n"/>
      <c r="F571" s="32" t="n"/>
      <c r="G571" s="33">
        <f>IF(F571="", "", H571/F571)</f>
        <v/>
      </c>
      <c r="H571" s="33" t="n"/>
      <c r="I571" s="33" t="n"/>
      <c r="J571" s="33">
        <f>IF(I571="", "", I571*$F571)</f>
        <v/>
      </c>
      <c r="K571" s="33" t="n"/>
      <c r="L571" s="33">
        <f>IF(K571="", "", K571*$F571)</f>
        <v/>
      </c>
      <c r="M571" s="30">
        <f>IF(OR(H571="",H571=0),"",IF(K571="",IF(J571="","",J571/H571),L571/H571))</f>
        <v/>
      </c>
      <c r="P571" s="453" t="n"/>
      <c r="Z571" s="454" t="n"/>
    </row>
    <row r="572" ht="13.35" customHeight="1" s="162">
      <c r="B572" s="307" t="n"/>
      <c r="C572" s="307" t="n"/>
      <c r="E572" s="307" t="n"/>
      <c r="F572" s="32" t="n"/>
      <c r="G572" s="33">
        <f>IF(F572="", "", H572/F572)</f>
        <v/>
      </c>
      <c r="H572" s="33" t="n"/>
      <c r="I572" s="33" t="n"/>
      <c r="J572" s="33">
        <f>IF(I572="", "", I572*$F572)</f>
        <v/>
      </c>
      <c r="K572" s="33" t="n"/>
      <c r="L572" s="33">
        <f>IF(K572="", "", K572*$F572)</f>
        <v/>
      </c>
      <c r="M572" s="30">
        <f>IF(OR(H572="",H572=0),"",IF(K572="",IF(J572="","",J572/H572),L572/H572))</f>
        <v/>
      </c>
      <c r="P572" s="453" t="n"/>
      <c r="Z572" s="454" t="n"/>
    </row>
    <row r="573" ht="13.35" customHeight="1" s="162">
      <c r="B573" s="307" t="n"/>
      <c r="C573" s="307" t="n"/>
      <c r="E573" s="307" t="n"/>
      <c r="F573" s="32" t="n"/>
      <c r="G573" s="33">
        <f>IF(F573="", "", H573/F573)</f>
        <v/>
      </c>
      <c r="H573" s="33" t="n"/>
      <c r="I573" s="33" t="n"/>
      <c r="J573" s="33">
        <f>IF(I573="", "", I573*$F573)</f>
        <v/>
      </c>
      <c r="K573" s="33" t="n"/>
      <c r="L573" s="33">
        <f>IF(K573="", "", K573*$F573)</f>
        <v/>
      </c>
      <c r="M573" s="30">
        <f>IF(OR(H573="",H573=0),"",IF(K573="",IF(J573="","",J573/H573),L573/H573))</f>
        <v/>
      </c>
      <c r="P573" s="453" t="n"/>
      <c r="Z573" s="454" t="n"/>
    </row>
    <row r="574" ht="13.35" customHeight="1" s="162">
      <c r="B574" s="307" t="n"/>
      <c r="C574" s="307" t="n"/>
      <c r="E574" s="307" t="n"/>
      <c r="F574" s="32" t="n"/>
      <c r="G574" s="33">
        <f>IF(F574="", "", H574/F574)</f>
        <v/>
      </c>
      <c r="H574" s="33" t="n"/>
      <c r="I574" s="33" t="n"/>
      <c r="J574" s="33">
        <f>IF(I574="", "", I574*$F574)</f>
        <v/>
      </c>
      <c r="K574" s="33" t="n"/>
      <c r="L574" s="33">
        <f>IF(K574="", "", K574*$F574)</f>
        <v/>
      </c>
      <c r="M574" s="30">
        <f>IF(OR(H574="",H574=0),"",IF(K574="",IF(J574="","",J574/H574),L574/H574))</f>
        <v/>
      </c>
      <c r="P574" s="453" t="n"/>
      <c r="Z574" s="454" t="n"/>
    </row>
    <row r="575" ht="13.35" customHeight="1" s="162">
      <c r="B575" s="307" t="n"/>
      <c r="C575" s="307" t="n"/>
      <c r="E575" s="307" t="n"/>
      <c r="F575" s="32" t="n"/>
      <c r="G575" s="33">
        <f>IF(F575="", "", H575/F575)</f>
        <v/>
      </c>
      <c r="H575" s="33" t="n"/>
      <c r="I575" s="33" t="n"/>
      <c r="J575" s="33">
        <f>IF(I575="", "", I575*$F575)</f>
        <v/>
      </c>
      <c r="K575" s="33" t="n"/>
      <c r="L575" s="33">
        <f>IF(K575="", "", K575*$F575)</f>
        <v/>
      </c>
      <c r="M575" s="30">
        <f>IF(OR(H575="",H575=0),"",IF(K575="",IF(J575="","",J575/H575),L575/H575))</f>
        <v/>
      </c>
      <c r="P575" s="453" t="n"/>
      <c r="Z575" s="454" t="n"/>
    </row>
    <row r="576" ht="13.35" customHeight="1" s="162">
      <c r="B576" s="307" t="n"/>
      <c r="C576" s="307" t="n"/>
      <c r="E576" s="307" t="n"/>
      <c r="F576" s="32" t="n"/>
      <c r="G576" s="33">
        <f>IF(F576="", "", H576/F576)</f>
        <v/>
      </c>
      <c r="H576" s="33" t="n"/>
      <c r="I576" s="33" t="n"/>
      <c r="J576" s="33">
        <f>IF(I576="", "", I576*$F576)</f>
        <v/>
      </c>
      <c r="K576" s="33" t="n"/>
      <c r="L576" s="33">
        <f>IF(K576="", "", K576*$F576)</f>
        <v/>
      </c>
      <c r="M576" s="30">
        <f>IF(OR(H576="",H576=0),"",IF(K576="",IF(J576="","",J576/H576),L576/H576))</f>
        <v/>
      </c>
      <c r="P576" s="453" t="n"/>
      <c r="Z576" s="454" t="n"/>
    </row>
    <row r="577" ht="13.35" customHeight="1" s="162">
      <c r="B577" s="307" t="n"/>
      <c r="C577" s="307" t="n"/>
      <c r="E577" s="307" t="n"/>
      <c r="F577" s="32" t="n"/>
      <c r="G577" s="33">
        <f>IF(F577="", "", H577/F577)</f>
        <v/>
      </c>
      <c r="H577" s="33" t="n"/>
      <c r="I577" s="33" t="n"/>
      <c r="J577" s="33">
        <f>IF(I577="", "", I577*$F577)</f>
        <v/>
      </c>
      <c r="K577" s="33" t="n"/>
      <c r="L577" s="33">
        <f>IF(K577="", "", K577*$F577)</f>
        <v/>
      </c>
      <c r="M577" s="30">
        <f>IF(OR(H577="",H577=0),"",IF(K577="",IF(J577="","",J577/H577),L577/H577))</f>
        <v/>
      </c>
      <c r="P577" s="453" t="n"/>
      <c r="Z577" s="454" t="n"/>
    </row>
    <row r="578" ht="13.35" customHeight="1" s="162">
      <c r="B578" s="307" t="n"/>
      <c r="C578" s="307" t="n"/>
      <c r="E578" s="307" t="n"/>
      <c r="F578" s="32" t="n"/>
      <c r="G578" s="33">
        <f>IF(F578="", "", H578/F578)</f>
        <v/>
      </c>
      <c r="H578" s="33" t="n"/>
      <c r="I578" s="33" t="n"/>
      <c r="J578" s="33">
        <f>IF(I578="", "", I578*$F578)</f>
        <v/>
      </c>
      <c r="K578" s="33" t="n"/>
      <c r="L578" s="33">
        <f>IF(K578="", "", K578*$F578)</f>
        <v/>
      </c>
      <c r="M578" s="30">
        <f>IF(OR(H578="",H578=0),"",IF(K578="",IF(J578="","",J578/H578),L578/H578))</f>
        <v/>
      </c>
      <c r="P578" s="453" t="n"/>
      <c r="Z578" s="454" t="n"/>
    </row>
    <row r="579" ht="13.35" customHeight="1" s="162">
      <c r="B579" s="307" t="n"/>
      <c r="C579" s="307" t="n"/>
      <c r="E579" s="307" t="n"/>
      <c r="F579" s="32" t="n"/>
      <c r="G579" s="33">
        <f>IF(F579="", "", H579/F579)</f>
        <v/>
      </c>
      <c r="H579" s="33" t="n"/>
      <c r="I579" s="33" t="n"/>
      <c r="J579" s="33">
        <f>IF(I579="", "", I579*$F579)</f>
        <v/>
      </c>
      <c r="K579" s="33" t="n"/>
      <c r="L579" s="33">
        <f>IF(K579="", "", K579*$F579)</f>
        <v/>
      </c>
      <c r="M579" s="30">
        <f>IF(OR(H579="",H579=0),"",IF(K579="",IF(J579="","",J579/H579),L579/H579))</f>
        <v/>
      </c>
      <c r="P579" s="453" t="n"/>
      <c r="Z579" s="454"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c r="P580" s="453" t="n"/>
      <c r="Z580" s="454" t="n"/>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c r="P581" s="453" t="n"/>
      <c r="Z581" s="454" t="n"/>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c r="P582" s="457" t="n"/>
      <c r="Q582" s="458" t="n"/>
      <c r="R582" s="458" t="n"/>
      <c r="S582" s="458" t="n"/>
      <c r="T582" s="458" t="n"/>
      <c r="U582" s="458" t="n"/>
      <c r="V582" s="458" t="n"/>
      <c r="W582" s="458" t="n"/>
      <c r="X582" s="458" t="n"/>
      <c r="Y582" s="458" t="n"/>
      <c r="Z582" s="459" t="n"/>
    </row>
    <row r="583" ht="13.35" customHeight="1" s="162">
      <c r="C583" s="126" t="inlineStr">
        <is>
          <t>Total</t>
        </is>
      </c>
      <c r="D583" s="159" t="n"/>
      <c r="H583" s="45">
        <f>IF(SUM(H569:H582)=0,"",SUM(H569:H582))</f>
        <v/>
      </c>
      <c r="J583" s="45">
        <f>IF(SUM(J569:J582)=0,"",SUM(J569:J582))</f>
        <v/>
      </c>
      <c r="L583" s="45">
        <f>IF(SUM(L569:L582)=0,"",SUM(L569:L582))</f>
        <v/>
      </c>
      <c r="M583" s="35">
        <f>IF(OR(H583="",H583=0),"",IF(L583="",IF(J583="","",J583/H583),L583/H583))</f>
        <v/>
      </c>
    </row>
    <row r="584"/>
    <row r="585"/>
    <row r="586" ht="13.35" customHeight="1" s="162">
      <c r="B586" s="188" t="inlineStr">
        <is>
          <t>Notes</t>
        </is>
      </c>
      <c r="C586" s="173" t="n"/>
      <c r="D586" s="254" t="n"/>
      <c r="E586" s="159" t="n"/>
      <c r="F586" s="159" t="n"/>
      <c r="G586" s="159" t="n"/>
      <c r="H586" s="159" t="n"/>
      <c r="I586" s="159" t="n"/>
      <c r="J586" s="159" t="n"/>
      <c r="K586" s="159" t="n"/>
      <c r="L586" s="159" t="n"/>
      <c r="M586" s="160" t="n"/>
    </row>
    <row r="587" ht="13.35" customHeight="1" s="162">
      <c r="B587" s="460" t="n"/>
      <c r="M587" s="163" t="n"/>
    </row>
    <row r="588" ht="13.35" customHeight="1" s="162">
      <c r="B588" s="460" t="n"/>
      <c r="M588" s="163" t="n"/>
    </row>
    <row r="589" ht="13.35" customHeight="1" s="162">
      <c r="B589" s="460" t="n"/>
      <c r="M589" s="163" t="n"/>
    </row>
    <row r="590" ht="13.35" customHeight="1" s="162">
      <c r="B590" s="461" t="n"/>
      <c r="C590" s="165" t="n"/>
      <c r="D590" s="165" t="n"/>
      <c r="E590" s="165" t="n"/>
      <c r="F590" s="165" t="n"/>
      <c r="G590" s="165" t="n"/>
      <c r="H590" s="165" t="n"/>
      <c r="I590" s="165" t="n"/>
      <c r="J590" s="165" t="n"/>
      <c r="K590" s="165" t="n"/>
      <c r="L590" s="165" t="n"/>
      <c r="M590" s="166" t="n"/>
    </row>
    <row r="591"/>
    <row r="592" ht="13.35" customHeight="1" s="162">
      <c r="B592" s="200" t="inlineStr">
        <is>
          <t>System</t>
        </is>
      </c>
      <c r="C592" s="403" t="n"/>
      <c r="D592" s="209">
        <f>IF('{Equipment Data Entry}'!B105="","",'{Equipment Data Entry}'!B105)</f>
        <v/>
      </c>
      <c r="E592" s="420" t="n"/>
      <c r="F592" s="403" t="n"/>
      <c r="G592" s="200" t="inlineStr">
        <is>
          <t>Service</t>
        </is>
      </c>
      <c r="H592" s="403" t="n"/>
      <c r="I592" s="210">
        <f>IF('{Equipment Data Entry}'!C105="","",'{Equipment Data Entry}'!C105)</f>
        <v/>
      </c>
      <c r="J592" s="420" t="n"/>
      <c r="K592" s="420" t="n"/>
      <c r="L592" s="420" t="n"/>
      <c r="M592" s="403" t="n"/>
      <c r="P592" s="450" t="inlineStr">
        <is>
          <t>Technician Notes</t>
        </is>
      </c>
      <c r="Q592" s="451" t="n"/>
      <c r="R592" s="451" t="n"/>
      <c r="S592" s="451" t="n"/>
      <c r="T592" s="451" t="n"/>
      <c r="U592" s="451" t="n"/>
      <c r="V592" s="451" t="n"/>
      <c r="W592" s="451" t="n"/>
      <c r="X592" s="451" t="n"/>
      <c r="Y592" s="451" t="n"/>
      <c r="Z592" s="452" t="n"/>
    </row>
    <row r="593" ht="13.35" customHeight="1" s="162">
      <c r="B593" s="424" t="n"/>
      <c r="C593" s="425" t="n"/>
      <c r="D593" s="424" t="n"/>
      <c r="E593" s="426" t="n"/>
      <c r="F593" s="425" t="n"/>
      <c r="G593" s="424" t="n"/>
      <c r="H593" s="425" t="n"/>
      <c r="I593" s="424" t="n"/>
      <c r="J593" s="426" t="n"/>
      <c r="K593" s="426" t="n"/>
      <c r="L593" s="426" t="n"/>
      <c r="M593" s="425" t="n"/>
      <c r="P593" s="453" t="n"/>
      <c r="Z593" s="454" t="n"/>
    </row>
    <row r="594" ht="13.35" customHeight="1" s="162">
      <c r="B594" s="455" t="inlineStr">
        <is>
          <t>Instrument:</t>
        </is>
      </c>
      <c r="C594" s="5" t="n"/>
      <c r="D594" s="428" t="n"/>
      <c r="G594" s="427" t="inlineStr">
        <is>
          <t>Ak basis / notes:</t>
        </is>
      </c>
      <c r="I594" s="456" t="n"/>
      <c r="P594" s="453" t="n"/>
      <c r="Z594" s="454" t="n"/>
    </row>
    <row r="595" ht="13.35" customHeight="1" s="162">
      <c r="B595" s="188" t="inlineStr">
        <is>
          <t>Register/Grille/Diffuser Airflow</t>
        </is>
      </c>
      <c r="C595" s="174" t="n"/>
      <c r="D595" s="174" t="n"/>
      <c r="E595" s="174" t="n"/>
      <c r="F595" s="173" t="n"/>
      <c r="G595" s="233" t="inlineStr">
        <is>
          <t>Design VEL</t>
        </is>
      </c>
      <c r="H595" s="194" t="inlineStr">
        <is>
          <t>Design CFM</t>
        </is>
      </c>
      <c r="I595" s="188" t="inlineStr">
        <is>
          <t>Initial</t>
        </is>
      </c>
      <c r="J595" s="173" t="n"/>
      <c r="K595" s="188" t="inlineStr">
        <is>
          <t>Final</t>
        </is>
      </c>
      <c r="L595" s="173" t="n"/>
      <c r="M595" s="188" t="inlineStr">
        <is>
          <t>%</t>
        </is>
      </c>
      <c r="P595" s="453" t="n"/>
      <c r="Z595" s="454" t="n"/>
    </row>
    <row r="596" ht="13.35" customHeight="1" s="162">
      <c r="B596" s="153" t="inlineStr">
        <is>
          <t>No.</t>
        </is>
      </c>
      <c r="C596" s="188" t="inlineStr">
        <is>
          <t>Area Served</t>
        </is>
      </c>
      <c r="D596" s="188" t="inlineStr">
        <is>
          <t>Type</t>
        </is>
      </c>
      <c r="E596" s="188" t="inlineStr">
        <is>
          <t>Size</t>
        </is>
      </c>
      <c r="F596" s="188" t="inlineStr">
        <is>
          <t>Ak</t>
        </is>
      </c>
      <c r="G596" s="442" t="n"/>
      <c r="H596" s="442" t="n"/>
      <c r="I596" s="188" t="inlineStr">
        <is>
          <t>VEL</t>
        </is>
      </c>
      <c r="J596" s="188" t="inlineStr">
        <is>
          <t>CFM</t>
        </is>
      </c>
      <c r="K596" s="188" t="inlineStr">
        <is>
          <t>VEL</t>
        </is>
      </c>
      <c r="L596" s="188" t="inlineStr">
        <is>
          <t>CFM</t>
        </is>
      </c>
      <c r="M596" s="442" t="n"/>
      <c r="P596" s="453" t="n"/>
      <c r="Z596" s="454" t="n"/>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c r="P597" s="453" t="n"/>
      <c r="Z597" s="454" t="n"/>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c r="P598" s="453" t="n"/>
      <c r="Z598" s="454" t="n"/>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c r="P599" s="453" t="n"/>
      <c r="Z599" s="454" t="n"/>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c r="P600" s="453" t="n"/>
      <c r="Z600" s="454" t="n"/>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c r="P601" s="453" t="n"/>
      <c r="Z601" s="454" t="n"/>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c r="P602" s="453" t="n"/>
      <c r="Z602" s="454" t="n"/>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c r="P603" s="453" t="n"/>
      <c r="Z603" s="454" t="n"/>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c r="P604" s="453" t="n"/>
      <c r="Z604" s="454" t="n"/>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c r="P605" s="453" t="n"/>
      <c r="Z605" s="454" t="n"/>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c r="P606" s="453" t="n"/>
      <c r="Z606" s="454" t="n"/>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c r="P607" s="453" t="n"/>
      <c r="Z607" s="454" t="n"/>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c r="P608" s="453" t="n"/>
      <c r="Z608" s="454" t="n"/>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c r="P609" s="453" t="n"/>
      <c r="Z609" s="454" t="n"/>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c r="P610" s="457" t="n"/>
      <c r="Q610" s="458" t="n"/>
      <c r="R610" s="458" t="n"/>
      <c r="S610" s="458" t="n"/>
      <c r="T610" s="458" t="n"/>
      <c r="U610" s="458" t="n"/>
      <c r="V610" s="458" t="n"/>
      <c r="W610" s="458" t="n"/>
      <c r="X610" s="458" t="n"/>
      <c r="Y610" s="458" t="n"/>
      <c r="Z610" s="459" t="n"/>
    </row>
    <row r="611" ht="13.35" customHeight="1" s="162">
      <c r="C611" s="126" t="inlineStr">
        <is>
          <t>Total</t>
        </is>
      </c>
      <c r="D611" s="159" t="n"/>
      <c r="H611" s="45">
        <f>IF(SUM(H597:H610)=0,"",SUM(H597:H610))</f>
        <v/>
      </c>
      <c r="J611" s="45">
        <f>IF(SUM(J597:J610)=0,"",SUM(J597:J610))</f>
        <v/>
      </c>
      <c r="L611" s="45">
        <f>IF(SUM(L597:L610)=0,"",SUM(L597:L610))</f>
        <v/>
      </c>
      <c r="M611" s="35">
        <f>IF(OR(H611="",H611=0),"",IF(L611="",IF(J611="","",J611/H611),L611/H611))</f>
        <v/>
      </c>
    </row>
    <row r="612"/>
    <row r="613" ht="13.35" customHeight="1" s="162">
      <c r="B613" s="200" t="inlineStr">
        <is>
          <t>System</t>
        </is>
      </c>
      <c r="C613" s="403" t="n"/>
      <c r="D613" s="209">
        <f>IF('{Equipment Data Entry}'!B106="","",'{Equipment Data Entry}'!B106)</f>
        <v/>
      </c>
      <c r="E613" s="420" t="n"/>
      <c r="F613" s="403" t="n"/>
      <c r="G613" s="200" t="inlineStr">
        <is>
          <t>Service</t>
        </is>
      </c>
      <c r="H613" s="403" t="n"/>
      <c r="I613" s="210">
        <f>IF('{Equipment Data Entry}'!C106="","",'{Equipment Data Entry}'!C106)</f>
        <v/>
      </c>
      <c r="J613" s="420" t="n"/>
      <c r="K613" s="420" t="n"/>
      <c r="L613" s="420" t="n"/>
      <c r="M613" s="403" t="n"/>
      <c r="P613" s="450" t="inlineStr">
        <is>
          <t>Technician Notes</t>
        </is>
      </c>
      <c r="Q613" s="451" t="n"/>
      <c r="R613" s="451" t="n"/>
      <c r="S613" s="451" t="n"/>
      <c r="T613" s="451" t="n"/>
      <c r="U613" s="451" t="n"/>
      <c r="V613" s="451" t="n"/>
      <c r="W613" s="451" t="n"/>
      <c r="X613" s="451" t="n"/>
      <c r="Y613" s="451" t="n"/>
      <c r="Z613" s="452" t="n"/>
    </row>
    <row r="614" ht="13.35" customHeight="1" s="162">
      <c r="B614" s="424" t="n"/>
      <c r="C614" s="425" t="n"/>
      <c r="D614" s="424" t="n"/>
      <c r="E614" s="426" t="n"/>
      <c r="F614" s="425" t="n"/>
      <c r="G614" s="424" t="n"/>
      <c r="H614" s="425" t="n"/>
      <c r="I614" s="424" t="n"/>
      <c r="J614" s="426" t="n"/>
      <c r="K614" s="426" t="n"/>
      <c r="L614" s="426" t="n"/>
      <c r="M614" s="425" t="n"/>
      <c r="P614" s="453" t="n"/>
      <c r="Z614" s="454" t="n"/>
    </row>
    <row r="615" ht="13.35" customHeight="1" s="162">
      <c r="B615" s="455" t="inlineStr">
        <is>
          <t>Instrument:</t>
        </is>
      </c>
      <c r="C615" s="5" t="n"/>
      <c r="D615" s="428" t="n"/>
      <c r="G615" s="427" t="inlineStr">
        <is>
          <t>Ak basis / notes:</t>
        </is>
      </c>
      <c r="I615" s="456" t="n"/>
      <c r="P615" s="453" t="n"/>
      <c r="Z615" s="454" t="n"/>
    </row>
    <row r="616" ht="13.35" customHeight="1" s="162">
      <c r="B616" s="188" t="inlineStr">
        <is>
          <t>Register/Grille/Diffuser Airflow</t>
        </is>
      </c>
      <c r="C616" s="174" t="n"/>
      <c r="D616" s="174" t="n"/>
      <c r="E616" s="174" t="n"/>
      <c r="F616" s="173" t="n"/>
      <c r="G616" s="233" t="inlineStr">
        <is>
          <t>Design VEL</t>
        </is>
      </c>
      <c r="H616" s="194" t="inlineStr">
        <is>
          <t>Design CFM</t>
        </is>
      </c>
      <c r="I616" s="188" t="inlineStr">
        <is>
          <t>Initial</t>
        </is>
      </c>
      <c r="J616" s="173" t="n"/>
      <c r="K616" s="188" t="inlineStr">
        <is>
          <t>Final</t>
        </is>
      </c>
      <c r="L616" s="173" t="n"/>
      <c r="M616" s="188" t="inlineStr">
        <is>
          <t>%</t>
        </is>
      </c>
      <c r="P616" s="453" t="n"/>
      <c r="Z616" s="454" t="n"/>
    </row>
    <row r="617" ht="13.35" customHeight="1" s="162">
      <c r="B617" s="153" t="inlineStr">
        <is>
          <t>No.</t>
        </is>
      </c>
      <c r="C617" s="188" t="inlineStr">
        <is>
          <t>Area Served</t>
        </is>
      </c>
      <c r="D617" s="188" t="inlineStr">
        <is>
          <t>Type</t>
        </is>
      </c>
      <c r="E617" s="188" t="inlineStr">
        <is>
          <t>Size</t>
        </is>
      </c>
      <c r="F617" s="188" t="inlineStr">
        <is>
          <t>Ak</t>
        </is>
      </c>
      <c r="G617" s="442" t="n"/>
      <c r="H617" s="442" t="n"/>
      <c r="I617" s="188" t="inlineStr">
        <is>
          <t>VEL</t>
        </is>
      </c>
      <c r="J617" s="188" t="inlineStr">
        <is>
          <t>CFM</t>
        </is>
      </c>
      <c r="K617" s="188" t="inlineStr">
        <is>
          <t>VEL</t>
        </is>
      </c>
      <c r="L617" s="188" t="inlineStr">
        <is>
          <t>CFM</t>
        </is>
      </c>
      <c r="M617" s="442" t="n"/>
      <c r="P617" s="453" t="n"/>
      <c r="Z617" s="454" t="n"/>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c r="P618" s="453" t="n"/>
      <c r="Z618" s="454" t="n"/>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c r="P619" s="453" t="n"/>
      <c r="Z619" s="454" t="n"/>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c r="P620" s="453" t="n"/>
      <c r="Z620" s="454" t="n"/>
    </row>
    <row r="621" ht="13.35" customHeight="1" s="162">
      <c r="B621" s="307" t="n"/>
      <c r="C621" s="307" t="n"/>
      <c r="E621" s="307" t="n"/>
      <c r="F621" s="32" t="n"/>
      <c r="G621" s="33">
        <f>IF(F621="", "", H621/F621)</f>
        <v/>
      </c>
      <c r="H621" s="33" t="n"/>
      <c r="I621" s="33" t="n"/>
      <c r="J621" s="33">
        <f>IF(I621="", "", I621*$F621)</f>
        <v/>
      </c>
      <c r="K621" s="33" t="n"/>
      <c r="L621" s="33">
        <f>IF(K621="", "", K621*$F621)</f>
        <v/>
      </c>
      <c r="M621" s="30">
        <f>IF(OR(H621="",H621=0),"",IF(K621="",IF(J621="","",J621/H621),L621/H621))</f>
        <v/>
      </c>
      <c r="P621" s="453" t="n"/>
      <c r="Z621" s="454" t="n"/>
    </row>
    <row r="622" ht="13.35" customHeight="1" s="162">
      <c r="B622" s="307" t="n"/>
      <c r="C622" s="307" t="n"/>
      <c r="E622" s="307" t="n"/>
      <c r="F622" s="32" t="n"/>
      <c r="G622" s="33">
        <f>IF(F622="", "", H622/F622)</f>
        <v/>
      </c>
      <c r="H622" s="33" t="n"/>
      <c r="I622" s="33" t="n"/>
      <c r="J622" s="33">
        <f>IF(I622="", "", I622*$F622)</f>
        <v/>
      </c>
      <c r="K622" s="33" t="n"/>
      <c r="L622" s="33">
        <f>IF(K622="", "", K622*$F622)</f>
        <v/>
      </c>
      <c r="M622" s="30">
        <f>IF(OR(H622="",H622=0),"",IF(K622="",IF(J622="","",J622/H622),L622/H622))</f>
        <v/>
      </c>
      <c r="P622" s="453" t="n"/>
      <c r="Z622" s="454" t="n"/>
    </row>
    <row r="623" ht="13.35" customHeight="1" s="162">
      <c r="B623" s="307" t="n"/>
      <c r="C623" s="307" t="n"/>
      <c r="E623" s="307" t="n"/>
      <c r="F623" s="32" t="n"/>
      <c r="G623" s="33">
        <f>IF(F623="", "", H623/F623)</f>
        <v/>
      </c>
      <c r="H623" s="33" t="n"/>
      <c r="I623" s="33" t="n"/>
      <c r="J623" s="33">
        <f>IF(I623="", "", I623*$F623)</f>
        <v/>
      </c>
      <c r="K623" s="33" t="n"/>
      <c r="L623" s="33">
        <f>IF(K623="", "", K623*$F623)</f>
        <v/>
      </c>
      <c r="M623" s="30">
        <f>IF(OR(H623="",H623=0),"",IF(K623="",IF(J623="","",J623/H623),L623/H623))</f>
        <v/>
      </c>
      <c r="P623" s="453" t="n"/>
      <c r="Z623" s="454" t="n"/>
    </row>
    <row r="624" ht="13.35" customHeight="1" s="162">
      <c r="B624" s="307" t="n"/>
      <c r="C624" s="307" t="n"/>
      <c r="E624" s="307" t="n"/>
      <c r="F624" s="32" t="n"/>
      <c r="G624" s="33">
        <f>IF(F624="", "", H624/F624)</f>
        <v/>
      </c>
      <c r="H624" s="33" t="n"/>
      <c r="I624" s="33" t="n"/>
      <c r="J624" s="33">
        <f>IF(I624="", "", I624*$F624)</f>
        <v/>
      </c>
      <c r="K624" s="33" t="n"/>
      <c r="L624" s="33">
        <f>IF(K624="", "", K624*$F624)</f>
        <v/>
      </c>
      <c r="M624" s="30">
        <f>IF(OR(H624="",H624=0),"",IF(K624="",IF(J624="","",J624/H624),L624/H624))</f>
        <v/>
      </c>
      <c r="P624" s="453" t="n"/>
      <c r="Z624" s="454" t="n"/>
    </row>
    <row r="625" ht="13.35" customHeight="1" s="162">
      <c r="B625" s="307" t="n"/>
      <c r="C625" s="307" t="n"/>
      <c r="E625" s="307" t="n"/>
      <c r="F625" s="32" t="n"/>
      <c r="G625" s="33">
        <f>IF(F625="", "", H625/F625)</f>
        <v/>
      </c>
      <c r="H625" s="33" t="n"/>
      <c r="I625" s="33" t="n"/>
      <c r="J625" s="33">
        <f>IF(I625="", "", I625*$F625)</f>
        <v/>
      </c>
      <c r="K625" s="33" t="n"/>
      <c r="L625" s="33">
        <f>IF(K625="", "", K625*$F625)</f>
        <v/>
      </c>
      <c r="M625" s="30">
        <f>IF(OR(H625="",H625=0),"",IF(K625="",IF(J625="","",J625/H625),L625/H625))</f>
        <v/>
      </c>
      <c r="P625" s="453" t="n"/>
      <c r="Z625" s="454" t="n"/>
    </row>
    <row r="626" ht="13.35" customHeight="1" s="162">
      <c r="B626" s="307" t="n"/>
      <c r="C626" s="307" t="n"/>
      <c r="E626" s="307" t="n"/>
      <c r="F626" s="32" t="n"/>
      <c r="G626" s="33">
        <f>IF(F626="", "", H626/F626)</f>
        <v/>
      </c>
      <c r="H626" s="33" t="n"/>
      <c r="I626" s="33" t="n"/>
      <c r="J626" s="33">
        <f>IF(I626="", "", I626*$F626)</f>
        <v/>
      </c>
      <c r="K626" s="33" t="n"/>
      <c r="L626" s="33">
        <f>IF(K626="", "", K626*$F626)</f>
        <v/>
      </c>
      <c r="M626" s="30">
        <f>IF(OR(H626="",H626=0),"",IF(K626="",IF(J626="","",J626/H626),L626/H626))</f>
        <v/>
      </c>
      <c r="P626" s="453" t="n"/>
      <c r="Z626" s="454" t="n"/>
    </row>
    <row r="627" ht="13.35" customHeight="1" s="162">
      <c r="B627" s="307" t="n"/>
      <c r="C627" s="307" t="n"/>
      <c r="E627" s="307" t="n"/>
      <c r="F627" s="32" t="n"/>
      <c r="G627" s="33">
        <f>IF(F627="", "", H627/F627)</f>
        <v/>
      </c>
      <c r="H627" s="33" t="n"/>
      <c r="I627" s="33" t="n"/>
      <c r="J627" s="33">
        <f>IF(I627="", "", I627*$F627)</f>
        <v/>
      </c>
      <c r="K627" s="33" t="n"/>
      <c r="L627" s="33">
        <f>IF(K627="", "", K627*$F627)</f>
        <v/>
      </c>
      <c r="M627" s="30">
        <f>IF(OR(H627="",H627=0),"",IF(K627="",IF(J627="","",J627/H627),L627/H627))</f>
        <v/>
      </c>
      <c r="P627" s="453" t="n"/>
      <c r="Z627" s="454" t="n"/>
    </row>
    <row r="628" ht="13.35" customHeight="1" s="162">
      <c r="B628" s="307" t="n"/>
      <c r="C628" s="307" t="n"/>
      <c r="E628" s="307" t="n"/>
      <c r="F628" s="32" t="n"/>
      <c r="G628" s="33">
        <f>IF(F628="", "", H628/F628)</f>
        <v/>
      </c>
      <c r="H628" s="33" t="n"/>
      <c r="I628" s="33" t="n"/>
      <c r="J628" s="33">
        <f>IF(I628="", "", I628*$F628)</f>
        <v/>
      </c>
      <c r="K628" s="33" t="n"/>
      <c r="L628" s="33">
        <f>IF(K628="", "", K628*$F628)</f>
        <v/>
      </c>
      <c r="M628" s="30">
        <f>IF(OR(H628="",H628=0),"",IF(K628="",IF(J628="","",J628/H628),L628/H628))</f>
        <v/>
      </c>
      <c r="P628" s="453" t="n"/>
      <c r="Z628" s="454" t="n"/>
    </row>
    <row r="629" ht="13.35" customHeight="1" s="162">
      <c r="B629" s="307" t="n"/>
      <c r="C629" s="307" t="n"/>
      <c r="E629" s="307" t="n"/>
      <c r="F629" s="32" t="n"/>
      <c r="G629" s="33">
        <f>IF(F629="", "", H629/F629)</f>
        <v/>
      </c>
      <c r="H629" s="33" t="n"/>
      <c r="I629" s="33" t="n"/>
      <c r="J629" s="33">
        <f>IF(I629="", "", I629*$F629)</f>
        <v/>
      </c>
      <c r="K629" s="33" t="n"/>
      <c r="L629" s="33">
        <f>IF(K629="", "", K629*$F629)</f>
        <v/>
      </c>
      <c r="M629" s="30">
        <f>IF(OR(H629="",H629=0),"",IF(K629="",IF(J629="","",J629/H629),L629/H629))</f>
        <v/>
      </c>
      <c r="P629" s="453" t="n"/>
      <c r="Z629" s="454" t="n"/>
    </row>
    <row r="630" ht="13.35" customHeight="1" s="162">
      <c r="B630" s="307" t="n"/>
      <c r="C630" s="307" t="n"/>
      <c r="E630" s="307" t="n"/>
      <c r="F630" s="32" t="n"/>
      <c r="G630" s="33">
        <f>IF(F630="", "", H630/F630)</f>
        <v/>
      </c>
      <c r="H630" s="33" t="n"/>
      <c r="I630" s="33" t="n"/>
      <c r="J630" s="33">
        <f>IF(I630="", "", I630*$F630)</f>
        <v/>
      </c>
      <c r="K630" s="33" t="n"/>
      <c r="L630" s="33">
        <f>IF(K630="", "", K630*$F630)</f>
        <v/>
      </c>
      <c r="M630" s="30">
        <f>IF(OR(H630="",H630=0),"",IF(K630="",IF(J630="","",J630/H630),L630/H630))</f>
        <v/>
      </c>
      <c r="P630" s="453" t="n"/>
      <c r="Z630" s="454" t="n"/>
    </row>
    <row r="631" ht="13.35" customHeight="1" s="162">
      <c r="B631" s="307" t="n"/>
      <c r="C631" s="307" t="n"/>
      <c r="E631" s="307" t="n"/>
      <c r="F631" s="32" t="n"/>
      <c r="G631" s="33">
        <f>IF(F631="", "", H631/F631)</f>
        <v/>
      </c>
      <c r="H631" s="33" t="n"/>
      <c r="I631" s="33" t="n"/>
      <c r="J631" s="33">
        <f>IF(I631="", "", I631*$F631)</f>
        <v/>
      </c>
      <c r="K631" s="33" t="n"/>
      <c r="L631" s="33">
        <f>IF(K631="", "", K631*$F631)</f>
        <v/>
      </c>
      <c r="M631" s="30">
        <f>IF(OR(H631="",H631=0),"",IF(K631="",IF(J631="","",J631/H631),L631/H631))</f>
        <v/>
      </c>
      <c r="P631" s="457" t="n"/>
      <c r="Q631" s="458" t="n"/>
      <c r="R631" s="458" t="n"/>
      <c r="S631" s="458" t="n"/>
      <c r="T631" s="458" t="n"/>
      <c r="U631" s="458" t="n"/>
      <c r="V631" s="458" t="n"/>
      <c r="W631" s="458" t="n"/>
      <c r="X631" s="458" t="n"/>
      <c r="Y631" s="458" t="n"/>
      <c r="Z631" s="459" t="n"/>
    </row>
    <row r="632" ht="13.35" customHeight="1" s="162">
      <c r="C632" s="126" t="inlineStr">
        <is>
          <t>Total</t>
        </is>
      </c>
      <c r="D632" s="159" t="n"/>
      <c r="H632" s="45">
        <f>IF(SUM(H618:H631)=0,"",SUM(H618:H631))</f>
        <v/>
      </c>
      <c r="J632" s="45">
        <f>IF(SUM(J618:J631)=0,"",SUM(J618:J631))</f>
        <v/>
      </c>
      <c r="L632" s="45">
        <f>IF(SUM(L618:L631)=0,"",SUM(L618:L631))</f>
        <v/>
      </c>
      <c r="M632" s="35">
        <f>IF(OR(H632="",H632=0),"",IF(L632="",IF(J632="","",J632/H632),L632/H632))</f>
        <v/>
      </c>
    </row>
    <row r="633"/>
    <row r="634"/>
    <row r="635" ht="13.35" customHeight="1" s="162">
      <c r="B635" s="188" t="inlineStr">
        <is>
          <t>Notes</t>
        </is>
      </c>
      <c r="C635" s="173" t="n"/>
      <c r="D635" s="254" t="n"/>
      <c r="E635" s="159" t="n"/>
      <c r="F635" s="159" t="n"/>
      <c r="G635" s="159" t="n"/>
      <c r="H635" s="159" t="n"/>
      <c r="I635" s="159" t="n"/>
      <c r="J635" s="159" t="n"/>
      <c r="K635" s="159" t="n"/>
      <c r="L635" s="159" t="n"/>
      <c r="M635" s="160" t="n"/>
    </row>
    <row r="636" ht="13.35" customHeight="1" s="162">
      <c r="B636" s="460" t="n"/>
      <c r="M636" s="163" t="n"/>
    </row>
    <row r="637" ht="13.35" customHeight="1" s="162">
      <c r="B637" s="460" t="n"/>
      <c r="M637" s="163" t="n"/>
    </row>
    <row r="638" ht="13.35" customHeight="1" s="162">
      <c r="B638" s="460" t="n"/>
      <c r="M638" s="163" t="n"/>
    </row>
    <row r="639" ht="13.35" customHeight="1" s="162">
      <c r="B639" s="461" t="n"/>
      <c r="C639" s="165" t="n"/>
      <c r="D639" s="165" t="n"/>
      <c r="E639" s="165" t="n"/>
      <c r="F639" s="165" t="n"/>
      <c r="G639" s="165" t="n"/>
      <c r="H639" s="165" t="n"/>
      <c r="I639" s="165" t="n"/>
      <c r="J639" s="165" t="n"/>
      <c r="K639" s="165" t="n"/>
      <c r="L639" s="165" t="n"/>
      <c r="M639" s="166" t="n"/>
    </row>
    <row r="640"/>
    <row r="641" ht="13.35" customHeight="1" s="162">
      <c r="B641" s="200" t="inlineStr">
        <is>
          <t>System</t>
        </is>
      </c>
      <c r="C641" s="403" t="n"/>
      <c r="D641" s="209">
        <f>IF('{Equipment Data Entry}'!B107="","",'{Equipment Data Entry}'!B107)</f>
        <v/>
      </c>
      <c r="E641" s="420" t="n"/>
      <c r="F641" s="403" t="n"/>
      <c r="G641" s="200" t="inlineStr">
        <is>
          <t>Service</t>
        </is>
      </c>
      <c r="H641" s="403" t="n"/>
      <c r="I641" s="210">
        <f>IF('{Equipment Data Entry}'!C107="","",'{Equipment Data Entry}'!C107)</f>
        <v/>
      </c>
      <c r="J641" s="420" t="n"/>
      <c r="K641" s="420" t="n"/>
      <c r="L641" s="420" t="n"/>
      <c r="M641" s="403" t="n"/>
      <c r="P641" s="450" t="inlineStr">
        <is>
          <t>Technician Notes</t>
        </is>
      </c>
      <c r="Q641" s="451" t="n"/>
      <c r="R641" s="451" t="n"/>
      <c r="S641" s="451" t="n"/>
      <c r="T641" s="451" t="n"/>
      <c r="U641" s="451" t="n"/>
      <c r="V641" s="451" t="n"/>
      <c r="W641" s="451" t="n"/>
      <c r="X641" s="451" t="n"/>
      <c r="Y641" s="451" t="n"/>
      <c r="Z641" s="452" t="n"/>
    </row>
    <row r="642" ht="13.35" customHeight="1" s="162">
      <c r="B642" s="424" t="n"/>
      <c r="C642" s="425" t="n"/>
      <c r="D642" s="424" t="n"/>
      <c r="E642" s="426" t="n"/>
      <c r="F642" s="425" t="n"/>
      <c r="G642" s="424" t="n"/>
      <c r="H642" s="425" t="n"/>
      <c r="I642" s="424" t="n"/>
      <c r="J642" s="426" t="n"/>
      <c r="K642" s="426" t="n"/>
      <c r="L642" s="426" t="n"/>
      <c r="M642" s="425" t="n"/>
      <c r="P642" s="453" t="n"/>
      <c r="Z642" s="454" t="n"/>
    </row>
    <row r="643" ht="13.35" customHeight="1" s="162">
      <c r="B643" s="455" t="inlineStr">
        <is>
          <t>Instrument:</t>
        </is>
      </c>
      <c r="C643" s="5" t="n"/>
      <c r="D643" s="428" t="n"/>
      <c r="G643" s="427" t="inlineStr">
        <is>
          <t>Ak basis / notes:</t>
        </is>
      </c>
      <c r="I643" s="456" t="n"/>
      <c r="P643" s="453" t="n"/>
      <c r="Z643" s="454" t="n"/>
    </row>
    <row r="644" ht="13.35" customHeight="1" s="162">
      <c r="B644" s="188" t="inlineStr">
        <is>
          <t>Register/Grille/Diffuser Airflow</t>
        </is>
      </c>
      <c r="C644" s="174" t="n"/>
      <c r="D644" s="174" t="n"/>
      <c r="E644" s="174" t="n"/>
      <c r="F644" s="173" t="n"/>
      <c r="G644" s="233" t="inlineStr">
        <is>
          <t>Design VEL</t>
        </is>
      </c>
      <c r="H644" s="194" t="inlineStr">
        <is>
          <t>Design CFM</t>
        </is>
      </c>
      <c r="I644" s="188" t="inlineStr">
        <is>
          <t>Initial</t>
        </is>
      </c>
      <c r="J644" s="173" t="n"/>
      <c r="K644" s="188" t="inlineStr">
        <is>
          <t>Final</t>
        </is>
      </c>
      <c r="L644" s="173" t="n"/>
      <c r="M644" s="188" t="inlineStr">
        <is>
          <t>%</t>
        </is>
      </c>
      <c r="P644" s="453" t="n"/>
      <c r="Z644" s="454" t="n"/>
    </row>
    <row r="645" ht="13.35" customHeight="1" s="162">
      <c r="B645" s="153" t="inlineStr">
        <is>
          <t>No.</t>
        </is>
      </c>
      <c r="C645" s="188" t="inlineStr">
        <is>
          <t>Area Served</t>
        </is>
      </c>
      <c r="D645" s="188" t="inlineStr">
        <is>
          <t>Type</t>
        </is>
      </c>
      <c r="E645" s="188" t="inlineStr">
        <is>
          <t>Size</t>
        </is>
      </c>
      <c r="F645" s="188" t="inlineStr">
        <is>
          <t>Ak</t>
        </is>
      </c>
      <c r="G645" s="442" t="n"/>
      <c r="H645" s="442" t="n"/>
      <c r="I645" s="188" t="inlineStr">
        <is>
          <t>VEL</t>
        </is>
      </c>
      <c r="J645" s="188" t="inlineStr">
        <is>
          <t>CFM</t>
        </is>
      </c>
      <c r="K645" s="188" t="inlineStr">
        <is>
          <t>VEL</t>
        </is>
      </c>
      <c r="L645" s="188" t="inlineStr">
        <is>
          <t>CFM</t>
        </is>
      </c>
      <c r="M645" s="442" t="n"/>
      <c r="P645" s="453" t="n"/>
      <c r="Z645" s="454" t="n"/>
    </row>
    <row r="646" ht="13.35" customHeight="1" s="162">
      <c r="B646" s="307" t="n"/>
      <c r="C646" s="307" t="n"/>
      <c r="E646" s="307" t="n"/>
      <c r="F646" s="32" t="n"/>
      <c r="G646" s="33">
        <f>IF(F646="", "", H646/F646)</f>
        <v/>
      </c>
      <c r="H646" s="33" t="n"/>
      <c r="I646" s="33" t="n"/>
      <c r="J646" s="33">
        <f>IF(I646="", "", I646*$F646)</f>
        <v/>
      </c>
      <c r="K646" s="33" t="n"/>
      <c r="L646" s="33">
        <f>IF(K646="", "", K646*$F646)</f>
        <v/>
      </c>
      <c r="M646" s="30">
        <f>IF(OR(H646="",H646=0),"",IF(K646="",IF(J646="","",J646/H646),L646/H646))</f>
        <v/>
      </c>
      <c r="P646" s="453" t="n"/>
      <c r="Z646" s="454" t="n"/>
    </row>
    <row r="647" ht="13.35" customHeight="1" s="162">
      <c r="B647" s="307" t="n"/>
      <c r="C647" s="307" t="n"/>
      <c r="E647" s="307" t="n"/>
      <c r="F647" s="32" t="n"/>
      <c r="G647" s="33">
        <f>IF(F647="", "", H647/F647)</f>
        <v/>
      </c>
      <c r="H647" s="33" t="n"/>
      <c r="I647" s="33" t="n"/>
      <c r="J647" s="33">
        <f>IF(I647="", "", I647*$F647)</f>
        <v/>
      </c>
      <c r="K647" s="33" t="n"/>
      <c r="L647" s="33">
        <f>IF(K647="", "", K647*$F647)</f>
        <v/>
      </c>
      <c r="M647" s="30">
        <f>IF(OR(H647="",H647=0),"",IF(K647="",IF(J647="","",J647/H647),L647/H647))</f>
        <v/>
      </c>
      <c r="P647" s="453" t="n"/>
      <c r="Z647" s="454" t="n"/>
    </row>
    <row r="648" ht="13.35" customHeight="1" s="162">
      <c r="B648" s="307" t="n"/>
      <c r="C648" s="307" t="n"/>
      <c r="E648" s="307" t="n"/>
      <c r="F648" s="32" t="n"/>
      <c r="G648" s="33">
        <f>IF(F648="", "", H648/F648)</f>
        <v/>
      </c>
      <c r="H648" s="33" t="n"/>
      <c r="I648" s="33" t="n"/>
      <c r="J648" s="33">
        <f>IF(I648="", "", I648*$F648)</f>
        <v/>
      </c>
      <c r="K648" s="33" t="n"/>
      <c r="L648" s="33">
        <f>IF(K648="", "", K648*$F648)</f>
        <v/>
      </c>
      <c r="M648" s="30">
        <f>IF(OR(H648="",H648=0),"",IF(K648="",IF(J648="","",J648/H648),L648/H648))</f>
        <v/>
      </c>
      <c r="P648" s="453" t="n"/>
      <c r="Z648" s="454" t="n"/>
    </row>
    <row r="649" ht="13.35" customHeight="1" s="162">
      <c r="B649" s="307" t="n"/>
      <c r="C649" s="307" t="n"/>
      <c r="E649" s="307" t="n"/>
      <c r="F649" s="32" t="n"/>
      <c r="G649" s="33">
        <f>IF(F649="", "", H649/F649)</f>
        <v/>
      </c>
      <c r="H649" s="33" t="n"/>
      <c r="I649" s="33" t="n"/>
      <c r="J649" s="33">
        <f>IF(I649="", "", I649*$F649)</f>
        <v/>
      </c>
      <c r="K649" s="33" t="n"/>
      <c r="L649" s="33">
        <f>IF(K649="", "", K649*$F649)</f>
        <v/>
      </c>
      <c r="M649" s="30">
        <f>IF(OR(H649="",H649=0),"",IF(K649="",IF(J649="","",J649/H649),L649/H649))</f>
        <v/>
      </c>
      <c r="P649" s="453" t="n"/>
      <c r="Z649" s="454" t="n"/>
    </row>
    <row r="650" ht="13.35" customHeight="1" s="162">
      <c r="B650" s="307" t="n"/>
      <c r="C650" s="307" t="n"/>
      <c r="E650" s="307" t="n"/>
      <c r="F650" s="32" t="n"/>
      <c r="G650" s="33">
        <f>IF(F650="", "", H650/F650)</f>
        <v/>
      </c>
      <c r="H650" s="33" t="n"/>
      <c r="I650" s="33" t="n"/>
      <c r="J650" s="33">
        <f>IF(I650="", "", I650*$F650)</f>
        <v/>
      </c>
      <c r="K650" s="33" t="n"/>
      <c r="L650" s="33">
        <f>IF(K650="", "", K650*$F650)</f>
        <v/>
      </c>
      <c r="M650" s="30">
        <f>IF(OR(H650="",H650=0),"",IF(K650="",IF(J650="","",J650/H650),L650/H650))</f>
        <v/>
      </c>
      <c r="P650" s="453" t="n"/>
      <c r="Z650" s="454" t="n"/>
    </row>
    <row r="651" ht="13.35" customHeight="1" s="162">
      <c r="B651" s="307" t="n"/>
      <c r="C651" s="307" t="n"/>
      <c r="E651" s="307" t="n"/>
      <c r="F651" s="32" t="n"/>
      <c r="G651" s="33">
        <f>IF(F651="", "", H651/F651)</f>
        <v/>
      </c>
      <c r="H651" s="33" t="n"/>
      <c r="I651" s="33" t="n"/>
      <c r="J651" s="33">
        <f>IF(I651="", "", I651*$F651)</f>
        <v/>
      </c>
      <c r="K651" s="33" t="n"/>
      <c r="L651" s="33">
        <f>IF(K651="", "", K651*$F651)</f>
        <v/>
      </c>
      <c r="M651" s="30">
        <f>IF(OR(H651="",H651=0),"",IF(K651="",IF(J651="","",J651/H651),L651/H651))</f>
        <v/>
      </c>
      <c r="P651" s="453" t="n"/>
      <c r="Z651" s="454" t="n"/>
    </row>
    <row r="652" ht="13.35" customHeight="1" s="162">
      <c r="B652" s="307" t="n"/>
      <c r="C652" s="307" t="n"/>
      <c r="E652" s="307" t="n"/>
      <c r="F652" s="32" t="n"/>
      <c r="G652" s="33">
        <f>IF(F652="", "", H652/F652)</f>
        <v/>
      </c>
      <c r="H652" s="33" t="n"/>
      <c r="I652" s="33" t="n"/>
      <c r="J652" s="33">
        <f>IF(I652="", "", I652*$F652)</f>
        <v/>
      </c>
      <c r="K652" s="33" t="n"/>
      <c r="L652" s="33">
        <f>IF(K652="", "", K652*$F652)</f>
        <v/>
      </c>
      <c r="M652" s="30">
        <f>IF(OR(H652="",H652=0),"",IF(K652="",IF(J652="","",J652/H652),L652/H652))</f>
        <v/>
      </c>
      <c r="P652" s="453" t="n"/>
      <c r="Z652" s="454"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c r="P653" s="453" t="n"/>
      <c r="Z653" s="454" t="n"/>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c r="P654" s="453" t="n"/>
      <c r="Z654" s="454" t="n"/>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c r="P655" s="453" t="n"/>
      <c r="Z655" s="454" t="n"/>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c r="P656" s="453" t="n"/>
      <c r="Z656" s="454" t="n"/>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c r="P657" s="453" t="n"/>
      <c r="Z657" s="454" t="n"/>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c r="P658" s="453" t="n"/>
      <c r="Z658" s="454" t="n"/>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c r="P659" s="457" t="n"/>
      <c r="Q659" s="458" t="n"/>
      <c r="R659" s="458" t="n"/>
      <c r="S659" s="458" t="n"/>
      <c r="T659" s="458" t="n"/>
      <c r="U659" s="458" t="n"/>
      <c r="V659" s="458" t="n"/>
      <c r="W659" s="458" t="n"/>
      <c r="X659" s="458" t="n"/>
      <c r="Y659" s="458" t="n"/>
      <c r="Z659" s="459" t="n"/>
    </row>
    <row r="660" ht="13.35" customHeight="1" s="162">
      <c r="C660" s="126" t="inlineStr">
        <is>
          <t>Total</t>
        </is>
      </c>
      <c r="D660" s="159" t="n"/>
      <c r="H660" s="45">
        <f>IF(SUM(H646:H659)=0,"",SUM(H646:H659))</f>
        <v/>
      </c>
      <c r="J660" s="45">
        <f>IF(SUM(J646:J659)=0,"",SUM(J646:J659))</f>
        <v/>
      </c>
      <c r="L660" s="45">
        <f>IF(SUM(L646:L659)=0,"",SUM(L646:L659))</f>
        <v/>
      </c>
      <c r="M660" s="35">
        <f>IF(OR(H660="",H660=0),"",IF(L660="",IF(J660="","",J660/H660),L660/H660))</f>
        <v/>
      </c>
    </row>
    <row r="661"/>
    <row r="662" ht="13.35" customHeight="1" s="162">
      <c r="B662" s="200" t="inlineStr">
        <is>
          <t>System</t>
        </is>
      </c>
      <c r="C662" s="403" t="n"/>
      <c r="D662" s="209">
        <f>IF('{Equipment Data Entry}'!B108="","",'{Equipment Data Entry}'!B108)</f>
        <v/>
      </c>
      <c r="E662" s="420" t="n"/>
      <c r="F662" s="403" t="n"/>
      <c r="G662" s="200" t="inlineStr">
        <is>
          <t>Service</t>
        </is>
      </c>
      <c r="H662" s="403" t="n"/>
      <c r="I662" s="210">
        <f>IF('{Equipment Data Entry}'!C108="","",'{Equipment Data Entry}'!C108)</f>
        <v/>
      </c>
      <c r="J662" s="420" t="n"/>
      <c r="K662" s="420" t="n"/>
      <c r="L662" s="420" t="n"/>
      <c r="M662" s="403" t="n"/>
      <c r="P662" s="450" t="inlineStr">
        <is>
          <t>Technician Notes</t>
        </is>
      </c>
      <c r="Q662" s="451" t="n"/>
      <c r="R662" s="451" t="n"/>
      <c r="S662" s="451" t="n"/>
      <c r="T662" s="451" t="n"/>
      <c r="U662" s="451" t="n"/>
      <c r="V662" s="451" t="n"/>
      <c r="W662" s="451" t="n"/>
      <c r="X662" s="451" t="n"/>
      <c r="Y662" s="451" t="n"/>
      <c r="Z662" s="452" t="n"/>
    </row>
    <row r="663" ht="13.35" customHeight="1" s="162">
      <c r="B663" s="424" t="n"/>
      <c r="C663" s="425" t="n"/>
      <c r="D663" s="424" t="n"/>
      <c r="E663" s="426" t="n"/>
      <c r="F663" s="425" t="n"/>
      <c r="G663" s="424" t="n"/>
      <c r="H663" s="425" t="n"/>
      <c r="I663" s="424" t="n"/>
      <c r="J663" s="426" t="n"/>
      <c r="K663" s="426" t="n"/>
      <c r="L663" s="426" t="n"/>
      <c r="M663" s="425" t="n"/>
      <c r="P663" s="453" t="n"/>
      <c r="Z663" s="454" t="n"/>
    </row>
    <row r="664" ht="13.35" customHeight="1" s="162">
      <c r="B664" s="455" t="inlineStr">
        <is>
          <t>Instrument:</t>
        </is>
      </c>
      <c r="C664" s="5" t="n"/>
      <c r="D664" s="428" t="n"/>
      <c r="G664" s="427" t="inlineStr">
        <is>
          <t>Ak basis / notes:</t>
        </is>
      </c>
      <c r="I664" s="456" t="n"/>
      <c r="P664" s="453" t="n"/>
      <c r="Z664" s="454" t="n"/>
    </row>
    <row r="665" ht="13.35" customHeight="1" s="162">
      <c r="B665" s="188" t="inlineStr">
        <is>
          <t>Register/Grille/Diffuser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c r="P665" s="453" t="n"/>
      <c r="Z665" s="454" t="n"/>
    </row>
    <row r="666" ht="13.35" customHeight="1" s="162">
      <c r="B666" s="153" t="inlineStr">
        <is>
          <t>No.</t>
        </is>
      </c>
      <c r="C666" s="188" t="inlineStr">
        <is>
          <t>Area Served</t>
        </is>
      </c>
      <c r="D666" s="188" t="inlineStr">
        <is>
          <t>Type</t>
        </is>
      </c>
      <c r="E666" s="188" t="inlineStr">
        <is>
          <t>Size</t>
        </is>
      </c>
      <c r="F666" s="188" t="inlineStr">
        <is>
          <t>Ak</t>
        </is>
      </c>
      <c r="G666" s="442" t="n"/>
      <c r="H666" s="442" t="n"/>
      <c r="I666" s="188" t="inlineStr">
        <is>
          <t>VEL</t>
        </is>
      </c>
      <c r="J666" s="188" t="inlineStr">
        <is>
          <t>CFM</t>
        </is>
      </c>
      <c r="K666" s="188" t="inlineStr">
        <is>
          <t>VEL</t>
        </is>
      </c>
      <c r="L666" s="188" t="inlineStr">
        <is>
          <t>CFM</t>
        </is>
      </c>
      <c r="M666" s="442" t="n"/>
      <c r="P666" s="453" t="n"/>
      <c r="Z666" s="454" t="n"/>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c r="P667" s="453" t="n"/>
      <c r="Z667" s="454" t="n"/>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c r="P668" s="453" t="n"/>
      <c r="Z668" s="454" t="n"/>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c r="P669" s="453" t="n"/>
      <c r="Z669" s="454" t="n"/>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c r="P670" s="453" t="n"/>
      <c r="Z670" s="454" t="n"/>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c r="P671" s="453" t="n"/>
      <c r="Z671" s="454" t="n"/>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c r="P672" s="453" t="n"/>
      <c r="Z672" s="454" t="n"/>
    </row>
    <row r="673" ht="13.35" customHeight="1" s="162">
      <c r="B673" s="307" t="n"/>
      <c r="C673" s="307" t="n"/>
      <c r="E673" s="307" t="n"/>
      <c r="F673" s="32" t="n"/>
      <c r="G673" s="33">
        <f>IF(F673="", "", H673/F673)</f>
        <v/>
      </c>
      <c r="H673" s="33" t="n"/>
      <c r="I673" s="33" t="n"/>
      <c r="J673" s="33">
        <f>IF(I673="", "", I673*$F673)</f>
        <v/>
      </c>
      <c r="K673" s="33" t="n"/>
      <c r="L673" s="33">
        <f>IF(K673="", "", K673*$F673)</f>
        <v/>
      </c>
      <c r="M673" s="30">
        <f>IF(OR(H673="",H673=0),"",IF(K673="",IF(J673="","",J673/H673),L673/H673))</f>
        <v/>
      </c>
      <c r="P673" s="453" t="n"/>
      <c r="Z673" s="454" t="n"/>
    </row>
    <row r="674" ht="13.35" customHeight="1" s="162">
      <c r="B674" s="307" t="n"/>
      <c r="C674" s="307" t="n"/>
      <c r="E674" s="307" t="n"/>
      <c r="F674" s="32" t="n"/>
      <c r="G674" s="33">
        <f>IF(F674="", "", H674/F674)</f>
        <v/>
      </c>
      <c r="H674" s="33" t="n"/>
      <c r="I674" s="33" t="n"/>
      <c r="J674" s="33">
        <f>IF(I674="", "", I674*$F674)</f>
        <v/>
      </c>
      <c r="K674" s="33" t="n"/>
      <c r="L674" s="33">
        <f>IF(K674="", "", K674*$F674)</f>
        <v/>
      </c>
      <c r="M674" s="30">
        <f>IF(OR(H674="",H674=0),"",IF(K674="",IF(J674="","",J674/H674),L674/H674))</f>
        <v/>
      </c>
      <c r="P674" s="453" t="n"/>
      <c r="Z674" s="454" t="n"/>
    </row>
    <row r="675" ht="13.35" customHeight="1" s="162">
      <c r="B675" s="307" t="n"/>
      <c r="C675" s="307" t="n"/>
      <c r="E675" s="307" t="n"/>
      <c r="F675" s="32" t="n"/>
      <c r="G675" s="33">
        <f>IF(F675="", "", H675/F675)</f>
        <v/>
      </c>
      <c r="H675" s="33" t="n"/>
      <c r="I675" s="33" t="n"/>
      <c r="J675" s="33">
        <f>IF(I675="", "", I675*$F675)</f>
        <v/>
      </c>
      <c r="K675" s="33" t="n"/>
      <c r="L675" s="33">
        <f>IF(K675="", "", K675*$F675)</f>
        <v/>
      </c>
      <c r="M675" s="30">
        <f>IF(OR(H675="",H675=0),"",IF(K675="",IF(J675="","",J675/H675),L675/H675))</f>
        <v/>
      </c>
      <c r="P675" s="453" t="n"/>
      <c r="Z675" s="454" t="n"/>
    </row>
    <row r="676" ht="13.35" customHeight="1" s="162">
      <c r="B676" s="307" t="n"/>
      <c r="C676" s="307" t="n"/>
      <c r="E676" s="307" t="n"/>
      <c r="F676" s="32" t="n"/>
      <c r="G676" s="33">
        <f>IF(F676="", "", H676/F676)</f>
        <v/>
      </c>
      <c r="H676" s="33" t="n"/>
      <c r="I676" s="33" t="n"/>
      <c r="J676" s="33">
        <f>IF(I676="", "", I676*$F676)</f>
        <v/>
      </c>
      <c r="K676" s="33" t="n"/>
      <c r="L676" s="33">
        <f>IF(K676="", "", K676*$F676)</f>
        <v/>
      </c>
      <c r="M676" s="30">
        <f>IF(OR(H676="",H676=0),"",IF(K676="",IF(J676="","",J676/H676),L676/H676))</f>
        <v/>
      </c>
      <c r="P676" s="453" t="n"/>
      <c r="Z676" s="454" t="n"/>
    </row>
    <row r="677" ht="13.35" customHeight="1" s="162">
      <c r="B677" s="307" t="n"/>
      <c r="C677" s="307" t="n"/>
      <c r="E677" s="307" t="n"/>
      <c r="F677" s="32" t="n"/>
      <c r="G677" s="33">
        <f>IF(F677="", "", H677/F677)</f>
        <v/>
      </c>
      <c r="H677" s="33" t="n"/>
      <c r="I677" s="33" t="n"/>
      <c r="J677" s="33">
        <f>IF(I677="", "", I677*$F677)</f>
        <v/>
      </c>
      <c r="K677" s="33" t="n"/>
      <c r="L677" s="33">
        <f>IF(K677="", "", K677*$F677)</f>
        <v/>
      </c>
      <c r="M677" s="30">
        <f>IF(OR(H677="",H677=0),"",IF(K677="",IF(J677="","",J677/H677),L677/H677))</f>
        <v/>
      </c>
      <c r="P677" s="453" t="n"/>
      <c r="Z677" s="454" t="n"/>
    </row>
    <row r="678" ht="13.35" customHeight="1" s="162">
      <c r="B678" s="307" t="n"/>
      <c r="C678" s="307" t="n"/>
      <c r="E678" s="307" t="n"/>
      <c r="F678" s="32" t="n"/>
      <c r="G678" s="33">
        <f>IF(F678="", "", H678/F678)</f>
        <v/>
      </c>
      <c r="H678" s="33" t="n"/>
      <c r="I678" s="33" t="n"/>
      <c r="J678" s="33">
        <f>IF(I678="", "", I678*$F678)</f>
        <v/>
      </c>
      <c r="K678" s="33" t="n"/>
      <c r="L678" s="33">
        <f>IF(K678="", "", K678*$F678)</f>
        <v/>
      </c>
      <c r="M678" s="30">
        <f>IF(OR(H678="",H678=0),"",IF(K678="",IF(J678="","",J678/H678),L678/H678))</f>
        <v/>
      </c>
      <c r="P678" s="453" t="n"/>
      <c r="Z678" s="454" t="n"/>
    </row>
    <row r="679" ht="13.35" customHeight="1" s="162">
      <c r="B679" s="307" t="n"/>
      <c r="C679" s="307" t="n"/>
      <c r="E679" s="307" t="n"/>
      <c r="F679" s="32" t="n"/>
      <c r="G679" s="33">
        <f>IF(F679="", "", H679/F679)</f>
        <v/>
      </c>
      <c r="H679" s="33" t="n"/>
      <c r="I679" s="33" t="n"/>
      <c r="J679" s="33">
        <f>IF(I679="", "", I679*$F679)</f>
        <v/>
      </c>
      <c r="K679" s="33" t="n"/>
      <c r="L679" s="33">
        <f>IF(K679="", "", K679*$F679)</f>
        <v/>
      </c>
      <c r="M679" s="30">
        <f>IF(OR(H679="",H679=0),"",IF(K679="",IF(J679="","",J679/H679),L679/H679))</f>
        <v/>
      </c>
      <c r="P679" s="453" t="n"/>
      <c r="Z679" s="454" t="n"/>
    </row>
    <row r="680" ht="13.35" customHeight="1" s="162">
      <c r="B680" s="307" t="n"/>
      <c r="C680" s="307" t="n"/>
      <c r="E680" s="307" t="n"/>
      <c r="F680" s="32" t="n"/>
      <c r="G680" s="33">
        <f>IF(F680="", "", H680/F680)</f>
        <v/>
      </c>
      <c r="H680" s="33" t="n"/>
      <c r="I680" s="33" t="n"/>
      <c r="J680" s="33">
        <f>IF(I680="", "", I680*$F680)</f>
        <v/>
      </c>
      <c r="K680" s="33" t="n"/>
      <c r="L680" s="33">
        <f>IF(K680="", "", K680*$F680)</f>
        <v/>
      </c>
      <c r="M680" s="30">
        <f>IF(OR(H680="",H680=0),"",IF(K680="",IF(J680="","",J680/H680),L680/H680))</f>
        <v/>
      </c>
      <c r="P680" s="457" t="n"/>
      <c r="Q680" s="458" t="n"/>
      <c r="R680" s="458" t="n"/>
      <c r="S680" s="458" t="n"/>
      <c r="T680" s="458" t="n"/>
      <c r="U680" s="458" t="n"/>
      <c r="V680" s="458" t="n"/>
      <c r="W680" s="458" t="n"/>
      <c r="X680" s="458" t="n"/>
      <c r="Y680" s="458" t="n"/>
      <c r="Z680" s="459" t="n"/>
    </row>
    <row r="681" ht="13.35" customHeight="1" s="162">
      <c r="C681" s="126" t="inlineStr">
        <is>
          <t>Total</t>
        </is>
      </c>
      <c r="D681" s="159" t="n"/>
      <c r="H681" s="45">
        <f>IF(SUM(H667:H680)=0,"",SUM(H667:H680))</f>
        <v/>
      </c>
      <c r="J681" s="45">
        <f>IF(SUM(J667:J680)=0,"",SUM(J667:J680))</f>
        <v/>
      </c>
      <c r="L681" s="45">
        <f>IF(SUM(L667:L680)=0,"",SUM(L667:L680))</f>
        <v/>
      </c>
      <c r="M681" s="35">
        <f>IF(OR(H681="",H681=0),"",IF(L681="",IF(J681="","",J681/H681),L681/H681))</f>
        <v/>
      </c>
    </row>
    <row r="682"/>
    <row r="683"/>
    <row r="684" ht="13.35" customHeight="1" s="162">
      <c r="B684" s="188" t="inlineStr">
        <is>
          <t>Notes</t>
        </is>
      </c>
      <c r="C684" s="173" t="n"/>
      <c r="D684" s="254" t="n"/>
      <c r="E684" s="159" t="n"/>
      <c r="F684" s="159" t="n"/>
      <c r="G684" s="159" t="n"/>
      <c r="H684" s="159" t="n"/>
      <c r="I684" s="159" t="n"/>
      <c r="J684" s="159" t="n"/>
      <c r="K684" s="159" t="n"/>
      <c r="L684" s="159" t="n"/>
      <c r="M684" s="160" t="n"/>
    </row>
    <row r="685" ht="13.35" customHeight="1" s="162">
      <c r="B685" s="460" t="n"/>
      <c r="M685" s="163" t="n"/>
    </row>
    <row r="686" ht="13.35" customHeight="1" s="162">
      <c r="B686" s="460" t="n"/>
      <c r="M686" s="163" t="n"/>
    </row>
    <row r="687" ht="13.35" customHeight="1" s="162">
      <c r="B687" s="460" t="n"/>
      <c r="M687" s="163" t="n"/>
    </row>
    <row r="688" ht="13.35" customHeight="1" s="162">
      <c r="B688" s="461" t="n"/>
      <c r="C688" s="165" t="n"/>
      <c r="D688" s="165" t="n"/>
      <c r="E688" s="165" t="n"/>
      <c r="F688" s="165" t="n"/>
      <c r="G688" s="165" t="n"/>
      <c r="H688" s="165" t="n"/>
      <c r="I688" s="165" t="n"/>
      <c r="J688" s="165" t="n"/>
      <c r="K688" s="165" t="n"/>
      <c r="L688" s="165" t="n"/>
      <c r="M688" s="166" t="n"/>
    </row>
    <row r="689"/>
    <row r="690" ht="13.35" customHeight="1" s="162">
      <c r="B690" s="200" t="inlineStr">
        <is>
          <t>System</t>
        </is>
      </c>
      <c r="C690" s="403" t="n"/>
      <c r="D690" s="209">
        <f>IF('{Equipment Data Entry}'!B109="","",'{Equipment Data Entry}'!B109)</f>
        <v/>
      </c>
      <c r="E690" s="420" t="n"/>
      <c r="F690" s="403" t="n"/>
      <c r="G690" s="200" t="inlineStr">
        <is>
          <t>Service</t>
        </is>
      </c>
      <c r="H690" s="403" t="n"/>
      <c r="I690" s="210">
        <f>IF('{Equipment Data Entry}'!C109="","",'{Equipment Data Entry}'!C109)</f>
        <v/>
      </c>
      <c r="J690" s="420" t="n"/>
      <c r="K690" s="420" t="n"/>
      <c r="L690" s="420" t="n"/>
      <c r="M690" s="403" t="n"/>
      <c r="P690" s="450" t="inlineStr">
        <is>
          <t>Technician Notes</t>
        </is>
      </c>
      <c r="Q690" s="451" t="n"/>
      <c r="R690" s="451" t="n"/>
      <c r="S690" s="451" t="n"/>
      <c r="T690" s="451" t="n"/>
      <c r="U690" s="451" t="n"/>
      <c r="V690" s="451" t="n"/>
      <c r="W690" s="451" t="n"/>
      <c r="X690" s="451" t="n"/>
      <c r="Y690" s="451" t="n"/>
      <c r="Z690" s="452" t="n"/>
    </row>
    <row r="691" ht="13.35" customHeight="1" s="162">
      <c r="B691" s="424" t="n"/>
      <c r="C691" s="425" t="n"/>
      <c r="D691" s="424" t="n"/>
      <c r="E691" s="426" t="n"/>
      <c r="F691" s="425" t="n"/>
      <c r="G691" s="424" t="n"/>
      <c r="H691" s="425" t="n"/>
      <c r="I691" s="424" t="n"/>
      <c r="J691" s="426" t="n"/>
      <c r="K691" s="426" t="n"/>
      <c r="L691" s="426" t="n"/>
      <c r="M691" s="425" t="n"/>
      <c r="P691" s="453" t="n"/>
      <c r="Z691" s="454" t="n"/>
    </row>
    <row r="692" ht="13.35" customHeight="1" s="162">
      <c r="B692" s="455" t="inlineStr">
        <is>
          <t>Instrument:</t>
        </is>
      </c>
      <c r="C692" s="5" t="n"/>
      <c r="D692" s="428" t="n"/>
      <c r="G692" s="427" t="inlineStr">
        <is>
          <t>Ak basis / notes:</t>
        </is>
      </c>
      <c r="I692" s="456" t="n"/>
      <c r="P692" s="453" t="n"/>
      <c r="Z692" s="454" t="n"/>
    </row>
    <row r="693" ht="13.35" customHeight="1" s="162">
      <c r="B693" s="188" t="inlineStr">
        <is>
          <t>Register/Grille/Diffuser Airflow</t>
        </is>
      </c>
      <c r="C693" s="174" t="n"/>
      <c r="D693" s="174" t="n"/>
      <c r="E693" s="174" t="n"/>
      <c r="F693" s="173" t="n"/>
      <c r="G693" s="233" t="inlineStr">
        <is>
          <t>Design VEL</t>
        </is>
      </c>
      <c r="H693" s="194" t="inlineStr">
        <is>
          <t>Design CFM</t>
        </is>
      </c>
      <c r="I693" s="188" t="inlineStr">
        <is>
          <t>Initial</t>
        </is>
      </c>
      <c r="J693" s="173" t="n"/>
      <c r="K693" s="188" t="inlineStr">
        <is>
          <t>Final</t>
        </is>
      </c>
      <c r="L693" s="173" t="n"/>
      <c r="M693" s="188" t="inlineStr">
        <is>
          <t>%</t>
        </is>
      </c>
      <c r="P693" s="453" t="n"/>
      <c r="Z693" s="454" t="n"/>
    </row>
    <row r="694" ht="13.35" customHeight="1" s="162">
      <c r="B694" s="153" t="inlineStr">
        <is>
          <t>No.</t>
        </is>
      </c>
      <c r="C694" s="188" t="inlineStr">
        <is>
          <t>Area Served</t>
        </is>
      </c>
      <c r="D694" s="188" t="inlineStr">
        <is>
          <t>Type</t>
        </is>
      </c>
      <c r="E694" s="188" t="inlineStr">
        <is>
          <t>Size</t>
        </is>
      </c>
      <c r="F694" s="188" t="inlineStr">
        <is>
          <t>Ak</t>
        </is>
      </c>
      <c r="G694" s="442" t="n"/>
      <c r="H694" s="442" t="n"/>
      <c r="I694" s="188" t="inlineStr">
        <is>
          <t>VEL</t>
        </is>
      </c>
      <c r="J694" s="188" t="inlineStr">
        <is>
          <t>CFM</t>
        </is>
      </c>
      <c r="K694" s="188" t="inlineStr">
        <is>
          <t>VEL</t>
        </is>
      </c>
      <c r="L694" s="188" t="inlineStr">
        <is>
          <t>CFM</t>
        </is>
      </c>
      <c r="M694" s="442" t="n"/>
      <c r="P694" s="453" t="n"/>
      <c r="Z694" s="454" t="n"/>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c r="P695" s="453" t="n"/>
      <c r="Z695" s="454" t="n"/>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c r="P696" s="453" t="n"/>
      <c r="Z696" s="454" t="n"/>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c r="P697" s="453" t="n"/>
      <c r="Z697" s="454" t="n"/>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c r="P698" s="453" t="n"/>
      <c r="Z698" s="454" t="n"/>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c r="P699" s="453" t="n"/>
      <c r="Z699" s="454" t="n"/>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c r="P700" s="453" t="n"/>
      <c r="Z700" s="454" t="n"/>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c r="P701" s="453" t="n"/>
      <c r="Z701" s="454" t="n"/>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c r="P702" s="453" t="n"/>
      <c r="Z702" s="454" t="n"/>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c r="P703" s="453" t="n"/>
      <c r="Z703" s="454" t="n"/>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c r="P704" s="453" t="n"/>
      <c r="Z704" s="454" t="n"/>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c r="P705" s="453" t="n"/>
      <c r="Z705" s="454" t="n"/>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c r="P706" s="453" t="n"/>
      <c r="Z706" s="454" t="n"/>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c r="P707" s="453" t="n"/>
      <c r="Z707" s="454" t="n"/>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c r="P708" s="457" t="n"/>
      <c r="Q708" s="458" t="n"/>
      <c r="R708" s="458" t="n"/>
      <c r="S708" s="458" t="n"/>
      <c r="T708" s="458" t="n"/>
      <c r="U708" s="458" t="n"/>
      <c r="V708" s="458" t="n"/>
      <c r="W708" s="458" t="n"/>
      <c r="X708" s="458" t="n"/>
      <c r="Y708" s="458" t="n"/>
      <c r="Z708" s="459" t="n"/>
    </row>
    <row r="709" ht="13.35" customHeight="1" s="162">
      <c r="C709" s="126" t="inlineStr">
        <is>
          <t>Total</t>
        </is>
      </c>
      <c r="D709" s="159" t="n"/>
      <c r="H709" s="45">
        <f>IF(SUM(H695:H708)=0,"",SUM(H695:H708))</f>
        <v/>
      </c>
      <c r="J709" s="45">
        <f>IF(SUM(J695:J708)=0,"",SUM(J695:J708))</f>
        <v/>
      </c>
      <c r="L709" s="45">
        <f>IF(SUM(L695:L708)=0,"",SUM(L695:L708))</f>
        <v/>
      </c>
      <c r="M709" s="35">
        <f>IF(OR(H709="",H709=0),"",IF(L709="",IF(J709="","",J709/H709),L709/H709))</f>
        <v/>
      </c>
    </row>
    <row r="710"/>
    <row r="711" ht="13.35" customHeight="1" s="162">
      <c r="B711" s="200" t="inlineStr">
        <is>
          <t>System</t>
        </is>
      </c>
      <c r="C711" s="403" t="n"/>
      <c r="D711" s="209">
        <f>IF('{Equipment Data Entry}'!B110="","",'{Equipment Data Entry}'!B110)</f>
        <v/>
      </c>
      <c r="E711" s="420" t="n"/>
      <c r="F711" s="403" t="n"/>
      <c r="G711" s="200" t="inlineStr">
        <is>
          <t>Service</t>
        </is>
      </c>
      <c r="H711" s="403" t="n"/>
      <c r="I711" s="210">
        <f>IF('{Equipment Data Entry}'!C110="","",'{Equipment Data Entry}'!C110)</f>
        <v/>
      </c>
      <c r="J711" s="420" t="n"/>
      <c r="K711" s="420" t="n"/>
      <c r="L711" s="420" t="n"/>
      <c r="M711" s="403" t="n"/>
      <c r="P711" s="450" t="inlineStr">
        <is>
          <t>Technician Notes</t>
        </is>
      </c>
      <c r="Q711" s="451" t="n"/>
      <c r="R711" s="451" t="n"/>
      <c r="S711" s="451" t="n"/>
      <c r="T711" s="451" t="n"/>
      <c r="U711" s="451" t="n"/>
      <c r="V711" s="451" t="n"/>
      <c r="W711" s="451" t="n"/>
      <c r="X711" s="451" t="n"/>
      <c r="Y711" s="451" t="n"/>
      <c r="Z711" s="452" t="n"/>
    </row>
    <row r="712" ht="13.35" customHeight="1" s="162">
      <c r="B712" s="424" t="n"/>
      <c r="C712" s="425" t="n"/>
      <c r="D712" s="424" t="n"/>
      <c r="E712" s="426" t="n"/>
      <c r="F712" s="425" t="n"/>
      <c r="G712" s="424" t="n"/>
      <c r="H712" s="425" t="n"/>
      <c r="I712" s="424" t="n"/>
      <c r="J712" s="426" t="n"/>
      <c r="K712" s="426" t="n"/>
      <c r="L712" s="426" t="n"/>
      <c r="M712" s="425" t="n"/>
      <c r="P712" s="453" t="n"/>
      <c r="Z712" s="454" t="n"/>
    </row>
    <row r="713" ht="13.35" customHeight="1" s="162">
      <c r="B713" s="455" t="inlineStr">
        <is>
          <t>Instrument:</t>
        </is>
      </c>
      <c r="C713" s="5" t="n"/>
      <c r="D713" s="428" t="n"/>
      <c r="G713" s="427" t="inlineStr">
        <is>
          <t>Ak basis / notes:</t>
        </is>
      </c>
      <c r="I713" s="456" t="n"/>
      <c r="P713" s="453" t="n"/>
      <c r="Z713" s="454" t="n"/>
    </row>
    <row r="714" ht="13.35" customHeight="1" s="162">
      <c r="B714" s="188" t="inlineStr">
        <is>
          <t>Register/Grille/Diffuser Airflow</t>
        </is>
      </c>
      <c r="C714" s="174" t="n"/>
      <c r="D714" s="174" t="n"/>
      <c r="E714" s="174" t="n"/>
      <c r="F714" s="173" t="n"/>
      <c r="G714" s="233" t="inlineStr">
        <is>
          <t>Design VEL</t>
        </is>
      </c>
      <c r="H714" s="194" t="inlineStr">
        <is>
          <t>Design CFM</t>
        </is>
      </c>
      <c r="I714" s="188" t="inlineStr">
        <is>
          <t>Initial</t>
        </is>
      </c>
      <c r="J714" s="173" t="n"/>
      <c r="K714" s="188" t="inlineStr">
        <is>
          <t>Final</t>
        </is>
      </c>
      <c r="L714" s="173" t="n"/>
      <c r="M714" s="188" t="inlineStr">
        <is>
          <t>%</t>
        </is>
      </c>
      <c r="P714" s="453" t="n"/>
      <c r="Z714" s="454" t="n"/>
    </row>
    <row r="715" ht="13.35" customHeight="1" s="162">
      <c r="B715" s="153" t="inlineStr">
        <is>
          <t>No.</t>
        </is>
      </c>
      <c r="C715" s="188" t="inlineStr">
        <is>
          <t>Area Served</t>
        </is>
      </c>
      <c r="D715" s="188" t="inlineStr">
        <is>
          <t>Type</t>
        </is>
      </c>
      <c r="E715" s="188" t="inlineStr">
        <is>
          <t>Size</t>
        </is>
      </c>
      <c r="F715" s="188" t="inlineStr">
        <is>
          <t>Ak</t>
        </is>
      </c>
      <c r="G715" s="442" t="n"/>
      <c r="H715" s="442" t="n"/>
      <c r="I715" s="188" t="inlineStr">
        <is>
          <t>VEL</t>
        </is>
      </c>
      <c r="J715" s="188" t="inlineStr">
        <is>
          <t>CFM</t>
        </is>
      </c>
      <c r="K715" s="188" t="inlineStr">
        <is>
          <t>VEL</t>
        </is>
      </c>
      <c r="L715" s="188" t="inlineStr">
        <is>
          <t>CFM</t>
        </is>
      </c>
      <c r="M715" s="442" t="n"/>
      <c r="P715" s="453" t="n"/>
      <c r="Z715" s="454" t="n"/>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c r="P716" s="453" t="n"/>
      <c r="Z716" s="454" t="n"/>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c r="P717" s="453" t="n"/>
      <c r="Z717" s="454" t="n"/>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c r="P718" s="453" t="n"/>
      <c r="Z718" s="454" t="n"/>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c r="P719" s="453" t="n"/>
      <c r="Z719" s="454" t="n"/>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c r="P720" s="453" t="n"/>
      <c r="Z720" s="454" t="n"/>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c r="P721" s="453" t="n"/>
      <c r="Z721" s="454" t="n"/>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c r="P722" s="453" t="n"/>
      <c r="Z722" s="454" t="n"/>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c r="P723" s="453" t="n"/>
      <c r="Z723" s="454" t="n"/>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c r="P724" s="453" t="n"/>
      <c r="Z724" s="454" t="n"/>
    </row>
    <row r="725" ht="13.35" customHeight="1" s="162">
      <c r="B725" s="307" t="n"/>
      <c r="C725" s="307" t="n"/>
      <c r="E725" s="307" t="n"/>
      <c r="F725" s="32" t="n"/>
      <c r="G725" s="33">
        <f>IF(F725="", "", H725/F725)</f>
        <v/>
      </c>
      <c r="H725" s="33" t="n"/>
      <c r="I725" s="33" t="n"/>
      <c r="J725" s="33">
        <f>IF(I725="", "", I725*$F725)</f>
        <v/>
      </c>
      <c r="K725" s="33" t="n"/>
      <c r="L725" s="33">
        <f>IF(K725="", "", K725*$F725)</f>
        <v/>
      </c>
      <c r="M725" s="30">
        <f>IF(OR(H725="",H725=0),"",IF(K725="",IF(J725="","",J725/H725),L725/H725))</f>
        <v/>
      </c>
      <c r="P725" s="453" t="n"/>
      <c r="Z725" s="454" t="n"/>
    </row>
    <row r="726" ht="13.35" customHeight="1" s="162">
      <c r="B726" s="307" t="n"/>
      <c r="C726" s="307" t="n"/>
      <c r="E726" s="307" t="n"/>
      <c r="F726" s="32" t="n"/>
      <c r="G726" s="33">
        <f>IF(F726="", "", H726/F726)</f>
        <v/>
      </c>
      <c r="H726" s="33" t="n"/>
      <c r="I726" s="33" t="n"/>
      <c r="J726" s="33">
        <f>IF(I726="", "", I726*$F726)</f>
        <v/>
      </c>
      <c r="K726" s="33" t="n"/>
      <c r="L726" s="33">
        <f>IF(K726="", "", K726*$F726)</f>
        <v/>
      </c>
      <c r="M726" s="30">
        <f>IF(OR(H726="",H726=0),"",IF(K726="",IF(J726="","",J726/H726),L726/H726))</f>
        <v/>
      </c>
      <c r="P726" s="453" t="n"/>
      <c r="Z726" s="454" t="n"/>
    </row>
    <row r="727" ht="13.35" customHeight="1" s="162">
      <c r="B727" s="307" t="n"/>
      <c r="C727" s="307" t="n"/>
      <c r="E727" s="307" t="n"/>
      <c r="F727" s="32" t="n"/>
      <c r="G727" s="33">
        <f>IF(F727="", "", H727/F727)</f>
        <v/>
      </c>
      <c r="H727" s="33" t="n"/>
      <c r="I727" s="33" t="n"/>
      <c r="J727" s="33">
        <f>IF(I727="", "", I727*$F727)</f>
        <v/>
      </c>
      <c r="K727" s="33" t="n"/>
      <c r="L727" s="33">
        <f>IF(K727="", "", K727*$F727)</f>
        <v/>
      </c>
      <c r="M727" s="30">
        <f>IF(OR(H727="",H727=0),"",IF(K727="",IF(J727="","",J727/H727),L727/H727))</f>
        <v/>
      </c>
      <c r="P727" s="453" t="n"/>
      <c r="Z727" s="454" t="n"/>
    </row>
    <row r="728" ht="13.35" customHeight="1" s="162">
      <c r="B728" s="307" t="n"/>
      <c r="C728" s="307" t="n"/>
      <c r="E728" s="307" t="n"/>
      <c r="F728" s="32" t="n"/>
      <c r="G728" s="33">
        <f>IF(F728="", "", H728/F728)</f>
        <v/>
      </c>
      <c r="H728" s="33" t="n"/>
      <c r="I728" s="33" t="n"/>
      <c r="J728" s="33">
        <f>IF(I728="", "", I728*$F728)</f>
        <v/>
      </c>
      <c r="K728" s="33" t="n"/>
      <c r="L728" s="33">
        <f>IF(K728="", "", K728*$F728)</f>
        <v/>
      </c>
      <c r="M728" s="30">
        <f>IF(OR(H728="",H728=0),"",IF(K728="",IF(J728="","",J728/H728),L728/H728))</f>
        <v/>
      </c>
      <c r="P728" s="453" t="n"/>
      <c r="Z728" s="454" t="n"/>
    </row>
    <row r="729" ht="13.35" customHeight="1" s="162">
      <c r="B729" s="307" t="n"/>
      <c r="C729" s="307" t="n"/>
      <c r="E729" s="307" t="n"/>
      <c r="F729" s="32" t="n"/>
      <c r="G729" s="33">
        <f>IF(F729="", "", H729/F729)</f>
        <v/>
      </c>
      <c r="H729" s="33" t="n"/>
      <c r="I729" s="33" t="n"/>
      <c r="J729" s="33">
        <f>IF(I729="", "", I729*$F729)</f>
        <v/>
      </c>
      <c r="K729" s="33" t="n"/>
      <c r="L729" s="33">
        <f>IF(K729="", "", K729*$F729)</f>
        <v/>
      </c>
      <c r="M729" s="30">
        <f>IF(OR(H729="",H729=0),"",IF(K729="",IF(J729="","",J729/H729),L729/H729))</f>
        <v/>
      </c>
      <c r="P729" s="457" t="n"/>
      <c r="Q729" s="458" t="n"/>
      <c r="R729" s="458" t="n"/>
      <c r="S729" s="458" t="n"/>
      <c r="T729" s="458" t="n"/>
      <c r="U729" s="458" t="n"/>
      <c r="V729" s="458" t="n"/>
      <c r="W729" s="458" t="n"/>
      <c r="X729" s="458" t="n"/>
      <c r="Y729" s="458" t="n"/>
      <c r="Z729" s="459" t="n"/>
    </row>
    <row r="730" ht="13.35" customHeight="1" s="162">
      <c r="C730" s="126" t="inlineStr">
        <is>
          <t>Total</t>
        </is>
      </c>
      <c r="D730" s="159" t="n"/>
      <c r="H730" s="45">
        <f>IF(SUM(H716:H729)=0,"",SUM(H716:H729))</f>
        <v/>
      </c>
      <c r="J730" s="45">
        <f>IF(SUM(J716:J729)=0,"",SUM(J716:J729))</f>
        <v/>
      </c>
      <c r="L730" s="45">
        <f>IF(SUM(L716:L729)=0,"",SUM(L716:L729))</f>
        <v/>
      </c>
      <c r="M730" s="35">
        <f>IF(OR(H730="",H730=0),"",IF(L730="",IF(J730="","",J730/H730),L730/H730))</f>
        <v/>
      </c>
    </row>
    <row r="731"/>
    <row r="732"/>
    <row r="733" ht="13.35" customHeight="1" s="162">
      <c r="B733" s="188" t="inlineStr">
        <is>
          <t>Notes</t>
        </is>
      </c>
      <c r="C733" s="173" t="n"/>
      <c r="D733" s="254" t="n"/>
      <c r="E733" s="159" t="n"/>
      <c r="F733" s="159" t="n"/>
      <c r="G733" s="159" t="n"/>
      <c r="H733" s="159" t="n"/>
      <c r="I733" s="159" t="n"/>
      <c r="J733" s="159" t="n"/>
      <c r="K733" s="159" t="n"/>
      <c r="L733" s="159" t="n"/>
      <c r="M733" s="160" t="n"/>
    </row>
    <row r="734" ht="13.35" customHeight="1" s="162">
      <c r="B734" s="460" t="n"/>
      <c r="M734" s="163" t="n"/>
    </row>
    <row r="735" ht="13.35" customHeight="1" s="162">
      <c r="B735" s="460" t="n"/>
      <c r="M735" s="163" t="n"/>
    </row>
    <row r="736" ht="13.35" customHeight="1" s="162">
      <c r="B736" s="460" t="n"/>
      <c r="M736" s="163" t="n"/>
    </row>
    <row r="737" ht="13.35" customHeight="1" s="162">
      <c r="B737" s="461" t="n"/>
      <c r="C737" s="165" t="n"/>
      <c r="D737" s="165" t="n"/>
      <c r="E737" s="165" t="n"/>
      <c r="F737" s="165" t="n"/>
      <c r="G737" s="165" t="n"/>
      <c r="H737" s="165" t="n"/>
      <c r="I737" s="165" t="n"/>
      <c r="J737" s="165" t="n"/>
      <c r="K737" s="165" t="n"/>
      <c r="L737" s="165" t="n"/>
      <c r="M737" s="166" t="n"/>
    </row>
    <row r="738"/>
    <row r="739" ht="13.35" customHeight="1" s="162">
      <c r="B739" s="200" t="inlineStr">
        <is>
          <t>System</t>
        </is>
      </c>
      <c r="C739" s="403" t="n"/>
      <c r="D739" s="209">
        <f>IF('{Equipment Data Entry}'!B111="","",'{Equipment Data Entry}'!B111)</f>
        <v/>
      </c>
      <c r="E739" s="420" t="n"/>
      <c r="F739" s="403" t="n"/>
      <c r="G739" s="200" t="inlineStr">
        <is>
          <t>Service</t>
        </is>
      </c>
      <c r="H739" s="403" t="n"/>
      <c r="I739" s="210">
        <f>IF('{Equipment Data Entry}'!C111="","",'{Equipment Data Entry}'!C111)</f>
        <v/>
      </c>
      <c r="J739" s="420" t="n"/>
      <c r="K739" s="420" t="n"/>
      <c r="L739" s="420" t="n"/>
      <c r="M739" s="403" t="n"/>
      <c r="P739" s="450" t="inlineStr">
        <is>
          <t>Technician Notes</t>
        </is>
      </c>
      <c r="Q739" s="451" t="n"/>
      <c r="R739" s="451" t="n"/>
      <c r="S739" s="451" t="n"/>
      <c r="T739" s="451" t="n"/>
      <c r="U739" s="451" t="n"/>
      <c r="V739" s="451" t="n"/>
      <c r="W739" s="451" t="n"/>
      <c r="X739" s="451" t="n"/>
      <c r="Y739" s="451" t="n"/>
      <c r="Z739" s="452" t="n"/>
    </row>
    <row r="740" ht="13.35" customHeight="1" s="162">
      <c r="B740" s="424" t="n"/>
      <c r="C740" s="425" t="n"/>
      <c r="D740" s="424" t="n"/>
      <c r="E740" s="426" t="n"/>
      <c r="F740" s="425" t="n"/>
      <c r="G740" s="424" t="n"/>
      <c r="H740" s="425" t="n"/>
      <c r="I740" s="424" t="n"/>
      <c r="J740" s="426" t="n"/>
      <c r="K740" s="426" t="n"/>
      <c r="L740" s="426" t="n"/>
      <c r="M740" s="425" t="n"/>
      <c r="P740" s="453" t="n"/>
      <c r="Z740" s="454" t="n"/>
    </row>
    <row r="741" ht="13.35" customHeight="1" s="162">
      <c r="B741" s="455" t="inlineStr">
        <is>
          <t>Instrument:</t>
        </is>
      </c>
      <c r="C741" s="5" t="n"/>
      <c r="D741" s="428" t="n"/>
      <c r="G741" s="427" t="inlineStr">
        <is>
          <t>Ak basis / notes:</t>
        </is>
      </c>
      <c r="I741" s="456" t="n"/>
      <c r="P741" s="453" t="n"/>
      <c r="Z741" s="454" t="n"/>
    </row>
    <row r="742" ht="13.35" customHeight="1" s="162">
      <c r="B742" s="188" t="inlineStr">
        <is>
          <t>Register/Grille/Diffuser Airflow</t>
        </is>
      </c>
      <c r="C742" s="174" t="n"/>
      <c r="D742" s="174" t="n"/>
      <c r="E742" s="174" t="n"/>
      <c r="F742" s="173" t="n"/>
      <c r="G742" s="233" t="inlineStr">
        <is>
          <t>Design VEL</t>
        </is>
      </c>
      <c r="H742" s="194" t="inlineStr">
        <is>
          <t>Design CFM</t>
        </is>
      </c>
      <c r="I742" s="188" t="inlineStr">
        <is>
          <t>Initial</t>
        </is>
      </c>
      <c r="J742" s="173" t="n"/>
      <c r="K742" s="188" t="inlineStr">
        <is>
          <t>Final</t>
        </is>
      </c>
      <c r="L742" s="173" t="n"/>
      <c r="M742" s="188" t="inlineStr">
        <is>
          <t>%</t>
        </is>
      </c>
      <c r="P742" s="453" t="n"/>
      <c r="Z742" s="454" t="n"/>
    </row>
    <row r="743" ht="13.35" customHeight="1" s="162">
      <c r="B743" s="153" t="inlineStr">
        <is>
          <t>No.</t>
        </is>
      </c>
      <c r="C743" s="188" t="inlineStr">
        <is>
          <t>Area Served</t>
        </is>
      </c>
      <c r="D743" s="188" t="inlineStr">
        <is>
          <t>Type</t>
        </is>
      </c>
      <c r="E743" s="188" t="inlineStr">
        <is>
          <t>Size</t>
        </is>
      </c>
      <c r="F743" s="188" t="inlineStr">
        <is>
          <t>Ak</t>
        </is>
      </c>
      <c r="G743" s="442" t="n"/>
      <c r="H743" s="442" t="n"/>
      <c r="I743" s="188" t="inlineStr">
        <is>
          <t>VEL</t>
        </is>
      </c>
      <c r="J743" s="188" t="inlineStr">
        <is>
          <t>CFM</t>
        </is>
      </c>
      <c r="K743" s="188" t="inlineStr">
        <is>
          <t>VEL</t>
        </is>
      </c>
      <c r="L743" s="188" t="inlineStr">
        <is>
          <t>CFM</t>
        </is>
      </c>
      <c r="M743" s="442" t="n"/>
      <c r="P743" s="453" t="n"/>
      <c r="Z743" s="454" t="n"/>
    </row>
    <row r="744" ht="13.35" customHeight="1" s="162">
      <c r="B744" s="307" t="n"/>
      <c r="C744" s="307" t="n"/>
      <c r="E744" s="307" t="n"/>
      <c r="F744" s="32" t="n"/>
      <c r="G744" s="33">
        <f>IF(F744="", "", H744/F744)</f>
        <v/>
      </c>
      <c r="H744" s="33" t="n"/>
      <c r="I744" s="33" t="n"/>
      <c r="J744" s="33">
        <f>IF(I744="", "", I744*$F744)</f>
        <v/>
      </c>
      <c r="K744" s="33" t="n"/>
      <c r="L744" s="33">
        <f>IF(K744="", "", K744*$F744)</f>
        <v/>
      </c>
      <c r="M744" s="30">
        <f>IF(OR(H744="",H744=0),"",IF(K744="",IF(J744="","",J744/H744),L744/H744))</f>
        <v/>
      </c>
      <c r="P744" s="453" t="n"/>
      <c r="Z744" s="454" t="n"/>
    </row>
    <row r="745" ht="13.35" customHeight="1" s="162">
      <c r="B745" s="307" t="n"/>
      <c r="C745" s="307" t="n"/>
      <c r="E745" s="307" t="n"/>
      <c r="F745" s="32" t="n"/>
      <c r="G745" s="33">
        <f>IF(F745="", "", H745/F745)</f>
        <v/>
      </c>
      <c r="H745" s="33" t="n"/>
      <c r="I745" s="33" t="n"/>
      <c r="J745" s="33">
        <f>IF(I745="", "", I745*$F745)</f>
        <v/>
      </c>
      <c r="K745" s="33" t="n"/>
      <c r="L745" s="33">
        <f>IF(K745="", "", K745*$F745)</f>
        <v/>
      </c>
      <c r="M745" s="30">
        <f>IF(OR(H745="",H745=0),"",IF(K745="",IF(J745="","",J745/H745),L745/H745))</f>
        <v/>
      </c>
      <c r="P745" s="453" t="n"/>
      <c r="Z745" s="454" t="n"/>
    </row>
    <row r="746" ht="13.35" customHeight="1" s="162">
      <c r="B746" s="307" t="n"/>
      <c r="C746" s="307" t="n"/>
      <c r="E746" s="307" t="n"/>
      <c r="F746" s="32" t="n"/>
      <c r="G746" s="33">
        <f>IF(F746="", "", H746/F746)</f>
        <v/>
      </c>
      <c r="H746" s="33" t="n"/>
      <c r="I746" s="33" t="n"/>
      <c r="J746" s="33">
        <f>IF(I746="", "", I746*$F746)</f>
        <v/>
      </c>
      <c r="K746" s="33" t="n"/>
      <c r="L746" s="33">
        <f>IF(K746="", "", K746*$F746)</f>
        <v/>
      </c>
      <c r="M746" s="30">
        <f>IF(OR(H746="",H746=0),"",IF(K746="",IF(J746="","",J746/H746),L746/H746))</f>
        <v/>
      </c>
      <c r="P746" s="453" t="n"/>
      <c r="Z746" s="454" t="n"/>
    </row>
    <row r="747" ht="13.35" customHeight="1" s="162">
      <c r="B747" s="307" t="n"/>
      <c r="C747" s="307" t="n"/>
      <c r="E747" s="307" t="n"/>
      <c r="F747" s="32" t="n"/>
      <c r="G747" s="33">
        <f>IF(F747="", "", H747/F747)</f>
        <v/>
      </c>
      <c r="H747" s="33" t="n"/>
      <c r="I747" s="33" t="n"/>
      <c r="J747" s="33">
        <f>IF(I747="", "", I747*$F747)</f>
        <v/>
      </c>
      <c r="K747" s="33" t="n"/>
      <c r="L747" s="33">
        <f>IF(K747="", "", K747*$F747)</f>
        <v/>
      </c>
      <c r="M747" s="30">
        <f>IF(OR(H747="",H747=0),"",IF(K747="",IF(J747="","",J747/H747),L747/H747))</f>
        <v/>
      </c>
      <c r="P747" s="453" t="n"/>
      <c r="Z747" s="454" t="n"/>
    </row>
    <row r="748" ht="13.35" customHeight="1" s="162">
      <c r="B748" s="307" t="n"/>
      <c r="C748" s="307" t="n"/>
      <c r="E748" s="307" t="n"/>
      <c r="F748" s="32" t="n"/>
      <c r="G748" s="33">
        <f>IF(F748="", "", H748/F748)</f>
        <v/>
      </c>
      <c r="H748" s="33" t="n"/>
      <c r="I748" s="33" t="n"/>
      <c r="J748" s="33">
        <f>IF(I748="", "", I748*$F748)</f>
        <v/>
      </c>
      <c r="K748" s="33" t="n"/>
      <c r="L748" s="33">
        <f>IF(K748="", "", K748*$F748)</f>
        <v/>
      </c>
      <c r="M748" s="30">
        <f>IF(OR(H748="",H748=0),"",IF(K748="",IF(J748="","",J748/H748),L748/H748))</f>
        <v/>
      </c>
      <c r="P748" s="453" t="n"/>
      <c r="Z748" s="454" t="n"/>
    </row>
    <row r="749" ht="13.35" customHeight="1" s="162">
      <c r="B749" s="307" t="n"/>
      <c r="C749" s="307" t="n"/>
      <c r="E749" s="307" t="n"/>
      <c r="F749" s="32" t="n"/>
      <c r="G749" s="33">
        <f>IF(F749="", "", H749/F749)</f>
        <v/>
      </c>
      <c r="H749" s="33" t="n"/>
      <c r="I749" s="33" t="n"/>
      <c r="J749" s="33">
        <f>IF(I749="", "", I749*$F749)</f>
        <v/>
      </c>
      <c r="K749" s="33" t="n"/>
      <c r="L749" s="33">
        <f>IF(K749="", "", K749*$F749)</f>
        <v/>
      </c>
      <c r="M749" s="30">
        <f>IF(OR(H749="",H749=0),"",IF(K749="",IF(J749="","",J749/H749),L749/H749))</f>
        <v/>
      </c>
      <c r="P749" s="453" t="n"/>
      <c r="Z749" s="454" t="n"/>
    </row>
    <row r="750" ht="13.35" customHeight="1" s="162">
      <c r="B750" s="307" t="n"/>
      <c r="C750" s="307" t="n"/>
      <c r="E750" s="307" t="n"/>
      <c r="F750" s="32" t="n"/>
      <c r="G750" s="33">
        <f>IF(F750="", "", H750/F750)</f>
        <v/>
      </c>
      <c r="H750" s="33" t="n"/>
      <c r="I750" s="33" t="n"/>
      <c r="J750" s="33">
        <f>IF(I750="", "", I750*$F750)</f>
        <v/>
      </c>
      <c r="K750" s="33" t="n"/>
      <c r="L750" s="33">
        <f>IF(K750="", "", K750*$F750)</f>
        <v/>
      </c>
      <c r="M750" s="30">
        <f>IF(OR(H750="",H750=0),"",IF(K750="",IF(J750="","",J750/H750),L750/H750))</f>
        <v/>
      </c>
      <c r="P750" s="453" t="n"/>
      <c r="Z750" s="454" t="n"/>
    </row>
    <row r="751" ht="13.35" customHeight="1" s="162">
      <c r="B751" s="307" t="n"/>
      <c r="C751" s="307" t="n"/>
      <c r="E751" s="307" t="n"/>
      <c r="F751" s="32" t="n"/>
      <c r="G751" s="33">
        <f>IF(F751="", "", H751/F751)</f>
        <v/>
      </c>
      <c r="H751" s="33" t="n"/>
      <c r="I751" s="33" t="n"/>
      <c r="J751" s="33">
        <f>IF(I751="", "", I751*$F751)</f>
        <v/>
      </c>
      <c r="K751" s="33" t="n"/>
      <c r="L751" s="33">
        <f>IF(K751="", "", K751*$F751)</f>
        <v/>
      </c>
      <c r="M751" s="30">
        <f>IF(OR(H751="",H751=0),"",IF(K751="",IF(J751="","",J751/H751),L751/H751))</f>
        <v/>
      </c>
      <c r="P751" s="453" t="n"/>
      <c r="Z751" s="454" t="n"/>
    </row>
    <row r="752" ht="13.35" customHeight="1" s="162">
      <c r="B752" s="307" t="n"/>
      <c r="C752" s="307" t="n"/>
      <c r="E752" s="307" t="n"/>
      <c r="F752" s="32" t="n"/>
      <c r="G752" s="33">
        <f>IF(F752="", "", H752/F752)</f>
        <v/>
      </c>
      <c r="H752" s="33" t="n"/>
      <c r="I752" s="33" t="n"/>
      <c r="J752" s="33">
        <f>IF(I752="", "", I752*$F752)</f>
        <v/>
      </c>
      <c r="K752" s="33" t="n"/>
      <c r="L752" s="33">
        <f>IF(K752="", "", K752*$F752)</f>
        <v/>
      </c>
      <c r="M752" s="30">
        <f>IF(OR(H752="",H752=0),"",IF(K752="",IF(J752="","",J752/H752),L752/H752))</f>
        <v/>
      </c>
      <c r="P752" s="453" t="n"/>
      <c r="Z752" s="454" t="n"/>
    </row>
    <row r="753" ht="13.35" customHeight="1" s="162">
      <c r="B753" s="307" t="n"/>
      <c r="C753" s="307" t="n"/>
      <c r="E753" s="307" t="n"/>
      <c r="F753" s="32" t="n"/>
      <c r="G753" s="33">
        <f>IF(F753="", "", H753/F753)</f>
        <v/>
      </c>
      <c r="H753" s="33" t="n"/>
      <c r="I753" s="33" t="n"/>
      <c r="J753" s="33">
        <f>IF(I753="", "", I753*$F753)</f>
        <v/>
      </c>
      <c r="K753" s="33" t="n"/>
      <c r="L753" s="33">
        <f>IF(K753="", "", K753*$F753)</f>
        <v/>
      </c>
      <c r="M753" s="30">
        <f>IF(OR(H753="",H753=0),"",IF(K753="",IF(J753="","",J753/H753),L753/H753))</f>
        <v/>
      </c>
      <c r="P753" s="453" t="n"/>
      <c r="Z753" s="454" t="n"/>
    </row>
    <row r="754" ht="13.35" customHeight="1" s="162">
      <c r="B754" s="307" t="n"/>
      <c r="C754" s="307" t="n"/>
      <c r="E754" s="307" t="n"/>
      <c r="F754" s="32" t="n"/>
      <c r="G754" s="33">
        <f>IF(F754="", "", H754/F754)</f>
        <v/>
      </c>
      <c r="H754" s="33" t="n"/>
      <c r="I754" s="33" t="n"/>
      <c r="J754" s="33">
        <f>IF(I754="", "", I754*$F754)</f>
        <v/>
      </c>
      <c r="K754" s="33" t="n"/>
      <c r="L754" s="33">
        <f>IF(K754="", "", K754*$F754)</f>
        <v/>
      </c>
      <c r="M754" s="30">
        <f>IF(OR(H754="",H754=0),"",IF(K754="",IF(J754="","",J754/H754),L754/H754))</f>
        <v/>
      </c>
      <c r="P754" s="453" t="n"/>
      <c r="Z754" s="454" t="n"/>
    </row>
    <row r="755" ht="13.35" customHeight="1" s="162">
      <c r="B755" s="307" t="n"/>
      <c r="C755" s="307" t="n"/>
      <c r="E755" s="307" t="n"/>
      <c r="F755" s="32" t="n"/>
      <c r="G755" s="33">
        <f>IF(F755="", "", H755/F755)</f>
        <v/>
      </c>
      <c r="H755" s="33" t="n"/>
      <c r="I755" s="33" t="n"/>
      <c r="J755" s="33">
        <f>IF(I755="", "", I755*$F755)</f>
        <v/>
      </c>
      <c r="K755" s="33" t="n"/>
      <c r="L755" s="33">
        <f>IF(K755="", "", K755*$F755)</f>
        <v/>
      </c>
      <c r="M755" s="30">
        <f>IF(OR(H755="",H755=0),"",IF(K755="",IF(J755="","",J755/H755),L755/H755))</f>
        <v/>
      </c>
      <c r="P755" s="453" t="n"/>
      <c r="Z755" s="454" t="n"/>
    </row>
    <row r="756" ht="13.35" customHeight="1" s="162">
      <c r="B756" s="307" t="n"/>
      <c r="C756" s="307" t="n"/>
      <c r="E756" s="307" t="n"/>
      <c r="F756" s="32" t="n"/>
      <c r="G756" s="33">
        <f>IF(F756="", "", H756/F756)</f>
        <v/>
      </c>
      <c r="H756" s="33" t="n"/>
      <c r="I756" s="33" t="n"/>
      <c r="J756" s="33">
        <f>IF(I756="", "", I756*$F756)</f>
        <v/>
      </c>
      <c r="K756" s="33" t="n"/>
      <c r="L756" s="33">
        <f>IF(K756="", "", K756*$F756)</f>
        <v/>
      </c>
      <c r="M756" s="30">
        <f>IF(OR(H756="",H756=0),"",IF(K756="",IF(J756="","",J756/H756),L756/H756))</f>
        <v/>
      </c>
      <c r="P756" s="453" t="n"/>
      <c r="Z756" s="454"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c r="P757" s="457" t="n"/>
      <c r="Q757" s="458" t="n"/>
      <c r="R757" s="458" t="n"/>
      <c r="S757" s="458" t="n"/>
      <c r="T757" s="458" t="n"/>
      <c r="U757" s="458" t="n"/>
      <c r="V757" s="458" t="n"/>
      <c r="W757" s="458" t="n"/>
      <c r="X757" s="458" t="n"/>
      <c r="Y757" s="458" t="n"/>
      <c r="Z757" s="459" t="n"/>
    </row>
    <row r="758" ht="13.35" customHeight="1" s="162">
      <c r="C758" s="126" t="inlineStr">
        <is>
          <t>Total</t>
        </is>
      </c>
      <c r="D758" s="159" t="n"/>
      <c r="H758" s="45">
        <f>IF(SUM(H744:H757)=0,"",SUM(H744:H757))</f>
        <v/>
      </c>
      <c r="J758" s="45">
        <f>IF(SUM(J744:J757)=0,"",SUM(J744:J757))</f>
        <v/>
      </c>
      <c r="L758" s="45">
        <f>IF(SUM(L744:L757)=0,"",SUM(L744:L757))</f>
        <v/>
      </c>
      <c r="M758" s="35">
        <f>IF(OR(H758="",H758=0),"",IF(L758="",IF(J758="","",J758/H758),L758/H758))</f>
        <v/>
      </c>
    </row>
    <row r="759"/>
    <row r="760" ht="13.35" customHeight="1" s="162">
      <c r="B760" s="200" t="inlineStr">
        <is>
          <t>System</t>
        </is>
      </c>
      <c r="C760" s="403" t="n"/>
      <c r="D760" s="209">
        <f>IF('{Equipment Data Entry}'!B112="","",'{Equipment Data Entry}'!B112)</f>
        <v/>
      </c>
      <c r="E760" s="420" t="n"/>
      <c r="F760" s="403" t="n"/>
      <c r="G760" s="200" t="inlineStr">
        <is>
          <t>Service</t>
        </is>
      </c>
      <c r="H760" s="403" t="n"/>
      <c r="I760" s="210">
        <f>IF('{Equipment Data Entry}'!C112="","",'{Equipment Data Entry}'!C112)</f>
        <v/>
      </c>
      <c r="J760" s="420" t="n"/>
      <c r="K760" s="420" t="n"/>
      <c r="L760" s="420" t="n"/>
      <c r="M760" s="403" t="n"/>
      <c r="P760" s="450" t="inlineStr">
        <is>
          <t>Technician Notes</t>
        </is>
      </c>
      <c r="Q760" s="451" t="n"/>
      <c r="R760" s="451" t="n"/>
      <c r="S760" s="451" t="n"/>
      <c r="T760" s="451" t="n"/>
      <c r="U760" s="451" t="n"/>
      <c r="V760" s="451" t="n"/>
      <c r="W760" s="451" t="n"/>
      <c r="X760" s="451" t="n"/>
      <c r="Y760" s="451" t="n"/>
      <c r="Z760" s="452" t="n"/>
    </row>
    <row r="761" ht="13.35" customHeight="1" s="162">
      <c r="B761" s="424" t="n"/>
      <c r="C761" s="425" t="n"/>
      <c r="D761" s="424" t="n"/>
      <c r="E761" s="426" t="n"/>
      <c r="F761" s="425" t="n"/>
      <c r="G761" s="424" t="n"/>
      <c r="H761" s="425" t="n"/>
      <c r="I761" s="424" t="n"/>
      <c r="J761" s="426" t="n"/>
      <c r="K761" s="426" t="n"/>
      <c r="L761" s="426" t="n"/>
      <c r="M761" s="425" t="n"/>
      <c r="P761" s="453" t="n"/>
      <c r="Z761" s="454" t="n"/>
    </row>
    <row r="762" ht="13.35" customHeight="1" s="162">
      <c r="B762" s="455" t="inlineStr">
        <is>
          <t>Instrument:</t>
        </is>
      </c>
      <c r="C762" s="5" t="n"/>
      <c r="D762" s="428" t="n"/>
      <c r="G762" s="427" t="inlineStr">
        <is>
          <t>Ak basis / notes:</t>
        </is>
      </c>
      <c r="I762" s="456" t="n"/>
      <c r="P762" s="453" t="n"/>
      <c r="Z762" s="454" t="n"/>
    </row>
    <row r="763" ht="13.35" customHeight="1" s="162">
      <c r="B763" s="188" t="inlineStr">
        <is>
          <t>Register/Grille/Diffuser Airflow</t>
        </is>
      </c>
      <c r="C763" s="174" t="n"/>
      <c r="D763" s="174" t="n"/>
      <c r="E763" s="174" t="n"/>
      <c r="F763" s="173" t="n"/>
      <c r="G763" s="233" t="inlineStr">
        <is>
          <t>Design VEL</t>
        </is>
      </c>
      <c r="H763" s="194" t="inlineStr">
        <is>
          <t>Design CFM</t>
        </is>
      </c>
      <c r="I763" s="188" t="inlineStr">
        <is>
          <t>Initial</t>
        </is>
      </c>
      <c r="J763" s="173" t="n"/>
      <c r="K763" s="188" t="inlineStr">
        <is>
          <t>Final</t>
        </is>
      </c>
      <c r="L763" s="173" t="n"/>
      <c r="M763" s="188" t="inlineStr">
        <is>
          <t>%</t>
        </is>
      </c>
      <c r="P763" s="453" t="n"/>
      <c r="Z763" s="454" t="n"/>
    </row>
    <row r="764" ht="13.35" customHeight="1" s="162">
      <c r="B764" s="153" t="inlineStr">
        <is>
          <t>No.</t>
        </is>
      </c>
      <c r="C764" s="188" t="inlineStr">
        <is>
          <t>Area Served</t>
        </is>
      </c>
      <c r="D764" s="188" t="inlineStr">
        <is>
          <t>Type</t>
        </is>
      </c>
      <c r="E764" s="188" t="inlineStr">
        <is>
          <t>Size</t>
        </is>
      </c>
      <c r="F764" s="188" t="inlineStr">
        <is>
          <t>Ak</t>
        </is>
      </c>
      <c r="G764" s="442" t="n"/>
      <c r="H764" s="442" t="n"/>
      <c r="I764" s="188" t="inlineStr">
        <is>
          <t>VEL</t>
        </is>
      </c>
      <c r="J764" s="188" t="inlineStr">
        <is>
          <t>CFM</t>
        </is>
      </c>
      <c r="K764" s="188" t="inlineStr">
        <is>
          <t>VEL</t>
        </is>
      </c>
      <c r="L764" s="188" t="inlineStr">
        <is>
          <t>CFM</t>
        </is>
      </c>
      <c r="M764" s="442" t="n"/>
      <c r="P764" s="453" t="n"/>
      <c r="Z764" s="454" t="n"/>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c r="P765" s="453" t="n"/>
      <c r="Z765" s="454" t="n"/>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c r="P766" s="453" t="n"/>
      <c r="Z766" s="454" t="n"/>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c r="P767" s="453" t="n"/>
      <c r="Z767" s="454" t="n"/>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c r="P768" s="453" t="n"/>
      <c r="Z768" s="454" t="n"/>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c r="P769" s="453" t="n"/>
      <c r="Z769" s="454" t="n"/>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c r="P770" s="453" t="n"/>
      <c r="Z770" s="454" t="n"/>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c r="P771" s="453" t="n"/>
      <c r="Z771" s="454" t="n"/>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c r="P772" s="453" t="n"/>
      <c r="Z772" s="454" t="n"/>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c r="P773" s="453" t="n"/>
      <c r="Z773" s="454" t="n"/>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c r="P774" s="453" t="n"/>
      <c r="Z774" s="454" t="n"/>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c r="P775" s="453" t="n"/>
      <c r="Z775" s="454" t="n"/>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c r="P776" s="453" t="n"/>
      <c r="Z776" s="454" t="n"/>
    </row>
    <row r="777" ht="13.35" customHeight="1" s="162">
      <c r="B777" s="307" t="n"/>
      <c r="C777" s="307" t="n"/>
      <c r="E777" s="307" t="n"/>
      <c r="F777" s="32" t="n"/>
      <c r="G777" s="33">
        <f>IF(F777="", "", H777/F777)</f>
        <v/>
      </c>
      <c r="H777" s="33" t="n"/>
      <c r="I777" s="33" t="n"/>
      <c r="J777" s="33">
        <f>IF(I777="", "", I777*$F777)</f>
        <v/>
      </c>
      <c r="K777" s="33" t="n"/>
      <c r="L777" s="33">
        <f>IF(K777="", "", K777*$F777)</f>
        <v/>
      </c>
      <c r="M777" s="30">
        <f>IF(OR(H777="",H777=0),"",IF(K777="",IF(J777="","",J777/H777),L777/H777))</f>
        <v/>
      </c>
      <c r="P777" s="453" t="n"/>
      <c r="Z777" s="454" t="n"/>
    </row>
    <row r="778" ht="13.35" customHeight="1" s="162">
      <c r="B778" s="307" t="n"/>
      <c r="C778" s="307" t="n"/>
      <c r="E778" s="307" t="n"/>
      <c r="F778" s="32" t="n"/>
      <c r="G778" s="33">
        <f>IF(F778="", "", H778/F778)</f>
        <v/>
      </c>
      <c r="H778" s="33" t="n"/>
      <c r="I778" s="33" t="n"/>
      <c r="J778" s="33">
        <f>IF(I778="", "", I778*$F778)</f>
        <v/>
      </c>
      <c r="K778" s="33" t="n"/>
      <c r="L778" s="33">
        <f>IF(K778="", "", K778*$F778)</f>
        <v/>
      </c>
      <c r="M778" s="30">
        <f>IF(OR(H778="",H778=0),"",IF(K778="",IF(J778="","",J778/H778),L778/H778))</f>
        <v/>
      </c>
      <c r="P778" s="457" t="n"/>
      <c r="Q778" s="458" t="n"/>
      <c r="R778" s="458" t="n"/>
      <c r="S778" s="458" t="n"/>
      <c r="T778" s="458" t="n"/>
      <c r="U778" s="458" t="n"/>
      <c r="V778" s="458" t="n"/>
      <c r="W778" s="458" t="n"/>
      <c r="X778" s="458" t="n"/>
      <c r="Y778" s="458" t="n"/>
      <c r="Z778" s="459" t="n"/>
    </row>
    <row r="779" ht="13.35" customHeight="1" s="162">
      <c r="C779" s="126" t="inlineStr">
        <is>
          <t>Total</t>
        </is>
      </c>
      <c r="D779" s="159" t="n"/>
      <c r="H779" s="45">
        <f>IF(SUM(H765:H778)=0,"",SUM(H765:H778))</f>
        <v/>
      </c>
      <c r="J779" s="45">
        <f>IF(SUM(J765:J778)=0,"",SUM(J765:J778))</f>
        <v/>
      </c>
      <c r="L779" s="45">
        <f>IF(SUM(L765:L778)=0,"",SUM(L765:L778))</f>
        <v/>
      </c>
      <c r="M779" s="35">
        <f>IF(OR(H779="",H779=0),"",IF(L779="",IF(J779="","",J779/H779),L779/H779))</f>
        <v/>
      </c>
    </row>
    <row r="780"/>
    <row r="781"/>
    <row r="782" ht="13.35" customHeight="1" s="162">
      <c r="B782" s="188" t="inlineStr">
        <is>
          <t>Notes</t>
        </is>
      </c>
      <c r="C782" s="173" t="n"/>
      <c r="D782" s="254" t="n"/>
      <c r="E782" s="159" t="n"/>
      <c r="F782" s="159" t="n"/>
      <c r="G782" s="159" t="n"/>
      <c r="H782" s="159" t="n"/>
      <c r="I782" s="159" t="n"/>
      <c r="J782" s="159" t="n"/>
      <c r="K782" s="159" t="n"/>
      <c r="L782" s="159" t="n"/>
      <c r="M782" s="160" t="n"/>
    </row>
    <row r="783" ht="13.35" customHeight="1" s="162">
      <c r="B783" s="460" t="n"/>
      <c r="M783" s="163" t="n"/>
    </row>
    <row r="784" ht="13.35" customHeight="1" s="162">
      <c r="B784" s="460" t="n"/>
      <c r="M784" s="163" t="n"/>
    </row>
    <row r="785" ht="13.35" customHeight="1" s="162">
      <c r="B785" s="460" t="n"/>
      <c r="M785" s="163" t="n"/>
    </row>
    <row r="786" ht="13.35" customHeight="1" s="162">
      <c r="B786" s="461" t="n"/>
      <c r="C786" s="165" t="n"/>
      <c r="D786" s="165" t="n"/>
      <c r="E786" s="165" t="n"/>
      <c r="F786" s="165" t="n"/>
      <c r="G786" s="165" t="n"/>
      <c r="H786" s="165" t="n"/>
      <c r="I786" s="165" t="n"/>
      <c r="J786" s="165" t="n"/>
      <c r="K786" s="165" t="n"/>
      <c r="L786" s="165" t="n"/>
      <c r="M786" s="166" t="n"/>
    </row>
    <row r="787"/>
    <row r="788" ht="13.35" customHeight="1" s="162">
      <c r="B788" s="200" t="inlineStr">
        <is>
          <t>System</t>
        </is>
      </c>
      <c r="C788" s="403" t="n"/>
      <c r="D788" s="209">
        <f>IF('{Equipment Data Entry}'!B113="","",'{Equipment Data Entry}'!B113)</f>
        <v/>
      </c>
      <c r="E788" s="420" t="n"/>
      <c r="F788" s="403" t="n"/>
      <c r="G788" s="200" t="inlineStr">
        <is>
          <t>Service</t>
        </is>
      </c>
      <c r="H788" s="403" t="n"/>
      <c r="I788" s="210">
        <f>IF('{Equipment Data Entry}'!C113="","",'{Equipment Data Entry}'!C113)</f>
        <v/>
      </c>
      <c r="J788" s="420" t="n"/>
      <c r="K788" s="420" t="n"/>
      <c r="L788" s="420" t="n"/>
      <c r="M788" s="403" t="n"/>
      <c r="P788" s="450" t="inlineStr">
        <is>
          <t>Technician Notes</t>
        </is>
      </c>
      <c r="Q788" s="451" t="n"/>
      <c r="R788" s="451" t="n"/>
      <c r="S788" s="451" t="n"/>
      <c r="T788" s="451" t="n"/>
      <c r="U788" s="451" t="n"/>
      <c r="V788" s="451" t="n"/>
      <c r="W788" s="451" t="n"/>
      <c r="X788" s="451" t="n"/>
      <c r="Y788" s="451" t="n"/>
      <c r="Z788" s="452" t="n"/>
    </row>
    <row r="789" ht="13.35" customHeight="1" s="162">
      <c r="B789" s="424" t="n"/>
      <c r="C789" s="425" t="n"/>
      <c r="D789" s="424" t="n"/>
      <c r="E789" s="426" t="n"/>
      <c r="F789" s="425" t="n"/>
      <c r="G789" s="424" t="n"/>
      <c r="H789" s="425" t="n"/>
      <c r="I789" s="424" t="n"/>
      <c r="J789" s="426" t="n"/>
      <c r="K789" s="426" t="n"/>
      <c r="L789" s="426" t="n"/>
      <c r="M789" s="425" t="n"/>
      <c r="P789" s="453" t="n"/>
      <c r="Z789" s="454" t="n"/>
    </row>
    <row r="790" ht="13.35" customHeight="1" s="162">
      <c r="B790" s="455" t="inlineStr">
        <is>
          <t>Instrument:</t>
        </is>
      </c>
      <c r="C790" s="5" t="n"/>
      <c r="D790" s="428" t="n"/>
      <c r="G790" s="427" t="inlineStr">
        <is>
          <t>Ak basis / notes:</t>
        </is>
      </c>
      <c r="I790" s="456" t="n"/>
      <c r="P790" s="453" t="n"/>
      <c r="Z790" s="454" t="n"/>
    </row>
    <row r="791" ht="13.35" customHeight="1" s="162">
      <c r="B791" s="188" t="inlineStr">
        <is>
          <t>Register/Grille/Diffuser Airflow</t>
        </is>
      </c>
      <c r="C791" s="174" t="n"/>
      <c r="D791" s="174" t="n"/>
      <c r="E791" s="174" t="n"/>
      <c r="F791" s="173" t="n"/>
      <c r="G791" s="233" t="inlineStr">
        <is>
          <t>Design VEL</t>
        </is>
      </c>
      <c r="H791" s="194" t="inlineStr">
        <is>
          <t>Design CFM</t>
        </is>
      </c>
      <c r="I791" s="188" t="inlineStr">
        <is>
          <t>Initial</t>
        </is>
      </c>
      <c r="J791" s="173" t="n"/>
      <c r="K791" s="188" t="inlineStr">
        <is>
          <t>Final</t>
        </is>
      </c>
      <c r="L791" s="173" t="n"/>
      <c r="M791" s="188" t="inlineStr">
        <is>
          <t>%</t>
        </is>
      </c>
      <c r="P791" s="453" t="n"/>
      <c r="Z791" s="454" t="n"/>
    </row>
    <row r="792" ht="13.35" customHeight="1" s="162">
      <c r="B792" s="153" t="inlineStr">
        <is>
          <t>No.</t>
        </is>
      </c>
      <c r="C792" s="188" t="inlineStr">
        <is>
          <t>Area Served</t>
        </is>
      </c>
      <c r="D792" s="188" t="inlineStr">
        <is>
          <t>Type</t>
        </is>
      </c>
      <c r="E792" s="188" t="inlineStr">
        <is>
          <t>Size</t>
        </is>
      </c>
      <c r="F792" s="188" t="inlineStr">
        <is>
          <t>Ak</t>
        </is>
      </c>
      <c r="G792" s="442" t="n"/>
      <c r="H792" s="442" t="n"/>
      <c r="I792" s="188" t="inlineStr">
        <is>
          <t>VEL</t>
        </is>
      </c>
      <c r="J792" s="188" t="inlineStr">
        <is>
          <t>CFM</t>
        </is>
      </c>
      <c r="K792" s="188" t="inlineStr">
        <is>
          <t>VEL</t>
        </is>
      </c>
      <c r="L792" s="188" t="inlineStr">
        <is>
          <t>CFM</t>
        </is>
      </c>
      <c r="M792" s="442" t="n"/>
      <c r="P792" s="453" t="n"/>
      <c r="Z792" s="454" t="n"/>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c r="P793" s="453" t="n"/>
      <c r="Z793" s="454" t="n"/>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c r="P794" s="453" t="n"/>
      <c r="Z794" s="454" t="n"/>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c r="P795" s="453" t="n"/>
      <c r="Z795" s="454" t="n"/>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c r="P796" s="453" t="n"/>
      <c r="Z796" s="454" t="n"/>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c r="P797" s="453" t="n"/>
      <c r="Z797" s="454" t="n"/>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c r="P798" s="453" t="n"/>
      <c r="Z798" s="454" t="n"/>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c r="P799" s="453" t="n"/>
      <c r="Z799" s="454" t="n"/>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c r="P800" s="453" t="n"/>
      <c r="Z800" s="454" t="n"/>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c r="P801" s="453" t="n"/>
      <c r="Z801" s="454" t="n"/>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c r="P802" s="453" t="n"/>
      <c r="Z802" s="454" t="n"/>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c r="P803" s="453" t="n"/>
      <c r="Z803" s="454" t="n"/>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c r="P804" s="453" t="n"/>
      <c r="Z804" s="454" t="n"/>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c r="P805" s="453" t="n"/>
      <c r="Z805" s="454" t="n"/>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c r="P806" s="457" t="n"/>
      <c r="Q806" s="458" t="n"/>
      <c r="R806" s="458" t="n"/>
      <c r="S806" s="458" t="n"/>
      <c r="T806" s="458" t="n"/>
      <c r="U806" s="458" t="n"/>
      <c r="V806" s="458" t="n"/>
      <c r="W806" s="458" t="n"/>
      <c r="X806" s="458" t="n"/>
      <c r="Y806" s="458" t="n"/>
      <c r="Z806" s="459" t="n"/>
    </row>
    <row r="807" ht="13.35" customHeight="1" s="162">
      <c r="C807" s="126" t="inlineStr">
        <is>
          <t>Total</t>
        </is>
      </c>
      <c r="D807" s="159" t="n"/>
      <c r="H807" s="45">
        <f>IF(SUM(H793:H806)=0,"",SUM(H793:H806))</f>
        <v/>
      </c>
      <c r="J807" s="45">
        <f>IF(SUM(J793:J806)=0,"",SUM(J793:J806))</f>
        <v/>
      </c>
      <c r="L807" s="45">
        <f>IF(SUM(L793:L806)=0,"",SUM(L793:L806))</f>
        <v/>
      </c>
      <c r="M807" s="35">
        <f>IF(OR(H807="",H807=0),"",IF(L807="",IF(J807="","",J807/H807),L807/H807))</f>
        <v/>
      </c>
    </row>
    <row r="808"/>
    <row r="809" ht="13.35" customHeight="1" s="162">
      <c r="B809" s="200" t="inlineStr">
        <is>
          <t>System</t>
        </is>
      </c>
      <c r="C809" s="403" t="n"/>
      <c r="D809" s="209">
        <f>IF('{Equipment Data Entry}'!B114="","",'{Equipment Data Entry}'!B114)</f>
        <v/>
      </c>
      <c r="E809" s="420" t="n"/>
      <c r="F809" s="403" t="n"/>
      <c r="G809" s="200" t="inlineStr">
        <is>
          <t>Service</t>
        </is>
      </c>
      <c r="H809" s="403" t="n"/>
      <c r="I809" s="210">
        <f>IF('{Equipment Data Entry}'!C114="","",'{Equipment Data Entry}'!C114)</f>
        <v/>
      </c>
      <c r="J809" s="420" t="n"/>
      <c r="K809" s="420" t="n"/>
      <c r="L809" s="420" t="n"/>
      <c r="M809" s="403" t="n"/>
      <c r="P809" s="450" t="inlineStr">
        <is>
          <t>Technician Notes</t>
        </is>
      </c>
      <c r="Q809" s="451" t="n"/>
      <c r="R809" s="451" t="n"/>
      <c r="S809" s="451" t="n"/>
      <c r="T809" s="451" t="n"/>
      <c r="U809" s="451" t="n"/>
      <c r="V809" s="451" t="n"/>
      <c r="W809" s="451" t="n"/>
      <c r="X809" s="451" t="n"/>
      <c r="Y809" s="451" t="n"/>
      <c r="Z809" s="452" t="n"/>
    </row>
    <row r="810" ht="13.35" customHeight="1" s="162">
      <c r="B810" s="424" t="n"/>
      <c r="C810" s="425" t="n"/>
      <c r="D810" s="424" t="n"/>
      <c r="E810" s="426" t="n"/>
      <c r="F810" s="425" t="n"/>
      <c r="G810" s="424" t="n"/>
      <c r="H810" s="425" t="n"/>
      <c r="I810" s="424" t="n"/>
      <c r="J810" s="426" t="n"/>
      <c r="K810" s="426" t="n"/>
      <c r="L810" s="426" t="n"/>
      <c r="M810" s="425" t="n"/>
      <c r="P810" s="453" t="n"/>
      <c r="Z810" s="454" t="n"/>
    </row>
    <row r="811" ht="13.35" customHeight="1" s="162">
      <c r="B811" s="455" t="inlineStr">
        <is>
          <t>Instrument:</t>
        </is>
      </c>
      <c r="C811" s="5" t="n"/>
      <c r="D811" s="428" t="n"/>
      <c r="G811" s="427" t="inlineStr">
        <is>
          <t>Ak basis / notes:</t>
        </is>
      </c>
      <c r="I811" s="456" t="n"/>
      <c r="P811" s="453" t="n"/>
      <c r="Z811" s="454" t="n"/>
    </row>
    <row r="812" ht="13.35" customHeight="1" s="162">
      <c r="B812" s="188" t="inlineStr">
        <is>
          <t>Register/Grille/Diffuser Airflow</t>
        </is>
      </c>
      <c r="C812" s="174" t="n"/>
      <c r="D812" s="174" t="n"/>
      <c r="E812" s="174" t="n"/>
      <c r="F812" s="173" t="n"/>
      <c r="G812" s="233" t="inlineStr">
        <is>
          <t>Design VEL</t>
        </is>
      </c>
      <c r="H812" s="194" t="inlineStr">
        <is>
          <t>Design CFM</t>
        </is>
      </c>
      <c r="I812" s="188" t="inlineStr">
        <is>
          <t>Initial</t>
        </is>
      </c>
      <c r="J812" s="173" t="n"/>
      <c r="K812" s="188" t="inlineStr">
        <is>
          <t>Final</t>
        </is>
      </c>
      <c r="L812" s="173" t="n"/>
      <c r="M812" s="188" t="inlineStr">
        <is>
          <t>%</t>
        </is>
      </c>
      <c r="P812" s="453" t="n"/>
      <c r="Z812" s="454" t="n"/>
    </row>
    <row r="813" ht="13.35" customHeight="1" s="162">
      <c r="B813" s="153" t="inlineStr">
        <is>
          <t>No.</t>
        </is>
      </c>
      <c r="C813" s="188" t="inlineStr">
        <is>
          <t>Area Served</t>
        </is>
      </c>
      <c r="D813" s="188" t="inlineStr">
        <is>
          <t>Type</t>
        </is>
      </c>
      <c r="E813" s="188" t="inlineStr">
        <is>
          <t>Size</t>
        </is>
      </c>
      <c r="F813" s="188" t="inlineStr">
        <is>
          <t>Ak</t>
        </is>
      </c>
      <c r="G813" s="442" t="n"/>
      <c r="H813" s="442" t="n"/>
      <c r="I813" s="188" t="inlineStr">
        <is>
          <t>VEL</t>
        </is>
      </c>
      <c r="J813" s="188" t="inlineStr">
        <is>
          <t>CFM</t>
        </is>
      </c>
      <c r="K813" s="188" t="inlineStr">
        <is>
          <t>VEL</t>
        </is>
      </c>
      <c r="L813" s="188" t="inlineStr">
        <is>
          <t>CFM</t>
        </is>
      </c>
      <c r="M813" s="442" t="n"/>
      <c r="P813" s="453" t="n"/>
      <c r="Z813" s="454" t="n"/>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c r="P814" s="453" t="n"/>
      <c r="Z814" s="454" t="n"/>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c r="P815" s="453" t="n"/>
      <c r="Z815" s="454" t="n"/>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c r="P816" s="453" t="n"/>
      <c r="Z816" s="454" t="n"/>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c r="P817" s="453" t="n"/>
      <c r="Z817" s="454" t="n"/>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c r="P818" s="453" t="n"/>
      <c r="Z818" s="454" t="n"/>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c r="P819" s="453" t="n"/>
      <c r="Z819" s="454" t="n"/>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c r="P820" s="453" t="n"/>
      <c r="Z820" s="454" t="n"/>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c r="P821" s="453" t="n"/>
      <c r="Z821" s="454" t="n"/>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c r="P822" s="453" t="n"/>
      <c r="Z822" s="454" t="n"/>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c r="P823" s="453" t="n"/>
      <c r="Z823" s="454" t="n"/>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c r="P824" s="453" t="n"/>
      <c r="Z824" s="454" t="n"/>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c r="P825" s="453" t="n"/>
      <c r="Z825" s="454" t="n"/>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c r="P826" s="453" t="n"/>
      <c r="Z826" s="454" t="n"/>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c r="P827" s="457" t="n"/>
      <c r="Q827" s="458" t="n"/>
      <c r="R827" s="458" t="n"/>
      <c r="S827" s="458" t="n"/>
      <c r="T827" s="458" t="n"/>
      <c r="U827" s="458" t="n"/>
      <c r="V827" s="458" t="n"/>
      <c r="W827" s="458" t="n"/>
      <c r="X827" s="458" t="n"/>
      <c r="Y827" s="458" t="n"/>
      <c r="Z827" s="459" t="n"/>
    </row>
    <row r="828" ht="13.35" customHeight="1" s="162">
      <c r="C828" s="126" t="inlineStr">
        <is>
          <t>Total</t>
        </is>
      </c>
      <c r="D828" s="159" t="n"/>
      <c r="H828" s="45">
        <f>IF(SUM(H814:H827)=0,"",SUM(H814:H827))</f>
        <v/>
      </c>
      <c r="J828" s="45">
        <f>IF(SUM(J814:J827)=0,"",SUM(J814:J827))</f>
        <v/>
      </c>
      <c r="L828" s="45">
        <f>IF(SUM(L814:L827)=0,"",SUM(L814:L827))</f>
        <v/>
      </c>
      <c r="M828" s="35">
        <f>IF(OR(H828="",H828=0),"",IF(L828="",IF(J828="","",J828/H828),L828/H828))</f>
        <v/>
      </c>
    </row>
    <row r="829"/>
    <row r="830"/>
    <row r="831" ht="13.35" customHeight="1" s="162">
      <c r="B831" s="188" t="inlineStr">
        <is>
          <t>Notes</t>
        </is>
      </c>
      <c r="C831" s="173" t="n"/>
      <c r="D831" s="254" t="n"/>
      <c r="E831" s="159" t="n"/>
      <c r="F831" s="159" t="n"/>
      <c r="G831" s="159" t="n"/>
      <c r="H831" s="159" t="n"/>
      <c r="I831" s="159" t="n"/>
      <c r="J831" s="159" t="n"/>
      <c r="K831" s="159" t="n"/>
      <c r="L831" s="159" t="n"/>
      <c r="M831" s="160" t="n"/>
    </row>
    <row r="832" ht="13.35" customHeight="1" s="162">
      <c r="B832" s="460" t="n"/>
      <c r="M832" s="163" t="n"/>
    </row>
    <row r="833" ht="13.35" customHeight="1" s="162">
      <c r="B833" s="460" t="n"/>
      <c r="M833" s="163" t="n"/>
    </row>
    <row r="834" ht="13.35" customHeight="1" s="162">
      <c r="B834" s="460" t="n"/>
      <c r="M834" s="163" t="n"/>
    </row>
    <row r="835" ht="13.35" customHeight="1" s="162">
      <c r="B835" s="461" t="n"/>
      <c r="C835" s="165" t="n"/>
      <c r="D835" s="165" t="n"/>
      <c r="E835" s="165" t="n"/>
      <c r="F835" s="165" t="n"/>
      <c r="G835" s="165" t="n"/>
      <c r="H835" s="165" t="n"/>
      <c r="I835" s="165" t="n"/>
      <c r="J835" s="165" t="n"/>
      <c r="K835" s="165" t="n"/>
      <c r="L835" s="165" t="n"/>
      <c r="M835" s="166" t="n"/>
    </row>
    <row r="836"/>
    <row r="837" ht="13.35" customHeight="1" s="162">
      <c r="B837" s="200" t="inlineStr">
        <is>
          <t>System</t>
        </is>
      </c>
      <c r="C837" s="403" t="n"/>
      <c r="D837" s="209">
        <f>IF('{Equipment Data Entry}'!B115="","",'{Equipment Data Entry}'!B115)</f>
        <v/>
      </c>
      <c r="E837" s="420" t="n"/>
      <c r="F837" s="403" t="n"/>
      <c r="G837" s="200" t="inlineStr">
        <is>
          <t>Service</t>
        </is>
      </c>
      <c r="H837" s="403" t="n"/>
      <c r="I837" s="210">
        <f>IF('{Equipment Data Entry}'!C115="","",'{Equipment Data Entry}'!C115)</f>
        <v/>
      </c>
      <c r="J837" s="420" t="n"/>
      <c r="K837" s="420" t="n"/>
      <c r="L837" s="420" t="n"/>
      <c r="M837" s="403" t="n"/>
      <c r="P837" s="450" t="inlineStr">
        <is>
          <t>Technician Notes</t>
        </is>
      </c>
      <c r="Q837" s="451" t="n"/>
      <c r="R837" s="451" t="n"/>
      <c r="S837" s="451" t="n"/>
      <c r="T837" s="451" t="n"/>
      <c r="U837" s="451" t="n"/>
      <c r="V837" s="451" t="n"/>
      <c r="W837" s="451" t="n"/>
      <c r="X837" s="451" t="n"/>
      <c r="Y837" s="451" t="n"/>
      <c r="Z837" s="452" t="n"/>
    </row>
    <row r="838" ht="13.35" customHeight="1" s="162">
      <c r="B838" s="424" t="n"/>
      <c r="C838" s="425" t="n"/>
      <c r="D838" s="424" t="n"/>
      <c r="E838" s="426" t="n"/>
      <c r="F838" s="425" t="n"/>
      <c r="G838" s="424" t="n"/>
      <c r="H838" s="425" t="n"/>
      <c r="I838" s="424" t="n"/>
      <c r="J838" s="426" t="n"/>
      <c r="K838" s="426" t="n"/>
      <c r="L838" s="426" t="n"/>
      <c r="M838" s="425" t="n"/>
      <c r="P838" s="453" t="n"/>
      <c r="Z838" s="454" t="n"/>
    </row>
    <row r="839" ht="13.35" customHeight="1" s="162">
      <c r="B839" s="455" t="inlineStr">
        <is>
          <t>Instrument:</t>
        </is>
      </c>
      <c r="C839" s="5" t="n"/>
      <c r="D839" s="428" t="n"/>
      <c r="G839" s="427" t="inlineStr">
        <is>
          <t>Ak basis / notes:</t>
        </is>
      </c>
      <c r="I839" s="456" t="n"/>
      <c r="P839" s="453" t="n"/>
      <c r="Z839" s="454" t="n"/>
    </row>
    <row r="840" ht="13.35" customHeight="1" s="162">
      <c r="B840" s="188" t="inlineStr">
        <is>
          <t>Register/Grille/Diffuser Airflow</t>
        </is>
      </c>
      <c r="C840" s="174" t="n"/>
      <c r="D840" s="174" t="n"/>
      <c r="E840" s="174" t="n"/>
      <c r="F840" s="173" t="n"/>
      <c r="G840" s="233" t="inlineStr">
        <is>
          <t>Design VEL</t>
        </is>
      </c>
      <c r="H840" s="194" t="inlineStr">
        <is>
          <t>Design CFM</t>
        </is>
      </c>
      <c r="I840" s="188" t="inlineStr">
        <is>
          <t>Initial</t>
        </is>
      </c>
      <c r="J840" s="173" t="n"/>
      <c r="K840" s="188" t="inlineStr">
        <is>
          <t>Final</t>
        </is>
      </c>
      <c r="L840" s="173" t="n"/>
      <c r="M840" s="188" t="inlineStr">
        <is>
          <t>%</t>
        </is>
      </c>
      <c r="P840" s="453" t="n"/>
      <c r="Z840" s="454" t="n"/>
    </row>
    <row r="841" ht="13.35" customHeight="1" s="162">
      <c r="B841" s="153" t="inlineStr">
        <is>
          <t>No.</t>
        </is>
      </c>
      <c r="C841" s="188" t="inlineStr">
        <is>
          <t>Area Served</t>
        </is>
      </c>
      <c r="D841" s="188" t="inlineStr">
        <is>
          <t>Type</t>
        </is>
      </c>
      <c r="E841" s="188" t="inlineStr">
        <is>
          <t>Size</t>
        </is>
      </c>
      <c r="F841" s="188" t="inlineStr">
        <is>
          <t>Ak</t>
        </is>
      </c>
      <c r="G841" s="442" t="n"/>
      <c r="H841" s="442" t="n"/>
      <c r="I841" s="188" t="inlineStr">
        <is>
          <t>VEL</t>
        </is>
      </c>
      <c r="J841" s="188" t="inlineStr">
        <is>
          <t>CFM</t>
        </is>
      </c>
      <c r="K841" s="188" t="inlineStr">
        <is>
          <t>VEL</t>
        </is>
      </c>
      <c r="L841" s="188" t="inlineStr">
        <is>
          <t>CFM</t>
        </is>
      </c>
      <c r="M841" s="442" t="n"/>
      <c r="P841" s="453" t="n"/>
      <c r="Z841" s="454" t="n"/>
    </row>
    <row r="842" ht="13.35" customHeight="1" s="162">
      <c r="B842" s="307" t="n"/>
      <c r="C842" s="307" t="n"/>
      <c r="E842" s="307" t="n"/>
      <c r="F842" s="32" t="n"/>
      <c r="G842" s="33">
        <f>IF(F842="", "", H842/F842)</f>
        <v/>
      </c>
      <c r="H842" s="33" t="n"/>
      <c r="I842" s="33" t="n"/>
      <c r="J842" s="33">
        <f>IF(I842="", "", I842*$F842)</f>
        <v/>
      </c>
      <c r="K842" s="33" t="n"/>
      <c r="L842" s="33">
        <f>IF(K842="", "", K842*$F842)</f>
        <v/>
      </c>
      <c r="M842" s="30">
        <f>IF(OR(H842="",H842=0),"",IF(K842="",IF(J842="","",J842/H842),L842/H842))</f>
        <v/>
      </c>
      <c r="P842" s="453" t="n"/>
      <c r="Z842" s="454" t="n"/>
    </row>
    <row r="843" ht="13.35" customHeight="1" s="162">
      <c r="B843" s="307" t="n"/>
      <c r="C843" s="307" t="n"/>
      <c r="E843" s="307" t="n"/>
      <c r="F843" s="32" t="n"/>
      <c r="G843" s="33">
        <f>IF(F843="", "", H843/F843)</f>
        <v/>
      </c>
      <c r="H843" s="33" t="n"/>
      <c r="I843" s="33" t="n"/>
      <c r="J843" s="33">
        <f>IF(I843="", "", I843*$F843)</f>
        <v/>
      </c>
      <c r="K843" s="33" t="n"/>
      <c r="L843" s="33">
        <f>IF(K843="", "", K843*$F843)</f>
        <v/>
      </c>
      <c r="M843" s="30">
        <f>IF(OR(H843="",H843=0),"",IF(K843="",IF(J843="","",J843/H843),L843/H843))</f>
        <v/>
      </c>
      <c r="P843" s="453" t="n"/>
      <c r="Z843" s="454" t="n"/>
    </row>
    <row r="844" ht="13.35" customHeight="1" s="162">
      <c r="B844" s="307" t="n"/>
      <c r="C844" s="307" t="n"/>
      <c r="E844" s="307" t="n"/>
      <c r="F844" s="32" t="n"/>
      <c r="G844" s="33">
        <f>IF(F844="", "", H844/F844)</f>
        <v/>
      </c>
      <c r="H844" s="33" t="n"/>
      <c r="I844" s="33" t="n"/>
      <c r="J844" s="33">
        <f>IF(I844="", "", I844*$F844)</f>
        <v/>
      </c>
      <c r="K844" s="33" t="n"/>
      <c r="L844" s="33">
        <f>IF(K844="", "", K844*$F844)</f>
        <v/>
      </c>
      <c r="M844" s="30">
        <f>IF(OR(H844="",H844=0),"",IF(K844="",IF(J844="","",J844/H844),L844/H844))</f>
        <v/>
      </c>
      <c r="P844" s="453" t="n"/>
      <c r="Z844" s="454" t="n"/>
    </row>
    <row r="845" ht="13.35" customHeight="1" s="162">
      <c r="B845" s="307" t="n"/>
      <c r="C845" s="307" t="n"/>
      <c r="E845" s="307" t="n"/>
      <c r="F845" s="32" t="n"/>
      <c r="G845" s="33">
        <f>IF(F845="", "", H845/F845)</f>
        <v/>
      </c>
      <c r="H845" s="33" t="n"/>
      <c r="I845" s="33" t="n"/>
      <c r="J845" s="33">
        <f>IF(I845="", "", I845*$F845)</f>
        <v/>
      </c>
      <c r="K845" s="33" t="n"/>
      <c r="L845" s="33">
        <f>IF(K845="", "", K845*$F845)</f>
        <v/>
      </c>
      <c r="M845" s="30">
        <f>IF(OR(H845="",H845=0),"",IF(K845="",IF(J845="","",J845/H845),L845/H845))</f>
        <v/>
      </c>
      <c r="P845" s="453" t="n"/>
      <c r="Z845" s="454" t="n"/>
    </row>
    <row r="846" ht="13.35" customHeight="1" s="162">
      <c r="B846" s="307" t="n"/>
      <c r="C846" s="307" t="n"/>
      <c r="E846" s="307" t="n"/>
      <c r="F846" s="32" t="n"/>
      <c r="G846" s="33">
        <f>IF(F846="", "", H846/F846)</f>
        <v/>
      </c>
      <c r="H846" s="33" t="n"/>
      <c r="I846" s="33" t="n"/>
      <c r="J846" s="33">
        <f>IF(I846="", "", I846*$F846)</f>
        <v/>
      </c>
      <c r="K846" s="33" t="n"/>
      <c r="L846" s="33">
        <f>IF(K846="", "", K846*$F846)</f>
        <v/>
      </c>
      <c r="M846" s="30">
        <f>IF(OR(H846="",H846=0),"",IF(K846="",IF(J846="","",J846/H846),L846/H846))</f>
        <v/>
      </c>
      <c r="P846" s="453" t="n"/>
      <c r="Z846" s="454" t="n"/>
    </row>
    <row r="847" ht="13.35" customHeight="1" s="162">
      <c r="B847" s="307" t="n"/>
      <c r="C847" s="307" t="n"/>
      <c r="E847" s="307" t="n"/>
      <c r="F847" s="32" t="n"/>
      <c r="G847" s="33">
        <f>IF(F847="", "", H847/F847)</f>
        <v/>
      </c>
      <c r="H847" s="33" t="n"/>
      <c r="I847" s="33" t="n"/>
      <c r="J847" s="33">
        <f>IF(I847="", "", I847*$F847)</f>
        <v/>
      </c>
      <c r="K847" s="33" t="n"/>
      <c r="L847" s="33">
        <f>IF(K847="", "", K847*$F847)</f>
        <v/>
      </c>
      <c r="M847" s="30">
        <f>IF(OR(H847="",H847=0),"",IF(K847="",IF(J847="","",J847/H847),L847/H847))</f>
        <v/>
      </c>
      <c r="P847" s="453" t="n"/>
      <c r="Z847" s="454" t="n"/>
    </row>
    <row r="848" ht="13.35" customHeight="1" s="162">
      <c r="B848" s="307" t="n"/>
      <c r="C848" s="307" t="n"/>
      <c r="E848" s="307" t="n"/>
      <c r="F848" s="32" t="n"/>
      <c r="G848" s="33">
        <f>IF(F848="", "", H848/F848)</f>
        <v/>
      </c>
      <c r="H848" s="33" t="n"/>
      <c r="I848" s="33" t="n"/>
      <c r="J848" s="33">
        <f>IF(I848="", "", I848*$F848)</f>
        <v/>
      </c>
      <c r="K848" s="33" t="n"/>
      <c r="L848" s="33">
        <f>IF(K848="", "", K848*$F848)</f>
        <v/>
      </c>
      <c r="M848" s="30">
        <f>IF(OR(H848="",H848=0),"",IF(K848="",IF(J848="","",J848/H848),L848/H848))</f>
        <v/>
      </c>
      <c r="P848" s="453" t="n"/>
      <c r="Z848" s="454" t="n"/>
    </row>
    <row r="849" ht="13.35" customHeight="1" s="162">
      <c r="B849" s="307" t="n"/>
      <c r="C849" s="307" t="n"/>
      <c r="E849" s="307" t="n"/>
      <c r="F849" s="32" t="n"/>
      <c r="G849" s="33">
        <f>IF(F849="", "", H849/F849)</f>
        <v/>
      </c>
      <c r="H849" s="33" t="n"/>
      <c r="I849" s="33" t="n"/>
      <c r="J849" s="33">
        <f>IF(I849="", "", I849*$F849)</f>
        <v/>
      </c>
      <c r="K849" s="33" t="n"/>
      <c r="L849" s="33">
        <f>IF(K849="", "", K849*$F849)</f>
        <v/>
      </c>
      <c r="M849" s="30">
        <f>IF(OR(H849="",H849=0),"",IF(K849="",IF(J849="","",J849/H849),L849/H849))</f>
        <v/>
      </c>
      <c r="P849" s="453" t="n"/>
      <c r="Z849" s="454" t="n"/>
    </row>
    <row r="850" ht="13.35" customHeight="1" s="162">
      <c r="B850" s="307" t="n"/>
      <c r="C850" s="307" t="n"/>
      <c r="E850" s="307" t="n"/>
      <c r="F850" s="32" t="n"/>
      <c r="G850" s="33">
        <f>IF(F850="", "", H850/F850)</f>
        <v/>
      </c>
      <c r="H850" s="33" t="n"/>
      <c r="I850" s="33" t="n"/>
      <c r="J850" s="33">
        <f>IF(I850="", "", I850*$F850)</f>
        <v/>
      </c>
      <c r="K850" s="33" t="n"/>
      <c r="L850" s="33">
        <f>IF(K850="", "", K850*$F850)</f>
        <v/>
      </c>
      <c r="M850" s="30">
        <f>IF(OR(H850="",H850=0),"",IF(K850="",IF(J850="","",J850/H850),L850/H850))</f>
        <v/>
      </c>
      <c r="P850" s="453" t="n"/>
      <c r="Z850" s="454" t="n"/>
    </row>
    <row r="851" ht="13.35" customHeight="1" s="162">
      <c r="B851" s="307" t="n"/>
      <c r="C851" s="307" t="n"/>
      <c r="E851" s="307" t="n"/>
      <c r="F851" s="32" t="n"/>
      <c r="G851" s="33">
        <f>IF(F851="", "", H851/F851)</f>
        <v/>
      </c>
      <c r="H851" s="33" t="n"/>
      <c r="I851" s="33" t="n"/>
      <c r="J851" s="33">
        <f>IF(I851="", "", I851*$F851)</f>
        <v/>
      </c>
      <c r="K851" s="33" t="n"/>
      <c r="L851" s="33">
        <f>IF(K851="", "", K851*$F851)</f>
        <v/>
      </c>
      <c r="M851" s="30">
        <f>IF(OR(H851="",H851=0),"",IF(K851="",IF(J851="","",J851/H851),L851/H851))</f>
        <v/>
      </c>
      <c r="P851" s="453" t="n"/>
      <c r="Z851" s="454" t="n"/>
    </row>
    <row r="852" ht="13.35" customHeight="1" s="162">
      <c r="B852" s="307" t="n"/>
      <c r="C852" s="307" t="n"/>
      <c r="E852" s="307" t="n"/>
      <c r="F852" s="32" t="n"/>
      <c r="G852" s="33">
        <f>IF(F852="", "", H852/F852)</f>
        <v/>
      </c>
      <c r="H852" s="33" t="n"/>
      <c r="I852" s="33" t="n"/>
      <c r="J852" s="33">
        <f>IF(I852="", "", I852*$F852)</f>
        <v/>
      </c>
      <c r="K852" s="33" t="n"/>
      <c r="L852" s="33">
        <f>IF(K852="", "", K852*$F852)</f>
        <v/>
      </c>
      <c r="M852" s="30">
        <f>IF(OR(H852="",H852=0),"",IF(K852="",IF(J852="","",J852/H852),L852/H852))</f>
        <v/>
      </c>
      <c r="P852" s="453" t="n"/>
      <c r="Z852" s="454" t="n"/>
    </row>
    <row r="853" ht="13.35" customHeight="1" s="162">
      <c r="B853" s="307" t="n"/>
      <c r="C853" s="307" t="n"/>
      <c r="E853" s="307" t="n"/>
      <c r="F853" s="32" t="n"/>
      <c r="G853" s="33">
        <f>IF(F853="", "", H853/F853)</f>
        <v/>
      </c>
      <c r="H853" s="33" t="n"/>
      <c r="I853" s="33" t="n"/>
      <c r="J853" s="33">
        <f>IF(I853="", "", I853*$F853)</f>
        <v/>
      </c>
      <c r="K853" s="33" t="n"/>
      <c r="L853" s="33">
        <f>IF(K853="", "", K853*$F853)</f>
        <v/>
      </c>
      <c r="M853" s="30">
        <f>IF(OR(H853="",H853=0),"",IF(K853="",IF(J853="","",J853/H853),L853/H853))</f>
        <v/>
      </c>
      <c r="P853" s="453" t="n"/>
      <c r="Z853" s="454" t="n"/>
    </row>
    <row r="854" ht="13.35" customHeight="1" s="162">
      <c r="B854" s="307" t="n"/>
      <c r="C854" s="307" t="n"/>
      <c r="E854" s="307" t="n"/>
      <c r="F854" s="32" t="n"/>
      <c r="G854" s="33">
        <f>IF(F854="", "", H854/F854)</f>
        <v/>
      </c>
      <c r="H854" s="33" t="n"/>
      <c r="I854" s="33" t="n"/>
      <c r="J854" s="33">
        <f>IF(I854="", "", I854*$F854)</f>
        <v/>
      </c>
      <c r="K854" s="33" t="n"/>
      <c r="L854" s="33">
        <f>IF(K854="", "", K854*$F854)</f>
        <v/>
      </c>
      <c r="M854" s="30">
        <f>IF(OR(H854="",H854=0),"",IF(K854="",IF(J854="","",J854/H854),L854/H854))</f>
        <v/>
      </c>
      <c r="P854" s="453" t="n"/>
      <c r="Z854" s="454" t="n"/>
    </row>
    <row r="855" ht="13.35" customHeight="1" s="162">
      <c r="B855" s="307" t="n"/>
      <c r="C855" s="307" t="n"/>
      <c r="E855" s="307" t="n"/>
      <c r="F855" s="32" t="n"/>
      <c r="G855" s="33">
        <f>IF(F855="", "", H855/F855)</f>
        <v/>
      </c>
      <c r="H855" s="33" t="n"/>
      <c r="I855" s="33" t="n"/>
      <c r="J855" s="33">
        <f>IF(I855="", "", I855*$F855)</f>
        <v/>
      </c>
      <c r="K855" s="33" t="n"/>
      <c r="L855" s="33">
        <f>IF(K855="", "", K855*$F855)</f>
        <v/>
      </c>
      <c r="M855" s="30">
        <f>IF(OR(H855="",H855=0),"",IF(K855="",IF(J855="","",J855/H855),L855/H855))</f>
        <v/>
      </c>
      <c r="P855" s="457" t="n"/>
      <c r="Q855" s="458" t="n"/>
      <c r="R855" s="458" t="n"/>
      <c r="S855" s="458" t="n"/>
      <c r="T855" s="458" t="n"/>
      <c r="U855" s="458" t="n"/>
      <c r="V855" s="458" t="n"/>
      <c r="W855" s="458" t="n"/>
      <c r="X855" s="458" t="n"/>
      <c r="Y855" s="458" t="n"/>
      <c r="Z855" s="459" t="n"/>
    </row>
    <row r="856" ht="13.35" customHeight="1" s="162">
      <c r="C856" s="126" t="inlineStr">
        <is>
          <t>Total</t>
        </is>
      </c>
      <c r="D856" s="159" t="n"/>
      <c r="H856" s="45">
        <f>IF(SUM(H842:H855)=0,"",SUM(H842:H855))</f>
        <v/>
      </c>
      <c r="J856" s="45">
        <f>IF(SUM(J842:J855)=0,"",SUM(J842:J855))</f>
        <v/>
      </c>
      <c r="L856" s="45">
        <f>IF(SUM(L842:L855)=0,"",SUM(L842:L855))</f>
        <v/>
      </c>
      <c r="M856" s="35">
        <f>IF(OR(H856="",H856=0),"",IF(L856="",IF(J856="","",J856/H856),L856/H856))</f>
        <v/>
      </c>
    </row>
    <row r="857"/>
    <row r="858" ht="13.35" customHeight="1" s="162">
      <c r="B858" s="200" t="inlineStr">
        <is>
          <t>System</t>
        </is>
      </c>
      <c r="C858" s="403" t="n"/>
      <c r="D858" s="209">
        <f>IF('{Equipment Data Entry}'!B116="","",'{Equipment Data Entry}'!B116)</f>
        <v/>
      </c>
      <c r="E858" s="420" t="n"/>
      <c r="F858" s="403" t="n"/>
      <c r="G858" s="200" t="inlineStr">
        <is>
          <t>Service</t>
        </is>
      </c>
      <c r="H858" s="403" t="n"/>
      <c r="I858" s="210">
        <f>IF('{Equipment Data Entry}'!C116="","",'{Equipment Data Entry}'!C116)</f>
        <v/>
      </c>
      <c r="J858" s="420" t="n"/>
      <c r="K858" s="420" t="n"/>
      <c r="L858" s="420" t="n"/>
      <c r="M858" s="403" t="n"/>
      <c r="P858" s="450" t="inlineStr">
        <is>
          <t>Technician Notes</t>
        </is>
      </c>
      <c r="Q858" s="451" t="n"/>
      <c r="R858" s="451" t="n"/>
      <c r="S858" s="451" t="n"/>
      <c r="T858" s="451" t="n"/>
      <c r="U858" s="451" t="n"/>
      <c r="V858" s="451" t="n"/>
      <c r="W858" s="451" t="n"/>
      <c r="X858" s="451" t="n"/>
      <c r="Y858" s="451" t="n"/>
      <c r="Z858" s="452" t="n"/>
    </row>
    <row r="859" ht="13.35" customHeight="1" s="162">
      <c r="B859" s="424" t="n"/>
      <c r="C859" s="425" t="n"/>
      <c r="D859" s="424" t="n"/>
      <c r="E859" s="426" t="n"/>
      <c r="F859" s="425" t="n"/>
      <c r="G859" s="424" t="n"/>
      <c r="H859" s="425" t="n"/>
      <c r="I859" s="424" t="n"/>
      <c r="J859" s="426" t="n"/>
      <c r="K859" s="426" t="n"/>
      <c r="L859" s="426" t="n"/>
      <c r="M859" s="425" t="n"/>
      <c r="P859" s="453" t="n"/>
      <c r="Z859" s="454" t="n"/>
    </row>
    <row r="860" ht="13.35" customHeight="1" s="162">
      <c r="B860" s="455" t="inlineStr">
        <is>
          <t>Instrument:</t>
        </is>
      </c>
      <c r="C860" s="5" t="n"/>
      <c r="D860" s="428" t="n"/>
      <c r="G860" s="427" t="inlineStr">
        <is>
          <t>Ak basis / notes:</t>
        </is>
      </c>
      <c r="I860" s="456" t="n"/>
      <c r="P860" s="453" t="n"/>
      <c r="Z860" s="454" t="n"/>
    </row>
    <row r="861" ht="13.35" customHeight="1" s="162">
      <c r="B861" s="188" t="inlineStr">
        <is>
          <t>Register/Grille/Diffuser Airflow</t>
        </is>
      </c>
      <c r="C861" s="174" t="n"/>
      <c r="D861" s="174" t="n"/>
      <c r="E861" s="174" t="n"/>
      <c r="F861" s="173" t="n"/>
      <c r="G861" s="233" t="inlineStr">
        <is>
          <t>Design VEL</t>
        </is>
      </c>
      <c r="H861" s="194" t="inlineStr">
        <is>
          <t>Design CFM</t>
        </is>
      </c>
      <c r="I861" s="188" t="inlineStr">
        <is>
          <t>Initial</t>
        </is>
      </c>
      <c r="J861" s="173" t="n"/>
      <c r="K861" s="188" t="inlineStr">
        <is>
          <t>Final</t>
        </is>
      </c>
      <c r="L861" s="173" t="n"/>
      <c r="M861" s="188" t="inlineStr">
        <is>
          <t>%</t>
        </is>
      </c>
      <c r="P861" s="453" t="n"/>
      <c r="Z861" s="454" t="n"/>
    </row>
    <row r="862" ht="13.35" customHeight="1" s="162">
      <c r="B862" s="153" t="inlineStr">
        <is>
          <t>No.</t>
        </is>
      </c>
      <c r="C862" s="188" t="inlineStr">
        <is>
          <t>Area Served</t>
        </is>
      </c>
      <c r="D862" s="188" t="inlineStr">
        <is>
          <t>Type</t>
        </is>
      </c>
      <c r="E862" s="188" t="inlineStr">
        <is>
          <t>Size</t>
        </is>
      </c>
      <c r="F862" s="188" t="inlineStr">
        <is>
          <t>Ak</t>
        </is>
      </c>
      <c r="G862" s="442" t="n"/>
      <c r="H862" s="442" t="n"/>
      <c r="I862" s="188" t="inlineStr">
        <is>
          <t>VEL</t>
        </is>
      </c>
      <c r="J862" s="188" t="inlineStr">
        <is>
          <t>CFM</t>
        </is>
      </c>
      <c r="K862" s="188" t="inlineStr">
        <is>
          <t>VEL</t>
        </is>
      </c>
      <c r="L862" s="188" t="inlineStr">
        <is>
          <t>CFM</t>
        </is>
      </c>
      <c r="M862" s="442" t="n"/>
      <c r="P862" s="453" t="n"/>
      <c r="Z862" s="454" t="n"/>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c r="P863" s="453" t="n"/>
      <c r="Z863" s="454" t="n"/>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c r="P864" s="453" t="n"/>
      <c r="Z864" s="454" t="n"/>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c r="P865" s="453" t="n"/>
      <c r="Z865" s="454" t="n"/>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c r="P866" s="453" t="n"/>
      <c r="Z866" s="454" t="n"/>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c r="P867" s="453" t="n"/>
      <c r="Z867" s="454" t="n"/>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c r="P868" s="453" t="n"/>
      <c r="Z868" s="454" t="n"/>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c r="P869" s="453" t="n"/>
      <c r="Z869" s="454" t="n"/>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c r="P870" s="453" t="n"/>
      <c r="Z870" s="454" t="n"/>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c r="P871" s="453" t="n"/>
      <c r="Z871" s="454" t="n"/>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c r="P872" s="453" t="n"/>
      <c r="Z872" s="454" t="n"/>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c r="P873" s="453" t="n"/>
      <c r="Z873" s="454" t="n"/>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c r="P874" s="453" t="n"/>
      <c r="Z874" s="454" t="n"/>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c r="P875" s="453" t="n"/>
      <c r="Z875" s="454" t="n"/>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c r="P876" s="457" t="n"/>
      <c r="Q876" s="458" t="n"/>
      <c r="R876" s="458" t="n"/>
      <c r="S876" s="458" t="n"/>
      <c r="T876" s="458" t="n"/>
      <c r="U876" s="458" t="n"/>
      <c r="V876" s="458" t="n"/>
      <c r="W876" s="458" t="n"/>
      <c r="X876" s="458" t="n"/>
      <c r="Y876" s="458" t="n"/>
      <c r="Z876" s="459" t="n"/>
    </row>
    <row r="877" ht="13.35" customHeight="1" s="162">
      <c r="C877" s="126" t="inlineStr">
        <is>
          <t>Total</t>
        </is>
      </c>
      <c r="D877" s="159" t="n"/>
      <c r="H877" s="45">
        <f>IF(SUM(H863:H876)=0,"",SUM(H863:H876))</f>
        <v/>
      </c>
      <c r="J877" s="45">
        <f>IF(SUM(J863:J876)=0,"",SUM(J863:J876))</f>
        <v/>
      </c>
      <c r="L877" s="45">
        <f>IF(SUM(L863:L876)=0,"",SUM(L863:L876))</f>
        <v/>
      </c>
      <c r="M877" s="35">
        <f>IF(OR(H877="",H877=0),"",IF(L877="",IF(J877="","",J877/H877),L877/H877))</f>
        <v/>
      </c>
    </row>
    <row r="878"/>
    <row r="879"/>
    <row r="880" ht="13.35" customHeight="1" s="162">
      <c r="B880" s="188" t="inlineStr">
        <is>
          <t>Notes</t>
        </is>
      </c>
      <c r="C880" s="173" t="n"/>
      <c r="D880" s="254" t="n"/>
      <c r="E880" s="159" t="n"/>
      <c r="F880" s="159" t="n"/>
      <c r="G880" s="159" t="n"/>
      <c r="H880" s="159" t="n"/>
      <c r="I880" s="159" t="n"/>
      <c r="J880" s="159" t="n"/>
      <c r="K880" s="159" t="n"/>
      <c r="L880" s="159" t="n"/>
      <c r="M880" s="160" t="n"/>
    </row>
    <row r="881" ht="13.35" customHeight="1" s="162">
      <c r="B881" s="460" t="n"/>
      <c r="M881" s="163" t="n"/>
    </row>
    <row r="882" ht="13.35" customHeight="1" s="162">
      <c r="B882" s="460" t="n"/>
      <c r="M882" s="163" t="n"/>
    </row>
    <row r="883" ht="13.35" customHeight="1" s="162">
      <c r="B883" s="460" t="n"/>
      <c r="M883" s="163" t="n"/>
    </row>
    <row r="884" ht="13.35" customHeight="1" s="162">
      <c r="B884" s="461" t="n"/>
      <c r="C884" s="165" t="n"/>
      <c r="D884" s="165" t="n"/>
      <c r="E884" s="165" t="n"/>
      <c r="F884" s="165" t="n"/>
      <c r="G884" s="165" t="n"/>
      <c r="H884" s="165" t="n"/>
      <c r="I884" s="165" t="n"/>
      <c r="J884" s="165" t="n"/>
      <c r="K884" s="165" t="n"/>
      <c r="L884" s="165" t="n"/>
      <c r="M884" s="166" t="n"/>
    </row>
    <row r="885"/>
    <row r="886" ht="13.35" customHeight="1" s="162">
      <c r="B886" s="200" t="inlineStr">
        <is>
          <t>System</t>
        </is>
      </c>
      <c r="C886" s="403" t="n"/>
      <c r="D886" s="209">
        <f>IF('{Equipment Data Entry}'!B117="","",'{Equipment Data Entry}'!B117)</f>
        <v/>
      </c>
      <c r="E886" s="420" t="n"/>
      <c r="F886" s="403" t="n"/>
      <c r="G886" s="200" t="inlineStr">
        <is>
          <t>Service</t>
        </is>
      </c>
      <c r="H886" s="403" t="n"/>
      <c r="I886" s="210">
        <f>IF('{Equipment Data Entry}'!C117="","",'{Equipment Data Entry}'!C117)</f>
        <v/>
      </c>
      <c r="J886" s="420" t="n"/>
      <c r="K886" s="420" t="n"/>
      <c r="L886" s="420" t="n"/>
      <c r="M886" s="403" t="n"/>
      <c r="P886" s="450" t="inlineStr">
        <is>
          <t>Technician Notes</t>
        </is>
      </c>
      <c r="Q886" s="451" t="n"/>
      <c r="R886" s="451" t="n"/>
      <c r="S886" s="451" t="n"/>
      <c r="T886" s="451" t="n"/>
      <c r="U886" s="451" t="n"/>
      <c r="V886" s="451" t="n"/>
      <c r="W886" s="451" t="n"/>
      <c r="X886" s="451" t="n"/>
      <c r="Y886" s="451" t="n"/>
      <c r="Z886" s="452" t="n"/>
    </row>
    <row r="887" ht="13.35" customHeight="1" s="162">
      <c r="B887" s="424" t="n"/>
      <c r="C887" s="425" t="n"/>
      <c r="D887" s="424" t="n"/>
      <c r="E887" s="426" t="n"/>
      <c r="F887" s="425" t="n"/>
      <c r="G887" s="424" t="n"/>
      <c r="H887" s="425" t="n"/>
      <c r="I887" s="424" t="n"/>
      <c r="J887" s="426" t="n"/>
      <c r="K887" s="426" t="n"/>
      <c r="L887" s="426" t="n"/>
      <c r="M887" s="425" t="n"/>
      <c r="P887" s="453" t="n"/>
      <c r="Z887" s="454" t="n"/>
    </row>
    <row r="888" ht="13.35" customHeight="1" s="162">
      <c r="B888" s="455" t="inlineStr">
        <is>
          <t>Instrument:</t>
        </is>
      </c>
      <c r="C888" s="5" t="n"/>
      <c r="D888" s="428" t="n"/>
      <c r="G888" s="427" t="inlineStr">
        <is>
          <t>Ak basis / notes:</t>
        </is>
      </c>
      <c r="I888" s="456" t="n"/>
      <c r="P888" s="453" t="n"/>
      <c r="Z888" s="454" t="n"/>
    </row>
    <row r="889" ht="13.35" customHeight="1" s="162">
      <c r="B889" s="188" t="inlineStr">
        <is>
          <t>Register/Grille/Diffuser Airflow</t>
        </is>
      </c>
      <c r="C889" s="174" t="n"/>
      <c r="D889" s="174" t="n"/>
      <c r="E889" s="174" t="n"/>
      <c r="F889" s="173" t="n"/>
      <c r="G889" s="233" t="inlineStr">
        <is>
          <t>Design VEL</t>
        </is>
      </c>
      <c r="H889" s="194" t="inlineStr">
        <is>
          <t>Design CFM</t>
        </is>
      </c>
      <c r="I889" s="188" t="inlineStr">
        <is>
          <t>Initial</t>
        </is>
      </c>
      <c r="J889" s="173" t="n"/>
      <c r="K889" s="188" t="inlineStr">
        <is>
          <t>Final</t>
        </is>
      </c>
      <c r="L889" s="173" t="n"/>
      <c r="M889" s="188" t="inlineStr">
        <is>
          <t>%</t>
        </is>
      </c>
      <c r="P889" s="453" t="n"/>
      <c r="Z889" s="454" t="n"/>
    </row>
    <row r="890" ht="13.35" customHeight="1" s="162">
      <c r="B890" s="153" t="inlineStr">
        <is>
          <t>No.</t>
        </is>
      </c>
      <c r="C890" s="188" t="inlineStr">
        <is>
          <t>Area Served</t>
        </is>
      </c>
      <c r="D890" s="188" t="inlineStr">
        <is>
          <t>Type</t>
        </is>
      </c>
      <c r="E890" s="188" t="inlineStr">
        <is>
          <t>Size</t>
        </is>
      </c>
      <c r="F890" s="188" t="inlineStr">
        <is>
          <t>Ak</t>
        </is>
      </c>
      <c r="G890" s="442" t="n"/>
      <c r="H890" s="442" t="n"/>
      <c r="I890" s="188" t="inlineStr">
        <is>
          <t>VEL</t>
        </is>
      </c>
      <c r="J890" s="188" t="inlineStr">
        <is>
          <t>CFM</t>
        </is>
      </c>
      <c r="K890" s="188" t="inlineStr">
        <is>
          <t>VEL</t>
        </is>
      </c>
      <c r="L890" s="188" t="inlineStr">
        <is>
          <t>CFM</t>
        </is>
      </c>
      <c r="M890" s="442" t="n"/>
      <c r="P890" s="453" t="n"/>
      <c r="Z890" s="454" t="n"/>
    </row>
    <row r="891" ht="13.35" customHeight="1" s="162">
      <c r="B891" s="307" t="n"/>
      <c r="C891" s="307" t="n"/>
      <c r="E891" s="307" t="n"/>
      <c r="F891" s="32" t="n"/>
      <c r="G891" s="33">
        <f>IF(F891="", "", H891/F891)</f>
        <v/>
      </c>
      <c r="H891" s="33" t="n"/>
      <c r="I891" s="33" t="n"/>
      <c r="J891" s="33">
        <f>IF(I891="", "", I891*$F891)</f>
        <v/>
      </c>
      <c r="K891" s="33" t="n"/>
      <c r="L891" s="33">
        <f>IF(K891="", "", K891*$F891)</f>
        <v/>
      </c>
      <c r="M891" s="30">
        <f>IF(OR(H891="",H891=0),"",IF(K891="",IF(J891="","",J891/H891),L891/H891))</f>
        <v/>
      </c>
      <c r="P891" s="453" t="n"/>
      <c r="Z891" s="454"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c r="P892" s="453" t="n"/>
      <c r="Z892" s="454" t="n"/>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c r="P893" s="453" t="n"/>
      <c r="Z893" s="454" t="n"/>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c r="P894" s="453" t="n"/>
      <c r="Z894" s="454" t="n"/>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c r="P895" s="453" t="n"/>
      <c r="Z895" s="454" t="n"/>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c r="P896" s="453" t="n"/>
      <c r="Z896" s="454" t="n"/>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c r="P897" s="453" t="n"/>
      <c r="Z897" s="454" t="n"/>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c r="P898" s="453" t="n"/>
      <c r="Z898" s="454" t="n"/>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c r="P899" s="453" t="n"/>
      <c r="Z899" s="454" t="n"/>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c r="P900" s="453" t="n"/>
      <c r="Z900" s="454" t="n"/>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c r="P901" s="453" t="n"/>
      <c r="Z901" s="454" t="n"/>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c r="P902" s="453" t="n"/>
      <c r="Z902" s="454" t="n"/>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c r="P903" s="453" t="n"/>
      <c r="Z903" s="454" t="n"/>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c r="P904" s="457" t="n"/>
      <c r="Q904" s="458" t="n"/>
      <c r="R904" s="458" t="n"/>
      <c r="S904" s="458" t="n"/>
      <c r="T904" s="458" t="n"/>
      <c r="U904" s="458" t="n"/>
      <c r="V904" s="458" t="n"/>
      <c r="W904" s="458" t="n"/>
      <c r="X904" s="458" t="n"/>
      <c r="Y904" s="458" t="n"/>
      <c r="Z904" s="459" t="n"/>
    </row>
    <row r="905" ht="13.35" customHeight="1" s="162">
      <c r="C905" s="126" t="inlineStr">
        <is>
          <t>Total</t>
        </is>
      </c>
      <c r="D905" s="159" t="n"/>
      <c r="H905" s="45">
        <f>IF(SUM(H891:H904)=0,"",SUM(H891:H904))</f>
        <v/>
      </c>
      <c r="J905" s="45">
        <f>IF(SUM(J891:J904)=0,"",SUM(J891:J904))</f>
        <v/>
      </c>
      <c r="L905" s="45">
        <f>IF(SUM(L891:L904)=0,"",SUM(L891:L904))</f>
        <v/>
      </c>
      <c r="M905" s="35">
        <f>IF(OR(H905="",H905=0),"",IF(L905="",IF(J905="","",J905/H905),L905/H905))</f>
        <v/>
      </c>
    </row>
    <row r="906"/>
    <row r="907" ht="13.35" customHeight="1" s="162">
      <c r="B907" s="200" t="inlineStr">
        <is>
          <t>System</t>
        </is>
      </c>
      <c r="C907" s="403" t="n"/>
      <c r="D907" s="209">
        <f>IF('{Equipment Data Entry}'!B118="","",'{Equipment Data Entry}'!B118)</f>
        <v/>
      </c>
      <c r="E907" s="420" t="n"/>
      <c r="F907" s="403" t="n"/>
      <c r="G907" s="200" t="inlineStr">
        <is>
          <t>Service</t>
        </is>
      </c>
      <c r="H907" s="403" t="n"/>
      <c r="I907" s="210">
        <f>IF('{Equipment Data Entry}'!C118="","",'{Equipment Data Entry}'!C118)</f>
        <v/>
      </c>
      <c r="J907" s="420" t="n"/>
      <c r="K907" s="420" t="n"/>
      <c r="L907" s="420" t="n"/>
      <c r="M907" s="403" t="n"/>
      <c r="P907" s="450" t="inlineStr">
        <is>
          <t>Technician Notes</t>
        </is>
      </c>
      <c r="Q907" s="451" t="n"/>
      <c r="R907" s="451" t="n"/>
      <c r="S907" s="451" t="n"/>
      <c r="T907" s="451" t="n"/>
      <c r="U907" s="451" t="n"/>
      <c r="V907" s="451" t="n"/>
      <c r="W907" s="451" t="n"/>
      <c r="X907" s="451" t="n"/>
      <c r="Y907" s="451" t="n"/>
      <c r="Z907" s="452" t="n"/>
    </row>
    <row r="908" ht="13.35" customHeight="1" s="162">
      <c r="B908" s="424" t="n"/>
      <c r="C908" s="425" t="n"/>
      <c r="D908" s="424" t="n"/>
      <c r="E908" s="426" t="n"/>
      <c r="F908" s="425" t="n"/>
      <c r="G908" s="424" t="n"/>
      <c r="H908" s="425" t="n"/>
      <c r="I908" s="424" t="n"/>
      <c r="J908" s="426" t="n"/>
      <c r="K908" s="426" t="n"/>
      <c r="L908" s="426" t="n"/>
      <c r="M908" s="425" t="n"/>
      <c r="P908" s="453" t="n"/>
      <c r="Z908" s="454" t="n"/>
    </row>
    <row r="909" ht="13.35" customHeight="1" s="162">
      <c r="B909" s="455" t="inlineStr">
        <is>
          <t>Instrument:</t>
        </is>
      </c>
      <c r="C909" s="5" t="n"/>
      <c r="D909" s="428" t="n"/>
      <c r="G909" s="427" t="inlineStr">
        <is>
          <t>Ak basis / notes:</t>
        </is>
      </c>
      <c r="I909" s="456" t="n"/>
      <c r="P909" s="453" t="n"/>
      <c r="Z909" s="454" t="n"/>
    </row>
    <row r="910" ht="13.35" customHeight="1" s="162">
      <c r="B910" s="188" t="inlineStr">
        <is>
          <t>Register/Grille/Diffuser Airflow</t>
        </is>
      </c>
      <c r="C910" s="174" t="n"/>
      <c r="D910" s="174" t="n"/>
      <c r="E910" s="174" t="n"/>
      <c r="F910" s="173" t="n"/>
      <c r="G910" s="233" t="inlineStr">
        <is>
          <t>Design VEL</t>
        </is>
      </c>
      <c r="H910" s="194" t="inlineStr">
        <is>
          <t>Design CFM</t>
        </is>
      </c>
      <c r="I910" s="188" t="inlineStr">
        <is>
          <t>Initial</t>
        </is>
      </c>
      <c r="J910" s="173" t="n"/>
      <c r="K910" s="188" t="inlineStr">
        <is>
          <t>Final</t>
        </is>
      </c>
      <c r="L910" s="173" t="n"/>
      <c r="M910" s="188" t="inlineStr">
        <is>
          <t>%</t>
        </is>
      </c>
      <c r="P910" s="453" t="n"/>
      <c r="Z910" s="454" t="n"/>
    </row>
    <row r="911" ht="13.35" customHeight="1" s="162">
      <c r="B911" s="153" t="inlineStr">
        <is>
          <t>No.</t>
        </is>
      </c>
      <c r="C911" s="188" t="inlineStr">
        <is>
          <t>Area Served</t>
        </is>
      </c>
      <c r="D911" s="188" t="inlineStr">
        <is>
          <t>Type</t>
        </is>
      </c>
      <c r="E911" s="188" t="inlineStr">
        <is>
          <t>Size</t>
        </is>
      </c>
      <c r="F911" s="188" t="inlineStr">
        <is>
          <t>Ak</t>
        </is>
      </c>
      <c r="G911" s="442" t="n"/>
      <c r="H911" s="442" t="n"/>
      <c r="I911" s="188" t="inlineStr">
        <is>
          <t>VEL</t>
        </is>
      </c>
      <c r="J911" s="188" t="inlineStr">
        <is>
          <t>CFM</t>
        </is>
      </c>
      <c r="K911" s="188" t="inlineStr">
        <is>
          <t>VEL</t>
        </is>
      </c>
      <c r="L911" s="188" t="inlineStr">
        <is>
          <t>CFM</t>
        </is>
      </c>
      <c r="M911" s="442" t="n"/>
      <c r="P911" s="453" t="n"/>
      <c r="Z911" s="454" t="n"/>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c r="P912" s="453" t="n"/>
      <c r="Z912" s="454" t="n"/>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c r="P913" s="453" t="n"/>
      <c r="Z913" s="454" t="n"/>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c r="P914" s="453" t="n"/>
      <c r="Z914" s="454" t="n"/>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c r="P915" s="453" t="n"/>
      <c r="Z915" s="454" t="n"/>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c r="P916" s="453" t="n"/>
      <c r="Z916" s="454" t="n"/>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c r="P917" s="453" t="n"/>
      <c r="Z917" s="454" t="n"/>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c r="P918" s="453" t="n"/>
      <c r="Z918" s="454" t="n"/>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c r="P919" s="453" t="n"/>
      <c r="Z919" s="454" t="n"/>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c r="P920" s="453" t="n"/>
      <c r="Z920" s="454" t="n"/>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c r="P921" s="453" t="n"/>
      <c r="Z921" s="454" t="n"/>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c r="P922" s="453" t="n"/>
      <c r="Z922" s="454" t="n"/>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c r="P923" s="453" t="n"/>
      <c r="Z923" s="454" t="n"/>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c r="P924" s="453" t="n"/>
      <c r="Z924" s="454" t="n"/>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c r="P925" s="457" t="n"/>
      <c r="Q925" s="458" t="n"/>
      <c r="R925" s="458" t="n"/>
      <c r="S925" s="458" t="n"/>
      <c r="T925" s="458" t="n"/>
      <c r="U925" s="458" t="n"/>
      <c r="V925" s="458" t="n"/>
      <c r="W925" s="458" t="n"/>
      <c r="X925" s="458" t="n"/>
      <c r="Y925" s="458" t="n"/>
      <c r="Z925" s="459" t="n"/>
    </row>
    <row r="926" ht="13.35" customHeight="1" s="162">
      <c r="C926" s="126" t="inlineStr">
        <is>
          <t>Total</t>
        </is>
      </c>
      <c r="D926" s="159" t="n"/>
      <c r="H926" s="45">
        <f>IF(SUM(H912:H925)=0,"",SUM(H912:H925))</f>
        <v/>
      </c>
      <c r="J926" s="45">
        <f>IF(SUM(J912:J925)=0,"",SUM(J912:J925))</f>
        <v/>
      </c>
      <c r="L926" s="45">
        <f>IF(SUM(L912:L925)=0,"",SUM(L912:L925))</f>
        <v/>
      </c>
      <c r="M926" s="35">
        <f>IF(OR(H926="",H926=0),"",IF(L926="",IF(J926="","",J926/H926),L926/H926))</f>
        <v/>
      </c>
    </row>
    <row r="927"/>
    <row r="928"/>
    <row r="929" ht="13.35" customHeight="1" s="162">
      <c r="B929" s="188" t="inlineStr">
        <is>
          <t>Notes</t>
        </is>
      </c>
      <c r="C929" s="173" t="n"/>
      <c r="D929" s="254" t="n"/>
      <c r="E929" s="159" t="n"/>
      <c r="F929" s="159" t="n"/>
      <c r="G929" s="159" t="n"/>
      <c r="H929" s="159" t="n"/>
      <c r="I929" s="159" t="n"/>
      <c r="J929" s="159" t="n"/>
      <c r="K929" s="159" t="n"/>
      <c r="L929" s="159" t="n"/>
      <c r="M929" s="160" t="n"/>
    </row>
    <row r="930" ht="13.35" customHeight="1" s="162">
      <c r="B930" s="460" t="n"/>
      <c r="M930" s="163" t="n"/>
    </row>
    <row r="931" ht="13.35" customHeight="1" s="162">
      <c r="B931" s="460" t="n"/>
      <c r="M931" s="163" t="n"/>
    </row>
    <row r="932" ht="13.35" customHeight="1" s="162">
      <c r="B932" s="460" t="n"/>
      <c r="M932" s="163" t="n"/>
    </row>
    <row r="933" ht="13.35" customHeight="1" s="162">
      <c r="B933" s="461" t="n"/>
      <c r="C933" s="165" t="n"/>
      <c r="D933" s="165" t="n"/>
      <c r="E933" s="165" t="n"/>
      <c r="F933" s="165" t="n"/>
      <c r="G933" s="165" t="n"/>
      <c r="H933" s="165" t="n"/>
      <c r="I933" s="165" t="n"/>
      <c r="J933" s="165" t="n"/>
      <c r="K933" s="165" t="n"/>
      <c r="L933" s="165" t="n"/>
      <c r="M933" s="166" t="n"/>
    </row>
    <row r="934"/>
    <row r="935" ht="13.35" customHeight="1" s="162">
      <c r="B935" s="200" t="inlineStr">
        <is>
          <t>System</t>
        </is>
      </c>
      <c r="C935" s="403" t="n"/>
      <c r="D935" s="209">
        <f>IF('{Equipment Data Entry}'!B119="","",'{Equipment Data Entry}'!B119)</f>
        <v/>
      </c>
      <c r="E935" s="420" t="n"/>
      <c r="F935" s="403" t="n"/>
      <c r="G935" s="200" t="inlineStr">
        <is>
          <t>Service</t>
        </is>
      </c>
      <c r="H935" s="403" t="n"/>
      <c r="I935" s="210">
        <f>IF('{Equipment Data Entry}'!C119="","",'{Equipment Data Entry}'!C119)</f>
        <v/>
      </c>
      <c r="J935" s="420" t="n"/>
      <c r="K935" s="420" t="n"/>
      <c r="L935" s="420" t="n"/>
      <c r="M935" s="403" t="n"/>
      <c r="P935" s="450" t="inlineStr">
        <is>
          <t>Technician Notes</t>
        </is>
      </c>
      <c r="Q935" s="451" t="n"/>
      <c r="R935" s="451" t="n"/>
      <c r="S935" s="451" t="n"/>
      <c r="T935" s="451" t="n"/>
      <c r="U935" s="451" t="n"/>
      <c r="V935" s="451" t="n"/>
      <c r="W935" s="451" t="n"/>
      <c r="X935" s="451" t="n"/>
      <c r="Y935" s="451" t="n"/>
      <c r="Z935" s="452" t="n"/>
    </row>
    <row r="936" ht="13.35" customHeight="1" s="162">
      <c r="B936" s="424" t="n"/>
      <c r="C936" s="425" t="n"/>
      <c r="D936" s="424" t="n"/>
      <c r="E936" s="426" t="n"/>
      <c r="F936" s="425" t="n"/>
      <c r="G936" s="424" t="n"/>
      <c r="H936" s="425" t="n"/>
      <c r="I936" s="424" t="n"/>
      <c r="J936" s="426" t="n"/>
      <c r="K936" s="426" t="n"/>
      <c r="L936" s="426" t="n"/>
      <c r="M936" s="425" t="n"/>
      <c r="P936" s="453" t="n"/>
      <c r="Z936" s="454" t="n"/>
    </row>
    <row r="937" ht="13.35" customHeight="1" s="162">
      <c r="B937" s="455" t="inlineStr">
        <is>
          <t>Instrument:</t>
        </is>
      </c>
      <c r="C937" s="5" t="n"/>
      <c r="D937" s="428" t="n"/>
      <c r="G937" s="427" t="inlineStr">
        <is>
          <t>Ak basis / notes:</t>
        </is>
      </c>
      <c r="I937" s="456" t="n"/>
      <c r="P937" s="453" t="n"/>
      <c r="Z937" s="454" t="n"/>
    </row>
    <row r="938" ht="13.35" customHeight="1" s="162">
      <c r="B938" s="188" t="inlineStr">
        <is>
          <t>Register/Grille/Diffuser Airflow</t>
        </is>
      </c>
      <c r="C938" s="174" t="n"/>
      <c r="D938" s="174" t="n"/>
      <c r="E938" s="174" t="n"/>
      <c r="F938" s="173" t="n"/>
      <c r="G938" s="233" t="inlineStr">
        <is>
          <t>Design VEL</t>
        </is>
      </c>
      <c r="H938" s="194" t="inlineStr">
        <is>
          <t>Design CFM</t>
        </is>
      </c>
      <c r="I938" s="188" t="inlineStr">
        <is>
          <t>Initial</t>
        </is>
      </c>
      <c r="J938" s="173" t="n"/>
      <c r="K938" s="188" t="inlineStr">
        <is>
          <t>Final</t>
        </is>
      </c>
      <c r="L938" s="173" t="n"/>
      <c r="M938" s="188" t="inlineStr">
        <is>
          <t>%</t>
        </is>
      </c>
      <c r="P938" s="453" t="n"/>
      <c r="Z938" s="454" t="n"/>
    </row>
    <row r="939" ht="13.35" customHeight="1" s="162">
      <c r="B939" s="153" t="inlineStr">
        <is>
          <t>No.</t>
        </is>
      </c>
      <c r="C939" s="188" t="inlineStr">
        <is>
          <t>Area Served</t>
        </is>
      </c>
      <c r="D939" s="188" t="inlineStr">
        <is>
          <t>Type</t>
        </is>
      </c>
      <c r="E939" s="188" t="inlineStr">
        <is>
          <t>Size</t>
        </is>
      </c>
      <c r="F939" s="188" t="inlineStr">
        <is>
          <t>Ak</t>
        </is>
      </c>
      <c r="G939" s="442" t="n"/>
      <c r="H939" s="442" t="n"/>
      <c r="I939" s="188" t="inlineStr">
        <is>
          <t>VEL</t>
        </is>
      </c>
      <c r="J939" s="188" t="inlineStr">
        <is>
          <t>CFM</t>
        </is>
      </c>
      <c r="K939" s="188" t="inlineStr">
        <is>
          <t>VEL</t>
        </is>
      </c>
      <c r="L939" s="188" t="inlineStr">
        <is>
          <t>CFM</t>
        </is>
      </c>
      <c r="M939" s="442" t="n"/>
      <c r="P939" s="453" t="n"/>
      <c r="Z939" s="454" t="n"/>
    </row>
    <row r="940" ht="13.35" customHeight="1" s="162">
      <c r="B940" s="307" t="n"/>
      <c r="C940" s="307" t="n"/>
      <c r="E940" s="307" t="n"/>
      <c r="F940" s="32" t="n"/>
      <c r="G940" s="33">
        <f>IF(F940="", "", H940/F940)</f>
        <v/>
      </c>
      <c r="H940" s="33" t="n"/>
      <c r="I940" s="33" t="n"/>
      <c r="J940" s="33">
        <f>IF(I940="", "", I940*$F940)</f>
        <v/>
      </c>
      <c r="K940" s="33" t="n"/>
      <c r="L940" s="33">
        <f>IF(K940="", "", K940*$F940)</f>
        <v/>
      </c>
      <c r="M940" s="30">
        <f>IF(OR(H940="",H940=0),"",IF(K940="",IF(J940="","",J940/H940),L940/H940))</f>
        <v/>
      </c>
      <c r="P940" s="453" t="n"/>
      <c r="Z940" s="454" t="n"/>
    </row>
    <row r="941" ht="13.35" customHeight="1" s="162">
      <c r="B941" s="307" t="n"/>
      <c r="C941" s="307" t="n"/>
      <c r="E941" s="307" t="n"/>
      <c r="F941" s="32" t="n"/>
      <c r="G941" s="33">
        <f>IF(F941="", "", H941/F941)</f>
        <v/>
      </c>
      <c r="H941" s="33" t="n"/>
      <c r="I941" s="33" t="n"/>
      <c r="J941" s="33">
        <f>IF(I941="", "", I941*$F941)</f>
        <v/>
      </c>
      <c r="K941" s="33" t="n"/>
      <c r="L941" s="33">
        <f>IF(K941="", "", K941*$F941)</f>
        <v/>
      </c>
      <c r="M941" s="30">
        <f>IF(OR(H941="",H941=0),"",IF(K941="",IF(J941="","",J941/H941),L941/H941))</f>
        <v/>
      </c>
      <c r="P941" s="453" t="n"/>
      <c r="Z941" s="454" t="n"/>
    </row>
    <row r="942" ht="13.35" customHeight="1" s="162">
      <c r="B942" s="307" t="n"/>
      <c r="C942" s="307" t="n"/>
      <c r="E942" s="307" t="n"/>
      <c r="F942" s="32" t="n"/>
      <c r="G942" s="33">
        <f>IF(F942="", "", H942/F942)</f>
        <v/>
      </c>
      <c r="H942" s="33" t="n"/>
      <c r="I942" s="33" t="n"/>
      <c r="J942" s="33">
        <f>IF(I942="", "", I942*$F942)</f>
        <v/>
      </c>
      <c r="K942" s="33" t="n"/>
      <c r="L942" s="33">
        <f>IF(K942="", "", K942*$F942)</f>
        <v/>
      </c>
      <c r="M942" s="30">
        <f>IF(OR(H942="",H942=0),"",IF(K942="",IF(J942="","",J942/H942),L942/H942))</f>
        <v/>
      </c>
      <c r="P942" s="453" t="n"/>
      <c r="Z942" s="454" t="n"/>
    </row>
    <row r="943" ht="13.35" customHeight="1" s="162">
      <c r="B943" s="307" t="n"/>
      <c r="C943" s="307" t="n"/>
      <c r="E943" s="307" t="n"/>
      <c r="F943" s="32" t="n"/>
      <c r="G943" s="33">
        <f>IF(F943="", "", H943/F943)</f>
        <v/>
      </c>
      <c r="H943" s="33" t="n"/>
      <c r="I943" s="33" t="n"/>
      <c r="J943" s="33">
        <f>IF(I943="", "", I943*$F943)</f>
        <v/>
      </c>
      <c r="K943" s="33" t="n"/>
      <c r="L943" s="33">
        <f>IF(K943="", "", K943*$F943)</f>
        <v/>
      </c>
      <c r="M943" s="30">
        <f>IF(OR(H943="",H943=0),"",IF(K943="",IF(J943="","",J943/H943),L943/H943))</f>
        <v/>
      </c>
      <c r="P943" s="453" t="n"/>
      <c r="Z943" s="454" t="n"/>
    </row>
    <row r="944" ht="13.35" customHeight="1" s="162">
      <c r="B944" s="307" t="n"/>
      <c r="C944" s="307" t="n"/>
      <c r="E944" s="307" t="n"/>
      <c r="F944" s="32" t="n"/>
      <c r="G944" s="33">
        <f>IF(F944="", "", H944/F944)</f>
        <v/>
      </c>
      <c r="H944" s="33" t="n"/>
      <c r="I944" s="33" t="n"/>
      <c r="J944" s="33">
        <f>IF(I944="", "", I944*$F944)</f>
        <v/>
      </c>
      <c r="K944" s="33" t="n"/>
      <c r="L944" s="33">
        <f>IF(K944="", "", K944*$F944)</f>
        <v/>
      </c>
      <c r="M944" s="30">
        <f>IF(OR(H944="",H944=0),"",IF(K944="",IF(J944="","",J944/H944),L944/H944))</f>
        <v/>
      </c>
      <c r="P944" s="453" t="n"/>
      <c r="Z944" s="454" t="n"/>
    </row>
    <row r="945" ht="13.35" customHeight="1" s="162">
      <c r="B945" s="307" t="n"/>
      <c r="C945" s="307" t="n"/>
      <c r="E945" s="307" t="n"/>
      <c r="F945" s="32" t="n"/>
      <c r="G945" s="33">
        <f>IF(F945="", "", H945/F945)</f>
        <v/>
      </c>
      <c r="H945" s="33" t="n"/>
      <c r="I945" s="33" t="n"/>
      <c r="J945" s="33">
        <f>IF(I945="", "", I945*$F945)</f>
        <v/>
      </c>
      <c r="K945" s="33" t="n"/>
      <c r="L945" s="33">
        <f>IF(K945="", "", K945*$F945)</f>
        <v/>
      </c>
      <c r="M945" s="30">
        <f>IF(OR(H945="",H945=0),"",IF(K945="",IF(J945="","",J945/H945),L945/H945))</f>
        <v/>
      </c>
      <c r="P945" s="453" t="n"/>
      <c r="Z945" s="454" t="n"/>
    </row>
    <row r="946" ht="13.35" customHeight="1" s="162">
      <c r="B946" s="307" t="n"/>
      <c r="C946" s="307" t="n"/>
      <c r="E946" s="307" t="n"/>
      <c r="F946" s="32" t="n"/>
      <c r="G946" s="33">
        <f>IF(F946="", "", H946/F946)</f>
        <v/>
      </c>
      <c r="H946" s="33" t="n"/>
      <c r="I946" s="33" t="n"/>
      <c r="J946" s="33">
        <f>IF(I946="", "", I946*$F946)</f>
        <v/>
      </c>
      <c r="K946" s="33" t="n"/>
      <c r="L946" s="33">
        <f>IF(K946="", "", K946*$F946)</f>
        <v/>
      </c>
      <c r="M946" s="30">
        <f>IF(OR(H946="",H946=0),"",IF(K946="",IF(J946="","",J946/H946),L946/H946))</f>
        <v/>
      </c>
      <c r="P946" s="453" t="n"/>
      <c r="Z946" s="454" t="n"/>
    </row>
    <row r="947" ht="13.35" customHeight="1" s="162">
      <c r="B947" s="307" t="n"/>
      <c r="C947" s="307" t="n"/>
      <c r="E947" s="307" t="n"/>
      <c r="F947" s="32" t="n"/>
      <c r="G947" s="33">
        <f>IF(F947="", "", H947/F947)</f>
        <v/>
      </c>
      <c r="H947" s="33" t="n"/>
      <c r="I947" s="33" t="n"/>
      <c r="J947" s="33">
        <f>IF(I947="", "", I947*$F947)</f>
        <v/>
      </c>
      <c r="K947" s="33" t="n"/>
      <c r="L947" s="33">
        <f>IF(K947="", "", K947*$F947)</f>
        <v/>
      </c>
      <c r="M947" s="30">
        <f>IF(OR(H947="",H947=0),"",IF(K947="",IF(J947="","",J947/H947),L947/H947))</f>
        <v/>
      </c>
      <c r="P947" s="453" t="n"/>
      <c r="Z947" s="454" t="n"/>
    </row>
    <row r="948" ht="13.35" customHeight="1" s="162">
      <c r="B948" s="307" t="n"/>
      <c r="C948" s="307" t="n"/>
      <c r="E948" s="307" t="n"/>
      <c r="F948" s="32" t="n"/>
      <c r="G948" s="33">
        <f>IF(F948="", "", H948/F948)</f>
        <v/>
      </c>
      <c r="H948" s="33" t="n"/>
      <c r="I948" s="33" t="n"/>
      <c r="J948" s="33">
        <f>IF(I948="", "", I948*$F948)</f>
        <v/>
      </c>
      <c r="K948" s="33" t="n"/>
      <c r="L948" s="33">
        <f>IF(K948="", "", K948*$F948)</f>
        <v/>
      </c>
      <c r="M948" s="30">
        <f>IF(OR(H948="",H948=0),"",IF(K948="",IF(J948="","",J948/H948),L948/H948))</f>
        <v/>
      </c>
      <c r="P948" s="453" t="n"/>
      <c r="Z948" s="454" t="n"/>
    </row>
    <row r="949" ht="13.35" customHeight="1" s="162">
      <c r="B949" s="307" t="n"/>
      <c r="C949" s="307" t="n"/>
      <c r="E949" s="307" t="n"/>
      <c r="F949" s="32" t="n"/>
      <c r="G949" s="33">
        <f>IF(F949="", "", H949/F949)</f>
        <v/>
      </c>
      <c r="H949" s="33" t="n"/>
      <c r="I949" s="33" t="n"/>
      <c r="J949" s="33">
        <f>IF(I949="", "", I949*$F949)</f>
        <v/>
      </c>
      <c r="K949" s="33" t="n"/>
      <c r="L949" s="33">
        <f>IF(K949="", "", K949*$F949)</f>
        <v/>
      </c>
      <c r="M949" s="30">
        <f>IF(OR(H949="",H949=0),"",IF(K949="",IF(J949="","",J949/H949),L949/H949))</f>
        <v/>
      </c>
      <c r="P949" s="453" t="n"/>
      <c r="Z949" s="454" t="n"/>
    </row>
    <row r="950" ht="13.35" customHeight="1" s="162">
      <c r="B950" s="307" t="n"/>
      <c r="C950" s="307" t="n"/>
      <c r="E950" s="307" t="n"/>
      <c r="F950" s="32" t="n"/>
      <c r="G950" s="33">
        <f>IF(F950="", "", H950/F950)</f>
        <v/>
      </c>
      <c r="H950" s="33" t="n"/>
      <c r="I950" s="33" t="n"/>
      <c r="J950" s="33">
        <f>IF(I950="", "", I950*$F950)</f>
        <v/>
      </c>
      <c r="K950" s="33" t="n"/>
      <c r="L950" s="33">
        <f>IF(K950="", "", K950*$F950)</f>
        <v/>
      </c>
      <c r="M950" s="30">
        <f>IF(OR(H950="",H950=0),"",IF(K950="",IF(J950="","",J950/H950),L950/H950))</f>
        <v/>
      </c>
      <c r="P950" s="453" t="n"/>
      <c r="Z950" s="454" t="n"/>
    </row>
    <row r="951" ht="13.35" customHeight="1" s="162">
      <c r="B951" s="307" t="n"/>
      <c r="C951" s="307" t="n"/>
      <c r="E951" s="307" t="n"/>
      <c r="F951" s="32" t="n"/>
      <c r="G951" s="33">
        <f>IF(F951="", "", H951/F951)</f>
        <v/>
      </c>
      <c r="H951" s="33" t="n"/>
      <c r="I951" s="33" t="n"/>
      <c r="J951" s="33">
        <f>IF(I951="", "", I951*$F951)</f>
        <v/>
      </c>
      <c r="K951" s="33" t="n"/>
      <c r="L951" s="33">
        <f>IF(K951="", "", K951*$F951)</f>
        <v/>
      </c>
      <c r="M951" s="30">
        <f>IF(OR(H951="",H951=0),"",IF(K951="",IF(J951="","",J951/H951),L951/H951))</f>
        <v/>
      </c>
      <c r="P951" s="453" t="n"/>
      <c r="Z951" s="454" t="n"/>
    </row>
    <row r="952" ht="13.35" customHeight="1" s="162">
      <c r="B952" s="307" t="n"/>
      <c r="C952" s="307" t="n"/>
      <c r="E952" s="307" t="n"/>
      <c r="F952" s="32" t="n"/>
      <c r="G952" s="33">
        <f>IF(F952="", "", H952/F952)</f>
        <v/>
      </c>
      <c r="H952" s="33" t="n"/>
      <c r="I952" s="33" t="n"/>
      <c r="J952" s="33">
        <f>IF(I952="", "", I952*$F952)</f>
        <v/>
      </c>
      <c r="K952" s="33" t="n"/>
      <c r="L952" s="33">
        <f>IF(K952="", "", K952*$F952)</f>
        <v/>
      </c>
      <c r="M952" s="30">
        <f>IF(OR(H952="",H952=0),"",IF(K952="",IF(J952="","",J952/H952),L952/H952))</f>
        <v/>
      </c>
      <c r="P952" s="453" t="n"/>
      <c r="Z952" s="454" t="n"/>
    </row>
    <row r="953" ht="13.35" customHeight="1" s="162">
      <c r="B953" s="307" t="n"/>
      <c r="C953" s="307" t="n"/>
      <c r="E953" s="307" t="n"/>
      <c r="F953" s="32" t="n"/>
      <c r="G953" s="33">
        <f>IF(F953="", "", H953/F953)</f>
        <v/>
      </c>
      <c r="H953" s="33" t="n"/>
      <c r="I953" s="33" t="n"/>
      <c r="J953" s="33">
        <f>IF(I953="", "", I953*$F953)</f>
        <v/>
      </c>
      <c r="K953" s="33" t="n"/>
      <c r="L953" s="33">
        <f>IF(K953="", "", K953*$F953)</f>
        <v/>
      </c>
      <c r="M953" s="30">
        <f>IF(OR(H953="",H953=0),"",IF(K953="",IF(J953="","",J953/H953),L953/H953))</f>
        <v/>
      </c>
      <c r="P953" s="457" t="n"/>
      <c r="Q953" s="458" t="n"/>
      <c r="R953" s="458" t="n"/>
      <c r="S953" s="458" t="n"/>
      <c r="T953" s="458" t="n"/>
      <c r="U953" s="458" t="n"/>
      <c r="V953" s="458" t="n"/>
      <c r="W953" s="458" t="n"/>
      <c r="X953" s="458" t="n"/>
      <c r="Y953" s="458" t="n"/>
      <c r="Z953" s="459" t="n"/>
    </row>
    <row r="954" ht="13.35" customHeight="1" s="162">
      <c r="C954" s="126" t="inlineStr">
        <is>
          <t>Total</t>
        </is>
      </c>
      <c r="D954" s="159" t="n"/>
      <c r="H954" s="45">
        <f>IF(SUM(H940:H953)=0,"",SUM(H940:H953))</f>
        <v/>
      </c>
      <c r="J954" s="45">
        <f>IF(SUM(J940:J953)=0,"",SUM(J940:J953))</f>
        <v/>
      </c>
      <c r="L954" s="45">
        <f>IF(SUM(L940:L953)=0,"",SUM(L940:L953))</f>
        <v/>
      </c>
      <c r="M954" s="35">
        <f>IF(OR(H954="",H954=0),"",IF(L954="",IF(J954="","",J954/H954),L954/H954))</f>
        <v/>
      </c>
    </row>
    <row r="955"/>
    <row r="956" ht="13.35" customHeight="1" s="162">
      <c r="B956" s="200" t="inlineStr">
        <is>
          <t>System</t>
        </is>
      </c>
      <c r="C956" s="403" t="n"/>
      <c r="D956" s="209">
        <f>IF('{Equipment Data Entry}'!B120="","",'{Equipment Data Entry}'!B120)</f>
        <v/>
      </c>
      <c r="E956" s="420" t="n"/>
      <c r="F956" s="403" t="n"/>
      <c r="G956" s="200" t="inlineStr">
        <is>
          <t>Service</t>
        </is>
      </c>
      <c r="H956" s="403" t="n"/>
      <c r="I956" s="210">
        <f>IF('{Equipment Data Entry}'!C120="","",'{Equipment Data Entry}'!C120)</f>
        <v/>
      </c>
      <c r="J956" s="420" t="n"/>
      <c r="K956" s="420" t="n"/>
      <c r="L956" s="420" t="n"/>
      <c r="M956" s="403" t="n"/>
      <c r="P956" s="450" t="inlineStr">
        <is>
          <t>Technician Notes</t>
        </is>
      </c>
      <c r="Q956" s="451" t="n"/>
      <c r="R956" s="451" t="n"/>
      <c r="S956" s="451" t="n"/>
      <c r="T956" s="451" t="n"/>
      <c r="U956" s="451" t="n"/>
      <c r="V956" s="451" t="n"/>
      <c r="W956" s="451" t="n"/>
      <c r="X956" s="451" t="n"/>
      <c r="Y956" s="451" t="n"/>
      <c r="Z956" s="452" t="n"/>
    </row>
    <row r="957" ht="13.35" customHeight="1" s="162">
      <c r="B957" s="424" t="n"/>
      <c r="C957" s="425" t="n"/>
      <c r="D957" s="424" t="n"/>
      <c r="E957" s="426" t="n"/>
      <c r="F957" s="425" t="n"/>
      <c r="G957" s="424" t="n"/>
      <c r="H957" s="425" t="n"/>
      <c r="I957" s="424" t="n"/>
      <c r="J957" s="426" t="n"/>
      <c r="K957" s="426" t="n"/>
      <c r="L957" s="426" t="n"/>
      <c r="M957" s="425" t="n"/>
      <c r="P957" s="453" t="n"/>
      <c r="Z957" s="454" t="n"/>
    </row>
    <row r="958" ht="13.35" customHeight="1" s="162">
      <c r="B958" s="455" t="inlineStr">
        <is>
          <t>Instrument:</t>
        </is>
      </c>
      <c r="C958" s="5" t="n"/>
      <c r="D958" s="428" t="n"/>
      <c r="G958" s="427" t="inlineStr">
        <is>
          <t>Ak basis / notes:</t>
        </is>
      </c>
      <c r="I958" s="456" t="n"/>
      <c r="P958" s="453" t="n"/>
      <c r="Z958" s="454" t="n"/>
    </row>
    <row r="959" ht="13.35" customHeight="1" s="162">
      <c r="B959" s="188" t="inlineStr">
        <is>
          <t>Register/Grille/Diffuser Airflow</t>
        </is>
      </c>
      <c r="C959" s="174" t="n"/>
      <c r="D959" s="174" t="n"/>
      <c r="E959" s="174" t="n"/>
      <c r="F959" s="173" t="n"/>
      <c r="G959" s="233" t="inlineStr">
        <is>
          <t>Design VEL</t>
        </is>
      </c>
      <c r="H959" s="194" t="inlineStr">
        <is>
          <t>Design CFM</t>
        </is>
      </c>
      <c r="I959" s="188" t="inlineStr">
        <is>
          <t>Initial</t>
        </is>
      </c>
      <c r="J959" s="173" t="n"/>
      <c r="K959" s="188" t="inlineStr">
        <is>
          <t>Final</t>
        </is>
      </c>
      <c r="L959" s="173" t="n"/>
      <c r="M959" s="188" t="inlineStr">
        <is>
          <t>%</t>
        </is>
      </c>
      <c r="P959" s="453" t="n"/>
      <c r="Z959" s="454" t="n"/>
    </row>
    <row r="960" ht="13.35" customHeight="1" s="162">
      <c r="B960" s="153" t="inlineStr">
        <is>
          <t>No.</t>
        </is>
      </c>
      <c r="C960" s="188" t="inlineStr">
        <is>
          <t>Area Served</t>
        </is>
      </c>
      <c r="D960" s="188" t="inlineStr">
        <is>
          <t>Type</t>
        </is>
      </c>
      <c r="E960" s="188" t="inlineStr">
        <is>
          <t>Size</t>
        </is>
      </c>
      <c r="F960" s="188" t="inlineStr">
        <is>
          <t>Ak</t>
        </is>
      </c>
      <c r="G960" s="442" t="n"/>
      <c r="H960" s="442" t="n"/>
      <c r="I960" s="188" t="inlineStr">
        <is>
          <t>VEL</t>
        </is>
      </c>
      <c r="J960" s="188" t="inlineStr">
        <is>
          <t>CFM</t>
        </is>
      </c>
      <c r="K960" s="188" t="inlineStr">
        <is>
          <t>VEL</t>
        </is>
      </c>
      <c r="L960" s="188" t="inlineStr">
        <is>
          <t>CFM</t>
        </is>
      </c>
      <c r="M960" s="442" t="n"/>
      <c r="P960" s="453" t="n"/>
      <c r="Z960" s="454" t="n"/>
    </row>
    <row r="961" ht="13.35" customHeight="1" s="162">
      <c r="B961" s="307" t="n"/>
      <c r="C961" s="307" t="n"/>
      <c r="E961" s="307" t="n"/>
      <c r="F961" s="32" t="n"/>
      <c r="G961" s="33">
        <f>IF(F961="", "", H961/F961)</f>
        <v/>
      </c>
      <c r="H961" s="33" t="n"/>
      <c r="I961" s="33" t="n"/>
      <c r="J961" s="33">
        <f>IF(I961="", "", I961*$F961)</f>
        <v/>
      </c>
      <c r="K961" s="33" t="n"/>
      <c r="L961" s="33">
        <f>IF(K961="", "", K961*$F961)</f>
        <v/>
      </c>
      <c r="M961" s="30">
        <f>IF(OR(H961="",H961=0),"",IF(K961="",IF(J961="","",J961/H961),L961/H961))</f>
        <v/>
      </c>
      <c r="P961" s="453" t="n"/>
      <c r="Z961" s="454" t="n"/>
    </row>
    <row r="962" ht="13.35" customHeight="1" s="162">
      <c r="B962" s="307" t="n"/>
      <c r="C962" s="307" t="n"/>
      <c r="E962" s="307" t="n"/>
      <c r="F962" s="32" t="n"/>
      <c r="G962" s="33">
        <f>IF(F962="", "", H962/F962)</f>
        <v/>
      </c>
      <c r="H962" s="33" t="n"/>
      <c r="I962" s="33" t="n"/>
      <c r="J962" s="33">
        <f>IF(I962="", "", I962*$F962)</f>
        <v/>
      </c>
      <c r="K962" s="33" t="n"/>
      <c r="L962" s="33">
        <f>IF(K962="", "", K962*$F962)</f>
        <v/>
      </c>
      <c r="M962" s="30">
        <f>IF(OR(H962="",H962=0),"",IF(K962="",IF(J962="","",J962/H962),L962/H962))</f>
        <v/>
      </c>
      <c r="P962" s="453" t="n"/>
      <c r="Z962" s="454" t="n"/>
    </row>
    <row r="963" ht="13.35" customHeight="1" s="162">
      <c r="B963" s="307" t="n"/>
      <c r="C963" s="307" t="n"/>
      <c r="E963" s="307" t="n"/>
      <c r="F963" s="32" t="n"/>
      <c r="G963" s="33">
        <f>IF(F963="", "", H963/F963)</f>
        <v/>
      </c>
      <c r="H963" s="33" t="n"/>
      <c r="I963" s="33" t="n"/>
      <c r="J963" s="33">
        <f>IF(I963="", "", I963*$F963)</f>
        <v/>
      </c>
      <c r="K963" s="33" t="n"/>
      <c r="L963" s="33">
        <f>IF(K963="", "", K963*$F963)</f>
        <v/>
      </c>
      <c r="M963" s="30">
        <f>IF(OR(H963="",H963=0),"",IF(K963="",IF(J963="","",J963/H963),L963/H963))</f>
        <v/>
      </c>
      <c r="P963" s="453" t="n"/>
      <c r="Z963" s="454" t="n"/>
    </row>
    <row r="964" ht="13.35" customHeight="1" s="162">
      <c r="B964" s="307" t="n"/>
      <c r="C964" s="307" t="n"/>
      <c r="E964" s="307" t="n"/>
      <c r="F964" s="32" t="n"/>
      <c r="G964" s="33">
        <f>IF(F964="", "", H964/F964)</f>
        <v/>
      </c>
      <c r="H964" s="33" t="n"/>
      <c r="I964" s="33" t="n"/>
      <c r="J964" s="33">
        <f>IF(I964="", "", I964*$F964)</f>
        <v/>
      </c>
      <c r="K964" s="33" t="n"/>
      <c r="L964" s="33">
        <f>IF(K964="", "", K964*$F964)</f>
        <v/>
      </c>
      <c r="M964" s="30">
        <f>IF(OR(H964="",H964=0),"",IF(K964="",IF(J964="","",J964/H964),L964/H964))</f>
        <v/>
      </c>
      <c r="P964" s="453" t="n"/>
      <c r="Z964" s="454"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c r="P965" s="453" t="n"/>
      <c r="Z965" s="454" t="n"/>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c r="P966" s="453" t="n"/>
      <c r="Z966" s="454" t="n"/>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c r="P967" s="453" t="n"/>
      <c r="Z967" s="454" t="n"/>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c r="P968" s="453" t="n"/>
      <c r="Z968" s="454" t="n"/>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c r="P969" s="453" t="n"/>
      <c r="Z969" s="454" t="n"/>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c r="P970" s="453" t="n"/>
      <c r="Z970" s="454" t="n"/>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c r="P971" s="453" t="n"/>
      <c r="Z971" s="454" t="n"/>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c r="P972" s="453" t="n"/>
      <c r="Z972" s="454" t="n"/>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c r="P973" s="453" t="n"/>
      <c r="Z973" s="454" t="n"/>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c r="P974" s="457" t="n"/>
      <c r="Q974" s="458" t="n"/>
      <c r="R974" s="458" t="n"/>
      <c r="S974" s="458" t="n"/>
      <c r="T974" s="458" t="n"/>
      <c r="U974" s="458" t="n"/>
      <c r="V974" s="458" t="n"/>
      <c r="W974" s="458" t="n"/>
      <c r="X974" s="458" t="n"/>
      <c r="Y974" s="458" t="n"/>
      <c r="Z974" s="459" t="n"/>
    </row>
    <row r="975" ht="13.35" customHeight="1" s="162">
      <c r="C975" s="126" t="inlineStr">
        <is>
          <t>Total</t>
        </is>
      </c>
      <c r="D975" s="159" t="n"/>
      <c r="H975" s="45">
        <f>IF(SUM(H961:H974)=0,"",SUM(H961:H974))</f>
        <v/>
      </c>
      <c r="J975" s="45">
        <f>IF(SUM(J961:J974)=0,"",SUM(J961:J974))</f>
        <v/>
      </c>
      <c r="L975" s="45">
        <f>IF(SUM(L961:L974)=0,"",SUM(L961:L974))</f>
        <v/>
      </c>
      <c r="M975" s="35">
        <f>IF(OR(H975="",H975=0),"",IF(L975="",IF(J975="","",J975/H975),L975/H975))</f>
        <v/>
      </c>
    </row>
    <row r="976"/>
    <row r="977"/>
    <row r="978" ht="13.35" customHeight="1" s="162">
      <c r="B978" s="188" t="inlineStr">
        <is>
          <t>Notes</t>
        </is>
      </c>
      <c r="C978" s="173" t="n"/>
      <c r="D978" s="254" t="n"/>
      <c r="E978" s="159" t="n"/>
      <c r="F978" s="159" t="n"/>
      <c r="G978" s="159" t="n"/>
      <c r="H978" s="159" t="n"/>
      <c r="I978" s="159" t="n"/>
      <c r="J978" s="159" t="n"/>
      <c r="K978" s="159" t="n"/>
      <c r="L978" s="159" t="n"/>
      <c r="M978" s="160" t="n"/>
    </row>
    <row r="979" ht="13.35" customHeight="1" s="162">
      <c r="B979" s="460" t="n"/>
      <c r="M979" s="163" t="n"/>
    </row>
    <row r="980" ht="13.35" customHeight="1" s="162">
      <c r="B980" s="460" t="n"/>
      <c r="M980" s="163" t="n"/>
    </row>
    <row r="981" ht="13.35" customHeight="1" s="162">
      <c r="B981" s="460" t="n"/>
      <c r="M981" s="163" t="n"/>
    </row>
    <row r="982" ht="13.35" customHeight="1" s="162">
      <c r="B982" s="461" t="n"/>
      <c r="C982" s="165" t="n"/>
      <c r="D982" s="165" t="n"/>
      <c r="E982" s="165" t="n"/>
      <c r="F982" s="165" t="n"/>
      <c r="G982" s="165" t="n"/>
      <c r="H982" s="165" t="n"/>
      <c r="I982" s="165" t="n"/>
      <c r="J982" s="165" t="n"/>
      <c r="K982" s="165" t="n"/>
      <c r="L982" s="165" t="n"/>
      <c r="M982" s="166" t="n"/>
    </row>
  </sheetData>
  <mergeCells count="1408">
    <mergeCell ref="P236:Z236"/>
    <mergeCell ref="P570:Z570"/>
    <mergeCell ref="D592:F593"/>
    <mergeCell ref="C191:D191"/>
    <mergeCell ref="P901:Z901"/>
    <mergeCell ref="P895:Z895"/>
    <mergeCell ref="I368:M369"/>
    <mergeCell ref="P894:Z894"/>
    <mergeCell ref="I566:M566"/>
    <mergeCell ref="B368:C369"/>
    <mergeCell ref="P598:Z598"/>
    <mergeCell ref="D739:F740"/>
    <mergeCell ref="P896:Z896"/>
    <mergeCell ref="B243:C243"/>
    <mergeCell ref="H420:H421"/>
    <mergeCell ref="H105:H106"/>
    <mergeCell ref="P623:Z623"/>
    <mergeCell ref="P921:Z921"/>
    <mergeCell ref="D194:M194"/>
    <mergeCell ref="P614:Z614"/>
    <mergeCell ref="D300:F300"/>
    <mergeCell ref="P624:Z624"/>
    <mergeCell ref="B390:C390"/>
    <mergeCell ref="P309:Z309"/>
    <mergeCell ref="P922:Z922"/>
    <mergeCell ref="B420:F420"/>
    <mergeCell ref="P924:Z924"/>
    <mergeCell ref="G7:G8"/>
    <mergeCell ref="P609:Z609"/>
    <mergeCell ref="I251:M251"/>
    <mergeCell ref="I592:M593"/>
    <mergeCell ref="G613:H614"/>
    <mergeCell ref="B322:F322"/>
    <mergeCell ref="D55:F55"/>
    <mergeCell ref="P940:Z940"/>
    <mergeCell ref="M322:M323"/>
    <mergeCell ref="P179:Z179"/>
    <mergeCell ref="G154:G155"/>
    <mergeCell ref="P39:Z39"/>
    <mergeCell ref="C415:D415"/>
    <mergeCell ref="P337:Z337"/>
    <mergeCell ref="B448:F448"/>
    <mergeCell ref="G760:H761"/>
    <mergeCell ref="P662:Z662"/>
    <mergeCell ref="P935:Z935"/>
    <mergeCell ref="G665:G666"/>
    <mergeCell ref="B982:M982"/>
    <mergeCell ref="P962:Z962"/>
    <mergeCell ref="P207:Z207"/>
    <mergeCell ref="D25:F26"/>
    <mergeCell ref="D292:M292"/>
    <mergeCell ref="I300:M300"/>
    <mergeCell ref="G543:H544"/>
    <mergeCell ref="B686:M686"/>
    <mergeCell ref="P564:Z564"/>
    <mergeCell ref="B685:M685"/>
    <mergeCell ref="P232:Z232"/>
    <mergeCell ref="P566:Z566"/>
    <mergeCell ref="P864:Z864"/>
    <mergeCell ref="B687:M687"/>
    <mergeCell ref="P261:Z261"/>
    <mergeCell ref="P532:Z532"/>
    <mergeCell ref="P559:Z559"/>
    <mergeCell ref="P690:Z690"/>
    <mergeCell ref="P866:Z866"/>
    <mergeCell ref="K273:L273"/>
    <mergeCell ref="P561:Z561"/>
    <mergeCell ref="D837:F838"/>
    <mergeCell ref="C611:D611"/>
    <mergeCell ref="I55:M55"/>
    <mergeCell ref="B100:M100"/>
    <mergeCell ref="P706:Z706"/>
    <mergeCell ref="P279:Z279"/>
    <mergeCell ref="D6:F6"/>
    <mergeCell ref="P251:Z251"/>
    <mergeCell ref="G105:G106"/>
    <mergeCell ref="P403:Z403"/>
    <mergeCell ref="P701:Z701"/>
    <mergeCell ref="P280:Z280"/>
    <mergeCell ref="B684:C684"/>
    <mergeCell ref="P274:Z274"/>
    <mergeCell ref="P411:Z411"/>
    <mergeCell ref="P703:Z703"/>
    <mergeCell ref="B785:M785"/>
    <mergeCell ref="I74:M75"/>
    <mergeCell ref="M959:M960"/>
    <mergeCell ref="H518:H519"/>
    <mergeCell ref="P300:Z300"/>
    <mergeCell ref="I837:M838"/>
    <mergeCell ref="D445:F446"/>
    <mergeCell ref="P631:Z631"/>
    <mergeCell ref="H126:H127"/>
    <mergeCell ref="P938:Z938"/>
    <mergeCell ref="B742:F742"/>
    <mergeCell ref="P422:Z422"/>
    <mergeCell ref="P335:Z335"/>
    <mergeCell ref="I693:J693"/>
    <mergeCell ref="L2:M2"/>
    <mergeCell ref="I6:M6"/>
    <mergeCell ref="I102:M103"/>
    <mergeCell ref="L3:M3"/>
    <mergeCell ref="P773:Z773"/>
    <mergeCell ref="P651:Z651"/>
    <mergeCell ref="K350:L350"/>
    <mergeCell ref="B28:F28"/>
    <mergeCell ref="D370:F370"/>
    <mergeCell ref="P775:Z775"/>
    <mergeCell ref="B791:F791"/>
    <mergeCell ref="P348:Z348"/>
    <mergeCell ref="P646:Z646"/>
    <mergeCell ref="P804:Z804"/>
    <mergeCell ref="P43:Z43"/>
    <mergeCell ref="P648:Z648"/>
    <mergeCell ref="P74:Z74"/>
    <mergeCell ref="P372:Z372"/>
    <mergeCell ref="B98:M98"/>
    <mergeCell ref="B782:C782"/>
    <mergeCell ref="P76:Z76"/>
    <mergeCell ref="P374:Z374"/>
    <mergeCell ref="B56:F56"/>
    <mergeCell ref="P672:Z672"/>
    <mergeCell ref="D398:F398"/>
    <mergeCell ref="P699:Z699"/>
    <mergeCell ref="P674:Z674"/>
    <mergeCell ref="D543:F544"/>
    <mergeCell ref="G711:H712"/>
    <mergeCell ref="G396:H397"/>
    <mergeCell ref="K518:L518"/>
    <mergeCell ref="G861:G862"/>
    <mergeCell ref="P87:Z87"/>
    <mergeCell ref="B295:M295"/>
    <mergeCell ref="P298:Z298"/>
    <mergeCell ref="P418:Z418"/>
    <mergeCell ref="P89:Z89"/>
    <mergeCell ref="D104:F104"/>
    <mergeCell ref="P412:Z412"/>
    <mergeCell ref="B194:C194"/>
    <mergeCell ref="D321:F321"/>
    <mergeCell ref="C464:D464"/>
    <mergeCell ref="P420:Z420"/>
    <mergeCell ref="P718:Z718"/>
    <mergeCell ref="B96:C96"/>
    <mergeCell ref="P712:Z712"/>
    <mergeCell ref="P728:Z728"/>
    <mergeCell ref="P743:Z743"/>
    <mergeCell ref="H840:H841"/>
    <mergeCell ref="B221:C222"/>
    <mergeCell ref="P17:Z17"/>
    <mergeCell ref="P446:Z446"/>
    <mergeCell ref="C219:D219"/>
    <mergeCell ref="D762:F762"/>
    <mergeCell ref="P19:Z19"/>
    <mergeCell ref="P448:Z448"/>
    <mergeCell ref="P746:Z746"/>
    <mergeCell ref="P12:Z12"/>
    <mergeCell ref="B840:F840"/>
    <mergeCell ref="P14:Z14"/>
    <mergeCell ref="I105:J105"/>
    <mergeCell ref="B249:C250"/>
    <mergeCell ref="I104:M104"/>
    <mergeCell ref="P914:Z914"/>
    <mergeCell ref="M812:M813"/>
    <mergeCell ref="P159:Z159"/>
    <mergeCell ref="I616:J616"/>
    <mergeCell ref="P370:Z370"/>
    <mergeCell ref="P916:Z916"/>
    <mergeCell ref="P161:Z161"/>
    <mergeCell ref="P484:Z484"/>
    <mergeCell ref="P459:Z459"/>
    <mergeCell ref="P65:Z65"/>
    <mergeCell ref="P670:Z670"/>
    <mergeCell ref="K77:L77"/>
    <mergeCell ref="H469:H470"/>
    <mergeCell ref="B907:C908"/>
    <mergeCell ref="I762:M762"/>
    <mergeCell ref="P212:Z212"/>
    <mergeCell ref="P510:Z510"/>
    <mergeCell ref="P844:Z844"/>
    <mergeCell ref="P83:Z83"/>
    <mergeCell ref="P512:Z512"/>
    <mergeCell ref="P810:Z810"/>
    <mergeCell ref="B538:M538"/>
    <mergeCell ref="G840:G841"/>
    <mergeCell ref="P85:Z85"/>
    <mergeCell ref="P383:Z383"/>
    <mergeCell ref="P839:Z839"/>
    <mergeCell ref="P84:Z84"/>
    <mergeCell ref="I517:M517"/>
    <mergeCell ref="P385:Z385"/>
    <mergeCell ref="P841:Z841"/>
    <mergeCell ref="P80:Z80"/>
    <mergeCell ref="K546:L546"/>
    <mergeCell ref="H938:H939"/>
    <mergeCell ref="P225:Z225"/>
    <mergeCell ref="H322:H323"/>
    <mergeCell ref="P227:Z227"/>
    <mergeCell ref="P525:Z525"/>
    <mergeCell ref="P859:Z859"/>
    <mergeCell ref="B760:C761"/>
    <mergeCell ref="P742:Z742"/>
    <mergeCell ref="P226:Z226"/>
    <mergeCell ref="I543:M544"/>
    <mergeCell ref="I497:J497"/>
    <mergeCell ref="B537:C537"/>
    <mergeCell ref="P10:Z10"/>
    <mergeCell ref="B543:C544"/>
    <mergeCell ref="G469:G470"/>
    <mergeCell ref="B146:M146"/>
    <mergeCell ref="P155:Z155"/>
    <mergeCell ref="P130:Z130"/>
    <mergeCell ref="M28:M29"/>
    <mergeCell ref="B490:M490"/>
    <mergeCell ref="P912:Z912"/>
    <mergeCell ref="P157:Z157"/>
    <mergeCell ref="P455:Z455"/>
    <mergeCell ref="G616:G617"/>
    <mergeCell ref="C632:D632"/>
    <mergeCell ref="D174:F174"/>
    <mergeCell ref="P457:Z457"/>
    <mergeCell ref="P755:Z755"/>
    <mergeCell ref="P913:Z913"/>
    <mergeCell ref="B595:F595"/>
    <mergeCell ref="P907:Z907"/>
    <mergeCell ref="P152:Z152"/>
    <mergeCell ref="P452:Z452"/>
    <mergeCell ref="G515:H516"/>
    <mergeCell ref="G788:H789"/>
    <mergeCell ref="P176:Z176"/>
    <mergeCell ref="P483:Z483"/>
    <mergeCell ref="I126:J126"/>
    <mergeCell ref="P178:Z178"/>
    <mergeCell ref="M497:M498"/>
    <mergeCell ref="P56:Z56"/>
    <mergeCell ref="D202:F202"/>
    <mergeCell ref="P214:Z214"/>
    <mergeCell ref="P468:Z468"/>
    <mergeCell ref="B834:M834"/>
    <mergeCell ref="G322:G323"/>
    <mergeCell ref="P478:Z478"/>
    <mergeCell ref="G935:H936"/>
    <mergeCell ref="P837:Z837"/>
    <mergeCell ref="P812:Z812"/>
    <mergeCell ref="B733:C733"/>
    <mergeCell ref="B981:M981"/>
    <mergeCell ref="C730:D730"/>
    <mergeCell ref="M252:M253"/>
    <mergeCell ref="B247:M247"/>
    <mergeCell ref="B635:C635"/>
    <mergeCell ref="P550:Z550"/>
    <mergeCell ref="P522:Z522"/>
    <mergeCell ref="P850:Z850"/>
    <mergeCell ref="B246:M246"/>
    <mergeCell ref="I223:M223"/>
    <mergeCell ref="P120:Z120"/>
    <mergeCell ref="I319:M320"/>
    <mergeCell ref="D396:F397"/>
    <mergeCell ref="H77:H78"/>
    <mergeCell ref="P847:Z847"/>
    <mergeCell ref="P707:Z707"/>
    <mergeCell ref="G693:G694"/>
    <mergeCell ref="P578:Z578"/>
    <mergeCell ref="P876:Z876"/>
    <mergeCell ref="C926:D926"/>
    <mergeCell ref="I370:M370"/>
    <mergeCell ref="P123:Z123"/>
    <mergeCell ref="P421:Z421"/>
    <mergeCell ref="B931:M931"/>
    <mergeCell ref="B933:M933"/>
    <mergeCell ref="P262:Z262"/>
    <mergeCell ref="I249:M250"/>
    <mergeCell ref="I203:J203"/>
    <mergeCell ref="K301:L301"/>
    <mergeCell ref="H693:H694"/>
    <mergeCell ref="I420:J420"/>
    <mergeCell ref="P568:Z568"/>
    <mergeCell ref="P508:Z508"/>
    <mergeCell ref="P263:Z263"/>
    <mergeCell ref="P597:Z597"/>
    <mergeCell ref="P474:Z474"/>
    <mergeCell ref="P134:Z134"/>
    <mergeCell ref="H273:H274"/>
    <mergeCell ref="I396:M397"/>
    <mergeCell ref="G172:H173"/>
    <mergeCell ref="I594:M594"/>
    <mergeCell ref="B711:C712"/>
    <mergeCell ref="B396:C397"/>
    <mergeCell ref="B639:M639"/>
    <mergeCell ref="D760:F761"/>
    <mergeCell ref="G200:H201"/>
    <mergeCell ref="P949:Z949"/>
    <mergeCell ref="P650:Z650"/>
    <mergeCell ref="G224:G225"/>
    <mergeCell ref="P948:Z948"/>
    <mergeCell ref="P187:Z187"/>
    <mergeCell ref="P223:Z223"/>
    <mergeCell ref="P494:Z494"/>
    <mergeCell ref="P950:Z950"/>
    <mergeCell ref="P189:Z189"/>
    <mergeCell ref="B175:F175"/>
    <mergeCell ref="P523:Z523"/>
    <mergeCell ref="G347:H348"/>
    <mergeCell ref="P218:Z218"/>
    <mergeCell ref="C268:D268"/>
    <mergeCell ref="D788:F789"/>
    <mergeCell ref="G858:H859"/>
    <mergeCell ref="P205:Z205"/>
    <mergeCell ref="P363:Z363"/>
    <mergeCell ref="P574:Z574"/>
    <mergeCell ref="P58:Z58"/>
    <mergeCell ref="P872:Z872"/>
    <mergeCell ref="P365:Z365"/>
    <mergeCell ref="P663:Z663"/>
    <mergeCell ref="P961:Z961"/>
    <mergeCell ref="I664:M664"/>
    <mergeCell ref="D566:F566"/>
    <mergeCell ref="P874:Z874"/>
    <mergeCell ref="I760:M761"/>
    <mergeCell ref="P665:Z665"/>
    <mergeCell ref="P963:Z963"/>
    <mergeCell ref="B341:C341"/>
    <mergeCell ref="K693:L693"/>
    <mergeCell ref="B371:F371"/>
    <mergeCell ref="D713:F713"/>
    <mergeCell ref="D809:F810"/>
    <mergeCell ref="P716:Z716"/>
    <mergeCell ref="M616:M617"/>
    <mergeCell ref="I692:M692"/>
    <mergeCell ref="P593:Z593"/>
    <mergeCell ref="I788:M789"/>
    <mergeCell ref="G420:G421"/>
    <mergeCell ref="B399:F399"/>
    <mergeCell ref="P132:Z132"/>
    <mergeCell ref="I350:J350"/>
    <mergeCell ref="I567:J567"/>
    <mergeCell ref="D643:F643"/>
    <mergeCell ref="P744:Z744"/>
    <mergeCell ref="B637:M637"/>
    <mergeCell ref="P8:Z8"/>
    <mergeCell ref="P621:Z621"/>
    <mergeCell ref="P615:Z615"/>
    <mergeCell ref="M301:M302"/>
    <mergeCell ref="D937:F937"/>
    <mergeCell ref="P272:Z272"/>
    <mergeCell ref="P308:Z308"/>
    <mergeCell ref="P606:Z606"/>
    <mergeCell ref="P160:Z160"/>
    <mergeCell ref="G739:H740"/>
    <mergeCell ref="B784:M784"/>
    <mergeCell ref="G644:G645"/>
    <mergeCell ref="B809:C810"/>
    <mergeCell ref="C534:D534"/>
    <mergeCell ref="P334:Z334"/>
    <mergeCell ref="P757:Z757"/>
    <mergeCell ref="B439:C439"/>
    <mergeCell ref="P361:Z361"/>
    <mergeCell ref="P659:Z659"/>
    <mergeCell ref="I4:M5"/>
    <mergeCell ref="P669:Z669"/>
    <mergeCell ref="K252:L252"/>
    <mergeCell ref="G25:H26"/>
    <mergeCell ref="P959:Z959"/>
    <mergeCell ref="P356:Z356"/>
    <mergeCell ref="I937:M937"/>
    <mergeCell ref="H28:H29"/>
    <mergeCell ref="D200:F201"/>
    <mergeCell ref="M910:M911"/>
    <mergeCell ref="P224:Z224"/>
    <mergeCell ref="P382:Z382"/>
    <mergeCell ref="P260:Z260"/>
    <mergeCell ref="P558:Z558"/>
    <mergeCell ref="I25:M26"/>
    <mergeCell ref="P259:Z259"/>
    <mergeCell ref="I174:M174"/>
    <mergeCell ref="I515:M516"/>
    <mergeCell ref="B737:M737"/>
    <mergeCell ref="B99:M99"/>
    <mergeCell ref="P827:Z827"/>
    <mergeCell ref="P400:Z400"/>
    <mergeCell ref="P698:Z698"/>
    <mergeCell ref="K105:L105"/>
    <mergeCell ref="H497:H498"/>
    <mergeCell ref="P402:Z402"/>
    <mergeCell ref="B546:F546"/>
    <mergeCell ref="P619:Z619"/>
    <mergeCell ref="B935:C936"/>
    <mergeCell ref="P103:Z103"/>
    <mergeCell ref="P401:Z401"/>
    <mergeCell ref="I200:M201"/>
    <mergeCell ref="C779:D779"/>
    <mergeCell ref="I494:M495"/>
    <mergeCell ref="G126:G127"/>
    <mergeCell ref="P113:Z113"/>
    <mergeCell ref="I711:M712"/>
    <mergeCell ref="H252:H253"/>
    <mergeCell ref="P840:Z840"/>
    <mergeCell ref="P330:Z330"/>
    <mergeCell ref="K763:L763"/>
    <mergeCell ref="B147:M147"/>
    <mergeCell ref="P332:Z332"/>
    <mergeCell ref="G28:G29"/>
    <mergeCell ref="P752:Z752"/>
    <mergeCell ref="P630:Z630"/>
    <mergeCell ref="C44:D44"/>
    <mergeCell ref="I273:J273"/>
    <mergeCell ref="P27:Z27"/>
    <mergeCell ref="P325:Z325"/>
    <mergeCell ref="G791:G792"/>
    <mergeCell ref="P456:Z456"/>
    <mergeCell ref="C807:D807"/>
    <mergeCell ref="D349:F349"/>
    <mergeCell ref="P754:Z754"/>
    <mergeCell ref="P790:Z790"/>
    <mergeCell ref="P327:Z327"/>
    <mergeCell ref="P472:Z472"/>
    <mergeCell ref="D684:M684"/>
    <mergeCell ref="B154:F154"/>
    <mergeCell ref="G662:H663"/>
    <mergeCell ref="B832:M832"/>
    <mergeCell ref="P167:Z167"/>
    <mergeCell ref="P772:Z772"/>
    <mergeCell ref="P55:Z55"/>
    <mergeCell ref="M399:M400"/>
    <mergeCell ref="P38:Z38"/>
    <mergeCell ref="P169:Z169"/>
    <mergeCell ref="B910:F910"/>
    <mergeCell ref="P467:Z467"/>
    <mergeCell ref="P774:Z774"/>
    <mergeCell ref="P40:Z40"/>
    <mergeCell ref="D831:M831"/>
    <mergeCell ref="P469:Z469"/>
    <mergeCell ref="P257:Z257"/>
    <mergeCell ref="B145:C145"/>
    <mergeCell ref="P798:Z798"/>
    <mergeCell ref="B393:M393"/>
    <mergeCell ref="D545:F545"/>
    <mergeCell ref="K497:L497"/>
    <mergeCell ref="P371:Z371"/>
    <mergeCell ref="D641:F642"/>
    <mergeCell ref="B97:M97"/>
    <mergeCell ref="D517:F517"/>
    <mergeCell ref="P800:Z800"/>
    <mergeCell ref="P66:Z66"/>
    <mergeCell ref="D858:F859"/>
    <mergeCell ref="C877:D877"/>
    <mergeCell ref="P702:Z702"/>
    <mergeCell ref="M420:M421"/>
    <mergeCell ref="P399:Z399"/>
    <mergeCell ref="P697:Z697"/>
    <mergeCell ref="K861:L861"/>
    <mergeCell ref="M567:M568"/>
    <mergeCell ref="P111:Z111"/>
    <mergeCell ref="P724:Z724"/>
    <mergeCell ref="I665:J665"/>
    <mergeCell ref="P419:Z419"/>
    <mergeCell ref="D741:F741"/>
    <mergeCell ref="P427:Z427"/>
    <mergeCell ref="P112:Z112"/>
    <mergeCell ref="I545:M545"/>
    <mergeCell ref="B347:C348"/>
    <mergeCell ref="I641:M642"/>
    <mergeCell ref="G273:G274"/>
    <mergeCell ref="I858:M859"/>
    <mergeCell ref="B932:M932"/>
    <mergeCell ref="P139:Z139"/>
    <mergeCell ref="P595:Z595"/>
    <mergeCell ref="P893:Z893"/>
    <mergeCell ref="P138:Z138"/>
    <mergeCell ref="M791:M792"/>
    <mergeCell ref="H567:H568"/>
    <mergeCell ref="P9:Z9"/>
    <mergeCell ref="P140:Z140"/>
    <mergeCell ref="P463:Z463"/>
    <mergeCell ref="P797:Z797"/>
    <mergeCell ref="P11:Z11"/>
    <mergeCell ref="P799:Z799"/>
    <mergeCell ref="I742:J742"/>
    <mergeCell ref="I564:M565"/>
    <mergeCell ref="P765:Z765"/>
    <mergeCell ref="I741:M741"/>
    <mergeCell ref="D935:F936"/>
    <mergeCell ref="P796:Z796"/>
    <mergeCell ref="P823:Z823"/>
    <mergeCell ref="H595:H596"/>
    <mergeCell ref="P62:Z62"/>
    <mergeCell ref="P369:Z369"/>
    <mergeCell ref="P667:Z667"/>
    <mergeCell ref="P825:Z825"/>
    <mergeCell ref="P64:Z64"/>
    <mergeCell ref="P362:Z362"/>
    <mergeCell ref="B292:C292"/>
    <mergeCell ref="P791:Z791"/>
    <mergeCell ref="P153:Z153"/>
    <mergeCell ref="P364:Z364"/>
    <mergeCell ref="P238:Z238"/>
    <mergeCell ref="P509:Z509"/>
    <mergeCell ref="P965:Z965"/>
    <mergeCell ref="P204:Z204"/>
    <mergeCell ref="P82:Z82"/>
    <mergeCell ref="H301:H302"/>
    <mergeCell ref="P809:Z809"/>
    <mergeCell ref="P967:Z967"/>
    <mergeCell ref="P75:Z75"/>
    <mergeCell ref="D860:F860"/>
    <mergeCell ref="P206:Z206"/>
    <mergeCell ref="P233:Z233"/>
    <mergeCell ref="P504:Z504"/>
    <mergeCell ref="B739:C740"/>
    <mergeCell ref="P838:Z838"/>
    <mergeCell ref="I839:M839"/>
    <mergeCell ref="P235:Z235"/>
    <mergeCell ref="P506:Z506"/>
    <mergeCell ref="P533:Z533"/>
    <mergeCell ref="I935:M936"/>
    <mergeCell ref="G567:G568"/>
    <mergeCell ref="C583:D583"/>
    <mergeCell ref="B861:F861"/>
    <mergeCell ref="B488:C488"/>
    <mergeCell ref="B588:M588"/>
    <mergeCell ref="D125:F125"/>
    <mergeCell ref="I812:J812"/>
    <mergeCell ref="B590:M590"/>
    <mergeCell ref="D888:F888"/>
    <mergeCell ref="D711:F712"/>
    <mergeCell ref="P217:Z217"/>
    <mergeCell ref="P891:Z891"/>
    <mergeCell ref="P136:Z136"/>
    <mergeCell ref="P434:Z434"/>
    <mergeCell ref="B25:C26"/>
    <mergeCell ref="P7:Z7"/>
    <mergeCell ref="G595:G596"/>
    <mergeCell ref="M175:M176"/>
    <mergeCell ref="I252:J252"/>
    <mergeCell ref="P902:Z902"/>
    <mergeCell ref="C681:D681"/>
    <mergeCell ref="K616:L616"/>
    <mergeCell ref="P910:Z910"/>
    <mergeCell ref="B714:F714"/>
    <mergeCell ref="P904:Z904"/>
    <mergeCell ref="P447:Z447"/>
    <mergeCell ref="C954:D954"/>
    <mergeCell ref="I125:M125"/>
    <mergeCell ref="P605:Z605"/>
    <mergeCell ref="D880:M880"/>
    <mergeCell ref="P151:Z151"/>
    <mergeCell ref="P449:Z449"/>
    <mergeCell ref="P607:Z607"/>
    <mergeCell ref="P936:Z936"/>
    <mergeCell ref="P175:Z175"/>
    <mergeCell ref="C709:D709"/>
    <mergeCell ref="D662:F663"/>
    <mergeCell ref="D347:F348"/>
    <mergeCell ref="P202:Z202"/>
    <mergeCell ref="P177:Z177"/>
    <mergeCell ref="P500:Z500"/>
    <mergeCell ref="P475:Z475"/>
    <mergeCell ref="G959:G960"/>
    <mergeCell ref="B3:C3"/>
    <mergeCell ref="P231:Z231"/>
    <mergeCell ref="P958:Z958"/>
    <mergeCell ref="B688:M688"/>
    <mergeCell ref="B980:M980"/>
    <mergeCell ref="P676:Z676"/>
    <mergeCell ref="P213:Z213"/>
    <mergeCell ref="P555:Z555"/>
    <mergeCell ref="P249:Z249"/>
    <mergeCell ref="P862:Z862"/>
    <mergeCell ref="K567:L567"/>
    <mergeCell ref="H959:H960"/>
    <mergeCell ref="P221:Z221"/>
    <mergeCell ref="P557:Z557"/>
    <mergeCell ref="P215:Z215"/>
    <mergeCell ref="P549:Z549"/>
    <mergeCell ref="I349:M349"/>
    <mergeCell ref="G77:G78"/>
    <mergeCell ref="I445:M446"/>
    <mergeCell ref="I662:M663"/>
    <mergeCell ref="I347:M348"/>
    <mergeCell ref="P275:Z275"/>
    <mergeCell ref="P704:Z704"/>
    <mergeCell ref="P575:Z575"/>
    <mergeCell ref="P873:Z873"/>
    <mergeCell ref="P276:Z276"/>
    <mergeCell ref="P547:Z547"/>
    <mergeCell ref="P270:Z270"/>
    <mergeCell ref="P577:Z577"/>
    <mergeCell ref="P278:Z278"/>
    <mergeCell ref="P576:Z576"/>
    <mergeCell ref="D594:F594"/>
    <mergeCell ref="G151:H152"/>
    <mergeCell ref="P417:Z417"/>
    <mergeCell ref="P903:Z903"/>
    <mergeCell ref="P717:Z717"/>
    <mergeCell ref="C338:D338"/>
    <mergeCell ref="K938:L938"/>
    <mergeCell ref="G907:H908"/>
    <mergeCell ref="P173:Z173"/>
    <mergeCell ref="P719:Z719"/>
    <mergeCell ref="M644:M645"/>
    <mergeCell ref="P473:Z473"/>
    <mergeCell ref="I809:M810"/>
    <mergeCell ref="P502:Z502"/>
    <mergeCell ref="D586:M586"/>
    <mergeCell ref="D4:F5"/>
    <mergeCell ref="P647:Z647"/>
    <mergeCell ref="G837:H838"/>
    <mergeCell ref="P184:Z184"/>
    <mergeCell ref="P771:Z771"/>
    <mergeCell ref="B979:M979"/>
    <mergeCell ref="D664:F664"/>
    <mergeCell ref="P947:Z947"/>
    <mergeCell ref="P553:Z553"/>
    <mergeCell ref="P642:Z642"/>
    <mergeCell ref="I643:M643"/>
    <mergeCell ref="D733:M733"/>
    <mergeCell ref="I739:M740"/>
    <mergeCell ref="P644:Z644"/>
    <mergeCell ref="P942:Z942"/>
    <mergeCell ref="P700:Z700"/>
    <mergeCell ref="B392:M392"/>
    <mergeCell ref="P789:Z789"/>
    <mergeCell ref="I301:J301"/>
    <mergeCell ref="M714:M715"/>
    <mergeCell ref="B394:M394"/>
    <mergeCell ref="D692:F692"/>
    <mergeCell ref="P695:Z695"/>
    <mergeCell ref="P355:Z355"/>
    <mergeCell ref="M595:M596"/>
    <mergeCell ref="P572:Z572"/>
    <mergeCell ref="G399:G400"/>
    <mergeCell ref="B497:F497"/>
    <mergeCell ref="M742:M743"/>
    <mergeCell ref="I959:J959"/>
    <mergeCell ref="P713:Z713"/>
    <mergeCell ref="P250:Z250"/>
    <mergeCell ref="P715:Z715"/>
    <mergeCell ref="P258:Z258"/>
    <mergeCell ref="K420:L420"/>
    <mergeCell ref="H812:H813"/>
    <mergeCell ref="P556:Z556"/>
    <mergeCell ref="P714:Z714"/>
    <mergeCell ref="P410:Z410"/>
    <mergeCell ref="P708:Z708"/>
    <mergeCell ref="P925:Z925"/>
    <mergeCell ref="P287:Z287"/>
    <mergeCell ref="P281:Z281"/>
    <mergeCell ref="I224:J224"/>
    <mergeCell ref="G448:G449"/>
    <mergeCell ref="P312:Z312"/>
    <mergeCell ref="P610:Z610"/>
    <mergeCell ref="P741:Z741"/>
    <mergeCell ref="P13:Z13"/>
    <mergeCell ref="P15:Z15"/>
    <mergeCell ref="K448:L448"/>
    <mergeCell ref="P313:Z313"/>
    <mergeCell ref="P307:Z307"/>
    <mergeCell ref="B126:F126"/>
    <mergeCell ref="I860:M860"/>
    <mergeCell ref="P315:Z315"/>
    <mergeCell ref="P613:Z613"/>
    <mergeCell ref="P911:Z911"/>
    <mergeCell ref="P727:Z727"/>
    <mergeCell ref="G4:H5"/>
    <mergeCell ref="P454:Z454"/>
    <mergeCell ref="D243:M243"/>
    <mergeCell ref="B50:M50"/>
    <mergeCell ref="P53:Z53"/>
    <mergeCell ref="P28:Z28"/>
    <mergeCell ref="P351:Z351"/>
    <mergeCell ref="P326:Z326"/>
    <mergeCell ref="M224:M225"/>
    <mergeCell ref="G56:G57"/>
    <mergeCell ref="P239:Z239"/>
    <mergeCell ref="D515:F516"/>
    <mergeCell ref="I840:J840"/>
    <mergeCell ref="P30:Z30"/>
    <mergeCell ref="P353:Z353"/>
    <mergeCell ref="G812:G813"/>
    <mergeCell ref="C828:D828"/>
    <mergeCell ref="P653:Z653"/>
    <mergeCell ref="H910:H911"/>
    <mergeCell ref="B833:M833"/>
    <mergeCell ref="P806:Z806"/>
    <mergeCell ref="P842:Z842"/>
    <mergeCell ref="P81:Z81"/>
    <mergeCell ref="P379:Z379"/>
    <mergeCell ref="K812:L812"/>
    <mergeCell ref="P677:Z677"/>
    <mergeCell ref="P381:Z381"/>
    <mergeCell ref="P679:Z679"/>
    <mergeCell ref="G742:G743"/>
    <mergeCell ref="G497:G498"/>
    <mergeCell ref="C758:D758"/>
    <mergeCell ref="B734:M734"/>
    <mergeCell ref="P397:Z397"/>
    <mergeCell ref="B736:M736"/>
    <mergeCell ref="P826:Z826"/>
    <mergeCell ref="I469:J469"/>
    <mergeCell ref="P92:Z92"/>
    <mergeCell ref="P521:Z521"/>
    <mergeCell ref="P819:Z819"/>
    <mergeCell ref="K742:L742"/>
    <mergeCell ref="B515:C516"/>
    <mergeCell ref="P855:Z855"/>
    <mergeCell ref="D886:F887"/>
    <mergeCell ref="C905:D905"/>
    <mergeCell ref="P821:Z821"/>
    <mergeCell ref="P311:Z311"/>
    <mergeCell ref="M448:M449"/>
    <mergeCell ref="P740:Z740"/>
    <mergeCell ref="P425:Z425"/>
    <mergeCell ref="P723:Z723"/>
    <mergeCell ref="P6:Z6"/>
    <mergeCell ref="B831:C831"/>
    <mergeCell ref="P725:Z725"/>
    <mergeCell ref="M350:M351"/>
    <mergeCell ref="D151:F152"/>
    <mergeCell ref="P750:Z750"/>
    <mergeCell ref="I399:J399"/>
    <mergeCell ref="B442:M442"/>
    <mergeCell ref="P451:Z451"/>
    <mergeCell ref="I398:M398"/>
    <mergeCell ref="K28:L28"/>
    <mergeCell ref="D811:F811"/>
    <mergeCell ref="P322:Z322"/>
    <mergeCell ref="G910:G911"/>
    <mergeCell ref="D907:F908"/>
    <mergeCell ref="P453:Z453"/>
    <mergeCell ref="P751:Z751"/>
    <mergeCell ref="B224:F224"/>
    <mergeCell ref="B889:F889"/>
    <mergeCell ref="P26:Z26"/>
    <mergeCell ref="P324:Z324"/>
    <mergeCell ref="P622:Z622"/>
    <mergeCell ref="P482:Z482"/>
    <mergeCell ref="P753:Z753"/>
    <mergeCell ref="B2:C2"/>
    <mergeCell ref="B835:M835"/>
    <mergeCell ref="K56:L56"/>
    <mergeCell ref="P77:Z77"/>
    <mergeCell ref="P769:Z769"/>
    <mergeCell ref="D496:F496"/>
    <mergeCell ref="P166:Z166"/>
    <mergeCell ref="P377:Z377"/>
    <mergeCell ref="P37:Z37"/>
    <mergeCell ref="P675:Z675"/>
    <mergeCell ref="P168:Z168"/>
    <mergeCell ref="P466:Z466"/>
    <mergeCell ref="P764:Z764"/>
    <mergeCell ref="I151:M152"/>
    <mergeCell ref="D221:F222"/>
    <mergeCell ref="B151:C152"/>
    <mergeCell ref="I811:M811"/>
    <mergeCell ref="G74:H75"/>
    <mergeCell ref="B244:M244"/>
    <mergeCell ref="I907:M908"/>
    <mergeCell ref="P822:Z822"/>
    <mergeCell ref="M546:M547"/>
    <mergeCell ref="I763:J763"/>
    <mergeCell ref="P63:Z63"/>
    <mergeCell ref="P517:Z517"/>
    <mergeCell ref="B245:M245"/>
    <mergeCell ref="P851:Z851"/>
    <mergeCell ref="P90:Z90"/>
    <mergeCell ref="H644:H645"/>
    <mergeCell ref="P546:Z546"/>
    <mergeCell ref="P817:Z817"/>
    <mergeCell ref="C142:D142"/>
    <mergeCell ref="H616:H617"/>
    <mergeCell ref="P853:Z853"/>
    <mergeCell ref="P548:Z548"/>
    <mergeCell ref="P846:Z846"/>
    <mergeCell ref="P91:Z91"/>
    <mergeCell ref="G102:H103"/>
    <mergeCell ref="G252:G253"/>
    <mergeCell ref="I496:M496"/>
    <mergeCell ref="J2:K2"/>
    <mergeCell ref="P118:Z118"/>
    <mergeCell ref="B440:M440"/>
    <mergeCell ref="P530:Z530"/>
    <mergeCell ref="P117:Z117"/>
    <mergeCell ref="I221:M222"/>
    <mergeCell ref="P109:Z109"/>
    <mergeCell ref="H546:H547"/>
    <mergeCell ref="K840:L840"/>
    <mergeCell ref="P119:Z119"/>
    <mergeCell ref="B518:F518"/>
    <mergeCell ref="P778:Z778"/>
    <mergeCell ref="B589:M589"/>
    <mergeCell ref="P592:Z592"/>
    <mergeCell ref="P890:Z890"/>
    <mergeCell ref="H714:H715"/>
    <mergeCell ref="B197:M197"/>
    <mergeCell ref="D153:F153"/>
    <mergeCell ref="P892:Z892"/>
    <mergeCell ref="C513:D513"/>
    <mergeCell ref="P137:Z137"/>
    <mergeCell ref="M56:M57"/>
    <mergeCell ref="P164:Z164"/>
    <mergeCell ref="C366:D366"/>
    <mergeCell ref="D909:F909"/>
    <mergeCell ref="G466:H467"/>
    <mergeCell ref="D978:M978"/>
    <mergeCell ref="P920:Z920"/>
    <mergeCell ref="P305:Z305"/>
    <mergeCell ref="P188:Z188"/>
    <mergeCell ref="M203:M204"/>
    <mergeCell ref="H742:H743"/>
    <mergeCell ref="P59:Z59"/>
    <mergeCell ref="P190:Z190"/>
    <mergeCell ref="P61:Z61"/>
    <mergeCell ref="P359:Z359"/>
    <mergeCell ref="P788:Z788"/>
    <mergeCell ref="P946:Z946"/>
    <mergeCell ref="B541:M541"/>
    <mergeCell ref="D839:F839"/>
    <mergeCell ref="P185:Z185"/>
    <mergeCell ref="B929:C929"/>
    <mergeCell ref="P519:Z519"/>
    <mergeCell ref="I153:M153"/>
    <mergeCell ref="G546:G547"/>
    <mergeCell ref="P201:Z201"/>
    <mergeCell ref="I909:M909"/>
    <mergeCell ref="P875:Z875"/>
    <mergeCell ref="M889:M890"/>
    <mergeCell ref="P203:Z203"/>
    <mergeCell ref="D690:F691"/>
    <mergeCell ref="P870:Z870"/>
    <mergeCell ref="K665:L665"/>
    <mergeCell ref="B4:C5"/>
    <mergeCell ref="D251:F251"/>
    <mergeCell ref="D929:M929"/>
    <mergeCell ref="M154:M155"/>
    <mergeCell ref="B587:M587"/>
    <mergeCell ref="P852:Z852"/>
    <mergeCell ref="P888:Z888"/>
    <mergeCell ref="P133:Z133"/>
    <mergeCell ref="P127:Z127"/>
    <mergeCell ref="H224:H225"/>
    <mergeCell ref="G714:G715"/>
    <mergeCell ref="P135:Z135"/>
    <mergeCell ref="K595:L595"/>
    <mergeCell ref="B273:F273"/>
    <mergeCell ref="P889:Z889"/>
    <mergeCell ref="P128:Z128"/>
    <mergeCell ref="B638:M638"/>
    <mergeCell ref="H371:H372"/>
    <mergeCell ref="I690:M691"/>
    <mergeCell ref="P601:Z601"/>
    <mergeCell ref="C23:D23"/>
    <mergeCell ref="P603:Z603"/>
    <mergeCell ref="P304:Z304"/>
    <mergeCell ref="P602:Z602"/>
    <mergeCell ref="P181:Z181"/>
    <mergeCell ref="P596:Z596"/>
    <mergeCell ref="P515:Z515"/>
    <mergeCell ref="P813:Z813"/>
    <mergeCell ref="G763:G764"/>
    <mergeCell ref="P306:Z306"/>
    <mergeCell ref="P604:Z604"/>
    <mergeCell ref="P815:Z815"/>
    <mergeCell ref="P299:Z299"/>
    <mergeCell ref="P629:Z629"/>
    <mergeCell ref="B196:M196"/>
    <mergeCell ref="P960:Z960"/>
    <mergeCell ref="P655:Z655"/>
    <mergeCell ref="P288:Z288"/>
    <mergeCell ref="P228:Z228"/>
    <mergeCell ref="K959:L959"/>
    <mergeCell ref="B51:M51"/>
    <mergeCell ref="P657:Z657"/>
    <mergeCell ref="P200:Z200"/>
    <mergeCell ref="P528:Z528"/>
    <mergeCell ref="P957:Z957"/>
    <mergeCell ref="D74:F75"/>
    <mergeCell ref="P254:Z254"/>
    <mergeCell ref="P368:Z368"/>
    <mergeCell ref="G371:G372"/>
    <mergeCell ref="P973:Z973"/>
    <mergeCell ref="P256:Z256"/>
    <mergeCell ref="P554:Z554"/>
    <mergeCell ref="P668:Z668"/>
    <mergeCell ref="B665:F665"/>
    <mergeCell ref="P222:Z222"/>
    <mergeCell ref="B350:F350"/>
    <mergeCell ref="P854:Z854"/>
    <mergeCell ref="P968:Z968"/>
    <mergeCell ref="D3:I3"/>
    <mergeCell ref="P396:Z396"/>
    <mergeCell ref="I644:J644"/>
    <mergeCell ref="P398:Z398"/>
    <mergeCell ref="P696:Z696"/>
    <mergeCell ref="C317:D317"/>
    <mergeCell ref="B293:M293"/>
    <mergeCell ref="P302:Z302"/>
    <mergeCell ref="P600:Z600"/>
    <mergeCell ref="B172:C173"/>
    <mergeCell ref="B148:M148"/>
    <mergeCell ref="B74:C75"/>
    <mergeCell ref="D782:M782"/>
    <mergeCell ref="B837:C838"/>
    <mergeCell ref="P409:Z409"/>
    <mergeCell ref="P328:Z328"/>
    <mergeCell ref="M763:M764"/>
    <mergeCell ref="P626:Z626"/>
    <mergeCell ref="P172:Z172"/>
    <mergeCell ref="P321:Z321"/>
    <mergeCell ref="P628:Z628"/>
    <mergeCell ref="P165:Z165"/>
    <mergeCell ref="B102:C103"/>
    <mergeCell ref="P323:Z323"/>
    <mergeCell ref="D466:F467"/>
    <mergeCell ref="I714:J714"/>
    <mergeCell ref="G319:H320"/>
    <mergeCell ref="B858:C859"/>
    <mergeCell ref="I713:M713"/>
    <mergeCell ref="P41:Z41"/>
    <mergeCell ref="P470:Z470"/>
    <mergeCell ref="P768:Z768"/>
    <mergeCell ref="P944:Z944"/>
    <mergeCell ref="P34:Z34"/>
    <mergeCell ref="P770:Z770"/>
    <mergeCell ref="P552:Z552"/>
    <mergeCell ref="P36:Z36"/>
    <mergeCell ref="K469:L469"/>
    <mergeCell ref="P641:Z641"/>
    <mergeCell ref="H763:H764"/>
    <mergeCell ref="P336:Z336"/>
    <mergeCell ref="G249:H250"/>
    <mergeCell ref="K371:L371"/>
    <mergeCell ref="P183:Z183"/>
    <mergeCell ref="B391:M391"/>
    <mergeCell ref="I938:J938"/>
    <mergeCell ref="P692:Z692"/>
    <mergeCell ref="P54:Z54"/>
    <mergeCell ref="P271:Z271"/>
    <mergeCell ref="P265:Z265"/>
    <mergeCell ref="I466:M467"/>
    <mergeCell ref="P694:Z694"/>
    <mergeCell ref="P237:Z237"/>
    <mergeCell ref="K399:L399"/>
    <mergeCell ref="H791:H792"/>
    <mergeCell ref="B77:F77"/>
    <mergeCell ref="B466:C467"/>
    <mergeCell ref="P565:Z565"/>
    <mergeCell ref="P266:Z266"/>
    <mergeCell ref="I28:J28"/>
    <mergeCell ref="P405:Z405"/>
    <mergeCell ref="P413:Z413"/>
    <mergeCell ref="C72:D72"/>
    <mergeCell ref="D615:F615"/>
    <mergeCell ref="P407:Z407"/>
    <mergeCell ref="P705:Z705"/>
    <mergeCell ref="P863:Z863"/>
    <mergeCell ref="G417:H418"/>
    <mergeCell ref="B693:F693"/>
    <mergeCell ref="P110:Z110"/>
    <mergeCell ref="P408:Z408"/>
    <mergeCell ref="B491:M491"/>
    <mergeCell ref="P433:Z433"/>
    <mergeCell ref="M665:M666"/>
    <mergeCell ref="P739:Z739"/>
    <mergeCell ref="P435:Z435"/>
    <mergeCell ref="P766:Z766"/>
    <mergeCell ref="D96:M96"/>
    <mergeCell ref="P32:Z32"/>
    <mergeCell ref="B786:M786"/>
    <mergeCell ref="P761:Z761"/>
    <mergeCell ref="G641:H642"/>
    <mergeCell ref="B783:M783"/>
    <mergeCell ref="D468:F468"/>
    <mergeCell ref="P25:Z25"/>
    <mergeCell ref="P479:Z479"/>
    <mergeCell ref="G175:G176"/>
    <mergeCell ref="D172:F173"/>
    <mergeCell ref="P777:Z777"/>
    <mergeCell ref="P60:Z60"/>
    <mergeCell ref="C436:D436"/>
    <mergeCell ref="P174:Z174"/>
    <mergeCell ref="P350:Z350"/>
    <mergeCell ref="G938:G939"/>
    <mergeCell ref="P481:Z481"/>
    <mergeCell ref="P360:Z360"/>
    <mergeCell ref="C856:D856"/>
    <mergeCell ref="P352:Z352"/>
    <mergeCell ref="I322:J322"/>
    <mergeCell ref="B198:M198"/>
    <mergeCell ref="P505:Z505"/>
    <mergeCell ref="P78:Z78"/>
    <mergeCell ref="P376:Z376"/>
    <mergeCell ref="H175:H176"/>
    <mergeCell ref="P507:Z507"/>
    <mergeCell ref="G203:G204"/>
    <mergeCell ref="P805:Z805"/>
    <mergeCell ref="I448:J448"/>
    <mergeCell ref="P71:Z71"/>
    <mergeCell ref="D102:F103"/>
    <mergeCell ref="P378:Z378"/>
    <mergeCell ref="B613:C614"/>
    <mergeCell ref="P79:Z79"/>
    <mergeCell ref="I468:M468"/>
    <mergeCell ref="P861:Z861"/>
    <mergeCell ref="I76:M76"/>
    <mergeCell ref="I172:M173"/>
    <mergeCell ref="D249:F250"/>
    <mergeCell ref="P406:Z406"/>
    <mergeCell ref="K224:L224"/>
    <mergeCell ref="P518:Z518"/>
    <mergeCell ref="B884:M884"/>
    <mergeCell ref="P431:Z431"/>
    <mergeCell ref="P729:Z729"/>
    <mergeCell ref="P520:Z520"/>
    <mergeCell ref="K7:L7"/>
    <mergeCell ref="P432:Z432"/>
    <mergeCell ref="C170:D170"/>
    <mergeCell ref="B203:F203"/>
    <mergeCell ref="P5:Z5"/>
    <mergeCell ref="P303:Z303"/>
    <mergeCell ref="K154:L154"/>
    <mergeCell ref="G123:H124"/>
    <mergeCell ref="G886:H887"/>
    <mergeCell ref="H399:H400"/>
    <mergeCell ref="P21:Z21"/>
    <mergeCell ref="P450:Z450"/>
    <mergeCell ref="M77:M78"/>
    <mergeCell ref="P748:Z748"/>
    <mergeCell ref="K910:L910"/>
    <mergeCell ref="P900:Z900"/>
    <mergeCell ref="P908:Z908"/>
    <mergeCell ref="P16:Z16"/>
    <mergeCell ref="P445:Z445"/>
    <mergeCell ref="P18:Z18"/>
    <mergeCell ref="B492:M492"/>
    <mergeCell ref="B586:C586"/>
    <mergeCell ref="P501:Z501"/>
    <mergeCell ref="G53:H54"/>
    <mergeCell ref="K175:L175"/>
    <mergeCell ref="D319:F320"/>
    <mergeCell ref="B195:M195"/>
    <mergeCell ref="P918:Z918"/>
    <mergeCell ref="P801:Z801"/>
    <mergeCell ref="P163:Z163"/>
    <mergeCell ref="B301:F301"/>
    <mergeCell ref="P496:Z496"/>
    <mergeCell ref="P69:Z69"/>
    <mergeCell ref="M861:M862"/>
    <mergeCell ref="P919:Z919"/>
    <mergeCell ref="P158:Z158"/>
    <mergeCell ref="C121:D121"/>
    <mergeCell ref="B812:F812"/>
    <mergeCell ref="P527:Z527"/>
    <mergeCell ref="P216:Z216"/>
    <mergeCell ref="P848:Z848"/>
    <mergeCell ref="B959:F959"/>
    <mergeCell ref="P516:Z516"/>
    <mergeCell ref="P543:Z543"/>
    <mergeCell ref="P814:Z814"/>
    <mergeCell ref="B882:M882"/>
    <mergeCell ref="P972:Z972"/>
    <mergeCell ref="D419:F419"/>
    <mergeCell ref="P211:Z211"/>
    <mergeCell ref="I791:J791"/>
    <mergeCell ref="G518:G519"/>
    <mergeCell ref="P545:Z545"/>
    <mergeCell ref="P843:Z843"/>
    <mergeCell ref="P88:Z88"/>
    <mergeCell ref="P974:Z974"/>
    <mergeCell ref="P511:Z511"/>
    <mergeCell ref="P845:Z845"/>
    <mergeCell ref="I175:J175"/>
    <mergeCell ref="B319:C320"/>
    <mergeCell ref="P115:Z115"/>
    <mergeCell ref="P273:Z273"/>
    <mergeCell ref="I56:J56"/>
    <mergeCell ref="P571:Z571"/>
    <mergeCell ref="P229:Z229"/>
    <mergeCell ref="M469:M470"/>
    <mergeCell ref="P869:Z869"/>
    <mergeCell ref="P573:Z573"/>
    <mergeCell ref="P871:Z871"/>
    <mergeCell ref="P141:Z141"/>
    <mergeCell ref="P116:Z116"/>
    <mergeCell ref="P230:Z230"/>
    <mergeCell ref="P477:Z477"/>
    <mergeCell ref="B978:C978"/>
    <mergeCell ref="P255:Z255"/>
    <mergeCell ref="G445:H446"/>
    <mergeCell ref="B880:C880"/>
    <mergeCell ref="I419:M419"/>
    <mergeCell ref="B735:M735"/>
    <mergeCell ref="D272:F272"/>
    <mergeCell ref="P284:Z284"/>
    <mergeCell ref="H56:H57"/>
    <mergeCell ref="D613:F614"/>
    <mergeCell ref="P286:Z286"/>
    <mergeCell ref="P503:Z503"/>
    <mergeCell ref="M938:M939"/>
    <mergeCell ref="P617:Z617"/>
    <mergeCell ref="P915:Z915"/>
    <mergeCell ref="P909:Z909"/>
    <mergeCell ref="P154:Z154"/>
    <mergeCell ref="P803:Z803"/>
    <mergeCell ref="P917:Z917"/>
    <mergeCell ref="P498:Z498"/>
    <mergeCell ref="P156:Z156"/>
    <mergeCell ref="I889:J889"/>
    <mergeCell ref="G494:H495"/>
    <mergeCell ref="P643:Z643"/>
    <mergeCell ref="I888:M888"/>
    <mergeCell ref="P180:Z180"/>
    <mergeCell ref="P645:Z645"/>
    <mergeCell ref="P943:Z943"/>
    <mergeCell ref="P937:Z937"/>
    <mergeCell ref="P182:Z182"/>
    <mergeCell ref="P480:Z480"/>
    <mergeCell ref="I615:M615"/>
    <mergeCell ref="B417:C418"/>
    <mergeCell ref="P970:Z970"/>
    <mergeCell ref="P945:Z945"/>
    <mergeCell ref="I272:M272"/>
    <mergeCell ref="K644:L644"/>
    <mergeCell ref="I613:M614"/>
    <mergeCell ref="B49:M49"/>
    <mergeCell ref="H665:H666"/>
    <mergeCell ref="P567:Z567"/>
    <mergeCell ref="P865:Z865"/>
    <mergeCell ref="P358:Z358"/>
    <mergeCell ref="K791:L791"/>
    <mergeCell ref="P656:Z656"/>
    <mergeCell ref="B469:F469"/>
    <mergeCell ref="P569:Z569"/>
    <mergeCell ref="P867:Z867"/>
    <mergeCell ref="P106:Z106"/>
    <mergeCell ref="P658:Z658"/>
    <mergeCell ref="P956:Z956"/>
    <mergeCell ref="P264:Z264"/>
    <mergeCell ref="B252:F252"/>
    <mergeCell ref="P868:Z868"/>
    <mergeCell ref="P526:Z526"/>
    <mergeCell ref="B641:C642"/>
    <mergeCell ref="G564:H565"/>
    <mergeCell ref="P551:Z551"/>
    <mergeCell ref="H350:H351"/>
    <mergeCell ref="G690:H691"/>
    <mergeCell ref="P282:Z282"/>
    <mergeCell ref="P580:Z580"/>
    <mergeCell ref="P711:Z711"/>
    <mergeCell ref="B788:C789"/>
    <mergeCell ref="K714:L714"/>
    <mergeCell ref="P582:Z582"/>
    <mergeCell ref="P125:Z125"/>
    <mergeCell ref="D341:M341"/>
    <mergeCell ref="P283:Z283"/>
    <mergeCell ref="P581:Z581"/>
    <mergeCell ref="P277:Z277"/>
    <mergeCell ref="G592:H593"/>
    <mergeCell ref="P285:Z285"/>
    <mergeCell ref="D27:F27"/>
    <mergeCell ref="P310:Z310"/>
    <mergeCell ref="P608:Z608"/>
    <mergeCell ref="D123:F124"/>
    <mergeCell ref="P424:Z424"/>
    <mergeCell ref="C387:D387"/>
    <mergeCell ref="P722:Z722"/>
    <mergeCell ref="B930:M930"/>
    <mergeCell ref="D790:F790"/>
    <mergeCell ref="P939:Z939"/>
    <mergeCell ref="P301:Z301"/>
    <mergeCell ref="B105:F105"/>
    <mergeCell ref="P267:Z267"/>
    <mergeCell ref="P941:Z941"/>
    <mergeCell ref="D958:F958"/>
    <mergeCell ref="B343:M343"/>
    <mergeCell ref="D537:M537"/>
    <mergeCell ref="B345:M345"/>
    <mergeCell ref="D53:F54"/>
    <mergeCell ref="P354:Z354"/>
    <mergeCell ref="P652:Z652"/>
    <mergeCell ref="P627:Z627"/>
    <mergeCell ref="B763:F763"/>
    <mergeCell ref="P347:Z347"/>
    <mergeCell ref="B48:M48"/>
    <mergeCell ref="P654:Z654"/>
    <mergeCell ref="G350:G351"/>
    <mergeCell ref="P952:Z952"/>
    <mergeCell ref="I595:J595"/>
    <mergeCell ref="P349:Z349"/>
    <mergeCell ref="I27:M27"/>
    <mergeCell ref="G956:H957"/>
    <mergeCell ref="I123:M124"/>
    <mergeCell ref="P649:Z649"/>
    <mergeCell ref="P380:Z380"/>
    <mergeCell ref="H448:H449"/>
    <mergeCell ref="M693:M694"/>
    <mergeCell ref="B123:C124"/>
    <mergeCell ref="D494:F495"/>
    <mergeCell ref="P67:Z67"/>
    <mergeCell ref="P680:Z680"/>
    <mergeCell ref="B886:C887"/>
    <mergeCell ref="P794:Z794"/>
    <mergeCell ref="P375:Z375"/>
    <mergeCell ref="P253:Z253"/>
    <mergeCell ref="M273:M274"/>
    <mergeCell ref="D635:M635"/>
    <mergeCell ref="I53:M54"/>
    <mergeCell ref="B47:C47"/>
    <mergeCell ref="P579:Z579"/>
    <mergeCell ref="D2:I2"/>
    <mergeCell ref="B53:C54"/>
    <mergeCell ref="D417:F418"/>
    <mergeCell ref="P693:Z693"/>
    <mergeCell ref="G270:H271"/>
    <mergeCell ref="P726:Z726"/>
    <mergeCell ref="P720:Z720"/>
    <mergeCell ref="H861:H862"/>
    <mergeCell ref="B200:C201"/>
    <mergeCell ref="B443:M443"/>
    <mergeCell ref="D564:F565"/>
    <mergeCell ref="P721:Z721"/>
    <mergeCell ref="B494:C495"/>
    <mergeCell ref="D47:M47"/>
    <mergeCell ref="P108:Z108"/>
    <mergeCell ref="G298:H299"/>
    <mergeCell ref="B7:F7"/>
    <mergeCell ref="P319:Z319"/>
    <mergeCell ref="K322:L322"/>
    <mergeCell ref="P20:Z20"/>
    <mergeCell ref="P747:Z747"/>
    <mergeCell ref="P625:Z625"/>
    <mergeCell ref="M7:M8"/>
    <mergeCell ref="P923:Z923"/>
    <mergeCell ref="B342:M342"/>
    <mergeCell ref="C485:D485"/>
    <mergeCell ref="P22:Z22"/>
    <mergeCell ref="P320:Z320"/>
    <mergeCell ref="P618:Z618"/>
    <mergeCell ref="P314:Z314"/>
    <mergeCell ref="P749:Z749"/>
    <mergeCell ref="I321:M321"/>
    <mergeCell ref="C93:D93"/>
    <mergeCell ref="I417:M418"/>
    <mergeCell ref="P620:Z620"/>
    <mergeCell ref="B489:M489"/>
    <mergeCell ref="P461:Z461"/>
    <mergeCell ref="C240:D240"/>
    <mergeCell ref="P678:Z678"/>
    <mergeCell ref="P162:Z162"/>
    <mergeCell ref="P460:Z460"/>
    <mergeCell ref="P767:Z767"/>
    <mergeCell ref="P373:Z373"/>
    <mergeCell ref="H889:H890"/>
    <mergeCell ref="P671:Z671"/>
    <mergeCell ref="P33:Z33"/>
    <mergeCell ref="P462:Z462"/>
    <mergeCell ref="P760:Z760"/>
    <mergeCell ref="P673:Z673"/>
    <mergeCell ref="P35:Z35"/>
    <mergeCell ref="P333:Z333"/>
    <mergeCell ref="B270:C271"/>
    <mergeCell ref="P762:Z762"/>
    <mergeCell ref="G368:H369"/>
    <mergeCell ref="I7:J7"/>
    <mergeCell ref="M105:M106"/>
    <mergeCell ref="B540:M540"/>
    <mergeCell ref="P86:Z86"/>
    <mergeCell ref="P384:Z384"/>
    <mergeCell ref="P691:Z691"/>
    <mergeCell ref="P849:Z849"/>
    <mergeCell ref="P386:Z386"/>
    <mergeCell ref="J3:K3"/>
    <mergeCell ref="D145:M145"/>
    <mergeCell ref="B441:M441"/>
    <mergeCell ref="P531:Z531"/>
    <mergeCell ref="P104:Z104"/>
    <mergeCell ref="P560:Z560"/>
    <mergeCell ref="P114:Z114"/>
    <mergeCell ref="P404:Z404"/>
    <mergeCell ref="K126:L126"/>
    <mergeCell ref="H203:H204"/>
    <mergeCell ref="P860:Z860"/>
    <mergeCell ref="P105:Z105"/>
    <mergeCell ref="P316:Z316"/>
    <mergeCell ref="P745:Z745"/>
    <mergeCell ref="P107:Z107"/>
    <mergeCell ref="P616:Z616"/>
    <mergeCell ref="G889:G890"/>
    <mergeCell ref="P430:Z430"/>
    <mergeCell ref="P102:Z102"/>
    <mergeCell ref="I371:J371"/>
    <mergeCell ref="I861:J861"/>
    <mergeCell ref="B149:M149"/>
    <mergeCell ref="D447:F447"/>
    <mergeCell ref="P763:Z763"/>
    <mergeCell ref="P29:Z29"/>
    <mergeCell ref="P4:Z4"/>
    <mergeCell ref="P458:Z458"/>
    <mergeCell ref="P756:Z756"/>
    <mergeCell ref="I518:J518"/>
    <mergeCell ref="P792:Z792"/>
    <mergeCell ref="P31:Z31"/>
    <mergeCell ref="P329:Z329"/>
    <mergeCell ref="B564:C565"/>
    <mergeCell ref="P331:Z331"/>
    <mergeCell ref="C562:D562"/>
    <mergeCell ref="P186:Z186"/>
    <mergeCell ref="B690:C691"/>
    <mergeCell ref="D390:M390"/>
    <mergeCell ref="P818:Z818"/>
    <mergeCell ref="P476:Z476"/>
    <mergeCell ref="I790:M790"/>
    <mergeCell ref="P57:Z57"/>
    <mergeCell ref="H154:H155"/>
    <mergeCell ref="I886:M887"/>
    <mergeCell ref="P820:Z820"/>
    <mergeCell ref="P776:Z776"/>
    <mergeCell ref="P357:Z357"/>
    <mergeCell ref="P42:Z42"/>
    <mergeCell ref="B616:F616"/>
    <mergeCell ref="B592:C593"/>
    <mergeCell ref="P471:Z471"/>
    <mergeCell ref="D439:M439"/>
    <mergeCell ref="M371:M372"/>
    <mergeCell ref="I447:M447"/>
    <mergeCell ref="D76:F76"/>
    <mergeCell ref="D956:F957"/>
    <mergeCell ref="G809:H810"/>
    <mergeCell ref="P802:Z802"/>
    <mergeCell ref="K203:L203"/>
    <mergeCell ref="M518:M519"/>
    <mergeCell ref="P497:Z497"/>
    <mergeCell ref="D223:F223"/>
    <mergeCell ref="P70:Z70"/>
    <mergeCell ref="B644:F644"/>
    <mergeCell ref="P499:Z499"/>
    <mergeCell ref="M126:M127"/>
    <mergeCell ref="P858:Z858"/>
    <mergeCell ref="I958:M958"/>
    <mergeCell ref="P426:Z426"/>
    <mergeCell ref="B881:M881"/>
    <mergeCell ref="B539:M539"/>
    <mergeCell ref="P428:Z428"/>
    <mergeCell ref="I77:J77"/>
    <mergeCell ref="P129:Z129"/>
    <mergeCell ref="B883:M883"/>
    <mergeCell ref="I956:M957"/>
    <mergeCell ref="P886:Z886"/>
    <mergeCell ref="P131:Z131"/>
    <mergeCell ref="D270:F271"/>
    <mergeCell ref="P429:Z429"/>
    <mergeCell ref="P423:Z423"/>
    <mergeCell ref="K889:L889"/>
    <mergeCell ref="B567:F567"/>
    <mergeCell ref="P124:Z124"/>
    <mergeCell ref="B956:C957"/>
    <mergeCell ref="P414:Z414"/>
    <mergeCell ref="P887:Z887"/>
    <mergeCell ref="D488:M488"/>
    <mergeCell ref="P126:Z126"/>
    <mergeCell ref="B636:M636"/>
    <mergeCell ref="B296:M296"/>
    <mergeCell ref="G301:G302"/>
    <mergeCell ref="D298:F299"/>
    <mergeCell ref="C975:D975"/>
    <mergeCell ref="P599:Z599"/>
    <mergeCell ref="P897:Z897"/>
    <mergeCell ref="I546:J546"/>
    <mergeCell ref="P816:Z816"/>
    <mergeCell ref="P899:Z899"/>
    <mergeCell ref="P898:Z898"/>
    <mergeCell ref="P594:Z594"/>
    <mergeCell ref="P811:Z811"/>
    <mergeCell ref="I270:M271"/>
    <mergeCell ref="B344:M344"/>
    <mergeCell ref="P529:Z529"/>
    <mergeCell ref="C660:D660"/>
    <mergeCell ref="B938:F938"/>
    <mergeCell ref="P495:Z495"/>
    <mergeCell ref="P793:Z793"/>
    <mergeCell ref="P951:Z951"/>
    <mergeCell ref="P68:Z68"/>
    <mergeCell ref="P524:Z524"/>
    <mergeCell ref="P795:Z795"/>
    <mergeCell ref="I202:M202"/>
    <mergeCell ref="P953:Z953"/>
    <mergeCell ref="I298:M299"/>
    <mergeCell ref="P824:Z824"/>
    <mergeCell ref="I154:J154"/>
    <mergeCell ref="D368:F369"/>
    <mergeCell ref="B298:C299"/>
    <mergeCell ref="M840:M841"/>
    <mergeCell ref="G221:H222"/>
    <mergeCell ref="P969:Z969"/>
    <mergeCell ref="P252:Z252"/>
    <mergeCell ref="P208:Z208"/>
    <mergeCell ref="I910:J910"/>
    <mergeCell ref="H7:H8"/>
    <mergeCell ref="P664:Z664"/>
    <mergeCell ref="P971:Z971"/>
    <mergeCell ref="P210:Z210"/>
    <mergeCell ref="B445:C446"/>
    <mergeCell ref="P666:Z666"/>
    <mergeCell ref="P544:Z544"/>
    <mergeCell ref="P964:Z964"/>
    <mergeCell ref="P209:Z209"/>
    <mergeCell ref="B662:C663"/>
    <mergeCell ref="C289:D289"/>
    <mergeCell ref="P966:Z966"/>
    <mergeCell ref="P234:Z234"/>
    <mergeCell ref="B294:M294"/>
  </mergeCells>
  <conditionalFormatting sqref="M9:M22">
    <cfRule type="expression" priority="123" dxfId="49">
      <formula>IF(I9="", 1, 0)</formula>
    </cfRule>
  </conditionalFormatting>
  <conditionalFormatting sqref="M23">
    <cfRule type="expression" priority="117" dxfId="49">
      <formula>IF(I9="", 1, 0)</formula>
    </cfRule>
  </conditionalFormatting>
  <conditionalFormatting sqref="M30:M43">
    <cfRule type="expression" priority="78" dxfId="49">
      <formula>IF(I30="", 1, 0)</formula>
    </cfRule>
  </conditionalFormatting>
  <conditionalFormatting sqref="M44">
    <cfRule type="expression" priority="77" dxfId="49">
      <formula>IF(I30="", 1, 0)</formula>
    </cfRule>
  </conditionalFormatting>
  <conditionalFormatting sqref="M58:M71">
    <cfRule type="expression" priority="76" dxfId="49">
      <formula>IF(I58="", 1, 0)</formula>
    </cfRule>
  </conditionalFormatting>
  <conditionalFormatting sqref="M72">
    <cfRule type="expression" priority="75" dxfId="49">
      <formula>IF(I58="", 1, 0)</formula>
    </cfRule>
  </conditionalFormatting>
  <conditionalFormatting sqref="M79:M92">
    <cfRule type="expression" priority="74" dxfId="49">
      <formula>IF(I79="", 1, 0)</formula>
    </cfRule>
  </conditionalFormatting>
  <conditionalFormatting sqref="M93">
    <cfRule type="expression" priority="73" dxfId="49">
      <formula>IF(I79="", 1, 0)</formula>
    </cfRule>
  </conditionalFormatting>
  <conditionalFormatting sqref="M107:M120">
    <cfRule type="expression" priority="72" dxfId="49">
      <formula>IF(I107="", 1, 0)</formula>
    </cfRule>
  </conditionalFormatting>
  <conditionalFormatting sqref="M121">
    <cfRule type="expression" priority="71" dxfId="49">
      <formula>IF(I107="", 1, 0)</formula>
    </cfRule>
  </conditionalFormatting>
  <conditionalFormatting sqref="M128:M141">
    <cfRule type="expression" priority="70" dxfId="49">
      <formula>IF(I128="", 1, 0)</formula>
    </cfRule>
  </conditionalFormatting>
  <conditionalFormatting sqref="M142">
    <cfRule type="expression" priority="69" dxfId="49">
      <formula>IF(I128="", 1, 0)</formula>
    </cfRule>
  </conditionalFormatting>
  <conditionalFormatting sqref="M156:M169">
    <cfRule type="expression" priority="68" dxfId="49">
      <formula>IF(I156="", 1, 0)</formula>
    </cfRule>
  </conditionalFormatting>
  <conditionalFormatting sqref="M170">
    <cfRule type="expression" priority="67" dxfId="49">
      <formula>IF(I156="", 1, 0)</formula>
    </cfRule>
  </conditionalFormatting>
  <conditionalFormatting sqref="M177:M190">
    <cfRule type="expression" priority="66" dxfId="49">
      <formula>IF(I177="", 1, 0)</formula>
    </cfRule>
  </conditionalFormatting>
  <conditionalFormatting sqref="M191">
    <cfRule type="expression" priority="65" dxfId="49">
      <formula>IF(I177="", 1, 0)</formula>
    </cfRule>
  </conditionalFormatting>
  <conditionalFormatting sqref="M205:M218">
    <cfRule type="expression" priority="64" dxfId="49">
      <formula>IF(I205="", 1, 0)</formula>
    </cfRule>
  </conditionalFormatting>
  <conditionalFormatting sqref="M219">
    <cfRule type="expression" priority="63" dxfId="49">
      <formula>IF(I205="", 1, 0)</formula>
    </cfRule>
  </conditionalFormatting>
  <conditionalFormatting sqref="M226:M239">
    <cfRule type="expression" priority="62" dxfId="49">
      <formula>IF(I226="", 1, 0)</formula>
    </cfRule>
  </conditionalFormatting>
  <conditionalFormatting sqref="M240">
    <cfRule type="expression" priority="61" dxfId="49">
      <formula>IF(I226="", 1, 0)</formula>
    </cfRule>
  </conditionalFormatting>
  <conditionalFormatting sqref="M254:M267">
    <cfRule type="expression" priority="60" dxfId="49">
      <formula>IF(I254="", 1, 0)</formula>
    </cfRule>
  </conditionalFormatting>
  <conditionalFormatting sqref="M268">
    <cfRule type="expression" priority="59" dxfId="49">
      <formula>IF(I254="", 1, 0)</formula>
    </cfRule>
  </conditionalFormatting>
  <conditionalFormatting sqref="M275:M288">
    <cfRule type="expression" priority="58" dxfId="49">
      <formula>IF(I275="", 1, 0)</formula>
    </cfRule>
  </conditionalFormatting>
  <conditionalFormatting sqref="M289">
    <cfRule type="expression" priority="57" dxfId="49">
      <formula>IF(I275="", 1, 0)</formula>
    </cfRule>
  </conditionalFormatting>
  <conditionalFormatting sqref="M303:M316">
    <cfRule type="expression" priority="56" dxfId="49">
      <formula>IF(I303="", 1, 0)</formula>
    </cfRule>
  </conditionalFormatting>
  <conditionalFormatting sqref="M317">
    <cfRule type="expression" priority="55" dxfId="49">
      <formula>IF(I303="", 1, 0)</formula>
    </cfRule>
  </conditionalFormatting>
  <conditionalFormatting sqref="M324:M337">
    <cfRule type="expression" priority="54" dxfId="49">
      <formula>IF(I324="", 1, 0)</formula>
    </cfRule>
  </conditionalFormatting>
  <conditionalFormatting sqref="M338">
    <cfRule type="expression" priority="53" dxfId="49">
      <formula>IF(I324="", 1, 0)</formula>
    </cfRule>
  </conditionalFormatting>
  <conditionalFormatting sqref="M352:M365">
    <cfRule type="expression" priority="52" dxfId="49">
      <formula>IF(I352="", 1, 0)</formula>
    </cfRule>
  </conditionalFormatting>
  <conditionalFormatting sqref="M366">
    <cfRule type="expression" priority="51" dxfId="49">
      <formula>IF(I352="", 1, 0)</formula>
    </cfRule>
  </conditionalFormatting>
  <conditionalFormatting sqref="M373:M386">
    <cfRule type="expression" priority="50" dxfId="49">
      <formula>IF(I373="", 1, 0)</formula>
    </cfRule>
  </conditionalFormatting>
  <conditionalFormatting sqref="M387">
    <cfRule type="expression" priority="49" dxfId="49">
      <formula>IF(I373="", 1, 0)</formula>
    </cfRule>
  </conditionalFormatting>
  <conditionalFormatting sqref="M401:M414">
    <cfRule type="expression" priority="48" dxfId="49">
      <formula>IF(I401="", 1, 0)</formula>
    </cfRule>
  </conditionalFormatting>
  <conditionalFormatting sqref="M415">
    <cfRule type="expression" priority="47" dxfId="49">
      <formula>IF(I401="", 1, 0)</formula>
    </cfRule>
  </conditionalFormatting>
  <conditionalFormatting sqref="M422:M435">
    <cfRule type="expression" priority="46" dxfId="49">
      <formula>IF(I422="", 1, 0)</formula>
    </cfRule>
  </conditionalFormatting>
  <conditionalFormatting sqref="M436">
    <cfRule type="expression" priority="45" dxfId="49">
      <formula>IF(I422="", 1, 0)</formula>
    </cfRule>
  </conditionalFormatting>
  <conditionalFormatting sqref="M450:M463">
    <cfRule type="expression" priority="44" dxfId="49">
      <formula>IF(I450="", 1, 0)</formula>
    </cfRule>
  </conditionalFormatting>
  <conditionalFormatting sqref="M464">
    <cfRule type="expression" priority="43" dxfId="49">
      <formula>IF(I450="", 1, 0)</formula>
    </cfRule>
  </conditionalFormatting>
  <conditionalFormatting sqref="M471:M484">
    <cfRule type="expression" priority="42" dxfId="49">
      <formula>IF(I471="", 1, 0)</formula>
    </cfRule>
  </conditionalFormatting>
  <conditionalFormatting sqref="M485">
    <cfRule type="expression" priority="41" dxfId="49">
      <formula>IF(I471="", 1, 0)</formula>
    </cfRule>
  </conditionalFormatting>
  <conditionalFormatting sqref="M499:M512">
    <cfRule type="expression" priority="40" dxfId="49">
      <formula>IF(I499="", 1, 0)</formula>
    </cfRule>
  </conditionalFormatting>
  <conditionalFormatting sqref="M513">
    <cfRule type="expression" priority="39" dxfId="49">
      <formula>IF(I499="", 1, 0)</formula>
    </cfRule>
  </conditionalFormatting>
  <conditionalFormatting sqref="M520:M533">
    <cfRule type="expression" priority="38" dxfId="49">
      <formula>IF(I520="", 1, 0)</formula>
    </cfRule>
  </conditionalFormatting>
  <conditionalFormatting sqref="M534">
    <cfRule type="expression" priority="37" dxfId="49">
      <formula>IF(I520="", 1, 0)</formula>
    </cfRule>
  </conditionalFormatting>
  <conditionalFormatting sqref="M548:M561">
    <cfRule type="expression" priority="36" dxfId="49">
      <formula>IF(I548="", 1, 0)</formula>
    </cfRule>
  </conditionalFormatting>
  <conditionalFormatting sqref="M562">
    <cfRule type="expression" priority="35" dxfId="49">
      <formula>IF(I548="", 1, 0)</formula>
    </cfRule>
  </conditionalFormatting>
  <conditionalFormatting sqref="M569:M582">
    <cfRule type="expression" priority="34" dxfId="49">
      <formula>IF(I569="", 1, 0)</formula>
    </cfRule>
  </conditionalFormatting>
  <conditionalFormatting sqref="M583">
    <cfRule type="expression" priority="33" dxfId="49">
      <formula>IF(I569="", 1, 0)</formula>
    </cfRule>
  </conditionalFormatting>
  <conditionalFormatting sqref="M597:M610">
    <cfRule type="expression" priority="32" dxfId="49">
      <formula>IF(I597="", 1, 0)</formula>
    </cfRule>
  </conditionalFormatting>
  <conditionalFormatting sqref="M611">
    <cfRule type="expression" priority="31" dxfId="49">
      <formula>IF(I597="", 1, 0)</formula>
    </cfRule>
  </conditionalFormatting>
  <conditionalFormatting sqref="M618:M631">
    <cfRule type="expression" priority="30" dxfId="49">
      <formula>IF(I618="", 1, 0)</formula>
    </cfRule>
  </conditionalFormatting>
  <conditionalFormatting sqref="M632">
    <cfRule type="expression" priority="29" dxfId="49">
      <formula>IF(I618="", 1, 0)</formula>
    </cfRule>
  </conditionalFormatting>
  <conditionalFormatting sqref="M646:M659">
    <cfRule type="expression" priority="28" dxfId="49">
      <formula>IF(I646="", 1, 0)</formula>
    </cfRule>
  </conditionalFormatting>
  <conditionalFormatting sqref="M660">
    <cfRule type="expression" priority="27" dxfId="49">
      <formula>IF(I646="", 1, 0)</formula>
    </cfRule>
  </conditionalFormatting>
  <conditionalFormatting sqref="M667:M680">
    <cfRule type="expression" priority="26" dxfId="49">
      <formula>IF(I667="", 1, 0)</formula>
    </cfRule>
  </conditionalFormatting>
  <conditionalFormatting sqref="M681">
    <cfRule type="expression" priority="25" dxfId="49">
      <formula>IF(I667="", 1, 0)</formula>
    </cfRule>
  </conditionalFormatting>
  <conditionalFormatting sqref="M695:M708">
    <cfRule type="expression" priority="24" dxfId="49">
      <formula>IF(I695="", 1, 0)</formula>
    </cfRule>
  </conditionalFormatting>
  <conditionalFormatting sqref="M709">
    <cfRule type="expression" priority="23" dxfId="49">
      <formula>IF(I695="", 1, 0)</formula>
    </cfRule>
  </conditionalFormatting>
  <conditionalFormatting sqref="M716:M729">
    <cfRule type="expression" priority="22" dxfId="49">
      <formula>IF(I716="", 1, 0)</formula>
    </cfRule>
  </conditionalFormatting>
  <conditionalFormatting sqref="M730">
    <cfRule type="expression" priority="21" dxfId="49">
      <formula>IF(I716="", 1, 0)</formula>
    </cfRule>
  </conditionalFormatting>
  <conditionalFormatting sqref="M744:M757">
    <cfRule type="expression" priority="20" dxfId="49">
      <formula>IF(I744="", 1, 0)</formula>
    </cfRule>
  </conditionalFormatting>
  <conditionalFormatting sqref="M758">
    <cfRule type="expression" priority="19" dxfId="49">
      <formula>IF(I744="", 1, 0)</formula>
    </cfRule>
  </conditionalFormatting>
  <conditionalFormatting sqref="M765:M778">
    <cfRule type="expression" priority="18" dxfId="49">
      <formula>IF(I765="", 1, 0)</formula>
    </cfRule>
  </conditionalFormatting>
  <conditionalFormatting sqref="M779">
    <cfRule type="expression" priority="17" dxfId="49">
      <formula>IF(I765="", 1, 0)</formula>
    </cfRule>
  </conditionalFormatting>
  <conditionalFormatting sqref="M793:M806">
    <cfRule type="expression" priority="16" dxfId="49">
      <formula>IF(I793="", 1, 0)</formula>
    </cfRule>
  </conditionalFormatting>
  <conditionalFormatting sqref="M807">
    <cfRule type="expression" priority="15" dxfId="49">
      <formula>IF(I793="", 1, 0)</formula>
    </cfRule>
  </conditionalFormatting>
  <conditionalFormatting sqref="M814:M827">
    <cfRule type="expression" priority="14" dxfId="49">
      <formula>IF(I814="", 1, 0)</formula>
    </cfRule>
  </conditionalFormatting>
  <conditionalFormatting sqref="M828">
    <cfRule type="expression" priority="13" dxfId="49">
      <formula>IF(I814="", 1, 0)</formula>
    </cfRule>
  </conditionalFormatting>
  <conditionalFormatting sqref="M842:M855">
    <cfRule type="expression" priority="12" dxfId="49">
      <formula>IF(I842="", 1, 0)</formula>
    </cfRule>
  </conditionalFormatting>
  <conditionalFormatting sqref="M856">
    <cfRule type="expression" priority="11" dxfId="49">
      <formula>IF(I842="", 1, 0)</formula>
    </cfRule>
  </conditionalFormatting>
  <conditionalFormatting sqref="M863:M876">
    <cfRule type="expression" priority="10" dxfId="49">
      <formula>IF(I863="", 1, 0)</formula>
    </cfRule>
  </conditionalFormatting>
  <conditionalFormatting sqref="M877">
    <cfRule type="expression" priority="9" dxfId="49">
      <formula>IF(I863="", 1, 0)</formula>
    </cfRule>
  </conditionalFormatting>
  <conditionalFormatting sqref="M891:M904">
    <cfRule type="expression" priority="8" dxfId="49">
      <formula>IF(I891="", 1, 0)</formula>
    </cfRule>
  </conditionalFormatting>
  <conditionalFormatting sqref="M905">
    <cfRule type="expression" priority="7" dxfId="49">
      <formula>IF(I891="", 1, 0)</formula>
    </cfRule>
  </conditionalFormatting>
  <conditionalFormatting sqref="M912:M925">
    <cfRule type="expression" priority="6" dxfId="49">
      <formula>IF(I912="", 1, 0)</formula>
    </cfRule>
  </conditionalFormatting>
  <conditionalFormatting sqref="M926">
    <cfRule type="expression" priority="5" dxfId="49">
      <formula>IF(I912="", 1, 0)</formula>
    </cfRule>
  </conditionalFormatting>
  <conditionalFormatting sqref="M940:M953">
    <cfRule type="expression" priority="4" dxfId="49">
      <formula>IF(I940="", 1, 0)</formula>
    </cfRule>
  </conditionalFormatting>
  <conditionalFormatting sqref="M954">
    <cfRule type="expression" priority="3" dxfId="49">
      <formula>IF(I940="", 1, 0)</formula>
    </cfRule>
  </conditionalFormatting>
  <conditionalFormatting sqref="M961:M974">
    <cfRule type="expression" priority="2" dxfId="49">
      <formula>IF(I961="", 1, 0)</formula>
    </cfRule>
  </conditionalFormatting>
  <conditionalFormatting sqref="M975">
    <cfRule type="expression" priority="1" dxfId="49">
      <formula>IF(I961="", 1, 0)</formula>
    </cfRule>
  </conditionalFormatting>
  <dataValidations count="1">
    <dataValidation sqref="D6 D27 D55 D76 D104 D125 D153 D174 D202 D223 D251 D272 D300 D321 D349 D370 D398 D419 D447 D468 D496 D517 D545 D566 D594 D615 D643 D664 D692 D713 D741 D762 D790 D811 D839 D860 D888 D909 D937 D958" showDropDown="0" showInputMessage="0" showErrorMessage="0" allowBlank="1" type="list">
      <formula1>Airflow.Instrument</formula1>
    </dataValidation>
  </dataValidations>
  <pageMargins left="0.7" right="0.7" top="0.75" bottom="0.75" header="0.3" footer="0.3"/>
  <pageSetup orientation="portrait" scale="97"/>
  <headerFooter>
    <oddHeader>&amp;L&amp;G&amp;C&amp;"+,Bold"&amp;14Fan Airflow Measurement Report</oddHeader>
    <oddFooter>&amp;C&amp;8Page &amp;P</oddFooter>
  </headerFooter>
  <rowBreaks count="9" manualBreakCount="9">
    <brk id="52" min="0" max="13" man="1"/>
    <brk id="101" min="0" max="13" man="1"/>
    <brk id="150" min="0" max="13" man="1"/>
    <brk id="199" min="0" max="13" man="1"/>
    <brk id="248" min="0" max="13" man="1"/>
    <brk id="297" min="0" max="13" man="1"/>
    <brk id="346" min="0" max="13" man="1"/>
    <brk id="395" min="0" max="13" man="1"/>
    <brk id="444" min="0" max="13" man="1"/>
  </rowBreaks>
  <legacyDrawingHF r:id="rId1000"/>
</worksheet>
</file>

<file path=xl/worksheets/sheet19.xml><?xml version="1.0" encoding="utf-8"?>
<worksheet xmlns="http://schemas.openxmlformats.org/spreadsheetml/2006/main">
  <sheetPr codeName="Sheet18">
    <tabColor rgb="FF00B0F0"/>
    <outlinePr summaryBelow="1" summaryRight="1"/>
    <pageSetUpPr/>
  </sheetPr>
  <dimension ref="A1:M983"/>
  <sheetViews>
    <sheetView tabSelected="0" view="pageBreakPreview" zoomScale="90" zoomScaleNormal="100" zoomScaleSheetLayoutView="90" workbookViewId="0">
      <selection activeCell="Q25" sqref="Q25"/>
    </sheetView>
  </sheetViews>
  <sheetFormatPr baseColWidth="8" defaultColWidth="6.85546875" defaultRowHeight="13.35" customHeight="1"/>
  <cols>
    <col width="2.85546875" customWidth="1" style="162" min="1" max="1"/>
    <col width="2.42578125" customWidth="1" style="162" min="14" max="1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20" t="n"/>
      <c r="F4" s="403" t="n"/>
      <c r="G4" s="200" t="inlineStr">
        <is>
          <t>Service</t>
        </is>
      </c>
      <c r="H4" s="403" t="n"/>
      <c r="I4" s="210">
        <f>IF('{Equipment Data Entry}'!C150="","",'{Equipment Data Entry}'!C150)</f>
        <v/>
      </c>
      <c r="J4" s="420" t="n"/>
      <c r="K4" s="420" t="n"/>
      <c r="L4" s="420" t="n"/>
      <c r="M4" s="403" t="n"/>
    </row>
    <row r="5" ht="13.35" customHeight="1" s="162">
      <c r="B5" s="424" t="n"/>
      <c r="C5" s="425" t="n"/>
      <c r="D5" s="424" t="n"/>
      <c r="E5" s="426" t="n"/>
      <c r="F5" s="425" t="n"/>
      <c r="G5" s="424" t="n"/>
      <c r="H5" s="425" t="n"/>
      <c r="I5" s="424" t="n"/>
      <c r="J5" s="426" t="n"/>
      <c r="K5" s="426" t="n"/>
      <c r="L5" s="426" t="n"/>
      <c r="M5" s="425"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t="n"/>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row r="16" ht="13.35" customHeight="1" s="162">
      <c r="B16" s="200" t="inlineStr">
        <is>
          <t>System</t>
        </is>
      </c>
      <c r="C16" s="403" t="n"/>
      <c r="D16" s="209">
        <f>IF('{Equipment Data Entry}'!B151="","",'{Equipment Data Entry}'!B151)</f>
        <v/>
      </c>
      <c r="E16" s="420" t="n"/>
      <c r="F16" s="403" t="n"/>
      <c r="G16" s="200" t="inlineStr">
        <is>
          <t>Service</t>
        </is>
      </c>
      <c r="H16" s="403" t="n"/>
      <c r="I16" s="210">
        <f>IF('{Equipment Data Entry}'!C151="","",'{Equipment Data Entry}'!C151)</f>
        <v/>
      </c>
      <c r="J16" s="420" t="n"/>
      <c r="K16" s="420" t="n"/>
      <c r="L16" s="420" t="n"/>
      <c r="M16" s="403" t="n"/>
    </row>
    <row r="17" ht="13.35" customHeight="1" s="162">
      <c r="B17" s="424" t="n"/>
      <c r="C17" s="425" t="n"/>
      <c r="D17" s="424" t="n"/>
      <c r="E17" s="426" t="n"/>
      <c r="F17" s="425" t="n"/>
      <c r="G17" s="424" t="n"/>
      <c r="H17" s="425" t="n"/>
      <c r="I17" s="424" t="n"/>
      <c r="J17" s="426" t="n"/>
      <c r="K17" s="426" t="n"/>
      <c r="L17" s="426" t="n"/>
      <c r="M17" s="425" t="n"/>
    </row>
    <row r="18" ht="13.35" customHeight="1" s="162">
      <c r="B18" s="199" t="inlineStr">
        <is>
          <t>Terminal Type</t>
        </is>
      </c>
      <c r="C18" s="401" t="n"/>
      <c r="D18" s="204">
        <f>IF('{Equipment Data Entry}'!H151="","",'{Equipment Data Entry}'!H151)</f>
        <v/>
      </c>
      <c r="E18" s="400" t="n"/>
      <c r="F18" s="400" t="n"/>
      <c r="G18" s="401" t="n"/>
      <c r="I18" s="199" t="inlineStr">
        <is>
          <t>Instrument</t>
        </is>
      </c>
      <c r="J18" s="400" t="n"/>
      <c r="K18" s="401" t="n"/>
      <c r="L18" s="199" t="n"/>
      <c r="M18" s="401" t="n"/>
    </row>
    <row r="19" ht="13.35" customHeight="1" s="162">
      <c r="B19" s="200" t="inlineStr">
        <is>
          <t>Unit Data</t>
        </is>
      </c>
      <c r="C19" s="400" t="n"/>
      <c r="D19" s="400" t="n"/>
      <c r="E19" s="400" t="n"/>
      <c r="F19" s="400" t="n"/>
      <c r="G19" s="401" t="n"/>
      <c r="I19" s="200" t="inlineStr">
        <is>
          <t>Design and Performance Data</t>
        </is>
      </c>
      <c r="J19" s="400" t="n"/>
      <c r="K19" s="400" t="n"/>
      <c r="L19" s="400" t="n"/>
      <c r="M19" s="401" t="n"/>
    </row>
    <row r="20" ht="13.35" customHeight="1" s="162">
      <c r="B20" s="199" t="inlineStr">
        <is>
          <t>Manufacturer</t>
        </is>
      </c>
      <c r="C20" s="401" t="n"/>
      <c r="D20" s="204">
        <f>IF('{Equipment Data Entry}'!E151="","",'{Equipment Data Entry}'!E151)</f>
        <v/>
      </c>
      <c r="E20" s="400" t="n"/>
      <c r="F20" s="400" t="n"/>
      <c r="G20" s="401" t="n"/>
      <c r="I20" s="199" t="inlineStr">
        <is>
          <t>Design Criteria</t>
        </is>
      </c>
      <c r="J20" s="400" t="n"/>
      <c r="K20" s="401" t="n"/>
      <c r="L20" s="199" t="inlineStr">
        <is>
          <t>Design</t>
        </is>
      </c>
      <c r="M20" s="199" t="inlineStr">
        <is>
          <t>Actual</t>
        </is>
      </c>
    </row>
    <row r="21" ht="13.35" customHeight="1" s="162">
      <c r="B21" s="199" t="inlineStr">
        <is>
          <t>Model Number</t>
        </is>
      </c>
      <c r="C21" s="401" t="n"/>
      <c r="D21" s="204">
        <f>IF('{Equipment Data Entry}'!F151="","",'{Equipment Data Entry}'!F151)</f>
        <v/>
      </c>
      <c r="E21" s="400" t="n"/>
      <c r="F21" s="400" t="n"/>
      <c r="G21" s="401" t="n"/>
      <c r="I21" s="199" t="inlineStr">
        <is>
          <t>Maximum CFM</t>
        </is>
      </c>
      <c r="J21" s="400" t="n"/>
      <c r="K21" s="401" t="n"/>
      <c r="L21" s="24">
        <f>IF('{Equipment Data Entry}'!I151="","",'{Equipment Data Entry}'!I151)</f>
        <v/>
      </c>
      <c r="M21" s="24" t="n"/>
    </row>
    <row r="22" ht="13.35" customHeight="1" s="162">
      <c r="B22" s="199" t="inlineStr">
        <is>
          <t>Serial Number</t>
        </is>
      </c>
      <c r="C22" s="401" t="n"/>
      <c r="D22" s="204" t="n"/>
      <c r="E22" s="400" t="n"/>
      <c r="F22" s="400" t="n"/>
      <c r="G22" s="401" t="n"/>
      <c r="I22" s="199" t="inlineStr">
        <is>
          <t>Minimum CFM</t>
        </is>
      </c>
      <c r="J22" s="400" t="n"/>
      <c r="K22" s="401" t="n"/>
      <c r="L22" s="24">
        <f>IF('{Equipment Data Entry}'!J151="","",'{Equipment Data Entry}'!J151)</f>
        <v/>
      </c>
      <c r="M22" s="24" t="n"/>
    </row>
    <row r="23" ht="13.35" customHeight="1" s="162">
      <c r="B23" s="199" t="inlineStr">
        <is>
          <t>Area Served</t>
        </is>
      </c>
      <c r="C23" s="401" t="n"/>
      <c r="D23" s="204">
        <f>IF('{Equipment Data Entry}'!C151="","",'{Equipment Data Entry}'!C151)</f>
        <v/>
      </c>
      <c r="E23" s="400" t="n"/>
      <c r="F23" s="400" t="n"/>
      <c r="G23" s="401" t="n"/>
      <c r="I23" s="199" t="inlineStr">
        <is>
          <t>Fan CFM</t>
        </is>
      </c>
      <c r="J23" s="400" t="n"/>
      <c r="K23" s="401" t="n"/>
      <c r="L23" s="24">
        <f>IF('{Equipment Data Entry}'!L151="","",'{Equipment Data Entry}'!L151)</f>
        <v/>
      </c>
      <c r="M23" s="24" t="n"/>
    </row>
    <row r="24" ht="13.35" customHeight="1" s="162">
      <c r="B24" s="199" t="inlineStr">
        <is>
          <t>Location</t>
        </is>
      </c>
      <c r="C24" s="401" t="n"/>
      <c r="D24" s="204">
        <f>IF('{Equipment Data Entry}'!D151="","",'{Equipment Data Entry}'!D151)</f>
        <v/>
      </c>
      <c r="E24" s="400" t="n"/>
      <c r="F24" s="400" t="n"/>
      <c r="G24" s="401" t="n"/>
      <c r="I24" s="199" t="inlineStr">
        <is>
          <t>DDC Address</t>
        </is>
      </c>
      <c r="J24" s="400" t="n"/>
      <c r="K24" s="401" t="n"/>
      <c r="L24" s="208">
        <f>IF('{Equipment Data Entry}'!M151="","",'{Equipment Data Entry}'!M151)</f>
        <v/>
      </c>
      <c r="M24" s="401" t="n"/>
    </row>
    <row r="25" ht="13.35" customHeight="1" s="162">
      <c r="B25" s="199" t="inlineStr">
        <is>
          <t>Inlet Size</t>
        </is>
      </c>
      <c r="C25" s="401" t="n"/>
      <c r="D25" s="204">
        <f>IF('{Equipment Data Entry}'!G151="","",'{Equipment Data Entry}'!G151)</f>
        <v/>
      </c>
      <c r="E25" s="400" t="n"/>
      <c r="F25" s="400" t="n"/>
      <c r="G25" s="401" t="n"/>
      <c r="I25" s="199" t="inlineStr">
        <is>
          <t>Calibration Factor</t>
        </is>
      </c>
      <c r="J25" s="400" t="n"/>
      <c r="K25" s="401" t="n"/>
      <c r="L25" s="27" t="n"/>
      <c r="M25" s="401" t="n"/>
    </row>
    <row r="26" ht="13.35" customHeight="1" s="162">
      <c r="B26" s="199" t="inlineStr">
        <is>
          <t>DDC Max / Min</t>
        </is>
      </c>
      <c r="C26" s="401" t="n"/>
      <c r="D26" s="204" t="n"/>
      <c r="E26" s="400" t="n"/>
      <c r="F26" s="400" t="n"/>
      <c r="G26" s="401" t="n"/>
      <c r="I26" s="199" t="inlineStr">
        <is>
          <t>Heating CFM</t>
        </is>
      </c>
      <c r="J26" s="400" t="n"/>
      <c r="K26" s="401" t="n"/>
      <c r="L26" s="27">
        <f>IF('{Equipment Data Entry}'!K151="","",'{Equipment Data Entry}'!K151)</f>
        <v/>
      </c>
      <c r="M26" s="401" t="n"/>
    </row>
    <row r="27"/>
    <row r="28" ht="13.35" customHeight="1" s="162">
      <c r="B28" s="200" t="inlineStr">
        <is>
          <t>System</t>
        </is>
      </c>
      <c r="C28" s="403" t="n"/>
      <c r="D28" s="209">
        <f>IF('{Equipment Data Entry}'!B152="","",'{Equipment Data Entry}'!B152)</f>
        <v/>
      </c>
      <c r="E28" s="420" t="n"/>
      <c r="F28" s="403" t="n"/>
      <c r="G28" s="200" t="inlineStr">
        <is>
          <t>Service</t>
        </is>
      </c>
      <c r="H28" s="403" t="n"/>
      <c r="I28" s="210">
        <f>IF('{Equipment Data Entry}'!C152="","",'{Equipment Data Entry}'!C152)</f>
        <v/>
      </c>
      <c r="J28" s="420" t="n"/>
      <c r="K28" s="420" t="n"/>
      <c r="L28" s="420" t="n"/>
      <c r="M28" s="403" t="n"/>
    </row>
    <row r="29" ht="13.35" customHeight="1" s="162">
      <c r="B29" s="424" t="n"/>
      <c r="C29" s="425" t="n"/>
      <c r="D29" s="424" t="n"/>
      <c r="E29" s="426" t="n"/>
      <c r="F29" s="425" t="n"/>
      <c r="G29" s="424" t="n"/>
      <c r="H29" s="425" t="n"/>
      <c r="I29" s="424" t="n"/>
      <c r="J29" s="426" t="n"/>
      <c r="K29" s="426" t="n"/>
      <c r="L29" s="426" t="n"/>
      <c r="M29" s="425" t="n"/>
    </row>
    <row r="30" ht="13.35" customHeight="1" s="162">
      <c r="B30" s="199" t="inlineStr">
        <is>
          <t>Terminal Type</t>
        </is>
      </c>
      <c r="C30" s="401" t="n"/>
      <c r="D30" s="204">
        <f>IF('{Equipment Data Entry}'!H152="","",'{Equipment Data Entry}'!H152)</f>
        <v/>
      </c>
      <c r="E30" s="400" t="n"/>
      <c r="F30" s="400" t="n"/>
      <c r="G30" s="401" t="n"/>
      <c r="I30" s="199" t="inlineStr">
        <is>
          <t>Instrument</t>
        </is>
      </c>
      <c r="J30" s="400" t="n"/>
      <c r="K30" s="401" t="n"/>
      <c r="L30" s="199" t="n"/>
      <c r="M30" s="401" t="n"/>
    </row>
    <row r="31" ht="13.35" customHeight="1" s="162">
      <c r="B31" s="200" t="inlineStr">
        <is>
          <t>Unit Data</t>
        </is>
      </c>
      <c r="C31" s="400" t="n"/>
      <c r="D31" s="400" t="n"/>
      <c r="E31" s="400" t="n"/>
      <c r="F31" s="400" t="n"/>
      <c r="G31" s="401" t="n"/>
      <c r="I31" s="200" t="inlineStr">
        <is>
          <t>Design and Performance Data</t>
        </is>
      </c>
      <c r="J31" s="400" t="n"/>
      <c r="K31" s="400" t="n"/>
      <c r="L31" s="400" t="n"/>
      <c r="M31" s="401" t="n"/>
    </row>
    <row r="32" ht="13.35" customHeight="1" s="162">
      <c r="B32" s="199" t="inlineStr">
        <is>
          <t>Manufacturer</t>
        </is>
      </c>
      <c r="C32" s="401" t="n"/>
      <c r="D32" s="204">
        <f>IF('{Equipment Data Entry}'!E152="","",'{Equipment Data Entry}'!E152)</f>
        <v/>
      </c>
      <c r="E32" s="400" t="n"/>
      <c r="F32" s="400" t="n"/>
      <c r="G32" s="401" t="n"/>
      <c r="I32" s="199" t="inlineStr">
        <is>
          <t>Design Criteria</t>
        </is>
      </c>
      <c r="J32" s="400" t="n"/>
      <c r="K32" s="401" t="n"/>
      <c r="L32" s="199" t="inlineStr">
        <is>
          <t>Design</t>
        </is>
      </c>
      <c r="M32" s="199" t="inlineStr">
        <is>
          <t>Actual</t>
        </is>
      </c>
    </row>
    <row r="33" ht="13.35" customHeight="1" s="162">
      <c r="B33" s="199" t="inlineStr">
        <is>
          <t>Model Number</t>
        </is>
      </c>
      <c r="C33" s="401" t="n"/>
      <c r="D33" s="204">
        <f>IF('{Equipment Data Entry}'!F152="","",'{Equipment Data Entry}'!F152)</f>
        <v/>
      </c>
      <c r="E33" s="400" t="n"/>
      <c r="F33" s="400" t="n"/>
      <c r="G33" s="401" t="n"/>
      <c r="I33" s="199" t="inlineStr">
        <is>
          <t>Maximum CFM</t>
        </is>
      </c>
      <c r="J33" s="400" t="n"/>
      <c r="K33" s="401" t="n"/>
      <c r="L33" s="24">
        <f>IF('{Equipment Data Entry}'!I152="","",'{Equipment Data Entry}'!I152)</f>
        <v/>
      </c>
      <c r="M33" s="24" t="n"/>
    </row>
    <row r="34" ht="13.35" customHeight="1" s="162">
      <c r="B34" s="199" t="inlineStr">
        <is>
          <t>Serial Number</t>
        </is>
      </c>
      <c r="C34" s="401" t="n"/>
      <c r="D34" s="204" t="n"/>
      <c r="E34" s="400" t="n"/>
      <c r="F34" s="400" t="n"/>
      <c r="G34" s="401" t="n"/>
      <c r="I34" s="199" t="inlineStr">
        <is>
          <t>Minimum CFM</t>
        </is>
      </c>
      <c r="J34" s="400" t="n"/>
      <c r="K34" s="401" t="n"/>
      <c r="L34" s="24">
        <f>IF('{Equipment Data Entry}'!J152="","",'{Equipment Data Entry}'!J152)</f>
        <v/>
      </c>
      <c r="M34" s="24" t="n"/>
    </row>
    <row r="35" ht="13.35" customHeight="1" s="162">
      <c r="B35" s="199" t="inlineStr">
        <is>
          <t>Area Served</t>
        </is>
      </c>
      <c r="C35" s="401" t="n"/>
      <c r="D35" s="204">
        <f>IF('{Equipment Data Entry}'!C152="","",'{Equipment Data Entry}'!C152)</f>
        <v/>
      </c>
      <c r="E35" s="400" t="n"/>
      <c r="F35" s="400" t="n"/>
      <c r="G35" s="401" t="n"/>
      <c r="I35" s="199" t="inlineStr">
        <is>
          <t>Fan CFM</t>
        </is>
      </c>
      <c r="J35" s="400" t="n"/>
      <c r="K35" s="401" t="n"/>
      <c r="L35" s="24">
        <f>IF('{Equipment Data Entry}'!L152="","",'{Equipment Data Entry}'!L152)</f>
        <v/>
      </c>
      <c r="M35" s="24" t="n"/>
    </row>
    <row r="36" ht="13.35" customHeight="1" s="162">
      <c r="B36" s="199" t="inlineStr">
        <is>
          <t>Location</t>
        </is>
      </c>
      <c r="C36" s="401" t="n"/>
      <c r="D36" s="204">
        <f>IF('{Equipment Data Entry}'!D152="","",'{Equipment Data Entry}'!D152)</f>
        <v/>
      </c>
      <c r="E36" s="400" t="n"/>
      <c r="F36" s="400" t="n"/>
      <c r="G36" s="401" t="n"/>
      <c r="I36" s="199" t="inlineStr">
        <is>
          <t>DDC Address</t>
        </is>
      </c>
      <c r="J36" s="400" t="n"/>
      <c r="K36" s="401" t="n"/>
      <c r="L36" s="208">
        <f>IF('{Equipment Data Entry}'!M152="","",'{Equipment Data Entry}'!M152)</f>
        <v/>
      </c>
      <c r="M36" s="401" t="n"/>
    </row>
    <row r="37" ht="13.35" customHeight="1" s="162">
      <c r="B37" s="199" t="inlineStr">
        <is>
          <t>Inlet Size</t>
        </is>
      </c>
      <c r="C37" s="401" t="n"/>
      <c r="D37" s="204">
        <f>IF('{Equipment Data Entry}'!G152="","",'{Equipment Data Entry}'!G152)</f>
        <v/>
      </c>
      <c r="E37" s="400" t="n"/>
      <c r="F37" s="400" t="n"/>
      <c r="G37" s="401" t="n"/>
      <c r="I37" s="199" t="inlineStr">
        <is>
          <t>Calibration Factor</t>
        </is>
      </c>
      <c r="J37" s="400" t="n"/>
      <c r="K37" s="401" t="n"/>
      <c r="L37" s="27" t="n"/>
      <c r="M37" s="401" t="n"/>
    </row>
    <row r="38" ht="13.35" customHeight="1" s="162">
      <c r="B38" s="199" t="inlineStr">
        <is>
          <t>DDC Max / Min</t>
        </is>
      </c>
      <c r="C38" s="401" t="n"/>
      <c r="D38" s="204" t="n"/>
      <c r="E38" s="400" t="n"/>
      <c r="F38" s="400" t="n"/>
      <c r="G38" s="401" t="n"/>
      <c r="I38" s="199" t="inlineStr">
        <is>
          <t>Heating CFM</t>
        </is>
      </c>
      <c r="J38" s="400" t="n"/>
      <c r="K38" s="401" t="n"/>
      <c r="L38" s="27">
        <f>IF('{Equipment Data Entry}'!K152="","",'{Equipment Data Entry}'!K152)</f>
        <v/>
      </c>
      <c r="M38" s="401" t="n"/>
    </row>
    <row r="39"/>
    <row r="40" ht="13.35" customHeight="1" s="162">
      <c r="B40" s="200" t="inlineStr">
        <is>
          <t>System</t>
        </is>
      </c>
      <c r="C40" s="403" t="n"/>
      <c r="D40" s="209">
        <f>IF('{Equipment Data Entry}'!B153="","",'{Equipment Data Entry}'!B153)</f>
        <v/>
      </c>
      <c r="E40" s="420" t="n"/>
      <c r="F40" s="403" t="n"/>
      <c r="G40" s="200" t="inlineStr">
        <is>
          <t>Service</t>
        </is>
      </c>
      <c r="H40" s="403" t="n"/>
      <c r="I40" s="210">
        <f>IF('{Equipment Data Entry}'!C153="","",'{Equipment Data Entry}'!C153)</f>
        <v/>
      </c>
      <c r="J40" s="420" t="n"/>
      <c r="K40" s="420" t="n"/>
      <c r="L40" s="420" t="n"/>
      <c r="M40" s="403" t="n"/>
    </row>
    <row r="41" ht="13.35" customHeight="1" s="162">
      <c r="B41" s="424" t="n"/>
      <c r="C41" s="425" t="n"/>
      <c r="D41" s="424" t="n"/>
      <c r="E41" s="426" t="n"/>
      <c r="F41" s="425" t="n"/>
      <c r="G41" s="424" t="n"/>
      <c r="H41" s="425" t="n"/>
      <c r="I41" s="424" t="n"/>
      <c r="J41" s="426" t="n"/>
      <c r="K41" s="426" t="n"/>
      <c r="L41" s="426" t="n"/>
      <c r="M41" s="425" t="n"/>
    </row>
    <row r="42" ht="13.35" customHeight="1" s="162">
      <c r="B42" s="199" t="inlineStr">
        <is>
          <t>Terminal Type</t>
        </is>
      </c>
      <c r="C42" s="401" t="n"/>
      <c r="D42" s="204">
        <f>IF('{Equipment Data Entry}'!H153="","",'{Equipment Data Entry}'!H153)</f>
        <v/>
      </c>
      <c r="E42" s="400" t="n"/>
      <c r="F42" s="400" t="n"/>
      <c r="G42" s="401" t="n"/>
      <c r="I42" s="199" t="inlineStr">
        <is>
          <t>Instrument</t>
        </is>
      </c>
      <c r="J42" s="400" t="n"/>
      <c r="K42" s="401" t="n"/>
      <c r="L42" s="199" t="n"/>
      <c r="M42" s="401" t="n"/>
    </row>
    <row r="43" ht="13.35" customHeight="1" s="162">
      <c r="B43" s="200" t="inlineStr">
        <is>
          <t>Unit Data</t>
        </is>
      </c>
      <c r="C43" s="400" t="n"/>
      <c r="D43" s="400" t="n"/>
      <c r="E43" s="400" t="n"/>
      <c r="F43" s="400" t="n"/>
      <c r="G43" s="401" t="n"/>
      <c r="I43" s="200" t="inlineStr">
        <is>
          <t>Design and Performance Data</t>
        </is>
      </c>
      <c r="J43" s="400" t="n"/>
      <c r="K43" s="400" t="n"/>
      <c r="L43" s="400" t="n"/>
      <c r="M43" s="401" t="n"/>
    </row>
    <row r="44" ht="13.35" customHeight="1" s="162">
      <c r="B44" s="199" t="inlineStr">
        <is>
          <t>Manufacturer</t>
        </is>
      </c>
      <c r="C44" s="401" t="n"/>
      <c r="D44" s="204">
        <f>IF('{Equipment Data Entry}'!E153="","",'{Equipment Data Entry}'!E153)</f>
        <v/>
      </c>
      <c r="E44" s="400" t="n"/>
      <c r="F44" s="400" t="n"/>
      <c r="G44" s="401" t="n"/>
      <c r="I44" s="199" t="inlineStr">
        <is>
          <t>Design Criteria</t>
        </is>
      </c>
      <c r="J44" s="400" t="n"/>
      <c r="K44" s="401" t="n"/>
      <c r="L44" s="199" t="inlineStr">
        <is>
          <t>Design</t>
        </is>
      </c>
      <c r="M44" s="199" t="inlineStr">
        <is>
          <t>Actual</t>
        </is>
      </c>
    </row>
    <row r="45" ht="13.35" customHeight="1" s="162">
      <c r="B45" s="199" t="inlineStr">
        <is>
          <t>Model Number</t>
        </is>
      </c>
      <c r="C45" s="401" t="n"/>
      <c r="D45" s="204">
        <f>IF('{Equipment Data Entry}'!F153="","",'{Equipment Data Entry}'!F153)</f>
        <v/>
      </c>
      <c r="E45" s="400" t="n"/>
      <c r="F45" s="400" t="n"/>
      <c r="G45" s="401" t="n"/>
      <c r="I45" s="199" t="inlineStr">
        <is>
          <t>Maximum CFM</t>
        </is>
      </c>
      <c r="J45" s="400" t="n"/>
      <c r="K45" s="401" t="n"/>
      <c r="L45" s="24">
        <f>IF('{Equipment Data Entry}'!I153="","",'{Equipment Data Entry}'!I153)</f>
        <v/>
      </c>
      <c r="M45" s="24" t="n"/>
    </row>
    <row r="46" ht="13.35" customHeight="1" s="162">
      <c r="B46" s="199" t="inlineStr">
        <is>
          <t>Serial Number</t>
        </is>
      </c>
      <c r="C46" s="401" t="n"/>
      <c r="D46" s="204" t="n"/>
      <c r="E46" s="400" t="n"/>
      <c r="F46" s="400" t="n"/>
      <c r="G46" s="401" t="n"/>
      <c r="I46" s="199" t="inlineStr">
        <is>
          <t>Minimum CFM</t>
        </is>
      </c>
      <c r="J46" s="400" t="n"/>
      <c r="K46" s="401" t="n"/>
      <c r="L46" s="24">
        <f>IF('{Equipment Data Entry}'!J153="","",'{Equipment Data Entry}'!J153)</f>
        <v/>
      </c>
      <c r="M46" s="24" t="n"/>
    </row>
    <row r="47" ht="13.35" customHeight="1" s="162">
      <c r="B47" s="199" t="inlineStr">
        <is>
          <t>Area Served</t>
        </is>
      </c>
      <c r="C47" s="401" t="n"/>
      <c r="D47" s="204">
        <f>IF('{Equipment Data Entry}'!C153="","",'{Equipment Data Entry}'!C153)</f>
        <v/>
      </c>
      <c r="E47" s="400" t="n"/>
      <c r="F47" s="400" t="n"/>
      <c r="G47" s="401" t="n"/>
      <c r="I47" s="199" t="inlineStr">
        <is>
          <t>Fan CFM</t>
        </is>
      </c>
      <c r="J47" s="400" t="n"/>
      <c r="K47" s="401" t="n"/>
      <c r="L47" s="24">
        <f>IF('{Equipment Data Entry}'!L153="","",'{Equipment Data Entry}'!L153)</f>
        <v/>
      </c>
      <c r="M47" s="24" t="n"/>
    </row>
    <row r="48" ht="13.35" customHeight="1" s="162">
      <c r="B48" s="199" t="inlineStr">
        <is>
          <t>Location</t>
        </is>
      </c>
      <c r="C48" s="401" t="n"/>
      <c r="D48" s="204">
        <f>IF('{Equipment Data Entry}'!D153="","",'{Equipment Data Entry}'!D153)</f>
        <v/>
      </c>
      <c r="E48" s="400" t="n"/>
      <c r="F48" s="400" t="n"/>
      <c r="G48" s="401" t="n"/>
      <c r="I48" s="199" t="inlineStr">
        <is>
          <t>DDC Address</t>
        </is>
      </c>
      <c r="J48" s="400" t="n"/>
      <c r="K48" s="401" t="n"/>
      <c r="L48" s="208">
        <f>IF('{Equipment Data Entry}'!M153="","",'{Equipment Data Entry}'!M153)</f>
        <v/>
      </c>
      <c r="M48" s="401" t="n"/>
    </row>
    <row r="49" ht="13.35" customHeight="1" s="162">
      <c r="B49" s="199" t="inlineStr">
        <is>
          <t>Inlet Size</t>
        </is>
      </c>
      <c r="C49" s="401" t="n"/>
      <c r="D49" s="204">
        <f>IF('{Equipment Data Entry}'!G153="","",'{Equipment Data Entry}'!G153)</f>
        <v/>
      </c>
      <c r="E49" s="400" t="n"/>
      <c r="F49" s="400" t="n"/>
      <c r="G49" s="401" t="n"/>
      <c r="I49" s="199" t="inlineStr">
        <is>
          <t>Calibration Factor</t>
        </is>
      </c>
      <c r="J49" s="400" t="n"/>
      <c r="K49" s="401" t="n"/>
      <c r="L49" s="27" t="n"/>
      <c r="M49" s="401" t="n"/>
    </row>
    <row r="50" ht="13.35" customHeight="1" s="162">
      <c r="B50" s="199" t="inlineStr">
        <is>
          <t>DDC Max / Min</t>
        </is>
      </c>
      <c r="C50" s="401" t="n"/>
      <c r="D50" s="204" t="n"/>
      <c r="E50" s="400" t="n"/>
      <c r="F50" s="400" t="n"/>
      <c r="G50" s="401" t="n"/>
      <c r="I50" s="199" t="inlineStr">
        <is>
          <t>Heating CFM</t>
        </is>
      </c>
      <c r="J50" s="400" t="n"/>
      <c r="K50" s="401" t="n"/>
      <c r="L50" s="27">
        <f>IF('{Equipment Data Entry}'!K153="","",'{Equipment Data Entry}'!K153)</f>
        <v/>
      </c>
      <c r="M50" s="401" t="n"/>
    </row>
    <row r="51" ht="13.35" customHeight="1" s="162">
      <c r="B51" s="205" t="inlineStr">
        <is>
          <t>Notes</t>
        </is>
      </c>
      <c r="C51" s="186" t="n"/>
      <c r="D51" s="400" t="n"/>
      <c r="E51" s="400" t="n"/>
      <c r="F51" s="400" t="n"/>
      <c r="G51" s="400" t="n"/>
      <c r="H51" s="400" t="n"/>
      <c r="I51" s="400" t="n"/>
      <c r="J51" s="400" t="n"/>
      <c r="K51" s="400" t="n"/>
      <c r="L51" s="400" t="n"/>
      <c r="M51" s="401" t="n"/>
    </row>
    <row r="52" ht="13.35" customHeight="1" s="162">
      <c r="B52" s="186" t="n"/>
      <c r="C52" s="400" t="n"/>
      <c r="D52" s="400" t="n"/>
      <c r="E52" s="400" t="n"/>
      <c r="F52" s="400" t="n"/>
      <c r="G52" s="400" t="n"/>
      <c r="H52" s="400" t="n"/>
      <c r="I52" s="400" t="n"/>
      <c r="J52" s="400" t="n"/>
      <c r="K52" s="400" t="n"/>
      <c r="L52" s="400" t="n"/>
      <c r="M52" s="401" t="n"/>
    </row>
    <row r="53" ht="13.35" customHeight="1" s="162">
      <c r="B53" s="200" t="inlineStr">
        <is>
          <t>System</t>
        </is>
      </c>
      <c r="C53" s="403" t="n"/>
      <c r="D53" s="209">
        <f>IF('{Equipment Data Entry}'!B154="","",'{Equipment Data Entry}'!B154)</f>
        <v/>
      </c>
      <c r="E53" s="420" t="n"/>
      <c r="F53" s="403" t="n"/>
      <c r="G53" s="200" t="inlineStr">
        <is>
          <t>Service</t>
        </is>
      </c>
      <c r="H53" s="403" t="n"/>
      <c r="I53" s="210">
        <f>IF('{Equipment Data Entry}'!C154="","",'{Equipment Data Entry}'!C154)</f>
        <v/>
      </c>
      <c r="J53" s="420" t="n"/>
      <c r="K53" s="420" t="n"/>
      <c r="L53" s="420" t="n"/>
      <c r="M53" s="403" t="n"/>
    </row>
    <row r="54" ht="13.35" customHeight="1" s="162">
      <c r="B54" s="424" t="n"/>
      <c r="C54" s="425" t="n"/>
      <c r="D54" s="424" t="n"/>
      <c r="E54" s="426" t="n"/>
      <c r="F54" s="425" t="n"/>
      <c r="G54" s="424" t="n"/>
      <c r="H54" s="425" t="n"/>
      <c r="I54" s="424" t="n"/>
      <c r="J54" s="426" t="n"/>
      <c r="K54" s="426" t="n"/>
      <c r="L54" s="426" t="n"/>
      <c r="M54" s="425" t="n"/>
    </row>
    <row r="55" ht="13.35" customHeight="1" s="162">
      <c r="B55" s="199" t="inlineStr">
        <is>
          <t>Terminal Type</t>
        </is>
      </c>
      <c r="C55" s="401" t="n"/>
      <c r="D55" s="204">
        <f>IF('{Equipment Data Entry}'!H154="","",'{Equipment Data Entry}'!H154)</f>
        <v/>
      </c>
      <c r="E55" s="400" t="n"/>
      <c r="F55" s="400" t="n"/>
      <c r="G55" s="401" t="n"/>
      <c r="I55" s="199" t="inlineStr">
        <is>
          <t>Instrument</t>
        </is>
      </c>
      <c r="J55" s="400" t="n"/>
      <c r="K55" s="401" t="n"/>
      <c r="L55" s="199" t="n"/>
      <c r="M55" s="401" t="n"/>
    </row>
    <row r="56" ht="13.35" customHeight="1" s="162">
      <c r="B56" s="200" t="inlineStr">
        <is>
          <t>Unit Data</t>
        </is>
      </c>
      <c r="C56" s="400" t="n"/>
      <c r="D56" s="400" t="n"/>
      <c r="E56" s="400" t="n"/>
      <c r="F56" s="400" t="n"/>
      <c r="G56" s="401" t="n"/>
      <c r="I56" s="200" t="inlineStr">
        <is>
          <t>Design and Performance Data</t>
        </is>
      </c>
      <c r="J56" s="400" t="n"/>
      <c r="K56" s="400" t="n"/>
      <c r="L56" s="400" t="n"/>
      <c r="M56" s="401" t="n"/>
    </row>
    <row r="57" ht="13.35" customHeight="1" s="162">
      <c r="B57" s="199" t="inlineStr">
        <is>
          <t>Manufacturer</t>
        </is>
      </c>
      <c r="C57" s="401" t="n"/>
      <c r="D57" s="204">
        <f>IF('{Equipment Data Entry}'!E154="","",'{Equipment Data Entry}'!E154)</f>
        <v/>
      </c>
      <c r="E57" s="400" t="n"/>
      <c r="F57" s="400" t="n"/>
      <c r="G57" s="401" t="n"/>
      <c r="I57" s="199" t="inlineStr">
        <is>
          <t>Design Criteria</t>
        </is>
      </c>
      <c r="J57" s="400" t="n"/>
      <c r="K57" s="401" t="n"/>
      <c r="L57" s="199" t="inlineStr">
        <is>
          <t>Design</t>
        </is>
      </c>
      <c r="M57" s="199" t="inlineStr">
        <is>
          <t>Actual</t>
        </is>
      </c>
    </row>
    <row r="58" ht="13.35" customHeight="1" s="162">
      <c r="B58" s="199" t="inlineStr">
        <is>
          <t>Model Number</t>
        </is>
      </c>
      <c r="C58" s="401" t="n"/>
      <c r="D58" s="204">
        <f>IF('{Equipment Data Entry}'!F154="","",'{Equipment Data Entry}'!F154)</f>
        <v/>
      </c>
      <c r="E58" s="400" t="n"/>
      <c r="F58" s="400" t="n"/>
      <c r="G58" s="401" t="n"/>
      <c r="I58" s="199" t="inlineStr">
        <is>
          <t>Maximum CFM</t>
        </is>
      </c>
      <c r="J58" s="400" t="n"/>
      <c r="K58" s="401" t="n"/>
      <c r="L58" s="24">
        <f>IF('{Equipment Data Entry}'!I154="","",'{Equipment Data Entry}'!I154)</f>
        <v/>
      </c>
      <c r="M58" s="24" t="n"/>
    </row>
    <row r="59" ht="13.35" customHeight="1" s="162">
      <c r="B59" s="199" t="inlineStr">
        <is>
          <t>Serial Number</t>
        </is>
      </c>
      <c r="C59" s="401" t="n"/>
      <c r="D59" s="204" t="n"/>
      <c r="E59" s="400" t="n"/>
      <c r="F59" s="400" t="n"/>
      <c r="G59" s="401" t="n"/>
      <c r="I59" s="199" t="inlineStr">
        <is>
          <t>Minimum CFM</t>
        </is>
      </c>
      <c r="J59" s="400" t="n"/>
      <c r="K59" s="401" t="n"/>
      <c r="L59" s="24">
        <f>IF('{Equipment Data Entry}'!J154="","",'{Equipment Data Entry}'!J154)</f>
        <v/>
      </c>
      <c r="M59" s="24" t="n"/>
    </row>
    <row r="60" ht="13.35" customHeight="1" s="162">
      <c r="B60" s="199" t="inlineStr">
        <is>
          <t>Area Served</t>
        </is>
      </c>
      <c r="C60" s="401" t="n"/>
      <c r="D60" s="204">
        <f>IF('{Equipment Data Entry}'!C154="","",'{Equipment Data Entry}'!C154)</f>
        <v/>
      </c>
      <c r="E60" s="400" t="n"/>
      <c r="F60" s="400" t="n"/>
      <c r="G60" s="401" t="n"/>
      <c r="I60" s="199" t="inlineStr">
        <is>
          <t>Fan CFM</t>
        </is>
      </c>
      <c r="J60" s="400" t="n"/>
      <c r="K60" s="401" t="n"/>
      <c r="L60" s="24">
        <f>IF('{Equipment Data Entry}'!L154="","",'{Equipment Data Entry}'!L154)</f>
        <v/>
      </c>
      <c r="M60" s="24" t="n"/>
    </row>
    <row r="61" ht="13.35" customHeight="1" s="162">
      <c r="B61" s="199" t="inlineStr">
        <is>
          <t>Location</t>
        </is>
      </c>
      <c r="C61" s="401" t="n"/>
      <c r="D61" s="204">
        <f>IF('{Equipment Data Entry}'!D154="","",'{Equipment Data Entry}'!D154)</f>
        <v/>
      </c>
      <c r="E61" s="400" t="n"/>
      <c r="F61" s="400" t="n"/>
      <c r="G61" s="401" t="n"/>
      <c r="I61" s="199" t="inlineStr">
        <is>
          <t>DDC Address</t>
        </is>
      </c>
      <c r="J61" s="400" t="n"/>
      <c r="K61" s="401" t="n"/>
      <c r="L61" s="208">
        <f>IF('{Equipment Data Entry}'!M154="","",'{Equipment Data Entry}'!M154)</f>
        <v/>
      </c>
      <c r="M61" s="401" t="n"/>
    </row>
    <row r="62" ht="13.35" customHeight="1" s="162">
      <c r="B62" s="199" t="inlineStr">
        <is>
          <t>Inlet Size</t>
        </is>
      </c>
      <c r="C62" s="401" t="n"/>
      <c r="D62" s="204">
        <f>IF('{Equipment Data Entry}'!G154="","",'{Equipment Data Entry}'!G154)</f>
        <v/>
      </c>
      <c r="E62" s="400" t="n"/>
      <c r="F62" s="400" t="n"/>
      <c r="G62" s="401" t="n"/>
      <c r="I62" s="199" t="inlineStr">
        <is>
          <t>Calibration Factor</t>
        </is>
      </c>
      <c r="J62" s="400" t="n"/>
      <c r="K62" s="401" t="n"/>
      <c r="L62" s="27" t="n"/>
      <c r="M62" s="401" t="n"/>
    </row>
    <row r="63" ht="13.35" customHeight="1" s="162">
      <c r="B63" s="199" t="inlineStr">
        <is>
          <t>DDC Max / Min</t>
        </is>
      </c>
      <c r="C63" s="401" t="n"/>
      <c r="D63" s="204" t="n"/>
      <c r="E63" s="400" t="n"/>
      <c r="F63" s="400" t="n"/>
      <c r="G63" s="401" t="n"/>
      <c r="I63" s="199" t="inlineStr">
        <is>
          <t>Heating CFM</t>
        </is>
      </c>
      <c r="J63" s="400" t="n"/>
      <c r="K63" s="401" t="n"/>
      <c r="L63" s="27">
        <f>IF('{Equipment Data Entry}'!K154="","",'{Equipment Data Entry}'!K154)</f>
        <v/>
      </c>
      <c r="M63" s="401" t="n"/>
    </row>
    <row r="64"/>
    <row r="65" ht="13.35" customHeight="1" s="162">
      <c r="B65" s="200" t="inlineStr">
        <is>
          <t>System</t>
        </is>
      </c>
      <c r="C65" s="403" t="n"/>
      <c r="D65" s="209">
        <f>IF('{Equipment Data Entry}'!B155="","",'{Equipment Data Entry}'!B155)</f>
        <v/>
      </c>
      <c r="E65" s="420" t="n"/>
      <c r="F65" s="403" t="n"/>
      <c r="G65" s="200" t="inlineStr">
        <is>
          <t>Service</t>
        </is>
      </c>
      <c r="H65" s="403" t="n"/>
      <c r="I65" s="210">
        <f>IF('{Equipment Data Entry}'!C155="","",'{Equipment Data Entry}'!C155)</f>
        <v/>
      </c>
      <c r="J65" s="420" t="n"/>
      <c r="K65" s="420" t="n"/>
      <c r="L65" s="420" t="n"/>
      <c r="M65" s="403" t="n"/>
    </row>
    <row r="66" ht="13.35" customHeight="1" s="162">
      <c r="B66" s="424" t="n"/>
      <c r="C66" s="425" t="n"/>
      <c r="D66" s="424" t="n"/>
      <c r="E66" s="426" t="n"/>
      <c r="F66" s="425" t="n"/>
      <c r="G66" s="424" t="n"/>
      <c r="H66" s="425" t="n"/>
      <c r="I66" s="424" t="n"/>
      <c r="J66" s="426" t="n"/>
      <c r="K66" s="426" t="n"/>
      <c r="L66" s="426" t="n"/>
      <c r="M66" s="425" t="n"/>
    </row>
    <row r="67" ht="13.35" customHeight="1" s="162">
      <c r="B67" s="199" t="inlineStr">
        <is>
          <t>Terminal Type</t>
        </is>
      </c>
      <c r="C67" s="401" t="n"/>
      <c r="D67" s="204">
        <f>IF('{Equipment Data Entry}'!H155="","",'{Equipment Data Entry}'!H155)</f>
        <v/>
      </c>
      <c r="E67" s="400" t="n"/>
      <c r="F67" s="400" t="n"/>
      <c r="G67" s="401" t="n"/>
      <c r="I67" s="199" t="inlineStr">
        <is>
          <t>Instrument</t>
        </is>
      </c>
      <c r="J67" s="400" t="n"/>
      <c r="K67" s="401" t="n"/>
      <c r="L67" s="199" t="n"/>
      <c r="M67" s="401" t="n"/>
    </row>
    <row r="68" ht="13.35" customHeight="1" s="162">
      <c r="B68" s="200" t="inlineStr">
        <is>
          <t>Unit Data</t>
        </is>
      </c>
      <c r="C68" s="400" t="n"/>
      <c r="D68" s="400" t="n"/>
      <c r="E68" s="400" t="n"/>
      <c r="F68" s="400" t="n"/>
      <c r="G68" s="401" t="n"/>
      <c r="I68" s="200" t="inlineStr">
        <is>
          <t>Design and Performance Data</t>
        </is>
      </c>
      <c r="J68" s="400" t="n"/>
      <c r="K68" s="400" t="n"/>
      <c r="L68" s="400" t="n"/>
      <c r="M68" s="401" t="n"/>
    </row>
    <row r="69" ht="13.35" customHeight="1" s="162">
      <c r="B69" s="199" t="inlineStr">
        <is>
          <t>Manufacturer</t>
        </is>
      </c>
      <c r="C69" s="401" t="n"/>
      <c r="D69" s="204">
        <f>IF('{Equipment Data Entry}'!E155="","",'{Equipment Data Entry}'!E155)</f>
        <v/>
      </c>
      <c r="E69" s="400" t="n"/>
      <c r="F69" s="400" t="n"/>
      <c r="G69" s="401" t="n"/>
      <c r="I69" s="199" t="inlineStr">
        <is>
          <t>Design Criteria</t>
        </is>
      </c>
      <c r="J69" s="400" t="n"/>
      <c r="K69" s="401" t="n"/>
      <c r="L69" s="199" t="inlineStr">
        <is>
          <t>Design</t>
        </is>
      </c>
      <c r="M69" s="199" t="inlineStr">
        <is>
          <t>Actual</t>
        </is>
      </c>
    </row>
    <row r="70" ht="13.35" customHeight="1" s="162">
      <c r="B70" s="199" t="inlineStr">
        <is>
          <t>Model Number</t>
        </is>
      </c>
      <c r="C70" s="401" t="n"/>
      <c r="D70" s="204">
        <f>IF('{Equipment Data Entry}'!F155="","",'{Equipment Data Entry}'!F155)</f>
        <v/>
      </c>
      <c r="E70" s="400" t="n"/>
      <c r="F70" s="400" t="n"/>
      <c r="G70" s="401" t="n"/>
      <c r="I70" s="199" t="inlineStr">
        <is>
          <t>Maximum CFM</t>
        </is>
      </c>
      <c r="J70" s="400" t="n"/>
      <c r="K70" s="401" t="n"/>
      <c r="L70" s="24">
        <f>IF('{Equipment Data Entry}'!I155="","",'{Equipment Data Entry}'!I155)</f>
        <v/>
      </c>
      <c r="M70" s="24" t="n"/>
    </row>
    <row r="71" ht="13.35" customHeight="1" s="162">
      <c r="B71" s="199" t="inlineStr">
        <is>
          <t>Serial Number</t>
        </is>
      </c>
      <c r="C71" s="401" t="n"/>
      <c r="D71" s="204" t="n"/>
      <c r="E71" s="400" t="n"/>
      <c r="F71" s="400" t="n"/>
      <c r="G71" s="401" t="n"/>
      <c r="I71" s="199" t="inlineStr">
        <is>
          <t>Minimum CFM</t>
        </is>
      </c>
      <c r="J71" s="400" t="n"/>
      <c r="K71" s="401" t="n"/>
      <c r="L71" s="24">
        <f>IF('{Equipment Data Entry}'!J155="","",'{Equipment Data Entry}'!J155)</f>
        <v/>
      </c>
      <c r="M71" s="24" t="n"/>
    </row>
    <row r="72" ht="13.35" customHeight="1" s="162">
      <c r="B72" s="199" t="inlineStr">
        <is>
          <t>Area Served</t>
        </is>
      </c>
      <c r="C72" s="401" t="n"/>
      <c r="D72" s="204">
        <f>IF('{Equipment Data Entry}'!C155="","",'{Equipment Data Entry}'!C155)</f>
        <v/>
      </c>
      <c r="E72" s="400" t="n"/>
      <c r="F72" s="400" t="n"/>
      <c r="G72" s="401" t="n"/>
      <c r="I72" s="199" t="inlineStr">
        <is>
          <t>Fan CFM</t>
        </is>
      </c>
      <c r="J72" s="400" t="n"/>
      <c r="K72" s="401" t="n"/>
      <c r="L72" s="24">
        <f>IF('{Equipment Data Entry}'!L155="","",'{Equipment Data Entry}'!L155)</f>
        <v/>
      </c>
      <c r="M72" s="24" t="n"/>
    </row>
    <row r="73" ht="13.35" customHeight="1" s="162">
      <c r="B73" s="199" t="inlineStr">
        <is>
          <t>Location</t>
        </is>
      </c>
      <c r="C73" s="401" t="n"/>
      <c r="D73" s="204">
        <f>IF('{Equipment Data Entry}'!D155="","",'{Equipment Data Entry}'!D155)</f>
        <v/>
      </c>
      <c r="E73" s="400" t="n"/>
      <c r="F73" s="400" t="n"/>
      <c r="G73" s="401" t="n"/>
      <c r="I73" s="199" t="inlineStr">
        <is>
          <t>DDC Address</t>
        </is>
      </c>
      <c r="J73" s="400" t="n"/>
      <c r="K73" s="401" t="n"/>
      <c r="L73" s="208">
        <f>IF('{Equipment Data Entry}'!M155="","",'{Equipment Data Entry}'!M155)</f>
        <v/>
      </c>
      <c r="M73" s="401" t="n"/>
    </row>
    <row r="74" ht="13.35" customHeight="1" s="162">
      <c r="B74" s="199" t="inlineStr">
        <is>
          <t>Inlet Size</t>
        </is>
      </c>
      <c r="C74" s="401" t="n"/>
      <c r="D74" s="204">
        <f>IF('{Equipment Data Entry}'!G155="","",'{Equipment Data Entry}'!G155)</f>
        <v/>
      </c>
      <c r="E74" s="400" t="n"/>
      <c r="F74" s="400" t="n"/>
      <c r="G74" s="401" t="n"/>
      <c r="I74" s="199" t="inlineStr">
        <is>
          <t>Calibration Factor</t>
        </is>
      </c>
      <c r="J74" s="400" t="n"/>
      <c r="K74" s="401" t="n"/>
      <c r="L74" s="27" t="n"/>
      <c r="M74" s="401" t="n"/>
    </row>
    <row r="75" ht="13.35" customHeight="1" s="162">
      <c r="B75" s="199" t="inlineStr">
        <is>
          <t>DDC Max / Min</t>
        </is>
      </c>
      <c r="C75" s="401" t="n"/>
      <c r="D75" s="204" t="n"/>
      <c r="E75" s="400" t="n"/>
      <c r="F75" s="400" t="n"/>
      <c r="G75" s="401" t="n"/>
      <c r="I75" s="199" t="inlineStr">
        <is>
          <t>Heating CFM</t>
        </is>
      </c>
      <c r="J75" s="400" t="n"/>
      <c r="K75" s="401" t="n"/>
      <c r="L75" s="27">
        <f>IF('{Equipment Data Entry}'!K155="","",'{Equipment Data Entry}'!K155)</f>
        <v/>
      </c>
      <c r="M75" s="401" t="n"/>
    </row>
    <row r="76"/>
    <row r="77" ht="13.35" customHeight="1" s="162">
      <c r="B77" s="200" t="inlineStr">
        <is>
          <t>System</t>
        </is>
      </c>
      <c r="C77" s="403" t="n"/>
      <c r="D77" s="209">
        <f>IF('{Equipment Data Entry}'!B156="","",'{Equipment Data Entry}'!B156)</f>
        <v/>
      </c>
      <c r="E77" s="420" t="n"/>
      <c r="F77" s="403" t="n"/>
      <c r="G77" s="200" t="inlineStr">
        <is>
          <t>Service</t>
        </is>
      </c>
      <c r="H77" s="403" t="n"/>
      <c r="I77" s="210">
        <f>IF('{Equipment Data Entry}'!C156="","",'{Equipment Data Entry}'!C156)</f>
        <v/>
      </c>
      <c r="J77" s="420" t="n"/>
      <c r="K77" s="420" t="n"/>
      <c r="L77" s="420" t="n"/>
      <c r="M77" s="403" t="n"/>
    </row>
    <row r="78" ht="13.35" customHeight="1" s="162">
      <c r="B78" s="424" t="n"/>
      <c r="C78" s="425" t="n"/>
      <c r="D78" s="424" t="n"/>
      <c r="E78" s="426" t="n"/>
      <c r="F78" s="425" t="n"/>
      <c r="G78" s="424" t="n"/>
      <c r="H78" s="425" t="n"/>
      <c r="I78" s="424" t="n"/>
      <c r="J78" s="426" t="n"/>
      <c r="K78" s="426" t="n"/>
      <c r="L78" s="426" t="n"/>
      <c r="M78" s="425" t="n"/>
    </row>
    <row r="79" ht="13.35" customHeight="1" s="162">
      <c r="B79" s="199" t="inlineStr">
        <is>
          <t>Terminal Type</t>
        </is>
      </c>
      <c r="C79" s="401" t="n"/>
      <c r="D79" s="204">
        <f>IF('{Equipment Data Entry}'!H156="","",'{Equipment Data Entry}'!H156)</f>
        <v/>
      </c>
      <c r="E79" s="400" t="n"/>
      <c r="F79" s="400" t="n"/>
      <c r="G79" s="401" t="n"/>
      <c r="I79" s="199" t="inlineStr">
        <is>
          <t>Instrument</t>
        </is>
      </c>
      <c r="J79" s="400" t="n"/>
      <c r="K79" s="401" t="n"/>
      <c r="L79" s="199" t="n"/>
      <c r="M79" s="401" t="n"/>
    </row>
    <row r="80" ht="13.35" customHeight="1" s="162">
      <c r="B80" s="200" t="inlineStr">
        <is>
          <t>Unit Data</t>
        </is>
      </c>
      <c r="C80" s="400" t="n"/>
      <c r="D80" s="400" t="n"/>
      <c r="E80" s="400" t="n"/>
      <c r="F80" s="400" t="n"/>
      <c r="G80" s="401" t="n"/>
      <c r="I80" s="200" t="inlineStr">
        <is>
          <t>Design and Performance Data</t>
        </is>
      </c>
      <c r="J80" s="400" t="n"/>
      <c r="K80" s="400" t="n"/>
      <c r="L80" s="400" t="n"/>
      <c r="M80" s="401" t="n"/>
    </row>
    <row r="81" ht="13.35" customHeight="1" s="162">
      <c r="B81" s="199" t="inlineStr">
        <is>
          <t>Manufacturer</t>
        </is>
      </c>
      <c r="C81" s="401" t="n"/>
      <c r="D81" s="204">
        <f>IF('{Equipment Data Entry}'!E156="","",'{Equipment Data Entry}'!E156)</f>
        <v/>
      </c>
      <c r="E81" s="400" t="n"/>
      <c r="F81" s="400" t="n"/>
      <c r="G81" s="401" t="n"/>
      <c r="I81" s="199" t="inlineStr">
        <is>
          <t>Design Criteria</t>
        </is>
      </c>
      <c r="J81" s="400" t="n"/>
      <c r="K81" s="401" t="n"/>
      <c r="L81" s="199" t="inlineStr">
        <is>
          <t>Design</t>
        </is>
      </c>
      <c r="M81" s="199" t="inlineStr">
        <is>
          <t>Actual</t>
        </is>
      </c>
    </row>
    <row r="82" ht="13.35" customHeight="1" s="162">
      <c r="B82" s="199" t="inlineStr">
        <is>
          <t>Model Number</t>
        </is>
      </c>
      <c r="C82" s="401" t="n"/>
      <c r="D82" s="204">
        <f>IF('{Equipment Data Entry}'!F156="","",'{Equipment Data Entry}'!F156)</f>
        <v/>
      </c>
      <c r="E82" s="400" t="n"/>
      <c r="F82" s="400" t="n"/>
      <c r="G82" s="401" t="n"/>
      <c r="I82" s="199" t="inlineStr">
        <is>
          <t>Maximum CFM</t>
        </is>
      </c>
      <c r="J82" s="400" t="n"/>
      <c r="K82" s="401" t="n"/>
      <c r="L82" s="24">
        <f>IF('{Equipment Data Entry}'!I156="","",'{Equipment Data Entry}'!I156)</f>
        <v/>
      </c>
      <c r="M82" s="24" t="n"/>
    </row>
    <row r="83" ht="13.35" customHeight="1" s="162">
      <c r="B83" s="199" t="inlineStr">
        <is>
          <t>Serial Number</t>
        </is>
      </c>
      <c r="C83" s="401" t="n"/>
      <c r="D83" s="204" t="n"/>
      <c r="E83" s="400" t="n"/>
      <c r="F83" s="400" t="n"/>
      <c r="G83" s="401" t="n"/>
      <c r="I83" s="199" t="inlineStr">
        <is>
          <t>Minimum CFM</t>
        </is>
      </c>
      <c r="J83" s="400" t="n"/>
      <c r="K83" s="401" t="n"/>
      <c r="L83" s="24">
        <f>IF('{Equipment Data Entry}'!J156="","",'{Equipment Data Entry}'!J156)</f>
        <v/>
      </c>
      <c r="M83" s="24" t="n"/>
    </row>
    <row r="84" ht="13.35" customHeight="1" s="162">
      <c r="B84" s="199" t="inlineStr">
        <is>
          <t>Area Served</t>
        </is>
      </c>
      <c r="C84" s="401" t="n"/>
      <c r="D84" s="204">
        <f>IF('{Equipment Data Entry}'!C156="","",'{Equipment Data Entry}'!C156)</f>
        <v/>
      </c>
      <c r="E84" s="400" t="n"/>
      <c r="F84" s="400" t="n"/>
      <c r="G84" s="401" t="n"/>
      <c r="I84" s="199" t="inlineStr">
        <is>
          <t>Fan CFM</t>
        </is>
      </c>
      <c r="J84" s="400" t="n"/>
      <c r="K84" s="401" t="n"/>
      <c r="L84" s="24">
        <f>IF('{Equipment Data Entry}'!L156="","",'{Equipment Data Entry}'!L156)</f>
        <v/>
      </c>
      <c r="M84" s="24" t="n"/>
    </row>
    <row r="85" ht="13.35" customHeight="1" s="162">
      <c r="B85" s="199" t="inlineStr">
        <is>
          <t>Location</t>
        </is>
      </c>
      <c r="C85" s="401" t="n"/>
      <c r="D85" s="204">
        <f>IF('{Equipment Data Entry}'!D156="","",'{Equipment Data Entry}'!D156)</f>
        <v/>
      </c>
      <c r="E85" s="400" t="n"/>
      <c r="F85" s="400" t="n"/>
      <c r="G85" s="401" t="n"/>
      <c r="I85" s="199" t="inlineStr">
        <is>
          <t>DDC Address</t>
        </is>
      </c>
      <c r="J85" s="400" t="n"/>
      <c r="K85" s="401" t="n"/>
      <c r="L85" s="208">
        <f>IF('{Equipment Data Entry}'!M156="","",'{Equipment Data Entry}'!M156)</f>
        <v/>
      </c>
      <c r="M85" s="401" t="n"/>
    </row>
    <row r="86" ht="13.35" customHeight="1" s="162">
      <c r="B86" s="199" t="inlineStr">
        <is>
          <t>Inlet Size</t>
        </is>
      </c>
      <c r="C86" s="401" t="n"/>
      <c r="D86" s="204">
        <f>IF('{Equipment Data Entry}'!G156="","",'{Equipment Data Entry}'!G156)</f>
        <v/>
      </c>
      <c r="E86" s="400" t="n"/>
      <c r="F86" s="400" t="n"/>
      <c r="G86" s="401" t="n"/>
      <c r="I86" s="199" t="inlineStr">
        <is>
          <t>Calibration Factor</t>
        </is>
      </c>
      <c r="J86" s="400" t="n"/>
      <c r="K86" s="401" t="n"/>
      <c r="L86" s="27" t="n"/>
      <c r="M86" s="401" t="n"/>
    </row>
    <row r="87" ht="13.35" customHeight="1" s="162">
      <c r="B87" s="199" t="inlineStr">
        <is>
          <t>DDC Max / Min</t>
        </is>
      </c>
      <c r="C87" s="401" t="n"/>
      <c r="D87" s="204" t="n"/>
      <c r="E87" s="400" t="n"/>
      <c r="F87" s="400" t="n"/>
      <c r="G87" s="401" t="n"/>
      <c r="I87" s="199" t="inlineStr">
        <is>
          <t>Heating CFM</t>
        </is>
      </c>
      <c r="J87" s="400" t="n"/>
      <c r="K87" s="401" t="n"/>
      <c r="L87" s="27">
        <f>IF('{Equipment Data Entry}'!K156="","",'{Equipment Data Entry}'!K156)</f>
        <v/>
      </c>
      <c r="M87" s="401" t="n"/>
    </row>
    <row r="88"/>
    <row r="89" ht="13.35" customHeight="1" s="162">
      <c r="B89" s="200" t="inlineStr">
        <is>
          <t>System</t>
        </is>
      </c>
      <c r="C89" s="403" t="n"/>
      <c r="D89" s="209">
        <f>IF('{Equipment Data Entry}'!B157="","",'{Equipment Data Entry}'!B157)</f>
        <v/>
      </c>
      <c r="E89" s="420" t="n"/>
      <c r="F89" s="403" t="n"/>
      <c r="G89" s="200" t="inlineStr">
        <is>
          <t>Service</t>
        </is>
      </c>
      <c r="H89" s="403" t="n"/>
      <c r="I89" s="210">
        <f>IF('{Equipment Data Entry}'!C157="","",'{Equipment Data Entry}'!C157)</f>
        <v/>
      </c>
      <c r="J89" s="420" t="n"/>
      <c r="K89" s="420" t="n"/>
      <c r="L89" s="420" t="n"/>
      <c r="M89" s="403" t="n"/>
    </row>
    <row r="90" ht="13.35" customHeight="1" s="162">
      <c r="B90" s="424" t="n"/>
      <c r="C90" s="425" t="n"/>
      <c r="D90" s="424" t="n"/>
      <c r="E90" s="426" t="n"/>
      <c r="F90" s="425" t="n"/>
      <c r="G90" s="424" t="n"/>
      <c r="H90" s="425" t="n"/>
      <c r="I90" s="424" t="n"/>
      <c r="J90" s="426" t="n"/>
      <c r="K90" s="426" t="n"/>
      <c r="L90" s="426" t="n"/>
      <c r="M90" s="425" t="n"/>
    </row>
    <row r="91" ht="13.35" customHeight="1" s="162">
      <c r="B91" s="199" t="inlineStr">
        <is>
          <t>Terminal Type</t>
        </is>
      </c>
      <c r="C91" s="401" t="n"/>
      <c r="D91" s="204">
        <f>IF('{Equipment Data Entry}'!H157="","",'{Equipment Data Entry}'!H157)</f>
        <v/>
      </c>
      <c r="E91" s="400" t="n"/>
      <c r="F91" s="400" t="n"/>
      <c r="G91" s="401" t="n"/>
      <c r="I91" s="199" t="inlineStr">
        <is>
          <t>Instrument</t>
        </is>
      </c>
      <c r="J91" s="400" t="n"/>
      <c r="K91" s="401" t="n"/>
      <c r="L91" s="199" t="n"/>
      <c r="M91" s="401" t="n"/>
    </row>
    <row r="92" ht="13.35" customHeight="1" s="162">
      <c r="B92" s="200" t="inlineStr">
        <is>
          <t>Unit Data</t>
        </is>
      </c>
      <c r="C92" s="400" t="n"/>
      <c r="D92" s="400" t="n"/>
      <c r="E92" s="400" t="n"/>
      <c r="F92" s="400" t="n"/>
      <c r="G92" s="401" t="n"/>
      <c r="I92" s="200" t="inlineStr">
        <is>
          <t>Design and Performance Data</t>
        </is>
      </c>
      <c r="J92" s="400" t="n"/>
      <c r="K92" s="400" t="n"/>
      <c r="L92" s="400" t="n"/>
      <c r="M92" s="401" t="n"/>
    </row>
    <row r="93" ht="13.35" customHeight="1" s="162">
      <c r="B93" s="199" t="inlineStr">
        <is>
          <t>Manufacturer</t>
        </is>
      </c>
      <c r="C93" s="401" t="n"/>
      <c r="D93" s="204">
        <f>IF('{Equipment Data Entry}'!E157="","",'{Equipment Data Entry}'!E157)</f>
        <v/>
      </c>
      <c r="E93" s="400" t="n"/>
      <c r="F93" s="400" t="n"/>
      <c r="G93" s="401" t="n"/>
      <c r="I93" s="199" t="inlineStr">
        <is>
          <t>Design Criteria</t>
        </is>
      </c>
      <c r="J93" s="400" t="n"/>
      <c r="K93" s="401" t="n"/>
      <c r="L93" s="199" t="inlineStr">
        <is>
          <t>Design</t>
        </is>
      </c>
      <c r="M93" s="199" t="inlineStr">
        <is>
          <t>Actual</t>
        </is>
      </c>
    </row>
    <row r="94" ht="13.35" customHeight="1" s="162">
      <c r="B94" s="199" t="inlineStr">
        <is>
          <t>Model Number</t>
        </is>
      </c>
      <c r="C94" s="401" t="n"/>
      <c r="D94" s="204">
        <f>IF('{Equipment Data Entry}'!F157="","",'{Equipment Data Entry}'!F157)</f>
        <v/>
      </c>
      <c r="E94" s="400" t="n"/>
      <c r="F94" s="400" t="n"/>
      <c r="G94" s="401" t="n"/>
      <c r="I94" s="199" t="inlineStr">
        <is>
          <t>Maximum CFM</t>
        </is>
      </c>
      <c r="J94" s="400" t="n"/>
      <c r="K94" s="401" t="n"/>
      <c r="L94" s="24">
        <f>IF('{Equipment Data Entry}'!I157="","",'{Equipment Data Entry}'!I157)</f>
        <v/>
      </c>
      <c r="M94" s="24" t="n"/>
    </row>
    <row r="95" ht="13.35" customHeight="1" s="162">
      <c r="B95" s="199" t="inlineStr">
        <is>
          <t>Serial Number</t>
        </is>
      </c>
      <c r="C95" s="401" t="n"/>
      <c r="D95" s="204" t="n"/>
      <c r="E95" s="400" t="n"/>
      <c r="F95" s="400" t="n"/>
      <c r="G95" s="401" t="n"/>
      <c r="I95" s="199" t="inlineStr">
        <is>
          <t>Minimum CFM</t>
        </is>
      </c>
      <c r="J95" s="400" t="n"/>
      <c r="K95" s="401" t="n"/>
      <c r="L95" s="24">
        <f>IF('{Equipment Data Entry}'!J157="","",'{Equipment Data Entry}'!J157)</f>
        <v/>
      </c>
      <c r="M95" s="24" t="n"/>
    </row>
    <row r="96" ht="13.35" customHeight="1" s="162">
      <c r="B96" s="199" t="inlineStr">
        <is>
          <t>Area Served</t>
        </is>
      </c>
      <c r="C96" s="401" t="n"/>
      <c r="D96" s="204">
        <f>IF('{Equipment Data Entry}'!C157="","",'{Equipment Data Entry}'!C157)</f>
        <v/>
      </c>
      <c r="E96" s="400" t="n"/>
      <c r="F96" s="400" t="n"/>
      <c r="G96" s="401" t="n"/>
      <c r="I96" s="199" t="inlineStr">
        <is>
          <t>Fan CFM</t>
        </is>
      </c>
      <c r="J96" s="400" t="n"/>
      <c r="K96" s="401" t="n"/>
      <c r="L96" s="24">
        <f>IF('{Equipment Data Entry}'!L157="","",'{Equipment Data Entry}'!L157)</f>
        <v/>
      </c>
      <c r="M96" s="24" t="n"/>
    </row>
    <row r="97" ht="13.35" customHeight="1" s="162">
      <c r="B97" s="199" t="inlineStr">
        <is>
          <t>Location</t>
        </is>
      </c>
      <c r="C97" s="401" t="n"/>
      <c r="D97" s="204">
        <f>IF('{Equipment Data Entry}'!D157="","",'{Equipment Data Entry}'!D157)</f>
        <v/>
      </c>
      <c r="E97" s="400" t="n"/>
      <c r="F97" s="400" t="n"/>
      <c r="G97" s="401" t="n"/>
      <c r="I97" s="199" t="inlineStr">
        <is>
          <t>DDC Address</t>
        </is>
      </c>
      <c r="J97" s="400" t="n"/>
      <c r="K97" s="401" t="n"/>
      <c r="L97" s="208">
        <f>IF('{Equipment Data Entry}'!M157="","",'{Equipment Data Entry}'!M157)</f>
        <v/>
      </c>
      <c r="M97" s="401" t="n"/>
    </row>
    <row r="98" ht="13.35" customHeight="1" s="162">
      <c r="B98" s="199" t="inlineStr">
        <is>
          <t>Inlet Size</t>
        </is>
      </c>
      <c r="C98" s="401" t="n"/>
      <c r="D98" s="204">
        <f>IF('{Equipment Data Entry}'!G157="","",'{Equipment Data Entry}'!G157)</f>
        <v/>
      </c>
      <c r="E98" s="400" t="n"/>
      <c r="F98" s="400" t="n"/>
      <c r="G98" s="401" t="n"/>
      <c r="I98" s="199" t="inlineStr">
        <is>
          <t>Calibration Factor</t>
        </is>
      </c>
      <c r="J98" s="400" t="n"/>
      <c r="K98" s="401" t="n"/>
      <c r="L98" s="27" t="n"/>
      <c r="M98" s="401" t="n"/>
    </row>
    <row r="99" ht="13.35" customHeight="1" s="162">
      <c r="B99" s="199" t="inlineStr">
        <is>
          <t>DDC Max / Min</t>
        </is>
      </c>
      <c r="C99" s="401" t="n"/>
      <c r="D99" s="204" t="n"/>
      <c r="E99" s="400" t="n"/>
      <c r="F99" s="400" t="n"/>
      <c r="G99" s="401" t="n"/>
      <c r="I99" s="199" t="inlineStr">
        <is>
          <t>Heating CFM</t>
        </is>
      </c>
      <c r="J99" s="400" t="n"/>
      <c r="K99" s="401" t="n"/>
      <c r="L99" s="27">
        <f>IF('{Equipment Data Entry}'!K157="","",'{Equipment Data Entry}'!K157)</f>
        <v/>
      </c>
      <c r="M99" s="401" t="n"/>
    </row>
    <row r="100" ht="13.35" customHeight="1" s="162">
      <c r="B100" s="205" t="inlineStr">
        <is>
          <t>Notes</t>
        </is>
      </c>
      <c r="C100" s="186" t="n"/>
      <c r="D100" s="400" t="n"/>
      <c r="E100" s="400" t="n"/>
      <c r="F100" s="400" t="n"/>
      <c r="G100" s="400" t="n"/>
      <c r="H100" s="400" t="n"/>
      <c r="I100" s="400" t="n"/>
      <c r="J100" s="400" t="n"/>
      <c r="K100" s="400" t="n"/>
      <c r="L100" s="400" t="n"/>
      <c r="M100" s="401" t="n"/>
    </row>
    <row r="101" ht="13.35" customHeight="1" s="162">
      <c r="B101" s="186" t="n"/>
      <c r="C101" s="400" t="n"/>
      <c r="D101" s="400" t="n"/>
      <c r="E101" s="400" t="n"/>
      <c r="F101" s="400" t="n"/>
      <c r="G101" s="400" t="n"/>
      <c r="H101" s="400" t="n"/>
      <c r="I101" s="400" t="n"/>
      <c r="J101" s="400" t="n"/>
      <c r="K101" s="400" t="n"/>
      <c r="L101" s="400" t="n"/>
      <c r="M101" s="401" t="n"/>
    </row>
    <row r="102" ht="13.35" customHeight="1" s="162">
      <c r="B102" s="200" t="inlineStr">
        <is>
          <t>System</t>
        </is>
      </c>
      <c r="C102" s="403" t="n"/>
      <c r="D102" s="209">
        <f>IF('{Equipment Data Entry}'!B158="","",'{Equipment Data Entry}'!B158)</f>
        <v/>
      </c>
      <c r="E102" s="420" t="n"/>
      <c r="F102" s="403" t="n"/>
      <c r="G102" s="200" t="inlineStr">
        <is>
          <t>Service</t>
        </is>
      </c>
      <c r="H102" s="403" t="n"/>
      <c r="I102" s="210">
        <f>IF('{Equipment Data Entry}'!C158="","",'{Equipment Data Entry}'!C158)</f>
        <v/>
      </c>
      <c r="J102" s="420" t="n"/>
      <c r="K102" s="420" t="n"/>
      <c r="L102" s="420" t="n"/>
      <c r="M102" s="403" t="n"/>
    </row>
    <row r="103" ht="13.35" customHeight="1" s="162">
      <c r="B103" s="424" t="n"/>
      <c r="C103" s="425" t="n"/>
      <c r="D103" s="424" t="n"/>
      <c r="E103" s="426" t="n"/>
      <c r="F103" s="425" t="n"/>
      <c r="G103" s="424" t="n"/>
      <c r="H103" s="425" t="n"/>
      <c r="I103" s="424" t="n"/>
      <c r="J103" s="426" t="n"/>
      <c r="K103" s="426" t="n"/>
      <c r="L103" s="426" t="n"/>
      <c r="M103" s="425" t="n"/>
    </row>
    <row r="104" ht="13.35" customHeight="1" s="162">
      <c r="B104" s="199" t="inlineStr">
        <is>
          <t>Terminal Type</t>
        </is>
      </c>
      <c r="C104" s="401" t="n"/>
      <c r="D104" s="204">
        <f>IF('{Equipment Data Entry}'!H158="","",'{Equipment Data Entry}'!H158)</f>
        <v/>
      </c>
      <c r="E104" s="400" t="n"/>
      <c r="F104" s="400" t="n"/>
      <c r="G104" s="401" t="n"/>
      <c r="I104" s="199" t="inlineStr">
        <is>
          <t>Instrument</t>
        </is>
      </c>
      <c r="J104" s="400" t="n"/>
      <c r="K104" s="401" t="n"/>
      <c r="L104" s="199" t="n"/>
      <c r="M104" s="401" t="n"/>
    </row>
    <row r="105" ht="13.35" customHeight="1" s="162">
      <c r="B105" s="200" t="inlineStr">
        <is>
          <t>Unit Data</t>
        </is>
      </c>
      <c r="C105" s="400" t="n"/>
      <c r="D105" s="400" t="n"/>
      <c r="E105" s="400" t="n"/>
      <c r="F105" s="400" t="n"/>
      <c r="G105" s="401" t="n"/>
      <c r="I105" s="200" t="inlineStr">
        <is>
          <t>Design and Performance Data</t>
        </is>
      </c>
      <c r="J105" s="400" t="n"/>
      <c r="K105" s="400" t="n"/>
      <c r="L105" s="400" t="n"/>
      <c r="M105" s="401" t="n"/>
    </row>
    <row r="106" ht="13.35" customHeight="1" s="162">
      <c r="B106" s="199" t="inlineStr">
        <is>
          <t>Manufacturer</t>
        </is>
      </c>
      <c r="C106" s="401" t="n"/>
      <c r="D106" s="204">
        <f>IF('{Equipment Data Entry}'!E158="","",'{Equipment Data Entry}'!E158)</f>
        <v/>
      </c>
      <c r="E106" s="400" t="n"/>
      <c r="F106" s="400" t="n"/>
      <c r="G106" s="401" t="n"/>
      <c r="I106" s="199" t="inlineStr">
        <is>
          <t>Design Criteria</t>
        </is>
      </c>
      <c r="J106" s="400" t="n"/>
      <c r="K106" s="401" t="n"/>
      <c r="L106" s="199" t="inlineStr">
        <is>
          <t>Design</t>
        </is>
      </c>
      <c r="M106" s="199" t="inlineStr">
        <is>
          <t>Actual</t>
        </is>
      </c>
    </row>
    <row r="107" ht="13.35" customHeight="1" s="162">
      <c r="B107" s="199" t="inlineStr">
        <is>
          <t>Model Number</t>
        </is>
      </c>
      <c r="C107" s="401" t="n"/>
      <c r="D107" s="204">
        <f>IF('{Equipment Data Entry}'!F158="","",'{Equipment Data Entry}'!F158)</f>
        <v/>
      </c>
      <c r="E107" s="400" t="n"/>
      <c r="F107" s="400" t="n"/>
      <c r="G107" s="401" t="n"/>
      <c r="I107" s="199" t="inlineStr">
        <is>
          <t>Maximum CFM</t>
        </is>
      </c>
      <c r="J107" s="400" t="n"/>
      <c r="K107" s="401" t="n"/>
      <c r="L107" s="24">
        <f>IF('{Equipment Data Entry}'!I158="","",'{Equipment Data Entry}'!I158)</f>
        <v/>
      </c>
      <c r="M107" s="24" t="n"/>
    </row>
    <row r="108" ht="13.35" customHeight="1" s="162">
      <c r="B108" s="199" t="inlineStr">
        <is>
          <t>Serial Number</t>
        </is>
      </c>
      <c r="C108" s="401" t="n"/>
      <c r="D108" s="204" t="n"/>
      <c r="E108" s="400" t="n"/>
      <c r="F108" s="400" t="n"/>
      <c r="G108" s="401" t="n"/>
      <c r="I108" s="199" t="inlineStr">
        <is>
          <t>Minimum CFM</t>
        </is>
      </c>
      <c r="J108" s="400" t="n"/>
      <c r="K108" s="401" t="n"/>
      <c r="L108" s="24">
        <f>IF('{Equipment Data Entry}'!J158="","",'{Equipment Data Entry}'!J158)</f>
        <v/>
      </c>
      <c r="M108" s="24" t="n"/>
    </row>
    <row r="109" ht="13.35" customHeight="1" s="162">
      <c r="B109" s="199" t="inlineStr">
        <is>
          <t>Area Served</t>
        </is>
      </c>
      <c r="C109" s="401" t="n"/>
      <c r="D109" s="204">
        <f>IF('{Equipment Data Entry}'!C158="","",'{Equipment Data Entry}'!C158)</f>
        <v/>
      </c>
      <c r="E109" s="400" t="n"/>
      <c r="F109" s="400" t="n"/>
      <c r="G109" s="401" t="n"/>
      <c r="I109" s="199" t="inlineStr">
        <is>
          <t>Fan CFM</t>
        </is>
      </c>
      <c r="J109" s="400" t="n"/>
      <c r="K109" s="401" t="n"/>
      <c r="L109" s="24">
        <f>IF('{Equipment Data Entry}'!L158="","",'{Equipment Data Entry}'!L158)</f>
        <v/>
      </c>
      <c r="M109" s="24" t="n"/>
    </row>
    <row r="110" ht="13.35" customHeight="1" s="162">
      <c r="B110" s="199" t="inlineStr">
        <is>
          <t>Location</t>
        </is>
      </c>
      <c r="C110" s="401" t="n"/>
      <c r="D110" s="204">
        <f>IF('{Equipment Data Entry}'!D158="","",'{Equipment Data Entry}'!D158)</f>
        <v/>
      </c>
      <c r="E110" s="400" t="n"/>
      <c r="F110" s="400" t="n"/>
      <c r="G110" s="401" t="n"/>
      <c r="I110" s="199" t="inlineStr">
        <is>
          <t>DDC Address</t>
        </is>
      </c>
      <c r="J110" s="400" t="n"/>
      <c r="K110" s="401" t="n"/>
      <c r="L110" s="208">
        <f>IF('{Equipment Data Entry}'!M158="","",'{Equipment Data Entry}'!M158)</f>
        <v/>
      </c>
      <c r="M110" s="401" t="n"/>
    </row>
    <row r="111" ht="13.35" customHeight="1" s="162">
      <c r="B111" s="199" t="inlineStr">
        <is>
          <t>Inlet Size</t>
        </is>
      </c>
      <c r="C111" s="401" t="n"/>
      <c r="D111" s="204">
        <f>IF('{Equipment Data Entry}'!G158="","",'{Equipment Data Entry}'!G158)</f>
        <v/>
      </c>
      <c r="E111" s="400" t="n"/>
      <c r="F111" s="400" t="n"/>
      <c r="G111" s="401" t="n"/>
      <c r="I111" s="199" t="inlineStr">
        <is>
          <t>Calibration Factor</t>
        </is>
      </c>
      <c r="J111" s="400" t="n"/>
      <c r="K111" s="401" t="n"/>
      <c r="L111" s="27" t="n"/>
      <c r="M111" s="401" t="n"/>
    </row>
    <row r="112" ht="13.35" customHeight="1" s="162">
      <c r="B112" s="199" t="inlineStr">
        <is>
          <t>DDC Max / Min</t>
        </is>
      </c>
      <c r="C112" s="401" t="n"/>
      <c r="D112" s="204" t="n"/>
      <c r="E112" s="400" t="n"/>
      <c r="F112" s="400" t="n"/>
      <c r="G112" s="401" t="n"/>
      <c r="I112" s="199" t="inlineStr">
        <is>
          <t>Heating CFM</t>
        </is>
      </c>
      <c r="J112" s="400" t="n"/>
      <c r="K112" s="401" t="n"/>
      <c r="L112" s="27">
        <f>IF('{Equipment Data Entry}'!K158="","",'{Equipment Data Entry}'!K158)</f>
        <v/>
      </c>
      <c r="M112" s="401" t="n"/>
    </row>
    <row r="113"/>
    <row r="114" ht="13.35" customHeight="1" s="162">
      <c r="B114" s="200" t="inlineStr">
        <is>
          <t>System</t>
        </is>
      </c>
      <c r="C114" s="403" t="n"/>
      <c r="D114" s="209">
        <f>IF('{Equipment Data Entry}'!B159="","",'{Equipment Data Entry}'!B159)</f>
        <v/>
      </c>
      <c r="E114" s="420" t="n"/>
      <c r="F114" s="403" t="n"/>
      <c r="G114" s="200" t="inlineStr">
        <is>
          <t>Service</t>
        </is>
      </c>
      <c r="H114" s="403" t="n"/>
      <c r="I114" s="210">
        <f>IF('{Equipment Data Entry}'!C159="","",'{Equipment Data Entry}'!C159)</f>
        <v/>
      </c>
      <c r="J114" s="420" t="n"/>
      <c r="K114" s="420" t="n"/>
      <c r="L114" s="420" t="n"/>
      <c r="M114" s="403" t="n"/>
    </row>
    <row r="115" ht="13.35" customHeight="1" s="162">
      <c r="B115" s="424" t="n"/>
      <c r="C115" s="425" t="n"/>
      <c r="D115" s="424" t="n"/>
      <c r="E115" s="426" t="n"/>
      <c r="F115" s="425" t="n"/>
      <c r="G115" s="424" t="n"/>
      <c r="H115" s="425" t="n"/>
      <c r="I115" s="424" t="n"/>
      <c r="J115" s="426" t="n"/>
      <c r="K115" s="426" t="n"/>
      <c r="L115" s="426" t="n"/>
      <c r="M115" s="425" t="n"/>
    </row>
    <row r="116" ht="13.35" customHeight="1" s="162">
      <c r="B116" s="199" t="inlineStr">
        <is>
          <t>Terminal Type</t>
        </is>
      </c>
      <c r="C116" s="401" t="n"/>
      <c r="D116" s="204">
        <f>IF('{Equipment Data Entry}'!H159="","",'{Equipment Data Entry}'!H159)</f>
        <v/>
      </c>
      <c r="E116" s="400" t="n"/>
      <c r="F116" s="400" t="n"/>
      <c r="G116" s="401" t="n"/>
      <c r="I116" s="199" t="inlineStr">
        <is>
          <t>Instrument</t>
        </is>
      </c>
      <c r="J116" s="400" t="n"/>
      <c r="K116" s="401" t="n"/>
      <c r="L116" s="199" t="n"/>
      <c r="M116" s="401" t="n"/>
    </row>
    <row r="117" ht="13.35" customHeight="1" s="162">
      <c r="B117" s="200" t="inlineStr">
        <is>
          <t>Unit Data</t>
        </is>
      </c>
      <c r="C117" s="400" t="n"/>
      <c r="D117" s="400" t="n"/>
      <c r="E117" s="400" t="n"/>
      <c r="F117" s="400" t="n"/>
      <c r="G117" s="401" t="n"/>
      <c r="I117" s="200" t="inlineStr">
        <is>
          <t>Design and Performance Data</t>
        </is>
      </c>
      <c r="J117" s="400" t="n"/>
      <c r="K117" s="400" t="n"/>
      <c r="L117" s="400" t="n"/>
      <c r="M117" s="401" t="n"/>
    </row>
    <row r="118" ht="13.35" customHeight="1" s="162">
      <c r="B118" s="199" t="inlineStr">
        <is>
          <t>Manufacturer</t>
        </is>
      </c>
      <c r="C118" s="401" t="n"/>
      <c r="D118" s="204">
        <f>IF('{Equipment Data Entry}'!E159="","",'{Equipment Data Entry}'!E159)</f>
        <v/>
      </c>
      <c r="E118" s="400" t="n"/>
      <c r="F118" s="400" t="n"/>
      <c r="G118" s="401" t="n"/>
      <c r="I118" s="199" t="inlineStr">
        <is>
          <t>Design Criteria</t>
        </is>
      </c>
      <c r="J118" s="400" t="n"/>
      <c r="K118" s="401" t="n"/>
      <c r="L118" s="199" t="inlineStr">
        <is>
          <t>Design</t>
        </is>
      </c>
      <c r="M118" s="199" t="inlineStr">
        <is>
          <t>Actual</t>
        </is>
      </c>
    </row>
    <row r="119" ht="13.35" customHeight="1" s="162">
      <c r="B119" s="199" t="inlineStr">
        <is>
          <t>Model Number</t>
        </is>
      </c>
      <c r="C119" s="401" t="n"/>
      <c r="D119" s="204">
        <f>IF('{Equipment Data Entry}'!F159="","",'{Equipment Data Entry}'!F159)</f>
        <v/>
      </c>
      <c r="E119" s="400" t="n"/>
      <c r="F119" s="400" t="n"/>
      <c r="G119" s="401" t="n"/>
      <c r="I119" s="199" t="inlineStr">
        <is>
          <t>Maximum CFM</t>
        </is>
      </c>
      <c r="J119" s="400" t="n"/>
      <c r="K119" s="401" t="n"/>
      <c r="L119" s="24">
        <f>IF('{Equipment Data Entry}'!I159="","",'{Equipment Data Entry}'!I159)</f>
        <v/>
      </c>
      <c r="M119" s="24" t="n"/>
    </row>
    <row r="120" ht="13.35" customHeight="1" s="162">
      <c r="B120" s="199" t="inlineStr">
        <is>
          <t>Serial Number</t>
        </is>
      </c>
      <c r="C120" s="401" t="n"/>
      <c r="D120" s="204" t="n"/>
      <c r="E120" s="400" t="n"/>
      <c r="F120" s="400" t="n"/>
      <c r="G120" s="401" t="n"/>
      <c r="I120" s="199" t="inlineStr">
        <is>
          <t>Minimum CFM</t>
        </is>
      </c>
      <c r="J120" s="400" t="n"/>
      <c r="K120" s="401" t="n"/>
      <c r="L120" s="24">
        <f>IF('{Equipment Data Entry}'!J159="","",'{Equipment Data Entry}'!J159)</f>
        <v/>
      </c>
      <c r="M120" s="24" t="n"/>
    </row>
    <row r="121" ht="13.35" customHeight="1" s="162">
      <c r="B121" s="199" t="inlineStr">
        <is>
          <t>Area Served</t>
        </is>
      </c>
      <c r="C121" s="401" t="n"/>
      <c r="D121" s="204">
        <f>IF('{Equipment Data Entry}'!C159="","",'{Equipment Data Entry}'!C159)</f>
        <v/>
      </c>
      <c r="E121" s="400" t="n"/>
      <c r="F121" s="400" t="n"/>
      <c r="G121" s="401" t="n"/>
      <c r="I121" s="199" t="inlineStr">
        <is>
          <t>Fan CFM</t>
        </is>
      </c>
      <c r="J121" s="400" t="n"/>
      <c r="K121" s="401" t="n"/>
      <c r="L121" s="24">
        <f>IF('{Equipment Data Entry}'!L159="","",'{Equipment Data Entry}'!L159)</f>
        <v/>
      </c>
      <c r="M121" s="24" t="n"/>
    </row>
    <row r="122" ht="13.35" customHeight="1" s="162">
      <c r="B122" s="199" t="inlineStr">
        <is>
          <t>Location</t>
        </is>
      </c>
      <c r="C122" s="401" t="n"/>
      <c r="D122" s="204">
        <f>IF('{Equipment Data Entry}'!D159="","",'{Equipment Data Entry}'!D159)</f>
        <v/>
      </c>
      <c r="E122" s="400" t="n"/>
      <c r="F122" s="400" t="n"/>
      <c r="G122" s="401" t="n"/>
      <c r="I122" s="199" t="inlineStr">
        <is>
          <t>DDC Address</t>
        </is>
      </c>
      <c r="J122" s="400" t="n"/>
      <c r="K122" s="401" t="n"/>
      <c r="L122" s="208">
        <f>IF('{Equipment Data Entry}'!M159="","",'{Equipment Data Entry}'!M159)</f>
        <v/>
      </c>
      <c r="M122" s="401" t="n"/>
    </row>
    <row r="123" ht="13.35" customHeight="1" s="162">
      <c r="B123" s="199" t="inlineStr">
        <is>
          <t>Inlet Size</t>
        </is>
      </c>
      <c r="C123" s="401" t="n"/>
      <c r="D123" s="204">
        <f>IF('{Equipment Data Entry}'!G159="","",'{Equipment Data Entry}'!G159)</f>
        <v/>
      </c>
      <c r="E123" s="400" t="n"/>
      <c r="F123" s="400" t="n"/>
      <c r="G123" s="401" t="n"/>
      <c r="I123" s="199" t="inlineStr">
        <is>
          <t>Calibration Factor</t>
        </is>
      </c>
      <c r="J123" s="400" t="n"/>
      <c r="K123" s="401" t="n"/>
      <c r="L123" s="27" t="n"/>
      <c r="M123" s="401" t="n"/>
    </row>
    <row r="124" ht="13.35" customHeight="1" s="162">
      <c r="B124" s="199" t="inlineStr">
        <is>
          <t>DDC Max / Min</t>
        </is>
      </c>
      <c r="C124" s="401" t="n"/>
      <c r="D124" s="204" t="n"/>
      <c r="E124" s="400" t="n"/>
      <c r="F124" s="400" t="n"/>
      <c r="G124" s="401" t="n"/>
      <c r="I124" s="199" t="inlineStr">
        <is>
          <t>Heating CFM</t>
        </is>
      </c>
      <c r="J124" s="400" t="n"/>
      <c r="K124" s="401" t="n"/>
      <c r="L124" s="27">
        <f>IF('{Equipment Data Entry}'!K159="","",'{Equipment Data Entry}'!K159)</f>
        <v/>
      </c>
      <c r="M124" s="401" t="n"/>
    </row>
    <row r="125"/>
    <row r="126" ht="13.35" customHeight="1" s="162">
      <c r="B126" s="200" t="inlineStr">
        <is>
          <t>System</t>
        </is>
      </c>
      <c r="C126" s="403" t="n"/>
      <c r="D126" s="209">
        <f>IF('{Equipment Data Entry}'!B160="","",'{Equipment Data Entry}'!B160)</f>
        <v/>
      </c>
      <c r="E126" s="420" t="n"/>
      <c r="F126" s="403" t="n"/>
      <c r="G126" s="200" t="inlineStr">
        <is>
          <t>Service</t>
        </is>
      </c>
      <c r="H126" s="403" t="n"/>
      <c r="I126" s="210">
        <f>IF('{Equipment Data Entry}'!C160="","",'{Equipment Data Entry}'!C160)</f>
        <v/>
      </c>
      <c r="J126" s="420" t="n"/>
      <c r="K126" s="420" t="n"/>
      <c r="L126" s="420" t="n"/>
      <c r="M126" s="403" t="n"/>
    </row>
    <row r="127" ht="13.35" customHeight="1" s="162">
      <c r="B127" s="424" t="n"/>
      <c r="C127" s="425" t="n"/>
      <c r="D127" s="424" t="n"/>
      <c r="E127" s="426" t="n"/>
      <c r="F127" s="425" t="n"/>
      <c r="G127" s="424" t="n"/>
      <c r="H127" s="425" t="n"/>
      <c r="I127" s="424" t="n"/>
      <c r="J127" s="426" t="n"/>
      <c r="K127" s="426" t="n"/>
      <c r="L127" s="426" t="n"/>
      <c r="M127" s="425" t="n"/>
    </row>
    <row r="128" ht="13.35" customHeight="1" s="162">
      <c r="B128" s="199" t="inlineStr">
        <is>
          <t>Terminal Type</t>
        </is>
      </c>
      <c r="C128" s="401" t="n"/>
      <c r="D128" s="204">
        <f>IF('{Equipment Data Entry}'!H160="","",'{Equipment Data Entry}'!H160)</f>
        <v/>
      </c>
      <c r="E128" s="400" t="n"/>
      <c r="F128" s="400" t="n"/>
      <c r="G128" s="401" t="n"/>
      <c r="I128" s="199" t="inlineStr">
        <is>
          <t>Instrument</t>
        </is>
      </c>
      <c r="J128" s="400" t="n"/>
      <c r="K128" s="401" t="n"/>
      <c r="L128" s="199" t="n"/>
      <c r="M128" s="401" t="n"/>
    </row>
    <row r="129" ht="13.35" customHeight="1" s="162">
      <c r="B129" s="200" t="inlineStr">
        <is>
          <t>Unit Data</t>
        </is>
      </c>
      <c r="C129" s="400" t="n"/>
      <c r="D129" s="400" t="n"/>
      <c r="E129" s="400" t="n"/>
      <c r="F129" s="400" t="n"/>
      <c r="G129" s="401" t="n"/>
      <c r="I129" s="200" t="inlineStr">
        <is>
          <t>Design and Performance Data</t>
        </is>
      </c>
      <c r="J129" s="400" t="n"/>
      <c r="K129" s="400" t="n"/>
      <c r="L129" s="400" t="n"/>
      <c r="M129" s="401" t="n"/>
    </row>
    <row r="130" ht="13.35" customHeight="1" s="162">
      <c r="B130" s="199" t="inlineStr">
        <is>
          <t>Manufacturer</t>
        </is>
      </c>
      <c r="C130" s="401" t="n"/>
      <c r="D130" s="204">
        <f>IF('{Equipment Data Entry}'!E160="","",'{Equipment Data Entry}'!E160)</f>
        <v/>
      </c>
      <c r="E130" s="400" t="n"/>
      <c r="F130" s="400" t="n"/>
      <c r="G130" s="401" t="n"/>
      <c r="I130" s="199" t="inlineStr">
        <is>
          <t>Design Criteria</t>
        </is>
      </c>
      <c r="J130" s="400" t="n"/>
      <c r="K130" s="401" t="n"/>
      <c r="L130" s="199" t="inlineStr">
        <is>
          <t>Design</t>
        </is>
      </c>
      <c r="M130" s="199" t="inlineStr">
        <is>
          <t>Actual</t>
        </is>
      </c>
    </row>
    <row r="131" ht="13.35" customHeight="1" s="162">
      <c r="B131" s="199" t="inlineStr">
        <is>
          <t>Model Number</t>
        </is>
      </c>
      <c r="C131" s="401" t="n"/>
      <c r="D131" s="204">
        <f>IF('{Equipment Data Entry}'!F160="","",'{Equipment Data Entry}'!F160)</f>
        <v/>
      </c>
      <c r="E131" s="400" t="n"/>
      <c r="F131" s="400" t="n"/>
      <c r="G131" s="401" t="n"/>
      <c r="I131" s="199" t="inlineStr">
        <is>
          <t>Maximum CFM</t>
        </is>
      </c>
      <c r="J131" s="400" t="n"/>
      <c r="K131" s="401" t="n"/>
      <c r="L131" s="24">
        <f>IF('{Equipment Data Entry}'!I160="","",'{Equipment Data Entry}'!I160)</f>
        <v/>
      </c>
      <c r="M131" s="24" t="n"/>
    </row>
    <row r="132" ht="13.35" customHeight="1" s="162">
      <c r="B132" s="199" t="inlineStr">
        <is>
          <t>Serial Number</t>
        </is>
      </c>
      <c r="C132" s="401" t="n"/>
      <c r="D132" s="204" t="n"/>
      <c r="E132" s="400" t="n"/>
      <c r="F132" s="400" t="n"/>
      <c r="G132" s="401" t="n"/>
      <c r="I132" s="199" t="inlineStr">
        <is>
          <t>Minimum CFM</t>
        </is>
      </c>
      <c r="J132" s="400" t="n"/>
      <c r="K132" s="401" t="n"/>
      <c r="L132" s="24">
        <f>IF('{Equipment Data Entry}'!J160="","",'{Equipment Data Entry}'!J160)</f>
        <v/>
      </c>
      <c r="M132" s="24" t="n"/>
    </row>
    <row r="133" ht="13.35" customHeight="1" s="162">
      <c r="B133" s="199" t="inlineStr">
        <is>
          <t>Area Served</t>
        </is>
      </c>
      <c r="C133" s="401" t="n"/>
      <c r="D133" s="204">
        <f>IF('{Equipment Data Entry}'!C160="","",'{Equipment Data Entry}'!C160)</f>
        <v/>
      </c>
      <c r="E133" s="400" t="n"/>
      <c r="F133" s="400" t="n"/>
      <c r="G133" s="401" t="n"/>
      <c r="I133" s="199" t="inlineStr">
        <is>
          <t>Fan CFM</t>
        </is>
      </c>
      <c r="J133" s="400" t="n"/>
      <c r="K133" s="401" t="n"/>
      <c r="L133" s="24">
        <f>IF('{Equipment Data Entry}'!L160="","",'{Equipment Data Entry}'!L160)</f>
        <v/>
      </c>
      <c r="M133" s="24" t="n"/>
    </row>
    <row r="134" ht="13.35" customHeight="1" s="162">
      <c r="B134" s="199" t="inlineStr">
        <is>
          <t>Location</t>
        </is>
      </c>
      <c r="C134" s="401" t="n"/>
      <c r="D134" s="204">
        <f>IF('{Equipment Data Entry}'!D160="","",'{Equipment Data Entry}'!D160)</f>
        <v/>
      </c>
      <c r="E134" s="400" t="n"/>
      <c r="F134" s="400" t="n"/>
      <c r="G134" s="401" t="n"/>
      <c r="I134" s="199" t="inlineStr">
        <is>
          <t>DDC Address</t>
        </is>
      </c>
      <c r="J134" s="400" t="n"/>
      <c r="K134" s="401" t="n"/>
      <c r="L134" s="208">
        <f>IF('{Equipment Data Entry}'!M160="","",'{Equipment Data Entry}'!M160)</f>
        <v/>
      </c>
      <c r="M134" s="401" t="n"/>
    </row>
    <row r="135" ht="13.35" customHeight="1" s="162">
      <c r="B135" s="199" t="inlineStr">
        <is>
          <t>Inlet Size</t>
        </is>
      </c>
      <c r="C135" s="401" t="n"/>
      <c r="D135" s="204">
        <f>IF('{Equipment Data Entry}'!G160="","",'{Equipment Data Entry}'!G160)</f>
        <v/>
      </c>
      <c r="E135" s="400" t="n"/>
      <c r="F135" s="400" t="n"/>
      <c r="G135" s="401" t="n"/>
      <c r="I135" s="199" t="inlineStr">
        <is>
          <t>Calibration Factor</t>
        </is>
      </c>
      <c r="J135" s="400" t="n"/>
      <c r="K135" s="401" t="n"/>
      <c r="L135" s="27" t="n"/>
      <c r="M135" s="401" t="n"/>
    </row>
    <row r="136" ht="13.35" customHeight="1" s="162">
      <c r="B136" s="199" t="inlineStr">
        <is>
          <t>DDC Max / Min</t>
        </is>
      </c>
      <c r="C136" s="401" t="n"/>
      <c r="D136" s="204" t="n"/>
      <c r="E136" s="400" t="n"/>
      <c r="F136" s="400" t="n"/>
      <c r="G136" s="401" t="n"/>
      <c r="I136" s="199" t="inlineStr">
        <is>
          <t>Heating CFM</t>
        </is>
      </c>
      <c r="J136" s="400" t="n"/>
      <c r="K136" s="401" t="n"/>
      <c r="L136" s="27">
        <f>IF('{Equipment Data Entry}'!K160="","",'{Equipment Data Entry}'!K160)</f>
        <v/>
      </c>
      <c r="M136" s="401" t="n"/>
    </row>
    <row r="137"/>
    <row r="138" ht="13.35" customHeight="1" s="162">
      <c r="B138" s="200" t="inlineStr">
        <is>
          <t>System</t>
        </is>
      </c>
      <c r="C138" s="403" t="n"/>
      <c r="D138" s="209">
        <f>IF('{Equipment Data Entry}'!B161="","",'{Equipment Data Entry}'!B161)</f>
        <v/>
      </c>
      <c r="E138" s="420" t="n"/>
      <c r="F138" s="403" t="n"/>
      <c r="G138" s="200" t="inlineStr">
        <is>
          <t>Service</t>
        </is>
      </c>
      <c r="H138" s="403" t="n"/>
      <c r="I138" s="210">
        <f>IF('{Equipment Data Entry}'!C161="","",'{Equipment Data Entry}'!C161)</f>
        <v/>
      </c>
      <c r="J138" s="420" t="n"/>
      <c r="K138" s="420" t="n"/>
      <c r="L138" s="420" t="n"/>
      <c r="M138" s="403" t="n"/>
    </row>
    <row r="139" ht="13.35" customHeight="1" s="162">
      <c r="B139" s="424" t="n"/>
      <c r="C139" s="425" t="n"/>
      <c r="D139" s="424" t="n"/>
      <c r="E139" s="426" t="n"/>
      <c r="F139" s="425" t="n"/>
      <c r="G139" s="424" t="n"/>
      <c r="H139" s="425" t="n"/>
      <c r="I139" s="424" t="n"/>
      <c r="J139" s="426" t="n"/>
      <c r="K139" s="426" t="n"/>
      <c r="L139" s="426" t="n"/>
      <c r="M139" s="425" t="n"/>
    </row>
    <row r="140" ht="13.35" customHeight="1" s="162">
      <c r="B140" s="199" t="inlineStr">
        <is>
          <t>Terminal Type</t>
        </is>
      </c>
      <c r="C140" s="401" t="n"/>
      <c r="D140" s="204">
        <f>IF('{Equipment Data Entry}'!H161="","",'{Equipment Data Entry}'!H161)</f>
        <v/>
      </c>
      <c r="E140" s="400" t="n"/>
      <c r="F140" s="400" t="n"/>
      <c r="G140" s="401" t="n"/>
      <c r="I140" s="199" t="inlineStr">
        <is>
          <t>Instrument</t>
        </is>
      </c>
      <c r="J140" s="400" t="n"/>
      <c r="K140" s="401" t="n"/>
      <c r="L140" s="199" t="n"/>
      <c r="M140" s="401" t="n"/>
    </row>
    <row r="141" ht="13.35" customHeight="1" s="162">
      <c r="B141" s="200" t="inlineStr">
        <is>
          <t>Unit Data</t>
        </is>
      </c>
      <c r="C141" s="400" t="n"/>
      <c r="D141" s="400" t="n"/>
      <c r="E141" s="400" t="n"/>
      <c r="F141" s="400" t="n"/>
      <c r="G141" s="401" t="n"/>
      <c r="I141" s="200" t="inlineStr">
        <is>
          <t>Design and Performance Data</t>
        </is>
      </c>
      <c r="J141" s="400" t="n"/>
      <c r="K141" s="400" t="n"/>
      <c r="L141" s="400" t="n"/>
      <c r="M141" s="401" t="n"/>
    </row>
    <row r="142" ht="13.35" customHeight="1" s="162">
      <c r="B142" s="199" t="inlineStr">
        <is>
          <t>Manufacturer</t>
        </is>
      </c>
      <c r="C142" s="401" t="n"/>
      <c r="D142" s="204">
        <f>IF('{Equipment Data Entry}'!E161="","",'{Equipment Data Entry}'!E161)</f>
        <v/>
      </c>
      <c r="E142" s="400" t="n"/>
      <c r="F142" s="400" t="n"/>
      <c r="G142" s="401" t="n"/>
      <c r="I142" s="199" t="inlineStr">
        <is>
          <t>Design Criteria</t>
        </is>
      </c>
      <c r="J142" s="400" t="n"/>
      <c r="K142" s="401" t="n"/>
      <c r="L142" s="199" t="inlineStr">
        <is>
          <t>Design</t>
        </is>
      </c>
      <c r="M142" s="199" t="inlineStr">
        <is>
          <t>Actual</t>
        </is>
      </c>
    </row>
    <row r="143" ht="13.35" customHeight="1" s="162">
      <c r="B143" s="199" t="inlineStr">
        <is>
          <t>Model Number</t>
        </is>
      </c>
      <c r="C143" s="401" t="n"/>
      <c r="D143" s="204">
        <f>IF('{Equipment Data Entry}'!F161="","",'{Equipment Data Entry}'!F161)</f>
        <v/>
      </c>
      <c r="E143" s="400" t="n"/>
      <c r="F143" s="400" t="n"/>
      <c r="G143" s="401" t="n"/>
      <c r="I143" s="199" t="inlineStr">
        <is>
          <t>Maximum CFM</t>
        </is>
      </c>
      <c r="J143" s="400" t="n"/>
      <c r="K143" s="401" t="n"/>
      <c r="L143" s="24">
        <f>IF('{Equipment Data Entry}'!I161="","",'{Equipment Data Entry}'!I161)</f>
        <v/>
      </c>
      <c r="M143" s="24" t="n"/>
    </row>
    <row r="144" ht="13.35" customHeight="1" s="162">
      <c r="B144" s="199" t="inlineStr">
        <is>
          <t>Serial Number</t>
        </is>
      </c>
      <c r="C144" s="401" t="n"/>
      <c r="D144" s="204" t="n"/>
      <c r="E144" s="400" t="n"/>
      <c r="F144" s="400" t="n"/>
      <c r="G144" s="401" t="n"/>
      <c r="I144" s="199" t="inlineStr">
        <is>
          <t>Minimum CFM</t>
        </is>
      </c>
      <c r="J144" s="400" t="n"/>
      <c r="K144" s="401" t="n"/>
      <c r="L144" s="24">
        <f>IF('{Equipment Data Entry}'!J161="","",'{Equipment Data Entry}'!J161)</f>
        <v/>
      </c>
      <c r="M144" s="24" t="n"/>
    </row>
    <row r="145" ht="13.35" customHeight="1" s="162">
      <c r="B145" s="199" t="inlineStr">
        <is>
          <t>Area Served</t>
        </is>
      </c>
      <c r="C145" s="401" t="n"/>
      <c r="D145" s="204">
        <f>IF('{Equipment Data Entry}'!C161="","",'{Equipment Data Entry}'!C161)</f>
        <v/>
      </c>
      <c r="E145" s="400" t="n"/>
      <c r="F145" s="400" t="n"/>
      <c r="G145" s="401" t="n"/>
      <c r="I145" s="199" t="inlineStr">
        <is>
          <t>Fan CFM</t>
        </is>
      </c>
      <c r="J145" s="400" t="n"/>
      <c r="K145" s="401" t="n"/>
      <c r="L145" s="24">
        <f>IF('{Equipment Data Entry}'!L161="","",'{Equipment Data Entry}'!L161)</f>
        <v/>
      </c>
      <c r="M145" s="24" t="n"/>
    </row>
    <row r="146" ht="13.35" customHeight="1" s="162">
      <c r="B146" s="199" t="inlineStr">
        <is>
          <t>Location</t>
        </is>
      </c>
      <c r="C146" s="401" t="n"/>
      <c r="D146" s="204">
        <f>IF('{Equipment Data Entry}'!D161="","",'{Equipment Data Entry}'!D161)</f>
        <v/>
      </c>
      <c r="E146" s="400" t="n"/>
      <c r="F146" s="400" t="n"/>
      <c r="G146" s="401" t="n"/>
      <c r="I146" s="199" t="inlineStr">
        <is>
          <t>DDC Address</t>
        </is>
      </c>
      <c r="J146" s="400" t="n"/>
      <c r="K146" s="401" t="n"/>
      <c r="L146" s="208">
        <f>IF('{Equipment Data Entry}'!M161="","",'{Equipment Data Entry}'!M161)</f>
        <v/>
      </c>
      <c r="M146" s="401" t="n"/>
    </row>
    <row r="147" ht="13.35" customHeight="1" s="162">
      <c r="B147" s="199" t="inlineStr">
        <is>
          <t>Inlet Size</t>
        </is>
      </c>
      <c r="C147" s="401" t="n"/>
      <c r="D147" s="204">
        <f>IF('{Equipment Data Entry}'!G161="","",'{Equipment Data Entry}'!G161)</f>
        <v/>
      </c>
      <c r="E147" s="400" t="n"/>
      <c r="F147" s="400" t="n"/>
      <c r="G147" s="401" t="n"/>
      <c r="I147" s="199" t="inlineStr">
        <is>
          <t>Calibration Factor</t>
        </is>
      </c>
      <c r="J147" s="400" t="n"/>
      <c r="K147" s="401" t="n"/>
      <c r="L147" s="27" t="n"/>
      <c r="M147" s="401" t="n"/>
    </row>
    <row r="148" ht="13.35" customHeight="1" s="162">
      <c r="B148" s="199" t="inlineStr">
        <is>
          <t>DDC Max / Min</t>
        </is>
      </c>
      <c r="C148" s="401" t="n"/>
      <c r="D148" s="204" t="n"/>
      <c r="E148" s="400" t="n"/>
      <c r="F148" s="400" t="n"/>
      <c r="G148" s="401" t="n"/>
      <c r="I148" s="199" t="inlineStr">
        <is>
          <t>Heating CFM</t>
        </is>
      </c>
      <c r="J148" s="400" t="n"/>
      <c r="K148" s="401" t="n"/>
      <c r="L148" s="27">
        <f>IF('{Equipment Data Entry}'!K161="","",'{Equipment Data Entry}'!K161)</f>
        <v/>
      </c>
      <c r="M148" s="401" t="n"/>
    </row>
    <row r="149" ht="13.35" customHeight="1" s="162">
      <c r="B149" s="205" t="inlineStr">
        <is>
          <t>Notes</t>
        </is>
      </c>
      <c r="C149" s="186" t="n"/>
      <c r="D149" s="400" t="n"/>
      <c r="E149" s="400" t="n"/>
      <c r="F149" s="400" t="n"/>
      <c r="G149" s="400" t="n"/>
      <c r="H149" s="400" t="n"/>
      <c r="I149" s="400" t="n"/>
      <c r="J149" s="400" t="n"/>
      <c r="K149" s="400" t="n"/>
      <c r="L149" s="400" t="n"/>
      <c r="M149" s="401" t="n"/>
    </row>
    <row r="150" ht="13.35" customHeight="1" s="162">
      <c r="B150" s="186" t="n"/>
      <c r="C150" s="400" t="n"/>
      <c r="D150" s="400" t="n"/>
      <c r="E150" s="400" t="n"/>
      <c r="F150" s="400" t="n"/>
      <c r="G150" s="400" t="n"/>
      <c r="H150" s="400" t="n"/>
      <c r="I150" s="400" t="n"/>
      <c r="J150" s="400" t="n"/>
      <c r="K150" s="400" t="n"/>
      <c r="L150" s="400" t="n"/>
      <c r="M150" s="401" t="n"/>
    </row>
    <row r="151" ht="13.35" customHeight="1" s="162">
      <c r="B151" s="200" t="inlineStr">
        <is>
          <t>System</t>
        </is>
      </c>
      <c r="C151" s="403" t="n"/>
      <c r="D151" s="209">
        <f>IF('{Equipment Data Entry}'!B162="","",'{Equipment Data Entry}'!B162)</f>
        <v/>
      </c>
      <c r="E151" s="420" t="n"/>
      <c r="F151" s="403" t="n"/>
      <c r="G151" s="200" t="inlineStr">
        <is>
          <t>Service</t>
        </is>
      </c>
      <c r="H151" s="403" t="n"/>
      <c r="I151" s="210">
        <f>IF('{Equipment Data Entry}'!C162="","",'{Equipment Data Entry}'!C162)</f>
        <v/>
      </c>
      <c r="J151" s="420" t="n"/>
      <c r="K151" s="420" t="n"/>
      <c r="L151" s="420" t="n"/>
      <c r="M151" s="403" t="n"/>
    </row>
    <row r="152" ht="13.35" customHeight="1" s="162">
      <c r="B152" s="424" t="n"/>
      <c r="C152" s="425" t="n"/>
      <c r="D152" s="424" t="n"/>
      <c r="E152" s="426" t="n"/>
      <c r="F152" s="425" t="n"/>
      <c r="G152" s="424" t="n"/>
      <c r="H152" s="425" t="n"/>
      <c r="I152" s="424" t="n"/>
      <c r="J152" s="426" t="n"/>
      <c r="K152" s="426" t="n"/>
      <c r="L152" s="426" t="n"/>
      <c r="M152" s="425" t="n"/>
    </row>
    <row r="153" ht="13.35" customHeight="1" s="162">
      <c r="B153" s="199" t="inlineStr">
        <is>
          <t>Terminal Type</t>
        </is>
      </c>
      <c r="C153" s="401" t="n"/>
      <c r="D153" s="204">
        <f>IF('{Equipment Data Entry}'!H162="","",'{Equipment Data Entry}'!H162)</f>
        <v/>
      </c>
      <c r="E153" s="400" t="n"/>
      <c r="F153" s="400" t="n"/>
      <c r="G153" s="401" t="n"/>
      <c r="I153" s="199" t="inlineStr">
        <is>
          <t>Instrument</t>
        </is>
      </c>
      <c r="J153" s="400" t="n"/>
      <c r="K153" s="401" t="n"/>
      <c r="L153" s="199" t="n"/>
      <c r="M153" s="401" t="n"/>
    </row>
    <row r="154" ht="13.35" customHeight="1" s="162">
      <c r="B154" s="200" t="inlineStr">
        <is>
          <t>Unit Data</t>
        </is>
      </c>
      <c r="C154" s="400" t="n"/>
      <c r="D154" s="400" t="n"/>
      <c r="E154" s="400" t="n"/>
      <c r="F154" s="400" t="n"/>
      <c r="G154" s="401" t="n"/>
      <c r="I154" s="200" t="inlineStr">
        <is>
          <t>Design and Performance Data</t>
        </is>
      </c>
      <c r="J154" s="400" t="n"/>
      <c r="K154" s="400" t="n"/>
      <c r="L154" s="400" t="n"/>
      <c r="M154" s="401" t="n"/>
    </row>
    <row r="155" ht="13.35" customHeight="1" s="162">
      <c r="B155" s="199" t="inlineStr">
        <is>
          <t>Manufacturer</t>
        </is>
      </c>
      <c r="C155" s="401" t="n"/>
      <c r="D155" s="204">
        <f>IF('{Equipment Data Entry}'!E162="","",'{Equipment Data Entry}'!E162)</f>
        <v/>
      </c>
      <c r="E155" s="400" t="n"/>
      <c r="F155" s="400" t="n"/>
      <c r="G155" s="401" t="n"/>
      <c r="I155" s="199" t="inlineStr">
        <is>
          <t>Design Criteria</t>
        </is>
      </c>
      <c r="J155" s="400" t="n"/>
      <c r="K155" s="401" t="n"/>
      <c r="L155" s="199" t="inlineStr">
        <is>
          <t>Design</t>
        </is>
      </c>
      <c r="M155" s="199" t="inlineStr">
        <is>
          <t>Actual</t>
        </is>
      </c>
    </row>
    <row r="156" ht="13.35" customHeight="1" s="162">
      <c r="B156" s="199" t="inlineStr">
        <is>
          <t>Model Number</t>
        </is>
      </c>
      <c r="C156" s="401" t="n"/>
      <c r="D156" s="204">
        <f>IF('{Equipment Data Entry}'!F162="","",'{Equipment Data Entry}'!F162)</f>
        <v/>
      </c>
      <c r="E156" s="400" t="n"/>
      <c r="F156" s="400" t="n"/>
      <c r="G156" s="401" t="n"/>
      <c r="I156" s="199" t="inlineStr">
        <is>
          <t>Maximum CFM</t>
        </is>
      </c>
      <c r="J156" s="400" t="n"/>
      <c r="K156" s="401" t="n"/>
      <c r="L156" s="24">
        <f>IF('{Equipment Data Entry}'!I162="","",'{Equipment Data Entry}'!I162)</f>
        <v/>
      </c>
      <c r="M156" s="24" t="n"/>
    </row>
    <row r="157" ht="13.35" customHeight="1" s="162">
      <c r="B157" s="199" t="inlineStr">
        <is>
          <t>Serial Number</t>
        </is>
      </c>
      <c r="C157" s="401" t="n"/>
      <c r="D157" s="204" t="n"/>
      <c r="E157" s="400" t="n"/>
      <c r="F157" s="400" t="n"/>
      <c r="G157" s="401" t="n"/>
      <c r="I157" s="199" t="inlineStr">
        <is>
          <t>Minimum CFM</t>
        </is>
      </c>
      <c r="J157" s="400" t="n"/>
      <c r="K157" s="401" t="n"/>
      <c r="L157" s="24">
        <f>IF('{Equipment Data Entry}'!J162="","",'{Equipment Data Entry}'!J162)</f>
        <v/>
      </c>
      <c r="M157" s="24" t="n"/>
    </row>
    <row r="158" ht="13.35" customHeight="1" s="162">
      <c r="B158" s="199" t="inlineStr">
        <is>
          <t>Area Served</t>
        </is>
      </c>
      <c r="C158" s="401" t="n"/>
      <c r="D158" s="204">
        <f>IF('{Equipment Data Entry}'!C162="","",'{Equipment Data Entry}'!C162)</f>
        <v/>
      </c>
      <c r="E158" s="400" t="n"/>
      <c r="F158" s="400" t="n"/>
      <c r="G158" s="401" t="n"/>
      <c r="I158" s="199" t="inlineStr">
        <is>
          <t>Fan CFM</t>
        </is>
      </c>
      <c r="J158" s="400" t="n"/>
      <c r="K158" s="401" t="n"/>
      <c r="L158" s="24">
        <f>IF('{Equipment Data Entry}'!L162="","",'{Equipment Data Entry}'!L162)</f>
        <v/>
      </c>
      <c r="M158" s="24" t="n"/>
    </row>
    <row r="159" ht="13.35" customHeight="1" s="162">
      <c r="B159" s="199" t="inlineStr">
        <is>
          <t>Location</t>
        </is>
      </c>
      <c r="C159" s="401" t="n"/>
      <c r="D159" s="204">
        <f>IF('{Equipment Data Entry}'!D162="","",'{Equipment Data Entry}'!D162)</f>
        <v/>
      </c>
      <c r="E159" s="400" t="n"/>
      <c r="F159" s="400" t="n"/>
      <c r="G159" s="401" t="n"/>
      <c r="I159" s="199" t="inlineStr">
        <is>
          <t>DDC Address</t>
        </is>
      </c>
      <c r="J159" s="400" t="n"/>
      <c r="K159" s="401" t="n"/>
      <c r="L159" s="208">
        <f>IF('{Equipment Data Entry}'!M162="","",'{Equipment Data Entry}'!M162)</f>
        <v/>
      </c>
      <c r="M159" s="401" t="n"/>
    </row>
    <row r="160" ht="13.35" customHeight="1" s="162">
      <c r="B160" s="199" t="inlineStr">
        <is>
          <t>Inlet Size</t>
        </is>
      </c>
      <c r="C160" s="401" t="n"/>
      <c r="D160" s="204">
        <f>IF('{Equipment Data Entry}'!G162="","",'{Equipment Data Entry}'!G162)</f>
        <v/>
      </c>
      <c r="E160" s="400" t="n"/>
      <c r="F160" s="400" t="n"/>
      <c r="G160" s="401" t="n"/>
      <c r="I160" s="199" t="inlineStr">
        <is>
          <t>Calibration Factor</t>
        </is>
      </c>
      <c r="J160" s="400" t="n"/>
      <c r="K160" s="401" t="n"/>
      <c r="L160" s="27" t="n"/>
      <c r="M160" s="401" t="n"/>
    </row>
    <row r="161" ht="13.35" customHeight="1" s="162">
      <c r="B161" s="199" t="inlineStr">
        <is>
          <t>DDC Max / Min</t>
        </is>
      </c>
      <c r="C161" s="401" t="n"/>
      <c r="D161" s="204" t="n"/>
      <c r="E161" s="400" t="n"/>
      <c r="F161" s="400" t="n"/>
      <c r="G161" s="401" t="n"/>
      <c r="I161" s="199" t="inlineStr">
        <is>
          <t>Heating CFM</t>
        </is>
      </c>
      <c r="J161" s="400" t="n"/>
      <c r="K161" s="401" t="n"/>
      <c r="L161" s="27">
        <f>IF('{Equipment Data Entry}'!K162="","",'{Equipment Data Entry}'!K162)</f>
        <v/>
      </c>
      <c r="M161" s="401" t="n"/>
    </row>
    <row r="162"/>
    <row r="163" ht="13.35" customHeight="1" s="162">
      <c r="B163" s="200" t="inlineStr">
        <is>
          <t>System</t>
        </is>
      </c>
      <c r="C163" s="403" t="n"/>
      <c r="D163" s="209">
        <f>IF('{Equipment Data Entry}'!B163="","",'{Equipment Data Entry}'!B163)</f>
        <v/>
      </c>
      <c r="E163" s="420" t="n"/>
      <c r="F163" s="403" t="n"/>
      <c r="G163" s="200" t="inlineStr">
        <is>
          <t>Service</t>
        </is>
      </c>
      <c r="H163" s="403" t="n"/>
      <c r="I163" s="210">
        <f>IF('{Equipment Data Entry}'!C163="","",'{Equipment Data Entry}'!C163)</f>
        <v/>
      </c>
      <c r="J163" s="420" t="n"/>
      <c r="K163" s="420" t="n"/>
      <c r="L163" s="420" t="n"/>
      <c r="M163" s="403" t="n"/>
    </row>
    <row r="164" ht="13.35" customHeight="1" s="162">
      <c r="B164" s="424" t="n"/>
      <c r="C164" s="425" t="n"/>
      <c r="D164" s="424" t="n"/>
      <c r="E164" s="426" t="n"/>
      <c r="F164" s="425" t="n"/>
      <c r="G164" s="424" t="n"/>
      <c r="H164" s="425" t="n"/>
      <c r="I164" s="424" t="n"/>
      <c r="J164" s="426" t="n"/>
      <c r="K164" s="426" t="n"/>
      <c r="L164" s="426" t="n"/>
      <c r="M164" s="425" t="n"/>
    </row>
    <row r="165" ht="13.35" customHeight="1" s="162">
      <c r="B165" s="199" t="inlineStr">
        <is>
          <t>Terminal Type</t>
        </is>
      </c>
      <c r="C165" s="401" t="n"/>
      <c r="D165" s="204">
        <f>IF('{Equipment Data Entry}'!H163="","",'{Equipment Data Entry}'!H163)</f>
        <v/>
      </c>
      <c r="E165" s="400" t="n"/>
      <c r="F165" s="400" t="n"/>
      <c r="G165" s="401" t="n"/>
      <c r="I165" s="199" t="inlineStr">
        <is>
          <t>Instrument</t>
        </is>
      </c>
      <c r="J165" s="400" t="n"/>
      <c r="K165" s="401" t="n"/>
      <c r="L165" s="199" t="n"/>
      <c r="M165" s="401" t="n"/>
    </row>
    <row r="166" ht="13.35" customHeight="1" s="162">
      <c r="B166" s="200" t="inlineStr">
        <is>
          <t>Unit Data</t>
        </is>
      </c>
      <c r="C166" s="400" t="n"/>
      <c r="D166" s="400" t="n"/>
      <c r="E166" s="400" t="n"/>
      <c r="F166" s="400" t="n"/>
      <c r="G166" s="401" t="n"/>
      <c r="I166" s="200" t="inlineStr">
        <is>
          <t>Design and Performance Data</t>
        </is>
      </c>
      <c r="J166" s="400" t="n"/>
      <c r="K166" s="400" t="n"/>
      <c r="L166" s="400" t="n"/>
      <c r="M166" s="401" t="n"/>
    </row>
    <row r="167" ht="13.35" customHeight="1" s="162">
      <c r="B167" s="199" t="inlineStr">
        <is>
          <t>Manufacturer</t>
        </is>
      </c>
      <c r="C167" s="401" t="n"/>
      <c r="D167" s="204">
        <f>IF('{Equipment Data Entry}'!E163="","",'{Equipment Data Entry}'!E163)</f>
        <v/>
      </c>
      <c r="E167" s="400" t="n"/>
      <c r="F167" s="400" t="n"/>
      <c r="G167" s="401" t="n"/>
      <c r="I167" s="199" t="inlineStr">
        <is>
          <t>Design Criteria</t>
        </is>
      </c>
      <c r="J167" s="400" t="n"/>
      <c r="K167" s="401" t="n"/>
      <c r="L167" s="199" t="inlineStr">
        <is>
          <t>Design</t>
        </is>
      </c>
      <c r="M167" s="199" t="inlineStr">
        <is>
          <t>Actual</t>
        </is>
      </c>
    </row>
    <row r="168" ht="13.35" customHeight="1" s="162">
      <c r="B168" s="199" t="inlineStr">
        <is>
          <t>Model Number</t>
        </is>
      </c>
      <c r="C168" s="401" t="n"/>
      <c r="D168" s="204">
        <f>IF('{Equipment Data Entry}'!F163="","",'{Equipment Data Entry}'!F163)</f>
        <v/>
      </c>
      <c r="E168" s="400" t="n"/>
      <c r="F168" s="400" t="n"/>
      <c r="G168" s="401" t="n"/>
      <c r="I168" s="199" t="inlineStr">
        <is>
          <t>Maximum CFM</t>
        </is>
      </c>
      <c r="J168" s="400" t="n"/>
      <c r="K168" s="401" t="n"/>
      <c r="L168" s="24">
        <f>IF('{Equipment Data Entry}'!I163="","",'{Equipment Data Entry}'!I163)</f>
        <v/>
      </c>
      <c r="M168" s="24" t="n"/>
    </row>
    <row r="169" ht="13.35" customHeight="1" s="162">
      <c r="B169" s="199" t="inlineStr">
        <is>
          <t>Serial Number</t>
        </is>
      </c>
      <c r="C169" s="401" t="n"/>
      <c r="D169" s="204" t="n"/>
      <c r="E169" s="400" t="n"/>
      <c r="F169" s="400" t="n"/>
      <c r="G169" s="401" t="n"/>
      <c r="I169" s="199" t="inlineStr">
        <is>
          <t>Minimum CFM</t>
        </is>
      </c>
      <c r="J169" s="400" t="n"/>
      <c r="K169" s="401" t="n"/>
      <c r="L169" s="24">
        <f>IF('{Equipment Data Entry}'!J163="","",'{Equipment Data Entry}'!J163)</f>
        <v/>
      </c>
      <c r="M169" s="24" t="n"/>
    </row>
    <row r="170" ht="13.35" customHeight="1" s="162">
      <c r="B170" s="199" t="inlineStr">
        <is>
          <t>Area Served</t>
        </is>
      </c>
      <c r="C170" s="401" t="n"/>
      <c r="D170" s="204">
        <f>IF('{Equipment Data Entry}'!C163="","",'{Equipment Data Entry}'!C163)</f>
        <v/>
      </c>
      <c r="E170" s="400" t="n"/>
      <c r="F170" s="400" t="n"/>
      <c r="G170" s="401" t="n"/>
      <c r="I170" s="199" t="inlineStr">
        <is>
          <t>Fan CFM</t>
        </is>
      </c>
      <c r="J170" s="400" t="n"/>
      <c r="K170" s="401" t="n"/>
      <c r="L170" s="24">
        <f>IF('{Equipment Data Entry}'!L163="","",'{Equipment Data Entry}'!L163)</f>
        <v/>
      </c>
      <c r="M170" s="24" t="n"/>
    </row>
    <row r="171" ht="13.35" customHeight="1" s="162">
      <c r="B171" s="199" t="inlineStr">
        <is>
          <t>Location</t>
        </is>
      </c>
      <c r="C171" s="401" t="n"/>
      <c r="D171" s="204">
        <f>IF('{Equipment Data Entry}'!D163="","",'{Equipment Data Entry}'!D163)</f>
        <v/>
      </c>
      <c r="E171" s="400" t="n"/>
      <c r="F171" s="400" t="n"/>
      <c r="G171" s="401" t="n"/>
      <c r="I171" s="199" t="inlineStr">
        <is>
          <t>DDC Address</t>
        </is>
      </c>
      <c r="J171" s="400" t="n"/>
      <c r="K171" s="401" t="n"/>
      <c r="L171" s="208">
        <f>IF('{Equipment Data Entry}'!M163="","",'{Equipment Data Entry}'!M163)</f>
        <v/>
      </c>
      <c r="M171" s="401" t="n"/>
    </row>
    <row r="172" ht="13.35" customHeight="1" s="162">
      <c r="B172" s="199" t="inlineStr">
        <is>
          <t>Inlet Size</t>
        </is>
      </c>
      <c r="C172" s="401" t="n"/>
      <c r="D172" s="204">
        <f>IF('{Equipment Data Entry}'!G163="","",'{Equipment Data Entry}'!G163)</f>
        <v/>
      </c>
      <c r="E172" s="400" t="n"/>
      <c r="F172" s="400" t="n"/>
      <c r="G172" s="401" t="n"/>
      <c r="I172" s="199" t="inlineStr">
        <is>
          <t>Calibration Factor</t>
        </is>
      </c>
      <c r="J172" s="400" t="n"/>
      <c r="K172" s="401" t="n"/>
      <c r="L172" s="27" t="n"/>
      <c r="M172" s="401" t="n"/>
    </row>
    <row r="173" ht="13.35" customHeight="1" s="162">
      <c r="B173" s="199" t="inlineStr">
        <is>
          <t>DDC Max / Min</t>
        </is>
      </c>
      <c r="C173" s="401" t="n"/>
      <c r="D173" s="204" t="n"/>
      <c r="E173" s="400" t="n"/>
      <c r="F173" s="400" t="n"/>
      <c r="G173" s="401" t="n"/>
      <c r="I173" s="199" t="inlineStr">
        <is>
          <t>Heating CFM</t>
        </is>
      </c>
      <c r="J173" s="400" t="n"/>
      <c r="K173" s="401" t="n"/>
      <c r="L173" s="27">
        <f>IF('{Equipment Data Entry}'!K163="","",'{Equipment Data Entry}'!K163)</f>
        <v/>
      </c>
      <c r="M173" s="401" t="n"/>
    </row>
    <row r="174"/>
    <row r="175" ht="13.35" customHeight="1" s="162">
      <c r="B175" s="200" t="inlineStr">
        <is>
          <t>System</t>
        </is>
      </c>
      <c r="C175" s="403" t="n"/>
      <c r="D175" s="209">
        <f>IF('{Equipment Data Entry}'!B164="","",'{Equipment Data Entry}'!B164)</f>
        <v/>
      </c>
      <c r="E175" s="420" t="n"/>
      <c r="F175" s="403" t="n"/>
      <c r="G175" s="200" t="inlineStr">
        <is>
          <t>Service</t>
        </is>
      </c>
      <c r="H175" s="403" t="n"/>
      <c r="I175" s="210">
        <f>IF('{Equipment Data Entry}'!C164="","",'{Equipment Data Entry}'!C164)</f>
        <v/>
      </c>
      <c r="J175" s="420" t="n"/>
      <c r="K175" s="420" t="n"/>
      <c r="L175" s="420" t="n"/>
      <c r="M175" s="403" t="n"/>
    </row>
    <row r="176" ht="13.35" customHeight="1" s="162">
      <c r="B176" s="424" t="n"/>
      <c r="C176" s="425" t="n"/>
      <c r="D176" s="424" t="n"/>
      <c r="E176" s="426" t="n"/>
      <c r="F176" s="425" t="n"/>
      <c r="G176" s="424" t="n"/>
      <c r="H176" s="425" t="n"/>
      <c r="I176" s="424" t="n"/>
      <c r="J176" s="426" t="n"/>
      <c r="K176" s="426" t="n"/>
      <c r="L176" s="426" t="n"/>
      <c r="M176" s="425" t="n"/>
    </row>
    <row r="177" ht="13.35" customHeight="1" s="162">
      <c r="B177" s="199" t="inlineStr">
        <is>
          <t>Terminal Type</t>
        </is>
      </c>
      <c r="C177" s="401" t="n"/>
      <c r="D177" s="204">
        <f>IF('{Equipment Data Entry}'!H164="","",'{Equipment Data Entry}'!H164)</f>
        <v/>
      </c>
      <c r="E177" s="400" t="n"/>
      <c r="F177" s="400" t="n"/>
      <c r="G177" s="401" t="n"/>
      <c r="I177" s="199" t="inlineStr">
        <is>
          <t>Instrument</t>
        </is>
      </c>
      <c r="J177" s="400" t="n"/>
      <c r="K177" s="401" t="n"/>
      <c r="L177" s="199" t="n"/>
      <c r="M177" s="401" t="n"/>
    </row>
    <row r="178" ht="13.35" customHeight="1" s="162">
      <c r="B178" s="200" t="inlineStr">
        <is>
          <t>Unit Data</t>
        </is>
      </c>
      <c r="C178" s="400" t="n"/>
      <c r="D178" s="400" t="n"/>
      <c r="E178" s="400" t="n"/>
      <c r="F178" s="400" t="n"/>
      <c r="G178" s="401" t="n"/>
      <c r="I178" s="200" t="inlineStr">
        <is>
          <t>Design and Performance Data</t>
        </is>
      </c>
      <c r="J178" s="400" t="n"/>
      <c r="K178" s="400" t="n"/>
      <c r="L178" s="400" t="n"/>
      <c r="M178" s="401" t="n"/>
    </row>
    <row r="179" ht="13.35" customHeight="1" s="162">
      <c r="B179" s="199" t="inlineStr">
        <is>
          <t>Manufacturer</t>
        </is>
      </c>
      <c r="C179" s="401" t="n"/>
      <c r="D179" s="204">
        <f>IF('{Equipment Data Entry}'!E164="","",'{Equipment Data Entry}'!E164)</f>
        <v/>
      </c>
      <c r="E179" s="400" t="n"/>
      <c r="F179" s="400" t="n"/>
      <c r="G179" s="401" t="n"/>
      <c r="I179" s="199" t="inlineStr">
        <is>
          <t>Design Criteria</t>
        </is>
      </c>
      <c r="J179" s="400" t="n"/>
      <c r="K179" s="401" t="n"/>
      <c r="L179" s="199" t="inlineStr">
        <is>
          <t>Design</t>
        </is>
      </c>
      <c r="M179" s="199" t="inlineStr">
        <is>
          <t>Actual</t>
        </is>
      </c>
    </row>
    <row r="180" ht="13.35" customHeight="1" s="162">
      <c r="B180" s="199" t="inlineStr">
        <is>
          <t>Model Number</t>
        </is>
      </c>
      <c r="C180" s="401" t="n"/>
      <c r="D180" s="204">
        <f>IF('{Equipment Data Entry}'!F164="","",'{Equipment Data Entry}'!F164)</f>
        <v/>
      </c>
      <c r="E180" s="400" t="n"/>
      <c r="F180" s="400" t="n"/>
      <c r="G180" s="401" t="n"/>
      <c r="I180" s="199" t="inlineStr">
        <is>
          <t>Maximum CFM</t>
        </is>
      </c>
      <c r="J180" s="400" t="n"/>
      <c r="K180" s="401" t="n"/>
      <c r="L180" s="24">
        <f>IF('{Equipment Data Entry}'!I164="","",'{Equipment Data Entry}'!I164)</f>
        <v/>
      </c>
      <c r="M180" s="24" t="n"/>
    </row>
    <row r="181" ht="13.35" customHeight="1" s="162">
      <c r="B181" s="199" t="inlineStr">
        <is>
          <t>Serial Number</t>
        </is>
      </c>
      <c r="C181" s="401" t="n"/>
      <c r="D181" s="204" t="n"/>
      <c r="E181" s="400" t="n"/>
      <c r="F181" s="400" t="n"/>
      <c r="G181" s="401" t="n"/>
      <c r="I181" s="199" t="inlineStr">
        <is>
          <t>Minimum CFM</t>
        </is>
      </c>
      <c r="J181" s="400" t="n"/>
      <c r="K181" s="401" t="n"/>
      <c r="L181" s="24">
        <f>IF('{Equipment Data Entry}'!J164="","",'{Equipment Data Entry}'!J164)</f>
        <v/>
      </c>
      <c r="M181" s="24" t="n"/>
    </row>
    <row r="182" ht="13.35" customHeight="1" s="162">
      <c r="B182" s="199" t="inlineStr">
        <is>
          <t>Area Served</t>
        </is>
      </c>
      <c r="C182" s="401" t="n"/>
      <c r="D182" s="204">
        <f>IF('{Equipment Data Entry}'!C164="","",'{Equipment Data Entry}'!C164)</f>
        <v/>
      </c>
      <c r="E182" s="400" t="n"/>
      <c r="F182" s="400" t="n"/>
      <c r="G182" s="401" t="n"/>
      <c r="I182" s="199" t="inlineStr">
        <is>
          <t>Fan CFM</t>
        </is>
      </c>
      <c r="J182" s="400" t="n"/>
      <c r="K182" s="401" t="n"/>
      <c r="L182" s="24">
        <f>IF('{Equipment Data Entry}'!L164="","",'{Equipment Data Entry}'!L164)</f>
        <v/>
      </c>
      <c r="M182" s="24" t="n"/>
    </row>
    <row r="183" ht="13.35" customHeight="1" s="162">
      <c r="B183" s="199" t="inlineStr">
        <is>
          <t>Location</t>
        </is>
      </c>
      <c r="C183" s="401" t="n"/>
      <c r="D183" s="204">
        <f>IF('{Equipment Data Entry}'!D164="","",'{Equipment Data Entry}'!D164)</f>
        <v/>
      </c>
      <c r="E183" s="400" t="n"/>
      <c r="F183" s="400" t="n"/>
      <c r="G183" s="401" t="n"/>
      <c r="I183" s="199" t="inlineStr">
        <is>
          <t>DDC Address</t>
        </is>
      </c>
      <c r="J183" s="400" t="n"/>
      <c r="K183" s="401" t="n"/>
      <c r="L183" s="208">
        <f>IF('{Equipment Data Entry}'!M164="","",'{Equipment Data Entry}'!M164)</f>
        <v/>
      </c>
      <c r="M183" s="401" t="n"/>
    </row>
    <row r="184" ht="13.35" customHeight="1" s="162">
      <c r="B184" s="199" t="inlineStr">
        <is>
          <t>Inlet Size</t>
        </is>
      </c>
      <c r="C184" s="401" t="n"/>
      <c r="D184" s="204">
        <f>IF('{Equipment Data Entry}'!G164="","",'{Equipment Data Entry}'!G164)</f>
        <v/>
      </c>
      <c r="E184" s="400" t="n"/>
      <c r="F184" s="400" t="n"/>
      <c r="G184" s="401" t="n"/>
      <c r="I184" s="199" t="inlineStr">
        <is>
          <t>Calibration Factor</t>
        </is>
      </c>
      <c r="J184" s="400" t="n"/>
      <c r="K184" s="401" t="n"/>
      <c r="L184" s="27" t="n"/>
      <c r="M184" s="401" t="n"/>
    </row>
    <row r="185" ht="13.35" customHeight="1" s="162">
      <c r="B185" s="199" t="inlineStr">
        <is>
          <t>DDC Max / Min</t>
        </is>
      </c>
      <c r="C185" s="401" t="n"/>
      <c r="D185" s="204" t="n"/>
      <c r="E185" s="400" t="n"/>
      <c r="F185" s="400" t="n"/>
      <c r="G185" s="401" t="n"/>
      <c r="I185" s="199" t="inlineStr">
        <is>
          <t>Heating CFM</t>
        </is>
      </c>
      <c r="J185" s="400" t="n"/>
      <c r="K185" s="401" t="n"/>
      <c r="L185" s="27">
        <f>IF('{Equipment Data Entry}'!K164="","",'{Equipment Data Entry}'!K164)</f>
        <v/>
      </c>
      <c r="M185" s="401" t="n"/>
    </row>
    <row r="186"/>
    <row r="187" ht="13.35" customHeight="1" s="162">
      <c r="B187" s="200" t="inlineStr">
        <is>
          <t>System</t>
        </is>
      </c>
      <c r="C187" s="403" t="n"/>
      <c r="D187" s="209">
        <f>IF('{Equipment Data Entry}'!B165="","",'{Equipment Data Entry}'!B165)</f>
        <v/>
      </c>
      <c r="E187" s="420" t="n"/>
      <c r="F187" s="403" t="n"/>
      <c r="G187" s="200" t="inlineStr">
        <is>
          <t>Service</t>
        </is>
      </c>
      <c r="H187" s="403" t="n"/>
      <c r="I187" s="210">
        <f>IF('{Equipment Data Entry}'!C165="","",'{Equipment Data Entry}'!C165)</f>
        <v/>
      </c>
      <c r="J187" s="420" t="n"/>
      <c r="K187" s="420" t="n"/>
      <c r="L187" s="420" t="n"/>
      <c r="M187" s="403" t="n"/>
    </row>
    <row r="188" ht="13.35" customHeight="1" s="162">
      <c r="B188" s="424" t="n"/>
      <c r="C188" s="425" t="n"/>
      <c r="D188" s="424" t="n"/>
      <c r="E188" s="426" t="n"/>
      <c r="F188" s="425" t="n"/>
      <c r="G188" s="424" t="n"/>
      <c r="H188" s="425" t="n"/>
      <c r="I188" s="424" t="n"/>
      <c r="J188" s="426" t="n"/>
      <c r="K188" s="426" t="n"/>
      <c r="L188" s="426" t="n"/>
      <c r="M188" s="425" t="n"/>
    </row>
    <row r="189" ht="13.35" customHeight="1" s="162">
      <c r="B189" s="199" t="inlineStr">
        <is>
          <t>Terminal Type</t>
        </is>
      </c>
      <c r="C189" s="401" t="n"/>
      <c r="D189" s="204">
        <f>IF('{Equipment Data Entry}'!H165="","",'{Equipment Data Entry}'!H165)</f>
        <v/>
      </c>
      <c r="E189" s="400" t="n"/>
      <c r="F189" s="400" t="n"/>
      <c r="G189" s="401" t="n"/>
      <c r="I189" s="199" t="inlineStr">
        <is>
          <t>Instrument</t>
        </is>
      </c>
      <c r="J189" s="400" t="n"/>
      <c r="K189" s="401" t="n"/>
      <c r="L189" s="199" t="n"/>
      <c r="M189" s="401" t="n"/>
    </row>
    <row r="190" ht="13.35" customHeight="1" s="162">
      <c r="B190" s="200" t="inlineStr">
        <is>
          <t>Unit Data</t>
        </is>
      </c>
      <c r="C190" s="400" t="n"/>
      <c r="D190" s="400" t="n"/>
      <c r="E190" s="400" t="n"/>
      <c r="F190" s="400" t="n"/>
      <c r="G190" s="401" t="n"/>
      <c r="I190" s="200" t="inlineStr">
        <is>
          <t>Design and Performance Data</t>
        </is>
      </c>
      <c r="J190" s="400" t="n"/>
      <c r="K190" s="400" t="n"/>
      <c r="L190" s="400" t="n"/>
      <c r="M190" s="401" t="n"/>
    </row>
    <row r="191" ht="13.35" customHeight="1" s="162">
      <c r="B191" s="199" t="inlineStr">
        <is>
          <t>Manufacturer</t>
        </is>
      </c>
      <c r="C191" s="401" t="n"/>
      <c r="D191" s="204">
        <f>IF('{Equipment Data Entry}'!E165="","",'{Equipment Data Entry}'!E165)</f>
        <v/>
      </c>
      <c r="E191" s="400" t="n"/>
      <c r="F191" s="400" t="n"/>
      <c r="G191" s="401" t="n"/>
      <c r="I191" s="199" t="inlineStr">
        <is>
          <t>Design Criteria</t>
        </is>
      </c>
      <c r="J191" s="400" t="n"/>
      <c r="K191" s="401" t="n"/>
      <c r="L191" s="199" t="inlineStr">
        <is>
          <t>Design</t>
        </is>
      </c>
      <c r="M191" s="199" t="inlineStr">
        <is>
          <t>Actual</t>
        </is>
      </c>
    </row>
    <row r="192" ht="13.35" customHeight="1" s="162">
      <c r="B192" s="199" t="inlineStr">
        <is>
          <t>Model Number</t>
        </is>
      </c>
      <c r="C192" s="401" t="n"/>
      <c r="D192" s="204">
        <f>IF('{Equipment Data Entry}'!F165="","",'{Equipment Data Entry}'!F165)</f>
        <v/>
      </c>
      <c r="E192" s="400" t="n"/>
      <c r="F192" s="400" t="n"/>
      <c r="G192" s="401" t="n"/>
      <c r="I192" s="199" t="inlineStr">
        <is>
          <t>Maximum CFM</t>
        </is>
      </c>
      <c r="J192" s="400" t="n"/>
      <c r="K192" s="401" t="n"/>
      <c r="L192" s="24">
        <f>IF('{Equipment Data Entry}'!I165="","",'{Equipment Data Entry}'!I165)</f>
        <v/>
      </c>
      <c r="M192" s="24" t="n"/>
    </row>
    <row r="193" ht="13.35" customHeight="1" s="162">
      <c r="B193" s="199" t="inlineStr">
        <is>
          <t>Serial Number</t>
        </is>
      </c>
      <c r="C193" s="401" t="n"/>
      <c r="D193" s="204" t="n"/>
      <c r="E193" s="400" t="n"/>
      <c r="F193" s="400" t="n"/>
      <c r="G193" s="401" t="n"/>
      <c r="I193" s="199" t="inlineStr">
        <is>
          <t>Minimum CFM</t>
        </is>
      </c>
      <c r="J193" s="400" t="n"/>
      <c r="K193" s="401" t="n"/>
      <c r="L193" s="24">
        <f>IF('{Equipment Data Entry}'!J165="","",'{Equipment Data Entry}'!J165)</f>
        <v/>
      </c>
      <c r="M193" s="24" t="n"/>
    </row>
    <row r="194" ht="13.35" customHeight="1" s="162">
      <c r="B194" s="199" t="inlineStr">
        <is>
          <t>Area Served</t>
        </is>
      </c>
      <c r="C194" s="401" t="n"/>
      <c r="D194" s="204">
        <f>IF('{Equipment Data Entry}'!C165="","",'{Equipment Data Entry}'!C165)</f>
        <v/>
      </c>
      <c r="E194" s="400" t="n"/>
      <c r="F194" s="400" t="n"/>
      <c r="G194" s="401" t="n"/>
      <c r="I194" s="199" t="inlineStr">
        <is>
          <t>Fan CFM</t>
        </is>
      </c>
      <c r="J194" s="400" t="n"/>
      <c r="K194" s="401" t="n"/>
      <c r="L194" s="24">
        <f>IF('{Equipment Data Entry}'!L165="","",'{Equipment Data Entry}'!L165)</f>
        <v/>
      </c>
      <c r="M194" s="24" t="n"/>
    </row>
    <row r="195" ht="13.35" customHeight="1" s="162">
      <c r="B195" s="199" t="inlineStr">
        <is>
          <t>Location</t>
        </is>
      </c>
      <c r="C195" s="401" t="n"/>
      <c r="D195" s="204">
        <f>IF('{Equipment Data Entry}'!D165="","",'{Equipment Data Entry}'!D165)</f>
        <v/>
      </c>
      <c r="E195" s="400" t="n"/>
      <c r="F195" s="400" t="n"/>
      <c r="G195" s="401" t="n"/>
      <c r="I195" s="199" t="inlineStr">
        <is>
          <t>DDC Address</t>
        </is>
      </c>
      <c r="J195" s="400" t="n"/>
      <c r="K195" s="401" t="n"/>
      <c r="L195" s="208">
        <f>IF('{Equipment Data Entry}'!M165="","",'{Equipment Data Entry}'!M165)</f>
        <v/>
      </c>
      <c r="M195" s="401" t="n"/>
    </row>
    <row r="196" ht="13.35" customHeight="1" s="162">
      <c r="B196" s="199" t="inlineStr">
        <is>
          <t>Inlet Size</t>
        </is>
      </c>
      <c r="C196" s="401" t="n"/>
      <c r="D196" s="204">
        <f>IF('{Equipment Data Entry}'!G165="","",'{Equipment Data Entry}'!G165)</f>
        <v/>
      </c>
      <c r="E196" s="400" t="n"/>
      <c r="F196" s="400" t="n"/>
      <c r="G196" s="401" t="n"/>
      <c r="I196" s="199" t="inlineStr">
        <is>
          <t>Calibration Factor</t>
        </is>
      </c>
      <c r="J196" s="400" t="n"/>
      <c r="K196" s="401" t="n"/>
      <c r="L196" s="27" t="n"/>
      <c r="M196" s="401" t="n"/>
    </row>
    <row r="197" ht="13.35" customHeight="1" s="162">
      <c r="B197" s="199" t="inlineStr">
        <is>
          <t>DDC Max / Min</t>
        </is>
      </c>
      <c r="C197" s="401" t="n"/>
      <c r="D197" s="204" t="n"/>
      <c r="E197" s="400" t="n"/>
      <c r="F197" s="400" t="n"/>
      <c r="G197" s="401" t="n"/>
      <c r="I197" s="199" t="inlineStr">
        <is>
          <t>Heating CFM</t>
        </is>
      </c>
      <c r="J197" s="400" t="n"/>
      <c r="K197" s="401" t="n"/>
      <c r="L197" s="27">
        <f>IF('{Equipment Data Entry}'!K165="","",'{Equipment Data Entry}'!K165)</f>
        <v/>
      </c>
      <c r="M197" s="401" t="n"/>
    </row>
    <row r="198" ht="13.35" customHeight="1" s="162">
      <c r="B198" s="205" t="inlineStr">
        <is>
          <t>Notes</t>
        </is>
      </c>
      <c r="C198" s="186" t="n"/>
      <c r="D198" s="400" t="n"/>
      <c r="E198" s="400" t="n"/>
      <c r="F198" s="400" t="n"/>
      <c r="G198" s="400" t="n"/>
      <c r="H198" s="400" t="n"/>
      <c r="I198" s="400" t="n"/>
      <c r="J198" s="400" t="n"/>
      <c r="K198" s="400" t="n"/>
      <c r="L198" s="400" t="n"/>
      <c r="M198" s="401" t="n"/>
    </row>
    <row r="199" ht="13.35" customHeight="1" s="162">
      <c r="B199" s="186" t="n"/>
      <c r="C199" s="400" t="n"/>
      <c r="D199" s="400" t="n"/>
      <c r="E199" s="400" t="n"/>
      <c r="F199" s="400" t="n"/>
      <c r="G199" s="400" t="n"/>
      <c r="H199" s="400" t="n"/>
      <c r="I199" s="400" t="n"/>
      <c r="J199" s="400" t="n"/>
      <c r="K199" s="400" t="n"/>
      <c r="L199" s="400" t="n"/>
      <c r="M199" s="401" t="n"/>
    </row>
    <row r="200" ht="13.35" customHeight="1" s="162">
      <c r="B200" s="200" t="inlineStr">
        <is>
          <t>System</t>
        </is>
      </c>
      <c r="C200" s="403" t="n"/>
      <c r="D200" s="209">
        <f>IF('{Equipment Data Entry}'!B166="","",'{Equipment Data Entry}'!B166)</f>
        <v/>
      </c>
      <c r="E200" s="420" t="n"/>
      <c r="F200" s="403" t="n"/>
      <c r="G200" s="200" t="inlineStr">
        <is>
          <t>Service</t>
        </is>
      </c>
      <c r="H200" s="403" t="n"/>
      <c r="I200" s="210">
        <f>IF('{Equipment Data Entry}'!C166="","",'{Equipment Data Entry}'!C166)</f>
        <v/>
      </c>
      <c r="J200" s="420" t="n"/>
      <c r="K200" s="420" t="n"/>
      <c r="L200" s="420" t="n"/>
      <c r="M200" s="403" t="n"/>
    </row>
    <row r="201" ht="13.35" customHeight="1" s="162">
      <c r="B201" s="424" t="n"/>
      <c r="C201" s="425" t="n"/>
      <c r="D201" s="424" t="n"/>
      <c r="E201" s="426" t="n"/>
      <c r="F201" s="425" t="n"/>
      <c r="G201" s="424" t="n"/>
      <c r="H201" s="425" t="n"/>
      <c r="I201" s="424" t="n"/>
      <c r="J201" s="426" t="n"/>
      <c r="K201" s="426" t="n"/>
      <c r="L201" s="426" t="n"/>
      <c r="M201" s="425" t="n"/>
    </row>
    <row r="202" ht="13.35" customHeight="1" s="162">
      <c r="B202" s="199" t="inlineStr">
        <is>
          <t>Terminal Type</t>
        </is>
      </c>
      <c r="C202" s="401" t="n"/>
      <c r="D202" s="204">
        <f>IF('{Equipment Data Entry}'!H166="","",'{Equipment Data Entry}'!H166)</f>
        <v/>
      </c>
      <c r="E202" s="400" t="n"/>
      <c r="F202" s="400" t="n"/>
      <c r="G202" s="401" t="n"/>
      <c r="I202" s="199" t="inlineStr">
        <is>
          <t>Instrument</t>
        </is>
      </c>
      <c r="J202" s="400" t="n"/>
      <c r="K202" s="401" t="n"/>
      <c r="L202" s="199" t="n"/>
      <c r="M202" s="401" t="n"/>
    </row>
    <row r="203" ht="13.35" customHeight="1" s="162">
      <c r="B203" s="200" t="inlineStr">
        <is>
          <t>Unit Data</t>
        </is>
      </c>
      <c r="C203" s="400" t="n"/>
      <c r="D203" s="400" t="n"/>
      <c r="E203" s="400" t="n"/>
      <c r="F203" s="400" t="n"/>
      <c r="G203" s="401" t="n"/>
      <c r="I203" s="200" t="inlineStr">
        <is>
          <t>Design and Performance Data</t>
        </is>
      </c>
      <c r="J203" s="400" t="n"/>
      <c r="K203" s="400" t="n"/>
      <c r="L203" s="400" t="n"/>
      <c r="M203" s="401" t="n"/>
    </row>
    <row r="204" ht="13.35" customHeight="1" s="162">
      <c r="B204" s="199" t="inlineStr">
        <is>
          <t>Manufacturer</t>
        </is>
      </c>
      <c r="C204" s="401" t="n"/>
      <c r="D204" s="204">
        <f>IF('{Equipment Data Entry}'!E166="","",'{Equipment Data Entry}'!E166)</f>
        <v/>
      </c>
      <c r="E204" s="400" t="n"/>
      <c r="F204" s="400" t="n"/>
      <c r="G204" s="401" t="n"/>
      <c r="I204" s="199" t="inlineStr">
        <is>
          <t>Design Criteria</t>
        </is>
      </c>
      <c r="J204" s="400" t="n"/>
      <c r="K204" s="401" t="n"/>
      <c r="L204" s="199" t="inlineStr">
        <is>
          <t>Design</t>
        </is>
      </c>
      <c r="M204" s="199" t="inlineStr">
        <is>
          <t>Actual</t>
        </is>
      </c>
    </row>
    <row r="205" ht="13.35" customHeight="1" s="162">
      <c r="B205" s="199" t="inlineStr">
        <is>
          <t>Model Number</t>
        </is>
      </c>
      <c r="C205" s="401" t="n"/>
      <c r="D205" s="204">
        <f>IF('{Equipment Data Entry}'!F166="","",'{Equipment Data Entry}'!F166)</f>
        <v/>
      </c>
      <c r="E205" s="400" t="n"/>
      <c r="F205" s="400" t="n"/>
      <c r="G205" s="401" t="n"/>
      <c r="I205" s="199" t="inlineStr">
        <is>
          <t>Maximum CFM</t>
        </is>
      </c>
      <c r="J205" s="400" t="n"/>
      <c r="K205" s="401" t="n"/>
      <c r="L205" s="24">
        <f>IF('{Equipment Data Entry}'!I166="","",'{Equipment Data Entry}'!I166)</f>
        <v/>
      </c>
      <c r="M205" s="24" t="n"/>
    </row>
    <row r="206" ht="13.35" customHeight="1" s="162">
      <c r="B206" s="199" t="inlineStr">
        <is>
          <t>Serial Number</t>
        </is>
      </c>
      <c r="C206" s="401" t="n"/>
      <c r="D206" s="204" t="n"/>
      <c r="E206" s="400" t="n"/>
      <c r="F206" s="400" t="n"/>
      <c r="G206" s="401" t="n"/>
      <c r="I206" s="199" t="inlineStr">
        <is>
          <t>Minimum CFM</t>
        </is>
      </c>
      <c r="J206" s="400" t="n"/>
      <c r="K206" s="401" t="n"/>
      <c r="L206" s="24">
        <f>IF('{Equipment Data Entry}'!J166="","",'{Equipment Data Entry}'!J166)</f>
        <v/>
      </c>
      <c r="M206" s="24" t="n"/>
    </row>
    <row r="207" ht="13.35" customHeight="1" s="162">
      <c r="B207" s="199" t="inlineStr">
        <is>
          <t>Area Served</t>
        </is>
      </c>
      <c r="C207" s="401" t="n"/>
      <c r="D207" s="204">
        <f>IF('{Equipment Data Entry}'!C166="","",'{Equipment Data Entry}'!C166)</f>
        <v/>
      </c>
      <c r="E207" s="400" t="n"/>
      <c r="F207" s="400" t="n"/>
      <c r="G207" s="401" t="n"/>
      <c r="I207" s="199" t="inlineStr">
        <is>
          <t>Fan CFM</t>
        </is>
      </c>
      <c r="J207" s="400" t="n"/>
      <c r="K207" s="401" t="n"/>
      <c r="L207" s="24">
        <f>IF('{Equipment Data Entry}'!L166="","",'{Equipment Data Entry}'!L166)</f>
        <v/>
      </c>
      <c r="M207" s="24" t="n"/>
    </row>
    <row r="208" ht="13.35" customHeight="1" s="162">
      <c r="B208" s="199" t="inlineStr">
        <is>
          <t>Location</t>
        </is>
      </c>
      <c r="C208" s="401" t="n"/>
      <c r="D208" s="204">
        <f>IF('{Equipment Data Entry}'!D166="","",'{Equipment Data Entry}'!D166)</f>
        <v/>
      </c>
      <c r="E208" s="400" t="n"/>
      <c r="F208" s="400" t="n"/>
      <c r="G208" s="401" t="n"/>
      <c r="I208" s="199" t="inlineStr">
        <is>
          <t>DDC Address</t>
        </is>
      </c>
      <c r="J208" s="400" t="n"/>
      <c r="K208" s="401" t="n"/>
      <c r="L208" s="208">
        <f>IF('{Equipment Data Entry}'!M166="","",'{Equipment Data Entry}'!M166)</f>
        <v/>
      </c>
      <c r="M208" s="401" t="n"/>
    </row>
    <row r="209" ht="13.35" customHeight="1" s="162">
      <c r="B209" s="199" t="inlineStr">
        <is>
          <t>Inlet Size</t>
        </is>
      </c>
      <c r="C209" s="401" t="n"/>
      <c r="D209" s="204">
        <f>IF('{Equipment Data Entry}'!G166="","",'{Equipment Data Entry}'!G166)</f>
        <v/>
      </c>
      <c r="E209" s="400" t="n"/>
      <c r="F209" s="400" t="n"/>
      <c r="G209" s="401" t="n"/>
      <c r="I209" s="199" t="inlineStr">
        <is>
          <t>Calibration Factor</t>
        </is>
      </c>
      <c r="J209" s="400" t="n"/>
      <c r="K209" s="401" t="n"/>
      <c r="L209" s="27" t="n"/>
      <c r="M209" s="401" t="n"/>
    </row>
    <row r="210" ht="13.35" customHeight="1" s="162">
      <c r="B210" s="199" t="inlineStr">
        <is>
          <t>DDC Max / Min</t>
        </is>
      </c>
      <c r="C210" s="401" t="n"/>
      <c r="D210" s="204" t="n"/>
      <c r="E210" s="400" t="n"/>
      <c r="F210" s="400" t="n"/>
      <c r="G210" s="401" t="n"/>
      <c r="I210" s="199" t="inlineStr">
        <is>
          <t>Heating CFM</t>
        </is>
      </c>
      <c r="J210" s="400" t="n"/>
      <c r="K210" s="401" t="n"/>
      <c r="L210" s="27">
        <f>IF('{Equipment Data Entry}'!K166="","",'{Equipment Data Entry}'!K166)</f>
        <v/>
      </c>
      <c r="M210" s="401" t="n"/>
    </row>
    <row r="211"/>
    <row r="212" ht="13.35" customHeight="1" s="162">
      <c r="B212" s="200" t="inlineStr">
        <is>
          <t>System</t>
        </is>
      </c>
      <c r="C212" s="403" t="n"/>
      <c r="D212" s="209">
        <f>IF('{Equipment Data Entry}'!B167="","",'{Equipment Data Entry}'!B167)</f>
        <v/>
      </c>
      <c r="E212" s="420" t="n"/>
      <c r="F212" s="403" t="n"/>
      <c r="G212" s="200" t="inlineStr">
        <is>
          <t>Service</t>
        </is>
      </c>
      <c r="H212" s="403" t="n"/>
      <c r="I212" s="210">
        <f>IF('{Equipment Data Entry}'!C167="","",'{Equipment Data Entry}'!C167)</f>
        <v/>
      </c>
      <c r="J212" s="420" t="n"/>
      <c r="K212" s="420" t="n"/>
      <c r="L212" s="420" t="n"/>
      <c r="M212" s="403" t="n"/>
    </row>
    <row r="213" ht="13.35" customHeight="1" s="162">
      <c r="B213" s="424" t="n"/>
      <c r="C213" s="425" t="n"/>
      <c r="D213" s="424" t="n"/>
      <c r="E213" s="426" t="n"/>
      <c r="F213" s="425" t="n"/>
      <c r="G213" s="424" t="n"/>
      <c r="H213" s="425" t="n"/>
      <c r="I213" s="424" t="n"/>
      <c r="J213" s="426" t="n"/>
      <c r="K213" s="426" t="n"/>
      <c r="L213" s="426" t="n"/>
      <c r="M213" s="425" t="n"/>
    </row>
    <row r="214" ht="13.35" customHeight="1" s="162">
      <c r="B214" s="199" t="inlineStr">
        <is>
          <t>Terminal Type</t>
        </is>
      </c>
      <c r="C214" s="401" t="n"/>
      <c r="D214" s="204">
        <f>IF('{Equipment Data Entry}'!H167="","",'{Equipment Data Entry}'!H167)</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Entry}'!E167="","",'{Equipment Data Entry}'!E167)</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Entry}'!F167="","",'{Equipment Data Entry}'!F167)</f>
        <v/>
      </c>
      <c r="E217" s="400" t="n"/>
      <c r="F217" s="400" t="n"/>
      <c r="G217" s="401" t="n"/>
      <c r="I217" s="199" t="inlineStr">
        <is>
          <t>Maximum CFM</t>
        </is>
      </c>
      <c r="J217" s="400" t="n"/>
      <c r="K217" s="401" t="n"/>
      <c r="L217" s="24">
        <f>IF('{Equipment Data Entry}'!I167="","",'{Equipment Data Entry}'!I167)</f>
        <v/>
      </c>
      <c r="M217" s="24" t="n"/>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Entry}'!J167="","",'{Equipment Data Entry}'!J167)</f>
        <v/>
      </c>
      <c r="M218" s="24" t="n"/>
    </row>
    <row r="219" ht="13.35" customHeight="1" s="162">
      <c r="B219" s="199" t="inlineStr">
        <is>
          <t>Area Served</t>
        </is>
      </c>
      <c r="C219" s="401" t="n"/>
      <c r="D219" s="204">
        <f>IF('{Equipment Data Entry}'!C167="","",'{Equipment Data Entry}'!C167)</f>
        <v/>
      </c>
      <c r="E219" s="400" t="n"/>
      <c r="F219" s="400" t="n"/>
      <c r="G219" s="401" t="n"/>
      <c r="I219" s="199" t="inlineStr">
        <is>
          <t>Fan CFM</t>
        </is>
      </c>
      <c r="J219" s="400" t="n"/>
      <c r="K219" s="401" t="n"/>
      <c r="L219" s="24">
        <f>IF('{Equipment Data Entry}'!L167="","",'{Equipment Data Entry}'!L167)</f>
        <v/>
      </c>
      <c r="M219" s="24" t="n"/>
    </row>
    <row r="220" ht="13.35" customHeight="1" s="162">
      <c r="B220" s="199" t="inlineStr">
        <is>
          <t>Location</t>
        </is>
      </c>
      <c r="C220" s="401" t="n"/>
      <c r="D220" s="204">
        <f>IF('{Equipment Data Entry}'!D167="","",'{Equipment Data Entry}'!D167)</f>
        <v/>
      </c>
      <c r="E220" s="400" t="n"/>
      <c r="F220" s="400" t="n"/>
      <c r="G220" s="401" t="n"/>
      <c r="I220" s="199" t="inlineStr">
        <is>
          <t>DDC Address</t>
        </is>
      </c>
      <c r="J220" s="400" t="n"/>
      <c r="K220" s="401" t="n"/>
      <c r="L220" s="208">
        <f>IF('{Equipment Data Entry}'!M167="","",'{Equipment Data Entry}'!M167)</f>
        <v/>
      </c>
      <c r="M220" s="401" t="n"/>
    </row>
    <row r="221" ht="13.35" customHeight="1" s="162">
      <c r="B221" s="199" t="inlineStr">
        <is>
          <t>Inlet Size</t>
        </is>
      </c>
      <c r="C221" s="401" t="n"/>
      <c r="D221" s="204">
        <f>IF('{Equipment Data Entry}'!G167="","",'{Equipment Data Entry}'!G167)</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Entry}'!K167="","",'{Equipment Data Entry}'!K167)</f>
        <v/>
      </c>
      <c r="M222" s="401" t="n"/>
    </row>
    <row r="223"/>
    <row r="224" ht="13.35" customHeight="1" s="162">
      <c r="B224" s="200" t="inlineStr">
        <is>
          <t>System</t>
        </is>
      </c>
      <c r="C224" s="403" t="n"/>
      <c r="D224" s="209">
        <f>IF('{Equipment Data Entry}'!B168="","",'{Equipment Data Entry}'!B168)</f>
        <v/>
      </c>
      <c r="E224" s="420" t="n"/>
      <c r="F224" s="403" t="n"/>
      <c r="G224" s="200" t="inlineStr">
        <is>
          <t>Service</t>
        </is>
      </c>
      <c r="H224" s="403" t="n"/>
      <c r="I224" s="210">
        <f>IF('{Equipment Data Entry}'!C168="","",'{Equipment Data Entry}'!C168)</f>
        <v/>
      </c>
      <c r="J224" s="420" t="n"/>
      <c r="K224" s="420" t="n"/>
      <c r="L224" s="420" t="n"/>
      <c r="M224" s="403" t="n"/>
    </row>
    <row r="225" ht="13.35" customHeight="1" s="162">
      <c r="B225" s="424" t="n"/>
      <c r="C225" s="425" t="n"/>
      <c r="D225" s="424" t="n"/>
      <c r="E225" s="426" t="n"/>
      <c r="F225" s="425" t="n"/>
      <c r="G225" s="424" t="n"/>
      <c r="H225" s="425" t="n"/>
      <c r="I225" s="424" t="n"/>
      <c r="J225" s="426" t="n"/>
      <c r="K225" s="426" t="n"/>
      <c r="L225" s="426" t="n"/>
      <c r="M225" s="425" t="n"/>
    </row>
    <row r="226" ht="13.35" customHeight="1" s="162">
      <c r="B226" s="199" t="inlineStr">
        <is>
          <t>Terminal Type</t>
        </is>
      </c>
      <c r="C226" s="401" t="n"/>
      <c r="D226" s="204">
        <f>IF('{Equipment Data Entry}'!H168="","",'{Equipment Data Entry}'!H168)</f>
        <v/>
      </c>
      <c r="E226" s="400" t="n"/>
      <c r="F226" s="400" t="n"/>
      <c r="G226" s="401" t="n"/>
      <c r="I226" s="199" t="inlineStr">
        <is>
          <t>Instrument</t>
        </is>
      </c>
      <c r="J226" s="400" t="n"/>
      <c r="K226" s="401" t="n"/>
      <c r="L226" s="199" t="n"/>
      <c r="M226" s="401" t="n"/>
    </row>
    <row r="227" ht="13.35" customHeight="1" s="162">
      <c r="B227" s="200" t="inlineStr">
        <is>
          <t>Unit Data</t>
        </is>
      </c>
      <c r="C227" s="400" t="n"/>
      <c r="D227" s="400" t="n"/>
      <c r="E227" s="400" t="n"/>
      <c r="F227" s="400" t="n"/>
      <c r="G227" s="401" t="n"/>
      <c r="I227" s="200" t="inlineStr">
        <is>
          <t>Design and Performance Data</t>
        </is>
      </c>
      <c r="J227" s="400" t="n"/>
      <c r="K227" s="400" t="n"/>
      <c r="L227" s="400" t="n"/>
      <c r="M227" s="401" t="n"/>
    </row>
    <row r="228" ht="13.35" customHeight="1" s="162">
      <c r="B228" s="199" t="inlineStr">
        <is>
          <t>Manufacturer</t>
        </is>
      </c>
      <c r="C228" s="401" t="n"/>
      <c r="D228" s="204">
        <f>IF('{Equipment Data Entry}'!E168="","",'{Equipment Data Entry}'!E168)</f>
        <v/>
      </c>
      <c r="E228" s="400" t="n"/>
      <c r="F228" s="400" t="n"/>
      <c r="G228" s="401" t="n"/>
      <c r="I228" s="199" t="inlineStr">
        <is>
          <t>Design Criteria</t>
        </is>
      </c>
      <c r="J228" s="400" t="n"/>
      <c r="K228" s="401" t="n"/>
      <c r="L228" s="199" t="inlineStr">
        <is>
          <t>Design</t>
        </is>
      </c>
      <c r="M228" s="199" t="inlineStr">
        <is>
          <t>Actual</t>
        </is>
      </c>
    </row>
    <row r="229" ht="13.35" customHeight="1" s="162">
      <c r="B229" s="199" t="inlineStr">
        <is>
          <t>Model Number</t>
        </is>
      </c>
      <c r="C229" s="401" t="n"/>
      <c r="D229" s="204">
        <f>IF('{Equipment Data Entry}'!F168="","",'{Equipment Data Entry}'!F168)</f>
        <v/>
      </c>
      <c r="E229" s="400" t="n"/>
      <c r="F229" s="400" t="n"/>
      <c r="G229" s="401" t="n"/>
      <c r="I229" s="199" t="inlineStr">
        <is>
          <t>Maximum CFM</t>
        </is>
      </c>
      <c r="J229" s="400" t="n"/>
      <c r="K229" s="401" t="n"/>
      <c r="L229" s="24">
        <f>IF('{Equipment Data Entry}'!I168="","",'{Equipment Data Entry}'!I168)</f>
        <v/>
      </c>
      <c r="M229" s="24" t="n"/>
    </row>
    <row r="230" ht="13.35" customHeight="1" s="162">
      <c r="B230" s="199" t="inlineStr">
        <is>
          <t>Serial Number</t>
        </is>
      </c>
      <c r="C230" s="401" t="n"/>
      <c r="D230" s="204" t="n"/>
      <c r="E230" s="400" t="n"/>
      <c r="F230" s="400" t="n"/>
      <c r="G230" s="401" t="n"/>
      <c r="I230" s="199" t="inlineStr">
        <is>
          <t>Minimum CFM</t>
        </is>
      </c>
      <c r="J230" s="400" t="n"/>
      <c r="K230" s="401" t="n"/>
      <c r="L230" s="24">
        <f>IF('{Equipment Data Entry}'!J168="","",'{Equipment Data Entry}'!J168)</f>
        <v/>
      </c>
      <c r="M230" s="24" t="n"/>
    </row>
    <row r="231" ht="13.35" customHeight="1" s="162">
      <c r="B231" s="199" t="inlineStr">
        <is>
          <t>Area Served</t>
        </is>
      </c>
      <c r="C231" s="401" t="n"/>
      <c r="D231" s="204">
        <f>IF('{Equipment Data Entry}'!C168="","",'{Equipment Data Entry}'!C168)</f>
        <v/>
      </c>
      <c r="E231" s="400" t="n"/>
      <c r="F231" s="400" t="n"/>
      <c r="G231" s="401" t="n"/>
      <c r="I231" s="199" t="inlineStr">
        <is>
          <t>Fan CFM</t>
        </is>
      </c>
      <c r="J231" s="400" t="n"/>
      <c r="K231" s="401" t="n"/>
      <c r="L231" s="24">
        <f>IF('{Equipment Data Entry}'!L168="","",'{Equipment Data Entry}'!L168)</f>
        <v/>
      </c>
      <c r="M231" s="24" t="n"/>
    </row>
    <row r="232" ht="13.35" customHeight="1" s="162">
      <c r="B232" s="199" t="inlineStr">
        <is>
          <t>Location</t>
        </is>
      </c>
      <c r="C232" s="401" t="n"/>
      <c r="D232" s="204">
        <f>IF('{Equipment Data Entry}'!D168="","",'{Equipment Data Entry}'!D168)</f>
        <v/>
      </c>
      <c r="E232" s="400" t="n"/>
      <c r="F232" s="400" t="n"/>
      <c r="G232" s="401" t="n"/>
      <c r="I232" s="199" t="inlineStr">
        <is>
          <t>DDC Address</t>
        </is>
      </c>
      <c r="J232" s="400" t="n"/>
      <c r="K232" s="401" t="n"/>
      <c r="L232" s="208">
        <f>IF('{Equipment Data Entry}'!M168="","",'{Equipment Data Entry}'!M168)</f>
        <v/>
      </c>
      <c r="M232" s="401" t="n"/>
    </row>
    <row r="233" ht="13.35" customHeight="1" s="162">
      <c r="B233" s="199" t="inlineStr">
        <is>
          <t>Inlet Size</t>
        </is>
      </c>
      <c r="C233" s="401" t="n"/>
      <c r="D233" s="204">
        <f>IF('{Equipment Data Entry}'!G168="","",'{Equipment Data Entry}'!G168)</f>
        <v/>
      </c>
      <c r="E233" s="400" t="n"/>
      <c r="F233" s="400" t="n"/>
      <c r="G233" s="401" t="n"/>
      <c r="I233" s="199" t="inlineStr">
        <is>
          <t>Calibration Factor</t>
        </is>
      </c>
      <c r="J233" s="400" t="n"/>
      <c r="K233" s="401" t="n"/>
      <c r="L233" s="27" t="n"/>
      <c r="M233" s="401" t="n"/>
    </row>
    <row r="234" ht="13.35" customHeight="1" s="162">
      <c r="B234" s="199" t="inlineStr">
        <is>
          <t>DDC Max / Min</t>
        </is>
      </c>
      <c r="C234" s="401" t="n"/>
      <c r="D234" s="204" t="n"/>
      <c r="E234" s="400" t="n"/>
      <c r="F234" s="400" t="n"/>
      <c r="G234" s="401" t="n"/>
      <c r="I234" s="199" t="inlineStr">
        <is>
          <t>Heating CFM</t>
        </is>
      </c>
      <c r="J234" s="400" t="n"/>
      <c r="K234" s="401" t="n"/>
      <c r="L234" s="27">
        <f>IF('{Equipment Data Entry}'!K168="","",'{Equipment Data Entry}'!K168)</f>
        <v/>
      </c>
      <c r="M234" s="401" t="n"/>
    </row>
    <row r="235"/>
    <row r="236" ht="13.35" customHeight="1" s="162">
      <c r="B236" s="200" t="inlineStr">
        <is>
          <t>System</t>
        </is>
      </c>
      <c r="C236" s="403" t="n"/>
      <c r="D236" s="209">
        <f>IF('{Equipment Data Entry}'!B169="","",'{Equipment Data Entry}'!B169)</f>
        <v/>
      </c>
      <c r="E236" s="420" t="n"/>
      <c r="F236" s="403" t="n"/>
      <c r="G236" s="200" t="inlineStr">
        <is>
          <t>Service</t>
        </is>
      </c>
      <c r="H236" s="403" t="n"/>
      <c r="I236" s="210">
        <f>IF('{Equipment Data Entry}'!C169="","",'{Equipment Data Entry}'!C169)</f>
        <v/>
      </c>
      <c r="J236" s="420" t="n"/>
      <c r="K236" s="420" t="n"/>
      <c r="L236" s="420" t="n"/>
      <c r="M236" s="403" t="n"/>
    </row>
    <row r="237" ht="13.35" customHeight="1" s="162">
      <c r="B237" s="424" t="n"/>
      <c r="C237" s="425" t="n"/>
      <c r="D237" s="424" t="n"/>
      <c r="E237" s="426" t="n"/>
      <c r="F237" s="425" t="n"/>
      <c r="G237" s="424" t="n"/>
      <c r="H237" s="425" t="n"/>
      <c r="I237" s="424" t="n"/>
      <c r="J237" s="426" t="n"/>
      <c r="K237" s="426" t="n"/>
      <c r="L237" s="426" t="n"/>
      <c r="M237" s="425" t="n"/>
    </row>
    <row r="238" ht="13.35" customHeight="1" s="162">
      <c r="B238" s="199" t="inlineStr">
        <is>
          <t>Terminal Type</t>
        </is>
      </c>
      <c r="C238" s="401" t="n"/>
      <c r="D238" s="204">
        <f>IF('{Equipment Data Entry}'!H169="","",'{Equipment Data Entry}'!H169)</f>
        <v/>
      </c>
      <c r="E238" s="400" t="n"/>
      <c r="F238" s="400" t="n"/>
      <c r="G238" s="401" t="n"/>
      <c r="I238" s="199" t="inlineStr">
        <is>
          <t>Instrument</t>
        </is>
      </c>
      <c r="J238" s="400" t="n"/>
      <c r="K238" s="401" t="n"/>
      <c r="L238" s="199" t="n"/>
      <c r="M238" s="401" t="n"/>
    </row>
    <row r="239" ht="13.35" customHeight="1" s="162">
      <c r="B239" s="200" t="inlineStr">
        <is>
          <t>Unit Data</t>
        </is>
      </c>
      <c r="C239" s="400" t="n"/>
      <c r="D239" s="400" t="n"/>
      <c r="E239" s="400" t="n"/>
      <c r="F239" s="400" t="n"/>
      <c r="G239" s="401" t="n"/>
      <c r="I239" s="200" t="inlineStr">
        <is>
          <t>Design and Performance Data</t>
        </is>
      </c>
      <c r="J239" s="400" t="n"/>
      <c r="K239" s="400" t="n"/>
      <c r="L239" s="400" t="n"/>
      <c r="M239" s="401" t="n"/>
    </row>
    <row r="240" ht="13.35" customHeight="1" s="162">
      <c r="B240" s="199" t="inlineStr">
        <is>
          <t>Manufacturer</t>
        </is>
      </c>
      <c r="C240" s="401" t="n"/>
      <c r="D240" s="204">
        <f>IF('{Equipment Data Entry}'!E169="","",'{Equipment Data Entry}'!E169)</f>
        <v/>
      </c>
      <c r="E240" s="400" t="n"/>
      <c r="F240" s="400" t="n"/>
      <c r="G240" s="401" t="n"/>
      <c r="I240" s="199" t="inlineStr">
        <is>
          <t>Design Criteria</t>
        </is>
      </c>
      <c r="J240" s="400" t="n"/>
      <c r="K240" s="401" t="n"/>
      <c r="L240" s="199" t="inlineStr">
        <is>
          <t>Design</t>
        </is>
      </c>
      <c r="M240" s="199" t="inlineStr">
        <is>
          <t>Actual</t>
        </is>
      </c>
    </row>
    <row r="241" ht="13.35" customHeight="1" s="162">
      <c r="B241" s="199" t="inlineStr">
        <is>
          <t>Model Number</t>
        </is>
      </c>
      <c r="C241" s="401" t="n"/>
      <c r="D241" s="204">
        <f>IF('{Equipment Data Entry}'!F169="","",'{Equipment Data Entry}'!F169)</f>
        <v/>
      </c>
      <c r="E241" s="400" t="n"/>
      <c r="F241" s="400" t="n"/>
      <c r="G241" s="401" t="n"/>
      <c r="I241" s="199" t="inlineStr">
        <is>
          <t>Maximum CFM</t>
        </is>
      </c>
      <c r="J241" s="400" t="n"/>
      <c r="K241" s="401" t="n"/>
      <c r="L241" s="24">
        <f>IF('{Equipment Data Entry}'!I169="","",'{Equipment Data Entry}'!I169)</f>
        <v/>
      </c>
      <c r="M241" s="24" t="n"/>
    </row>
    <row r="242" ht="13.35" customHeight="1" s="162">
      <c r="B242" s="199" t="inlineStr">
        <is>
          <t>Serial Number</t>
        </is>
      </c>
      <c r="C242" s="401" t="n"/>
      <c r="D242" s="204" t="n"/>
      <c r="E242" s="400" t="n"/>
      <c r="F242" s="400" t="n"/>
      <c r="G242" s="401" t="n"/>
      <c r="I242" s="199" t="inlineStr">
        <is>
          <t>Minimum CFM</t>
        </is>
      </c>
      <c r="J242" s="400" t="n"/>
      <c r="K242" s="401" t="n"/>
      <c r="L242" s="24">
        <f>IF('{Equipment Data Entry}'!J169="","",'{Equipment Data Entry}'!J169)</f>
        <v/>
      </c>
      <c r="M242" s="24" t="n"/>
    </row>
    <row r="243" ht="13.35" customHeight="1" s="162">
      <c r="B243" s="199" t="inlineStr">
        <is>
          <t>Area Served</t>
        </is>
      </c>
      <c r="C243" s="401" t="n"/>
      <c r="D243" s="204">
        <f>IF('{Equipment Data Entry}'!C169="","",'{Equipment Data Entry}'!C169)</f>
        <v/>
      </c>
      <c r="E243" s="400" t="n"/>
      <c r="F243" s="400" t="n"/>
      <c r="G243" s="401" t="n"/>
      <c r="I243" s="199" t="inlineStr">
        <is>
          <t>Fan CFM</t>
        </is>
      </c>
      <c r="J243" s="400" t="n"/>
      <c r="K243" s="401" t="n"/>
      <c r="L243" s="24">
        <f>IF('{Equipment Data Entry}'!L169="","",'{Equipment Data Entry}'!L169)</f>
        <v/>
      </c>
      <c r="M243" s="24" t="n"/>
    </row>
    <row r="244" ht="13.35" customHeight="1" s="162">
      <c r="B244" s="199" t="inlineStr">
        <is>
          <t>Location</t>
        </is>
      </c>
      <c r="C244" s="401" t="n"/>
      <c r="D244" s="204">
        <f>IF('{Equipment Data Entry}'!D169="","",'{Equipment Data Entry}'!D169)</f>
        <v/>
      </c>
      <c r="E244" s="400" t="n"/>
      <c r="F244" s="400" t="n"/>
      <c r="G244" s="401" t="n"/>
      <c r="I244" s="199" t="inlineStr">
        <is>
          <t>DDC Address</t>
        </is>
      </c>
      <c r="J244" s="400" t="n"/>
      <c r="K244" s="401" t="n"/>
      <c r="L244" s="208">
        <f>IF('{Equipment Data Entry}'!M169="","",'{Equipment Data Entry}'!M169)</f>
        <v/>
      </c>
      <c r="M244" s="401" t="n"/>
    </row>
    <row r="245" ht="13.35" customHeight="1" s="162">
      <c r="B245" s="199" t="inlineStr">
        <is>
          <t>Inlet Size</t>
        </is>
      </c>
      <c r="C245" s="401" t="n"/>
      <c r="D245" s="204">
        <f>IF('{Equipment Data Entry}'!G169="","",'{Equipment Data Entry}'!G169)</f>
        <v/>
      </c>
      <c r="E245" s="400" t="n"/>
      <c r="F245" s="400" t="n"/>
      <c r="G245" s="401" t="n"/>
      <c r="I245" s="199" t="inlineStr">
        <is>
          <t>Calibration Factor</t>
        </is>
      </c>
      <c r="J245" s="400" t="n"/>
      <c r="K245" s="401" t="n"/>
      <c r="L245" s="27" t="n"/>
      <c r="M245" s="401" t="n"/>
    </row>
    <row r="246" ht="13.35" customHeight="1" s="162">
      <c r="B246" s="199" t="inlineStr">
        <is>
          <t>DDC Max / Min</t>
        </is>
      </c>
      <c r="C246" s="401" t="n"/>
      <c r="D246" s="204" t="n"/>
      <c r="E246" s="400" t="n"/>
      <c r="F246" s="400" t="n"/>
      <c r="G246" s="401" t="n"/>
      <c r="I246" s="199" t="inlineStr">
        <is>
          <t>Heating CFM</t>
        </is>
      </c>
      <c r="J246" s="400" t="n"/>
      <c r="K246" s="401" t="n"/>
      <c r="L246" s="27">
        <f>IF('{Equipment Data Entry}'!K169="","",'{Equipment Data Entry}'!K169)</f>
        <v/>
      </c>
      <c r="M246" s="401" t="n"/>
    </row>
    <row r="247" ht="13.35" customHeight="1" s="162">
      <c r="B247" s="205" t="inlineStr">
        <is>
          <t>Notes</t>
        </is>
      </c>
      <c r="C247" s="186" t="n"/>
      <c r="D247" s="400" t="n"/>
      <c r="E247" s="400" t="n"/>
      <c r="F247" s="400" t="n"/>
      <c r="G247" s="400" t="n"/>
      <c r="H247" s="400" t="n"/>
      <c r="I247" s="400" t="n"/>
      <c r="J247" s="400" t="n"/>
      <c r="K247" s="400" t="n"/>
      <c r="L247" s="400" t="n"/>
      <c r="M247" s="401" t="n"/>
    </row>
    <row r="248" ht="13.35" customHeight="1" s="162">
      <c r="B248" s="186" t="n"/>
      <c r="C248" s="400" t="n"/>
      <c r="D248" s="400" t="n"/>
      <c r="E248" s="400" t="n"/>
      <c r="F248" s="400" t="n"/>
      <c r="G248" s="400" t="n"/>
      <c r="H248" s="400" t="n"/>
      <c r="I248" s="400" t="n"/>
      <c r="J248" s="400" t="n"/>
      <c r="K248" s="400" t="n"/>
      <c r="L248" s="400" t="n"/>
      <c r="M248" s="401" t="n"/>
    </row>
    <row r="249" ht="13.35" customHeight="1" s="162">
      <c r="B249" s="200" t="inlineStr">
        <is>
          <t>System</t>
        </is>
      </c>
      <c r="C249" s="403" t="n"/>
      <c r="D249" s="209">
        <f>IF('{Equipment Data Entry}'!B170="","",'{Equipment Data Entry}'!B170)</f>
        <v/>
      </c>
      <c r="E249" s="420" t="n"/>
      <c r="F249" s="403" t="n"/>
      <c r="G249" s="200" t="inlineStr">
        <is>
          <t>Service</t>
        </is>
      </c>
      <c r="H249" s="403" t="n"/>
      <c r="I249" s="210">
        <f>IF('{Equipment Data Entry}'!C170="","",'{Equipment Data Entry}'!C170)</f>
        <v/>
      </c>
      <c r="J249" s="420" t="n"/>
      <c r="K249" s="420" t="n"/>
      <c r="L249" s="420" t="n"/>
      <c r="M249" s="403" t="n"/>
    </row>
    <row r="250" ht="13.35" customHeight="1" s="162">
      <c r="B250" s="424" t="n"/>
      <c r="C250" s="425" t="n"/>
      <c r="D250" s="424" t="n"/>
      <c r="E250" s="426" t="n"/>
      <c r="F250" s="425" t="n"/>
      <c r="G250" s="424" t="n"/>
      <c r="H250" s="425" t="n"/>
      <c r="I250" s="424" t="n"/>
      <c r="J250" s="426" t="n"/>
      <c r="K250" s="426" t="n"/>
      <c r="L250" s="426" t="n"/>
      <c r="M250" s="425" t="n"/>
    </row>
    <row r="251" ht="13.35" customHeight="1" s="162">
      <c r="B251" s="199" t="inlineStr">
        <is>
          <t>Terminal Type</t>
        </is>
      </c>
      <c r="C251" s="401" t="n"/>
      <c r="D251" s="204">
        <f>IF('{Equipment Data Entry}'!H170="","",'{Equipment Data Entry}'!H170)</f>
        <v/>
      </c>
      <c r="E251" s="400" t="n"/>
      <c r="F251" s="400" t="n"/>
      <c r="G251" s="401" t="n"/>
      <c r="I251" s="199" t="inlineStr">
        <is>
          <t>Instrument</t>
        </is>
      </c>
      <c r="J251" s="400" t="n"/>
      <c r="K251" s="401" t="n"/>
      <c r="L251" s="199" t="n"/>
      <c r="M251" s="401" t="n"/>
    </row>
    <row r="252" ht="13.35" customHeight="1" s="162">
      <c r="B252" s="200" t="inlineStr">
        <is>
          <t>Unit Data</t>
        </is>
      </c>
      <c r="C252" s="400" t="n"/>
      <c r="D252" s="400" t="n"/>
      <c r="E252" s="400" t="n"/>
      <c r="F252" s="400" t="n"/>
      <c r="G252" s="401" t="n"/>
      <c r="I252" s="200" t="inlineStr">
        <is>
          <t>Design and Performance Data</t>
        </is>
      </c>
      <c r="J252" s="400" t="n"/>
      <c r="K252" s="400" t="n"/>
      <c r="L252" s="400" t="n"/>
      <c r="M252" s="401" t="n"/>
    </row>
    <row r="253" ht="13.35" customHeight="1" s="162">
      <c r="B253" s="199" t="inlineStr">
        <is>
          <t>Manufacturer</t>
        </is>
      </c>
      <c r="C253" s="401" t="n"/>
      <c r="D253" s="204">
        <f>IF('{Equipment Data Entry}'!E170="","",'{Equipment Data Entry}'!E170)</f>
        <v/>
      </c>
      <c r="E253" s="400" t="n"/>
      <c r="F253" s="400" t="n"/>
      <c r="G253" s="401" t="n"/>
      <c r="I253" s="199" t="inlineStr">
        <is>
          <t>Design Criteria</t>
        </is>
      </c>
      <c r="J253" s="400" t="n"/>
      <c r="K253" s="401" t="n"/>
      <c r="L253" s="199" t="inlineStr">
        <is>
          <t>Design</t>
        </is>
      </c>
      <c r="M253" s="199" t="inlineStr">
        <is>
          <t>Actual</t>
        </is>
      </c>
    </row>
    <row r="254" ht="13.35" customHeight="1" s="162">
      <c r="B254" s="199" t="inlineStr">
        <is>
          <t>Model Number</t>
        </is>
      </c>
      <c r="C254" s="401" t="n"/>
      <c r="D254" s="204">
        <f>IF('{Equipment Data Entry}'!F170="","",'{Equipment Data Entry}'!F170)</f>
        <v/>
      </c>
      <c r="E254" s="400" t="n"/>
      <c r="F254" s="400" t="n"/>
      <c r="G254" s="401" t="n"/>
      <c r="I254" s="199" t="inlineStr">
        <is>
          <t>Maximum CFM</t>
        </is>
      </c>
      <c r="J254" s="400" t="n"/>
      <c r="K254" s="401" t="n"/>
      <c r="L254" s="24">
        <f>IF('{Equipment Data Entry}'!I170="","",'{Equipment Data Entry}'!I170)</f>
        <v/>
      </c>
      <c r="M254" s="24" t="n"/>
    </row>
    <row r="255" ht="13.35" customHeight="1" s="162">
      <c r="B255" s="199" t="inlineStr">
        <is>
          <t>Serial Number</t>
        </is>
      </c>
      <c r="C255" s="401" t="n"/>
      <c r="D255" s="204" t="n"/>
      <c r="E255" s="400" t="n"/>
      <c r="F255" s="400" t="n"/>
      <c r="G255" s="401" t="n"/>
      <c r="I255" s="199" t="inlineStr">
        <is>
          <t>Minimum CFM</t>
        </is>
      </c>
      <c r="J255" s="400" t="n"/>
      <c r="K255" s="401" t="n"/>
      <c r="L255" s="24">
        <f>IF('{Equipment Data Entry}'!J170="","",'{Equipment Data Entry}'!J170)</f>
        <v/>
      </c>
      <c r="M255" s="24" t="n"/>
    </row>
    <row r="256" ht="13.35" customHeight="1" s="162">
      <c r="B256" s="199" t="inlineStr">
        <is>
          <t>Area Served</t>
        </is>
      </c>
      <c r="C256" s="401" t="n"/>
      <c r="D256" s="204">
        <f>IF('{Equipment Data Entry}'!C170="","",'{Equipment Data Entry}'!C170)</f>
        <v/>
      </c>
      <c r="E256" s="400" t="n"/>
      <c r="F256" s="400" t="n"/>
      <c r="G256" s="401" t="n"/>
      <c r="I256" s="199" t="inlineStr">
        <is>
          <t>Fan CFM</t>
        </is>
      </c>
      <c r="J256" s="400" t="n"/>
      <c r="K256" s="401" t="n"/>
      <c r="L256" s="24">
        <f>IF('{Equipment Data Entry}'!L170="","",'{Equipment Data Entry}'!L170)</f>
        <v/>
      </c>
      <c r="M256" s="24" t="n"/>
    </row>
    <row r="257" ht="13.35" customHeight="1" s="162">
      <c r="B257" s="199" t="inlineStr">
        <is>
          <t>Location</t>
        </is>
      </c>
      <c r="C257" s="401" t="n"/>
      <c r="D257" s="204">
        <f>IF('{Equipment Data Entry}'!D170="","",'{Equipment Data Entry}'!D170)</f>
        <v/>
      </c>
      <c r="E257" s="400" t="n"/>
      <c r="F257" s="400" t="n"/>
      <c r="G257" s="401" t="n"/>
      <c r="I257" s="199" t="inlineStr">
        <is>
          <t>DDC Address</t>
        </is>
      </c>
      <c r="J257" s="400" t="n"/>
      <c r="K257" s="401" t="n"/>
      <c r="L257" s="208">
        <f>IF('{Equipment Data Entry}'!M170="","",'{Equipment Data Entry}'!M170)</f>
        <v/>
      </c>
      <c r="M257" s="401" t="n"/>
    </row>
    <row r="258" ht="13.35" customHeight="1" s="162">
      <c r="B258" s="199" t="inlineStr">
        <is>
          <t>Inlet Size</t>
        </is>
      </c>
      <c r="C258" s="401" t="n"/>
      <c r="D258" s="204">
        <f>IF('{Equipment Data Entry}'!G170="","",'{Equipment Data Entry}'!G170)</f>
        <v/>
      </c>
      <c r="E258" s="400" t="n"/>
      <c r="F258" s="400" t="n"/>
      <c r="G258" s="401" t="n"/>
      <c r="I258" s="199" t="inlineStr">
        <is>
          <t>Calibration Factor</t>
        </is>
      </c>
      <c r="J258" s="400" t="n"/>
      <c r="K258" s="401" t="n"/>
      <c r="L258" s="27" t="n"/>
      <c r="M258" s="401" t="n"/>
    </row>
    <row r="259" ht="13.35" customHeight="1" s="162">
      <c r="B259" s="199" t="inlineStr">
        <is>
          <t>DDC Max / Min</t>
        </is>
      </c>
      <c r="C259" s="401" t="n"/>
      <c r="D259" s="204" t="n"/>
      <c r="E259" s="400" t="n"/>
      <c r="F259" s="400" t="n"/>
      <c r="G259" s="401" t="n"/>
      <c r="I259" s="199" t="inlineStr">
        <is>
          <t>Heating CFM</t>
        </is>
      </c>
      <c r="J259" s="400" t="n"/>
      <c r="K259" s="401" t="n"/>
      <c r="L259" s="27">
        <f>IF('{Equipment Data Entry}'!K170="","",'{Equipment Data Entry}'!K170)</f>
        <v/>
      </c>
      <c r="M259" s="401" t="n"/>
    </row>
    <row r="260"/>
    <row r="261" ht="13.35" customHeight="1" s="162">
      <c r="B261" s="200" t="inlineStr">
        <is>
          <t>System</t>
        </is>
      </c>
      <c r="C261" s="403" t="n"/>
      <c r="D261" s="209">
        <f>IF('{Equipment Data Entry}'!B171="","",'{Equipment Data Entry}'!B171)</f>
        <v/>
      </c>
      <c r="E261" s="420" t="n"/>
      <c r="F261" s="403" t="n"/>
      <c r="G261" s="200" t="inlineStr">
        <is>
          <t>Service</t>
        </is>
      </c>
      <c r="H261" s="403" t="n"/>
      <c r="I261" s="210">
        <f>IF('{Equipment Data Entry}'!C171="","",'{Equipment Data Entry}'!C171)</f>
        <v/>
      </c>
      <c r="J261" s="420" t="n"/>
      <c r="K261" s="420" t="n"/>
      <c r="L261" s="420" t="n"/>
      <c r="M261" s="403" t="n"/>
    </row>
    <row r="262" ht="13.35" customHeight="1" s="162">
      <c r="B262" s="424" t="n"/>
      <c r="C262" s="425" t="n"/>
      <c r="D262" s="424" t="n"/>
      <c r="E262" s="426" t="n"/>
      <c r="F262" s="425" t="n"/>
      <c r="G262" s="424" t="n"/>
      <c r="H262" s="425" t="n"/>
      <c r="I262" s="424" t="n"/>
      <c r="J262" s="426" t="n"/>
      <c r="K262" s="426" t="n"/>
      <c r="L262" s="426" t="n"/>
      <c r="M262" s="425" t="n"/>
    </row>
    <row r="263" ht="13.35" customHeight="1" s="162">
      <c r="B263" s="199" t="inlineStr">
        <is>
          <t>Terminal Type</t>
        </is>
      </c>
      <c r="C263" s="401" t="n"/>
      <c r="D263" s="204">
        <f>IF('{Equipment Data Entry}'!H171="","",'{Equipment Data Entry}'!H171)</f>
        <v/>
      </c>
      <c r="E263" s="400" t="n"/>
      <c r="F263" s="400" t="n"/>
      <c r="G263" s="401" t="n"/>
      <c r="I263" s="199" t="inlineStr">
        <is>
          <t>Instrument</t>
        </is>
      </c>
      <c r="J263" s="400" t="n"/>
      <c r="K263" s="401" t="n"/>
      <c r="L263" s="199" t="n"/>
      <c r="M263" s="401" t="n"/>
    </row>
    <row r="264" ht="13.35" customHeight="1" s="162">
      <c r="B264" s="200" t="inlineStr">
        <is>
          <t>Unit Data</t>
        </is>
      </c>
      <c r="C264" s="400" t="n"/>
      <c r="D264" s="400" t="n"/>
      <c r="E264" s="400" t="n"/>
      <c r="F264" s="400" t="n"/>
      <c r="G264" s="401" t="n"/>
      <c r="I264" s="200" t="inlineStr">
        <is>
          <t>Design and Performance Data</t>
        </is>
      </c>
      <c r="J264" s="400" t="n"/>
      <c r="K264" s="400" t="n"/>
      <c r="L264" s="400" t="n"/>
      <c r="M264" s="401" t="n"/>
    </row>
    <row r="265" ht="13.35" customHeight="1" s="162">
      <c r="B265" s="199" t="inlineStr">
        <is>
          <t>Manufacturer</t>
        </is>
      </c>
      <c r="C265" s="401" t="n"/>
      <c r="D265" s="204">
        <f>IF('{Equipment Data Entry}'!E171="","",'{Equipment Data Entry}'!E171)</f>
        <v/>
      </c>
      <c r="E265" s="400" t="n"/>
      <c r="F265" s="400" t="n"/>
      <c r="G265" s="401" t="n"/>
      <c r="I265" s="199" t="inlineStr">
        <is>
          <t>Design Criteria</t>
        </is>
      </c>
      <c r="J265" s="400" t="n"/>
      <c r="K265" s="401" t="n"/>
      <c r="L265" s="199" t="inlineStr">
        <is>
          <t>Design</t>
        </is>
      </c>
      <c r="M265" s="199" t="inlineStr">
        <is>
          <t>Actual</t>
        </is>
      </c>
    </row>
    <row r="266" ht="13.35" customHeight="1" s="162">
      <c r="B266" s="199" t="inlineStr">
        <is>
          <t>Model Number</t>
        </is>
      </c>
      <c r="C266" s="401" t="n"/>
      <c r="D266" s="204">
        <f>IF('{Equipment Data Entry}'!F171="","",'{Equipment Data Entry}'!F171)</f>
        <v/>
      </c>
      <c r="E266" s="400" t="n"/>
      <c r="F266" s="400" t="n"/>
      <c r="G266" s="401" t="n"/>
      <c r="I266" s="199" t="inlineStr">
        <is>
          <t>Maximum CFM</t>
        </is>
      </c>
      <c r="J266" s="400" t="n"/>
      <c r="K266" s="401" t="n"/>
      <c r="L266" s="24">
        <f>IF('{Equipment Data Entry}'!I171="","",'{Equipment Data Entry}'!I171)</f>
        <v/>
      </c>
      <c r="M266" s="24" t="n"/>
    </row>
    <row r="267" ht="13.35" customHeight="1" s="162">
      <c r="B267" s="199" t="inlineStr">
        <is>
          <t>Serial Number</t>
        </is>
      </c>
      <c r="C267" s="401" t="n"/>
      <c r="D267" s="204" t="n"/>
      <c r="E267" s="400" t="n"/>
      <c r="F267" s="400" t="n"/>
      <c r="G267" s="401" t="n"/>
      <c r="I267" s="199" t="inlineStr">
        <is>
          <t>Minimum CFM</t>
        </is>
      </c>
      <c r="J267" s="400" t="n"/>
      <c r="K267" s="401" t="n"/>
      <c r="L267" s="24">
        <f>IF('{Equipment Data Entry}'!J171="","",'{Equipment Data Entry}'!J171)</f>
        <v/>
      </c>
      <c r="M267" s="24" t="n"/>
    </row>
    <row r="268" ht="13.35" customHeight="1" s="162">
      <c r="B268" s="199" t="inlineStr">
        <is>
          <t>Area Served</t>
        </is>
      </c>
      <c r="C268" s="401" t="n"/>
      <c r="D268" s="204">
        <f>IF('{Equipment Data Entry}'!C171="","",'{Equipment Data Entry}'!C171)</f>
        <v/>
      </c>
      <c r="E268" s="400" t="n"/>
      <c r="F268" s="400" t="n"/>
      <c r="G268" s="401" t="n"/>
      <c r="I268" s="199" t="inlineStr">
        <is>
          <t>Fan CFM</t>
        </is>
      </c>
      <c r="J268" s="400" t="n"/>
      <c r="K268" s="401" t="n"/>
      <c r="L268" s="24">
        <f>IF('{Equipment Data Entry}'!L171="","",'{Equipment Data Entry}'!L171)</f>
        <v/>
      </c>
      <c r="M268" s="24" t="n"/>
    </row>
    <row r="269" ht="13.35" customHeight="1" s="162">
      <c r="B269" s="199" t="inlineStr">
        <is>
          <t>Location</t>
        </is>
      </c>
      <c r="C269" s="401" t="n"/>
      <c r="D269" s="204">
        <f>IF('{Equipment Data Entry}'!D171="","",'{Equipment Data Entry}'!D171)</f>
        <v/>
      </c>
      <c r="E269" s="400" t="n"/>
      <c r="F269" s="400" t="n"/>
      <c r="G269" s="401" t="n"/>
      <c r="I269" s="199" t="inlineStr">
        <is>
          <t>DDC Address</t>
        </is>
      </c>
      <c r="J269" s="400" t="n"/>
      <c r="K269" s="401" t="n"/>
      <c r="L269" s="208">
        <f>IF('{Equipment Data Entry}'!M171="","",'{Equipment Data Entry}'!M171)</f>
        <v/>
      </c>
      <c r="M269" s="401" t="n"/>
    </row>
    <row r="270" ht="13.35" customHeight="1" s="162">
      <c r="B270" s="199" t="inlineStr">
        <is>
          <t>Inlet Size</t>
        </is>
      </c>
      <c r="C270" s="401" t="n"/>
      <c r="D270" s="204">
        <f>IF('{Equipment Data Entry}'!G171="","",'{Equipment Data Entry}'!G171)</f>
        <v/>
      </c>
      <c r="E270" s="400" t="n"/>
      <c r="F270" s="400" t="n"/>
      <c r="G270" s="401" t="n"/>
      <c r="I270" s="199" t="inlineStr">
        <is>
          <t>Calibration Factor</t>
        </is>
      </c>
      <c r="J270" s="400" t="n"/>
      <c r="K270" s="401" t="n"/>
      <c r="L270" s="27" t="n"/>
      <c r="M270" s="401" t="n"/>
    </row>
    <row r="271" ht="13.35" customHeight="1" s="162">
      <c r="B271" s="199" t="inlineStr">
        <is>
          <t>DDC Max / Min</t>
        </is>
      </c>
      <c r="C271" s="401" t="n"/>
      <c r="D271" s="204" t="n"/>
      <c r="E271" s="400" t="n"/>
      <c r="F271" s="400" t="n"/>
      <c r="G271" s="401" t="n"/>
      <c r="I271" s="199" t="inlineStr">
        <is>
          <t>Heating CFM</t>
        </is>
      </c>
      <c r="J271" s="400" t="n"/>
      <c r="K271" s="401" t="n"/>
      <c r="L271" s="27">
        <f>IF('{Equipment Data Entry}'!K171="","",'{Equipment Data Entry}'!K171)</f>
        <v/>
      </c>
      <c r="M271" s="401" t="n"/>
    </row>
    <row r="272"/>
    <row r="273" ht="13.35" customHeight="1" s="162">
      <c r="B273" s="200" t="inlineStr">
        <is>
          <t>System</t>
        </is>
      </c>
      <c r="C273" s="403" t="n"/>
      <c r="D273" s="209">
        <f>IF('{Equipment Data Entry}'!B172="","",'{Equipment Data Entry}'!B172)</f>
        <v/>
      </c>
      <c r="E273" s="420" t="n"/>
      <c r="F273" s="403" t="n"/>
      <c r="G273" s="200" t="inlineStr">
        <is>
          <t>Service</t>
        </is>
      </c>
      <c r="H273" s="403" t="n"/>
      <c r="I273" s="210">
        <f>IF('{Equipment Data Entry}'!C172="","",'{Equipment Data Entry}'!C172)</f>
        <v/>
      </c>
      <c r="J273" s="420" t="n"/>
      <c r="K273" s="420" t="n"/>
      <c r="L273" s="420" t="n"/>
      <c r="M273" s="403" t="n"/>
    </row>
    <row r="274" ht="13.35" customHeight="1" s="162">
      <c r="B274" s="424" t="n"/>
      <c r="C274" s="425" t="n"/>
      <c r="D274" s="424" t="n"/>
      <c r="E274" s="426" t="n"/>
      <c r="F274" s="425" t="n"/>
      <c r="G274" s="424" t="n"/>
      <c r="H274" s="425" t="n"/>
      <c r="I274" s="424" t="n"/>
      <c r="J274" s="426" t="n"/>
      <c r="K274" s="426" t="n"/>
      <c r="L274" s="426" t="n"/>
      <c r="M274" s="425" t="n"/>
    </row>
    <row r="275" ht="13.35" customHeight="1" s="162">
      <c r="B275" s="199" t="inlineStr">
        <is>
          <t>Terminal Type</t>
        </is>
      </c>
      <c r="C275" s="401" t="n"/>
      <c r="D275" s="204">
        <f>IF('{Equipment Data Entry}'!H172="","",'{Equipment Data Entry}'!H172)</f>
        <v/>
      </c>
      <c r="E275" s="400" t="n"/>
      <c r="F275" s="400" t="n"/>
      <c r="G275" s="401" t="n"/>
      <c r="I275" s="199" t="inlineStr">
        <is>
          <t>Instrument</t>
        </is>
      </c>
      <c r="J275" s="400" t="n"/>
      <c r="K275" s="401" t="n"/>
      <c r="L275" s="199" t="n"/>
      <c r="M275" s="401" t="n"/>
    </row>
    <row r="276" ht="13.35" customHeight="1" s="162">
      <c r="B276" s="200" t="inlineStr">
        <is>
          <t>Unit Data</t>
        </is>
      </c>
      <c r="C276" s="400" t="n"/>
      <c r="D276" s="400" t="n"/>
      <c r="E276" s="400" t="n"/>
      <c r="F276" s="400" t="n"/>
      <c r="G276" s="401" t="n"/>
      <c r="I276" s="200" t="inlineStr">
        <is>
          <t>Design and Performance Data</t>
        </is>
      </c>
      <c r="J276" s="400" t="n"/>
      <c r="K276" s="400" t="n"/>
      <c r="L276" s="400" t="n"/>
      <c r="M276" s="401" t="n"/>
    </row>
    <row r="277" ht="13.35" customHeight="1" s="162">
      <c r="B277" s="199" t="inlineStr">
        <is>
          <t>Manufacturer</t>
        </is>
      </c>
      <c r="C277" s="401" t="n"/>
      <c r="D277" s="204">
        <f>IF('{Equipment Data Entry}'!E172="","",'{Equipment Data Entry}'!E172)</f>
        <v/>
      </c>
      <c r="E277" s="400" t="n"/>
      <c r="F277" s="400" t="n"/>
      <c r="G277" s="401" t="n"/>
      <c r="I277" s="199" t="inlineStr">
        <is>
          <t>Design Criteria</t>
        </is>
      </c>
      <c r="J277" s="400" t="n"/>
      <c r="K277" s="401" t="n"/>
      <c r="L277" s="199" t="inlineStr">
        <is>
          <t>Design</t>
        </is>
      </c>
      <c r="M277" s="199" t="inlineStr">
        <is>
          <t>Actual</t>
        </is>
      </c>
    </row>
    <row r="278" ht="13.35" customHeight="1" s="162">
      <c r="B278" s="199" t="inlineStr">
        <is>
          <t>Model Number</t>
        </is>
      </c>
      <c r="C278" s="401" t="n"/>
      <c r="D278" s="204">
        <f>IF('{Equipment Data Entry}'!F172="","",'{Equipment Data Entry}'!F172)</f>
        <v/>
      </c>
      <c r="E278" s="400" t="n"/>
      <c r="F278" s="400" t="n"/>
      <c r="G278" s="401" t="n"/>
      <c r="I278" s="199" t="inlineStr">
        <is>
          <t>Maximum CFM</t>
        </is>
      </c>
      <c r="J278" s="400" t="n"/>
      <c r="K278" s="401" t="n"/>
      <c r="L278" s="24">
        <f>IF('{Equipment Data Entry}'!I172="","",'{Equipment Data Entry}'!I172)</f>
        <v/>
      </c>
      <c r="M278" s="24" t="n"/>
    </row>
    <row r="279" ht="13.35" customHeight="1" s="162">
      <c r="B279" s="199" t="inlineStr">
        <is>
          <t>Serial Number</t>
        </is>
      </c>
      <c r="C279" s="401" t="n"/>
      <c r="D279" s="204" t="n"/>
      <c r="E279" s="400" t="n"/>
      <c r="F279" s="400" t="n"/>
      <c r="G279" s="401" t="n"/>
      <c r="I279" s="199" t="inlineStr">
        <is>
          <t>Minimum CFM</t>
        </is>
      </c>
      <c r="J279" s="400" t="n"/>
      <c r="K279" s="401" t="n"/>
      <c r="L279" s="24">
        <f>IF('{Equipment Data Entry}'!J172="","",'{Equipment Data Entry}'!J172)</f>
        <v/>
      </c>
      <c r="M279" s="24" t="n"/>
    </row>
    <row r="280" ht="13.35" customHeight="1" s="162">
      <c r="B280" s="199" t="inlineStr">
        <is>
          <t>Area Served</t>
        </is>
      </c>
      <c r="C280" s="401" t="n"/>
      <c r="D280" s="204">
        <f>IF('{Equipment Data Entry}'!C172="","",'{Equipment Data Entry}'!C172)</f>
        <v/>
      </c>
      <c r="E280" s="400" t="n"/>
      <c r="F280" s="400" t="n"/>
      <c r="G280" s="401" t="n"/>
      <c r="I280" s="199" t="inlineStr">
        <is>
          <t>Fan CFM</t>
        </is>
      </c>
      <c r="J280" s="400" t="n"/>
      <c r="K280" s="401" t="n"/>
      <c r="L280" s="24">
        <f>IF('{Equipment Data Entry}'!L172="","",'{Equipment Data Entry}'!L172)</f>
        <v/>
      </c>
      <c r="M280" s="24" t="n"/>
    </row>
    <row r="281" ht="13.35" customHeight="1" s="162">
      <c r="B281" s="199" t="inlineStr">
        <is>
          <t>Location</t>
        </is>
      </c>
      <c r="C281" s="401" t="n"/>
      <c r="D281" s="204">
        <f>IF('{Equipment Data Entry}'!D172="","",'{Equipment Data Entry}'!D172)</f>
        <v/>
      </c>
      <c r="E281" s="400" t="n"/>
      <c r="F281" s="400" t="n"/>
      <c r="G281" s="401" t="n"/>
      <c r="I281" s="199" t="inlineStr">
        <is>
          <t>DDC Address</t>
        </is>
      </c>
      <c r="J281" s="400" t="n"/>
      <c r="K281" s="401" t="n"/>
      <c r="L281" s="208">
        <f>IF('{Equipment Data Entry}'!M172="","",'{Equipment Data Entry}'!M172)</f>
        <v/>
      </c>
      <c r="M281" s="401" t="n"/>
    </row>
    <row r="282" ht="13.35" customHeight="1" s="162">
      <c r="B282" s="199" t="inlineStr">
        <is>
          <t>Inlet Size</t>
        </is>
      </c>
      <c r="C282" s="401" t="n"/>
      <c r="D282" s="204">
        <f>IF('{Equipment Data Entry}'!G172="","",'{Equipment Data Entry}'!G172)</f>
        <v/>
      </c>
      <c r="E282" s="400" t="n"/>
      <c r="F282" s="400" t="n"/>
      <c r="G282" s="401" t="n"/>
      <c r="I282" s="199" t="inlineStr">
        <is>
          <t>Calibration Factor</t>
        </is>
      </c>
      <c r="J282" s="400" t="n"/>
      <c r="K282" s="401" t="n"/>
      <c r="L282" s="27" t="n"/>
      <c r="M282" s="401" t="n"/>
    </row>
    <row r="283" ht="13.35" customHeight="1" s="162">
      <c r="B283" s="199" t="inlineStr">
        <is>
          <t>DDC Max / Min</t>
        </is>
      </c>
      <c r="C283" s="401" t="n"/>
      <c r="D283" s="204" t="n"/>
      <c r="E283" s="400" t="n"/>
      <c r="F283" s="400" t="n"/>
      <c r="G283" s="401" t="n"/>
      <c r="I283" s="199" t="inlineStr">
        <is>
          <t>Heating CFM</t>
        </is>
      </c>
      <c r="J283" s="400" t="n"/>
      <c r="K283" s="401" t="n"/>
      <c r="L283" s="27">
        <f>IF('{Equipment Data Entry}'!K172="","",'{Equipment Data Entry}'!K172)</f>
        <v/>
      </c>
      <c r="M283" s="401" t="n"/>
    </row>
    <row r="284"/>
    <row r="285" ht="13.35" customHeight="1" s="162">
      <c r="B285" s="200" t="inlineStr">
        <is>
          <t>System</t>
        </is>
      </c>
      <c r="C285" s="403" t="n"/>
      <c r="D285" s="209">
        <f>IF('{Equipment Data Entry}'!B173="","",'{Equipment Data Entry}'!B173)</f>
        <v/>
      </c>
      <c r="E285" s="420" t="n"/>
      <c r="F285" s="403" t="n"/>
      <c r="G285" s="200" t="inlineStr">
        <is>
          <t>Service</t>
        </is>
      </c>
      <c r="H285" s="403" t="n"/>
      <c r="I285" s="210">
        <f>IF('{Equipment Data Entry}'!C173="","",'{Equipment Data Entry}'!C173)</f>
        <v/>
      </c>
      <c r="J285" s="420" t="n"/>
      <c r="K285" s="420" t="n"/>
      <c r="L285" s="420" t="n"/>
      <c r="M285" s="403" t="n"/>
    </row>
    <row r="286" ht="13.35" customHeight="1" s="162">
      <c r="B286" s="424" t="n"/>
      <c r="C286" s="425" t="n"/>
      <c r="D286" s="424" t="n"/>
      <c r="E286" s="426" t="n"/>
      <c r="F286" s="425" t="n"/>
      <c r="G286" s="424" t="n"/>
      <c r="H286" s="425" t="n"/>
      <c r="I286" s="424" t="n"/>
      <c r="J286" s="426" t="n"/>
      <c r="K286" s="426" t="n"/>
      <c r="L286" s="426" t="n"/>
      <c r="M286" s="425" t="n"/>
    </row>
    <row r="287" ht="13.35" customHeight="1" s="162">
      <c r="B287" s="199" t="inlineStr">
        <is>
          <t>Terminal Type</t>
        </is>
      </c>
      <c r="C287" s="401" t="n"/>
      <c r="D287" s="204">
        <f>IF('{Equipment Data Entry}'!H173="","",'{Equipment Data Entry}'!H173)</f>
        <v/>
      </c>
      <c r="E287" s="400" t="n"/>
      <c r="F287" s="400" t="n"/>
      <c r="G287" s="401" t="n"/>
      <c r="I287" s="199" t="inlineStr">
        <is>
          <t>Instrument</t>
        </is>
      </c>
      <c r="J287" s="400" t="n"/>
      <c r="K287" s="401" t="n"/>
      <c r="L287" s="199" t="n"/>
      <c r="M287" s="401" t="n"/>
    </row>
    <row r="288" ht="13.35" customHeight="1" s="162">
      <c r="B288" s="200" t="inlineStr">
        <is>
          <t>Unit Data</t>
        </is>
      </c>
      <c r="C288" s="400" t="n"/>
      <c r="D288" s="400" t="n"/>
      <c r="E288" s="400" t="n"/>
      <c r="F288" s="400" t="n"/>
      <c r="G288" s="401" t="n"/>
      <c r="I288" s="200" t="inlineStr">
        <is>
          <t>Design and Performance Data</t>
        </is>
      </c>
      <c r="J288" s="400" t="n"/>
      <c r="K288" s="400" t="n"/>
      <c r="L288" s="400" t="n"/>
      <c r="M288" s="401" t="n"/>
    </row>
    <row r="289" ht="13.35" customHeight="1" s="162">
      <c r="B289" s="199" t="inlineStr">
        <is>
          <t>Manufacturer</t>
        </is>
      </c>
      <c r="C289" s="401" t="n"/>
      <c r="D289" s="204">
        <f>IF('{Equipment Data Entry}'!E173="","",'{Equipment Data Entry}'!E173)</f>
        <v/>
      </c>
      <c r="E289" s="400" t="n"/>
      <c r="F289" s="400" t="n"/>
      <c r="G289" s="401" t="n"/>
      <c r="I289" s="199" t="inlineStr">
        <is>
          <t>Design Criteria</t>
        </is>
      </c>
      <c r="J289" s="400" t="n"/>
      <c r="K289" s="401" t="n"/>
      <c r="L289" s="199" t="inlineStr">
        <is>
          <t>Design</t>
        </is>
      </c>
      <c r="M289" s="199" t="inlineStr">
        <is>
          <t>Actual</t>
        </is>
      </c>
    </row>
    <row r="290" ht="13.35" customHeight="1" s="162">
      <c r="B290" s="199" t="inlineStr">
        <is>
          <t>Model Number</t>
        </is>
      </c>
      <c r="C290" s="401" t="n"/>
      <c r="D290" s="204">
        <f>IF('{Equipment Data Entry}'!F173="","",'{Equipment Data Entry}'!F173)</f>
        <v/>
      </c>
      <c r="E290" s="400" t="n"/>
      <c r="F290" s="400" t="n"/>
      <c r="G290" s="401" t="n"/>
      <c r="I290" s="199" t="inlineStr">
        <is>
          <t>Maximum CFM</t>
        </is>
      </c>
      <c r="J290" s="400" t="n"/>
      <c r="K290" s="401" t="n"/>
      <c r="L290" s="24">
        <f>IF('{Equipment Data Entry}'!I173="","",'{Equipment Data Entry}'!I173)</f>
        <v/>
      </c>
      <c r="M290" s="24" t="n"/>
    </row>
    <row r="291" ht="13.35" customHeight="1" s="162">
      <c r="B291" s="199" t="inlineStr">
        <is>
          <t>Serial Number</t>
        </is>
      </c>
      <c r="C291" s="401" t="n"/>
      <c r="D291" s="204" t="n"/>
      <c r="E291" s="400" t="n"/>
      <c r="F291" s="400" t="n"/>
      <c r="G291" s="401" t="n"/>
      <c r="I291" s="199" t="inlineStr">
        <is>
          <t>Minimum CFM</t>
        </is>
      </c>
      <c r="J291" s="400" t="n"/>
      <c r="K291" s="401" t="n"/>
      <c r="L291" s="24">
        <f>IF('{Equipment Data Entry}'!J173="","",'{Equipment Data Entry}'!J173)</f>
        <v/>
      </c>
      <c r="M291" s="24" t="n"/>
    </row>
    <row r="292" ht="13.35" customHeight="1" s="162">
      <c r="B292" s="199" t="inlineStr">
        <is>
          <t>Area Served</t>
        </is>
      </c>
      <c r="C292" s="401" t="n"/>
      <c r="D292" s="204">
        <f>IF('{Equipment Data Entry}'!C173="","",'{Equipment Data Entry}'!C173)</f>
        <v/>
      </c>
      <c r="E292" s="400" t="n"/>
      <c r="F292" s="400" t="n"/>
      <c r="G292" s="401" t="n"/>
      <c r="I292" s="199" t="inlineStr">
        <is>
          <t>Fan CFM</t>
        </is>
      </c>
      <c r="J292" s="400" t="n"/>
      <c r="K292" s="401" t="n"/>
      <c r="L292" s="24">
        <f>IF('{Equipment Data Entry}'!L173="","",'{Equipment Data Entry}'!L173)</f>
        <v/>
      </c>
      <c r="M292" s="24" t="n"/>
    </row>
    <row r="293" ht="13.35" customHeight="1" s="162">
      <c r="B293" s="199" t="inlineStr">
        <is>
          <t>Location</t>
        </is>
      </c>
      <c r="C293" s="401" t="n"/>
      <c r="D293" s="204">
        <f>IF('{Equipment Data Entry}'!D173="","",'{Equipment Data Entry}'!D173)</f>
        <v/>
      </c>
      <c r="E293" s="400" t="n"/>
      <c r="F293" s="400" t="n"/>
      <c r="G293" s="401" t="n"/>
      <c r="I293" s="199" t="inlineStr">
        <is>
          <t>DDC Address</t>
        </is>
      </c>
      <c r="J293" s="400" t="n"/>
      <c r="K293" s="401" t="n"/>
      <c r="L293" s="208">
        <f>IF('{Equipment Data Entry}'!M173="","",'{Equipment Data Entry}'!M173)</f>
        <v/>
      </c>
      <c r="M293" s="401" t="n"/>
    </row>
    <row r="294" ht="13.35" customHeight="1" s="162">
      <c r="B294" s="199" t="inlineStr">
        <is>
          <t>Inlet Size</t>
        </is>
      </c>
      <c r="C294" s="401" t="n"/>
      <c r="D294" s="204">
        <f>IF('{Equipment Data Entry}'!G173="","",'{Equipment Data Entry}'!G173)</f>
        <v/>
      </c>
      <c r="E294" s="400" t="n"/>
      <c r="F294" s="400" t="n"/>
      <c r="G294" s="401" t="n"/>
      <c r="I294" s="199" t="inlineStr">
        <is>
          <t>Calibration Factor</t>
        </is>
      </c>
      <c r="J294" s="400" t="n"/>
      <c r="K294" s="401" t="n"/>
      <c r="L294" s="27" t="n"/>
      <c r="M294" s="401" t="n"/>
    </row>
    <row r="295" ht="13.35" customHeight="1" s="162">
      <c r="B295" s="199" t="inlineStr">
        <is>
          <t>DDC Max / Min</t>
        </is>
      </c>
      <c r="C295" s="401" t="n"/>
      <c r="D295" s="204" t="n"/>
      <c r="E295" s="400" t="n"/>
      <c r="F295" s="400" t="n"/>
      <c r="G295" s="401" t="n"/>
      <c r="I295" s="199" t="inlineStr">
        <is>
          <t>Heating CFM</t>
        </is>
      </c>
      <c r="J295" s="400" t="n"/>
      <c r="K295" s="401" t="n"/>
      <c r="L295" s="27">
        <f>IF('{Equipment Data Entry}'!K173="","",'{Equipment Data Entry}'!K173)</f>
        <v/>
      </c>
      <c r="M295" s="401" t="n"/>
    </row>
    <row r="296" ht="13.35" customHeight="1" s="162">
      <c r="B296" s="205" t="inlineStr">
        <is>
          <t>Notes</t>
        </is>
      </c>
      <c r="C296" s="186" t="n"/>
      <c r="D296" s="400" t="n"/>
      <c r="E296" s="400" t="n"/>
      <c r="F296" s="400" t="n"/>
      <c r="G296" s="400" t="n"/>
      <c r="H296" s="400" t="n"/>
      <c r="I296" s="400" t="n"/>
      <c r="J296" s="400" t="n"/>
      <c r="K296" s="400" t="n"/>
      <c r="L296" s="400" t="n"/>
      <c r="M296" s="401" t="n"/>
    </row>
    <row r="297" ht="13.35" customHeight="1" s="162">
      <c r="B297" s="186" t="n"/>
      <c r="C297" s="400" t="n"/>
      <c r="D297" s="400" t="n"/>
      <c r="E297" s="400" t="n"/>
      <c r="F297" s="400" t="n"/>
      <c r="G297" s="400" t="n"/>
      <c r="H297" s="400" t="n"/>
      <c r="I297" s="400" t="n"/>
      <c r="J297" s="400" t="n"/>
      <c r="K297" s="400" t="n"/>
      <c r="L297" s="400" t="n"/>
      <c r="M297" s="401" t="n"/>
    </row>
    <row r="298" ht="13.35" customHeight="1" s="162">
      <c r="B298" s="200" t="inlineStr">
        <is>
          <t>System</t>
        </is>
      </c>
      <c r="C298" s="403" t="n"/>
      <c r="D298" s="209">
        <f>IF('{Equipment Data Entry}'!B174="","",'{Equipment Data Entry}'!B174)</f>
        <v/>
      </c>
      <c r="E298" s="420" t="n"/>
      <c r="F298" s="403" t="n"/>
      <c r="G298" s="200" t="inlineStr">
        <is>
          <t>Service</t>
        </is>
      </c>
      <c r="H298" s="403" t="n"/>
      <c r="I298" s="210">
        <f>IF('{Equipment Data Entry}'!C174="","",'{Equipment Data Entry}'!C174)</f>
        <v/>
      </c>
      <c r="J298" s="420" t="n"/>
      <c r="K298" s="420" t="n"/>
      <c r="L298" s="420" t="n"/>
      <c r="M298" s="403" t="n"/>
    </row>
    <row r="299" ht="13.35" customHeight="1" s="162">
      <c r="B299" s="424" t="n"/>
      <c r="C299" s="425" t="n"/>
      <c r="D299" s="424" t="n"/>
      <c r="E299" s="426" t="n"/>
      <c r="F299" s="425" t="n"/>
      <c r="G299" s="424" t="n"/>
      <c r="H299" s="425" t="n"/>
      <c r="I299" s="424" t="n"/>
      <c r="J299" s="426" t="n"/>
      <c r="K299" s="426" t="n"/>
      <c r="L299" s="426" t="n"/>
      <c r="M299" s="425" t="n"/>
    </row>
    <row r="300" ht="13.35" customHeight="1" s="162">
      <c r="B300" s="199" t="inlineStr">
        <is>
          <t>Terminal Type</t>
        </is>
      </c>
      <c r="C300" s="401" t="n"/>
      <c r="D300" s="204">
        <f>IF('{Equipment Data Entry}'!H174="","",'{Equipment Data Entry}'!H174)</f>
        <v/>
      </c>
      <c r="E300" s="400" t="n"/>
      <c r="F300" s="400" t="n"/>
      <c r="G300" s="401" t="n"/>
      <c r="I300" s="199" t="inlineStr">
        <is>
          <t>Instrument</t>
        </is>
      </c>
      <c r="J300" s="400" t="n"/>
      <c r="K300" s="401" t="n"/>
      <c r="L300" s="199" t="n"/>
      <c r="M300" s="401" t="n"/>
    </row>
    <row r="301" ht="13.35" customHeight="1" s="162">
      <c r="B301" s="200" t="inlineStr">
        <is>
          <t>Unit Data</t>
        </is>
      </c>
      <c r="C301" s="400" t="n"/>
      <c r="D301" s="400" t="n"/>
      <c r="E301" s="400" t="n"/>
      <c r="F301" s="400" t="n"/>
      <c r="G301" s="401" t="n"/>
      <c r="I301" s="200" t="inlineStr">
        <is>
          <t>Design and Performance Data</t>
        </is>
      </c>
      <c r="J301" s="400" t="n"/>
      <c r="K301" s="400" t="n"/>
      <c r="L301" s="400" t="n"/>
      <c r="M301" s="401" t="n"/>
    </row>
    <row r="302" ht="13.35" customHeight="1" s="162">
      <c r="B302" s="199" t="inlineStr">
        <is>
          <t>Manufacturer</t>
        </is>
      </c>
      <c r="C302" s="401" t="n"/>
      <c r="D302" s="204">
        <f>IF('{Equipment Data Entry}'!E174="","",'{Equipment Data Entry}'!E174)</f>
        <v/>
      </c>
      <c r="E302" s="400" t="n"/>
      <c r="F302" s="400" t="n"/>
      <c r="G302" s="401" t="n"/>
      <c r="I302" s="199" t="inlineStr">
        <is>
          <t>Design Criteria</t>
        </is>
      </c>
      <c r="J302" s="400" t="n"/>
      <c r="K302" s="401" t="n"/>
      <c r="L302" s="199" t="inlineStr">
        <is>
          <t>Design</t>
        </is>
      </c>
      <c r="M302" s="199" t="inlineStr">
        <is>
          <t>Actual</t>
        </is>
      </c>
    </row>
    <row r="303" ht="13.35" customHeight="1" s="162">
      <c r="B303" s="199" t="inlineStr">
        <is>
          <t>Model Number</t>
        </is>
      </c>
      <c r="C303" s="401" t="n"/>
      <c r="D303" s="204">
        <f>IF('{Equipment Data Entry}'!F174="","",'{Equipment Data Entry}'!F174)</f>
        <v/>
      </c>
      <c r="E303" s="400" t="n"/>
      <c r="F303" s="400" t="n"/>
      <c r="G303" s="401" t="n"/>
      <c r="I303" s="199" t="inlineStr">
        <is>
          <t>Maximum CFM</t>
        </is>
      </c>
      <c r="J303" s="400" t="n"/>
      <c r="K303" s="401" t="n"/>
      <c r="L303" s="24">
        <f>IF('{Equipment Data Entry}'!I174="","",'{Equipment Data Entry}'!I174)</f>
        <v/>
      </c>
      <c r="M303" s="24" t="n"/>
    </row>
    <row r="304" ht="13.35" customHeight="1" s="162">
      <c r="B304" s="199" t="inlineStr">
        <is>
          <t>Serial Number</t>
        </is>
      </c>
      <c r="C304" s="401" t="n"/>
      <c r="D304" s="204" t="n"/>
      <c r="E304" s="400" t="n"/>
      <c r="F304" s="400" t="n"/>
      <c r="G304" s="401" t="n"/>
      <c r="I304" s="199" t="inlineStr">
        <is>
          <t>Minimum CFM</t>
        </is>
      </c>
      <c r="J304" s="400" t="n"/>
      <c r="K304" s="401" t="n"/>
      <c r="L304" s="24">
        <f>IF('{Equipment Data Entry}'!J174="","",'{Equipment Data Entry}'!J174)</f>
        <v/>
      </c>
      <c r="M304" s="24" t="n"/>
    </row>
    <row r="305" ht="13.35" customHeight="1" s="162">
      <c r="B305" s="199" t="inlineStr">
        <is>
          <t>Area Served</t>
        </is>
      </c>
      <c r="C305" s="401" t="n"/>
      <c r="D305" s="204">
        <f>IF('{Equipment Data Entry}'!C174="","",'{Equipment Data Entry}'!C174)</f>
        <v/>
      </c>
      <c r="E305" s="400" t="n"/>
      <c r="F305" s="400" t="n"/>
      <c r="G305" s="401" t="n"/>
      <c r="I305" s="199" t="inlineStr">
        <is>
          <t>Fan CFM</t>
        </is>
      </c>
      <c r="J305" s="400" t="n"/>
      <c r="K305" s="401" t="n"/>
      <c r="L305" s="24">
        <f>IF('{Equipment Data Entry}'!L174="","",'{Equipment Data Entry}'!L174)</f>
        <v/>
      </c>
      <c r="M305" s="24" t="n"/>
    </row>
    <row r="306" ht="13.35" customHeight="1" s="162">
      <c r="B306" s="199" t="inlineStr">
        <is>
          <t>Location</t>
        </is>
      </c>
      <c r="C306" s="401" t="n"/>
      <c r="D306" s="204">
        <f>IF('{Equipment Data Entry}'!D174="","",'{Equipment Data Entry}'!D174)</f>
        <v/>
      </c>
      <c r="E306" s="400" t="n"/>
      <c r="F306" s="400" t="n"/>
      <c r="G306" s="401" t="n"/>
      <c r="I306" s="199" t="inlineStr">
        <is>
          <t>DDC Address</t>
        </is>
      </c>
      <c r="J306" s="400" t="n"/>
      <c r="K306" s="401" t="n"/>
      <c r="L306" s="208">
        <f>IF('{Equipment Data Entry}'!M174="","",'{Equipment Data Entry}'!M174)</f>
        <v/>
      </c>
      <c r="M306" s="401" t="n"/>
    </row>
    <row r="307" ht="13.35" customHeight="1" s="162">
      <c r="B307" s="199" t="inlineStr">
        <is>
          <t>Inlet Size</t>
        </is>
      </c>
      <c r="C307" s="401" t="n"/>
      <c r="D307" s="204">
        <f>IF('{Equipment Data Entry}'!G174="","",'{Equipment Data Entry}'!G174)</f>
        <v/>
      </c>
      <c r="E307" s="400" t="n"/>
      <c r="F307" s="400" t="n"/>
      <c r="G307" s="401" t="n"/>
      <c r="I307" s="199" t="inlineStr">
        <is>
          <t>Calibration Factor</t>
        </is>
      </c>
      <c r="J307" s="400" t="n"/>
      <c r="K307" s="401" t="n"/>
      <c r="L307" s="27" t="n"/>
      <c r="M307" s="401" t="n"/>
    </row>
    <row r="308" ht="13.35" customHeight="1" s="162">
      <c r="B308" s="199" t="inlineStr">
        <is>
          <t>DDC Max / Min</t>
        </is>
      </c>
      <c r="C308" s="401" t="n"/>
      <c r="D308" s="204" t="n"/>
      <c r="E308" s="400" t="n"/>
      <c r="F308" s="400" t="n"/>
      <c r="G308" s="401" t="n"/>
      <c r="I308" s="199" t="inlineStr">
        <is>
          <t>Heating CFM</t>
        </is>
      </c>
      <c r="J308" s="400" t="n"/>
      <c r="K308" s="401" t="n"/>
      <c r="L308" s="27">
        <f>IF('{Equipment Data Entry}'!K174="","",'{Equipment Data Entry}'!K174)</f>
        <v/>
      </c>
      <c r="M308" s="401" t="n"/>
    </row>
    <row r="309"/>
    <row r="310" ht="13.35" customHeight="1" s="162">
      <c r="B310" s="200" t="inlineStr">
        <is>
          <t>System</t>
        </is>
      </c>
      <c r="C310" s="403" t="n"/>
      <c r="D310" s="209">
        <f>IF('{Equipment Data Entry}'!B175="","",'{Equipment Data Entry}'!B175)</f>
        <v/>
      </c>
      <c r="E310" s="420" t="n"/>
      <c r="F310" s="403" t="n"/>
      <c r="G310" s="200" t="inlineStr">
        <is>
          <t>Service</t>
        </is>
      </c>
      <c r="H310" s="403" t="n"/>
      <c r="I310" s="210">
        <f>IF('{Equipment Data Entry}'!C175="","",'{Equipment Data Entry}'!C175)</f>
        <v/>
      </c>
      <c r="J310" s="420" t="n"/>
      <c r="K310" s="420" t="n"/>
      <c r="L310" s="420" t="n"/>
      <c r="M310" s="403" t="n"/>
    </row>
    <row r="311" ht="13.35" customHeight="1" s="162">
      <c r="B311" s="424" t="n"/>
      <c r="C311" s="425" t="n"/>
      <c r="D311" s="424" t="n"/>
      <c r="E311" s="426" t="n"/>
      <c r="F311" s="425" t="n"/>
      <c r="G311" s="424" t="n"/>
      <c r="H311" s="425" t="n"/>
      <c r="I311" s="424" t="n"/>
      <c r="J311" s="426" t="n"/>
      <c r="K311" s="426" t="n"/>
      <c r="L311" s="426" t="n"/>
      <c r="M311" s="425" t="n"/>
    </row>
    <row r="312" ht="13.35" customHeight="1" s="162">
      <c r="B312" s="199" t="inlineStr">
        <is>
          <t>Terminal Type</t>
        </is>
      </c>
      <c r="C312" s="401" t="n"/>
      <c r="D312" s="204">
        <f>IF('{Equipment Data Entry}'!H175="","",'{Equipment Data Entry}'!H175)</f>
        <v/>
      </c>
      <c r="E312" s="400" t="n"/>
      <c r="F312" s="400" t="n"/>
      <c r="G312" s="401" t="n"/>
      <c r="I312" s="199" t="inlineStr">
        <is>
          <t>Instrument</t>
        </is>
      </c>
      <c r="J312" s="400" t="n"/>
      <c r="K312" s="401" t="n"/>
      <c r="L312" s="199" t="n"/>
      <c r="M312" s="401" t="n"/>
    </row>
    <row r="313" ht="13.35" customHeight="1" s="162">
      <c r="B313" s="200" t="inlineStr">
        <is>
          <t>Unit Data</t>
        </is>
      </c>
      <c r="C313" s="400" t="n"/>
      <c r="D313" s="400" t="n"/>
      <c r="E313" s="400" t="n"/>
      <c r="F313" s="400" t="n"/>
      <c r="G313" s="401" t="n"/>
      <c r="I313" s="200" t="inlineStr">
        <is>
          <t>Design and Performance Data</t>
        </is>
      </c>
      <c r="J313" s="400" t="n"/>
      <c r="K313" s="400" t="n"/>
      <c r="L313" s="400" t="n"/>
      <c r="M313" s="401" t="n"/>
    </row>
    <row r="314" ht="13.35" customHeight="1" s="162">
      <c r="B314" s="199" t="inlineStr">
        <is>
          <t>Manufacturer</t>
        </is>
      </c>
      <c r="C314" s="401" t="n"/>
      <c r="D314" s="204">
        <f>IF('{Equipment Data Entry}'!E175="","",'{Equipment Data Entry}'!E175)</f>
        <v/>
      </c>
      <c r="E314" s="400" t="n"/>
      <c r="F314" s="400" t="n"/>
      <c r="G314" s="401" t="n"/>
      <c r="I314" s="199" t="inlineStr">
        <is>
          <t>Design Criteria</t>
        </is>
      </c>
      <c r="J314" s="400" t="n"/>
      <c r="K314" s="401" t="n"/>
      <c r="L314" s="199" t="inlineStr">
        <is>
          <t>Design</t>
        </is>
      </c>
      <c r="M314" s="199" t="inlineStr">
        <is>
          <t>Actual</t>
        </is>
      </c>
    </row>
    <row r="315" ht="13.35" customHeight="1" s="162">
      <c r="B315" s="199" t="inlineStr">
        <is>
          <t>Model Number</t>
        </is>
      </c>
      <c r="C315" s="401" t="n"/>
      <c r="D315" s="204">
        <f>IF('{Equipment Data Entry}'!F175="","",'{Equipment Data Entry}'!F175)</f>
        <v/>
      </c>
      <c r="E315" s="400" t="n"/>
      <c r="F315" s="400" t="n"/>
      <c r="G315" s="401" t="n"/>
      <c r="I315" s="199" t="inlineStr">
        <is>
          <t>Maximum CFM</t>
        </is>
      </c>
      <c r="J315" s="400" t="n"/>
      <c r="K315" s="401" t="n"/>
      <c r="L315" s="24">
        <f>IF('{Equipment Data Entry}'!I175="","",'{Equipment Data Entry}'!I175)</f>
        <v/>
      </c>
      <c r="M315" s="24" t="n"/>
    </row>
    <row r="316" ht="13.35" customHeight="1" s="162">
      <c r="B316" s="199" t="inlineStr">
        <is>
          <t>Serial Number</t>
        </is>
      </c>
      <c r="C316" s="401" t="n"/>
      <c r="D316" s="204" t="n"/>
      <c r="E316" s="400" t="n"/>
      <c r="F316" s="400" t="n"/>
      <c r="G316" s="401" t="n"/>
      <c r="I316" s="199" t="inlineStr">
        <is>
          <t>Minimum CFM</t>
        </is>
      </c>
      <c r="J316" s="400" t="n"/>
      <c r="K316" s="401" t="n"/>
      <c r="L316" s="24">
        <f>IF('{Equipment Data Entry}'!J175="","",'{Equipment Data Entry}'!J175)</f>
        <v/>
      </c>
      <c r="M316" s="24" t="n"/>
    </row>
    <row r="317" ht="13.35" customHeight="1" s="162">
      <c r="B317" s="199" t="inlineStr">
        <is>
          <t>Area Served</t>
        </is>
      </c>
      <c r="C317" s="401" t="n"/>
      <c r="D317" s="204">
        <f>IF('{Equipment Data Entry}'!C175="","",'{Equipment Data Entry}'!C175)</f>
        <v/>
      </c>
      <c r="E317" s="400" t="n"/>
      <c r="F317" s="400" t="n"/>
      <c r="G317" s="401" t="n"/>
      <c r="I317" s="199" t="inlineStr">
        <is>
          <t>Fan CFM</t>
        </is>
      </c>
      <c r="J317" s="400" t="n"/>
      <c r="K317" s="401" t="n"/>
      <c r="L317" s="24">
        <f>IF('{Equipment Data Entry}'!L175="","",'{Equipment Data Entry}'!L175)</f>
        <v/>
      </c>
      <c r="M317" s="24" t="n"/>
    </row>
    <row r="318" ht="13.35" customHeight="1" s="162">
      <c r="B318" s="199" t="inlineStr">
        <is>
          <t>Location</t>
        </is>
      </c>
      <c r="C318" s="401" t="n"/>
      <c r="D318" s="204">
        <f>IF('{Equipment Data Entry}'!D175="","",'{Equipment Data Entry}'!D175)</f>
        <v/>
      </c>
      <c r="E318" s="400" t="n"/>
      <c r="F318" s="400" t="n"/>
      <c r="G318" s="401" t="n"/>
      <c r="I318" s="199" t="inlineStr">
        <is>
          <t>DDC Address</t>
        </is>
      </c>
      <c r="J318" s="400" t="n"/>
      <c r="K318" s="401" t="n"/>
      <c r="L318" s="208">
        <f>IF('{Equipment Data Entry}'!M175="","",'{Equipment Data Entry}'!M175)</f>
        <v/>
      </c>
      <c r="M318" s="401" t="n"/>
    </row>
    <row r="319" ht="13.35" customHeight="1" s="162">
      <c r="B319" s="199" t="inlineStr">
        <is>
          <t>Inlet Size</t>
        </is>
      </c>
      <c r="C319" s="401" t="n"/>
      <c r="D319" s="204">
        <f>IF('{Equipment Data Entry}'!G175="","",'{Equipment Data Entry}'!G175)</f>
        <v/>
      </c>
      <c r="E319" s="400" t="n"/>
      <c r="F319" s="400" t="n"/>
      <c r="G319" s="401" t="n"/>
      <c r="I319" s="199" t="inlineStr">
        <is>
          <t>Calibration Factor</t>
        </is>
      </c>
      <c r="J319" s="400" t="n"/>
      <c r="K319" s="401" t="n"/>
      <c r="L319" s="27" t="n"/>
      <c r="M319" s="401" t="n"/>
    </row>
    <row r="320" ht="13.35" customHeight="1" s="162">
      <c r="B320" s="199" t="inlineStr">
        <is>
          <t>DDC Max / Min</t>
        </is>
      </c>
      <c r="C320" s="401" t="n"/>
      <c r="D320" s="204" t="n"/>
      <c r="E320" s="400" t="n"/>
      <c r="F320" s="400" t="n"/>
      <c r="G320" s="401" t="n"/>
      <c r="I320" s="199" t="inlineStr">
        <is>
          <t>Heating CFM</t>
        </is>
      </c>
      <c r="J320" s="400" t="n"/>
      <c r="K320" s="401" t="n"/>
      <c r="L320" s="27">
        <f>IF('{Equipment Data Entry}'!K175="","",'{Equipment Data Entry}'!K175)</f>
        <v/>
      </c>
      <c r="M320" s="401" t="n"/>
    </row>
    <row r="321"/>
    <row r="322" ht="13.35" customHeight="1" s="162">
      <c r="B322" s="200" t="inlineStr">
        <is>
          <t>System</t>
        </is>
      </c>
      <c r="C322" s="403" t="n"/>
      <c r="D322" s="209">
        <f>IF('{Equipment Data Entry}'!B176="","",'{Equipment Data Entry}'!B176)</f>
        <v/>
      </c>
      <c r="E322" s="420" t="n"/>
      <c r="F322" s="403" t="n"/>
      <c r="G322" s="200" t="inlineStr">
        <is>
          <t>Service</t>
        </is>
      </c>
      <c r="H322" s="403" t="n"/>
      <c r="I322" s="210">
        <f>IF('{Equipment Data Entry}'!C176="","",'{Equipment Data Entry}'!C176)</f>
        <v/>
      </c>
      <c r="J322" s="420" t="n"/>
      <c r="K322" s="420" t="n"/>
      <c r="L322" s="420" t="n"/>
      <c r="M322" s="403" t="n"/>
    </row>
    <row r="323" ht="13.35" customHeight="1" s="162">
      <c r="B323" s="424" t="n"/>
      <c r="C323" s="425" t="n"/>
      <c r="D323" s="424" t="n"/>
      <c r="E323" s="426" t="n"/>
      <c r="F323" s="425" t="n"/>
      <c r="G323" s="424" t="n"/>
      <c r="H323" s="425" t="n"/>
      <c r="I323" s="424" t="n"/>
      <c r="J323" s="426" t="n"/>
      <c r="K323" s="426" t="n"/>
      <c r="L323" s="426" t="n"/>
      <c r="M323" s="425" t="n"/>
    </row>
    <row r="324" ht="13.35" customHeight="1" s="162">
      <c r="B324" s="199" t="inlineStr">
        <is>
          <t>Terminal Type</t>
        </is>
      </c>
      <c r="C324" s="401" t="n"/>
      <c r="D324" s="204">
        <f>IF('{Equipment Data Entry}'!H176="","",'{Equipment Data Entry}'!H176)</f>
        <v/>
      </c>
      <c r="E324" s="400" t="n"/>
      <c r="F324" s="400" t="n"/>
      <c r="G324" s="401" t="n"/>
      <c r="I324" s="199" t="inlineStr">
        <is>
          <t>Instrument</t>
        </is>
      </c>
      <c r="J324" s="400" t="n"/>
      <c r="K324" s="401" t="n"/>
      <c r="L324" s="199" t="n"/>
      <c r="M324" s="401" t="n"/>
    </row>
    <row r="325" ht="13.35" customHeight="1" s="162">
      <c r="B325" s="200" t="inlineStr">
        <is>
          <t>Unit Data</t>
        </is>
      </c>
      <c r="C325" s="400" t="n"/>
      <c r="D325" s="400" t="n"/>
      <c r="E325" s="400" t="n"/>
      <c r="F325" s="400" t="n"/>
      <c r="G325" s="401" t="n"/>
      <c r="I325" s="200" t="inlineStr">
        <is>
          <t>Design and Performance Data</t>
        </is>
      </c>
      <c r="J325" s="400" t="n"/>
      <c r="K325" s="400" t="n"/>
      <c r="L325" s="400" t="n"/>
      <c r="M325" s="401" t="n"/>
    </row>
    <row r="326" ht="13.35" customHeight="1" s="162">
      <c r="B326" s="199" t="inlineStr">
        <is>
          <t>Manufacturer</t>
        </is>
      </c>
      <c r="C326" s="401" t="n"/>
      <c r="D326" s="204">
        <f>IF('{Equipment Data Entry}'!E176="","",'{Equipment Data Entry}'!E176)</f>
        <v/>
      </c>
      <c r="E326" s="400" t="n"/>
      <c r="F326" s="400" t="n"/>
      <c r="G326" s="401" t="n"/>
      <c r="I326" s="199" t="inlineStr">
        <is>
          <t>Design Criteria</t>
        </is>
      </c>
      <c r="J326" s="400" t="n"/>
      <c r="K326" s="401" t="n"/>
      <c r="L326" s="199" t="inlineStr">
        <is>
          <t>Design</t>
        </is>
      </c>
      <c r="M326" s="199" t="inlineStr">
        <is>
          <t>Actual</t>
        </is>
      </c>
    </row>
    <row r="327" ht="13.35" customHeight="1" s="162">
      <c r="B327" s="199" t="inlineStr">
        <is>
          <t>Model Number</t>
        </is>
      </c>
      <c r="C327" s="401" t="n"/>
      <c r="D327" s="204">
        <f>IF('{Equipment Data Entry}'!F176="","",'{Equipment Data Entry}'!F176)</f>
        <v/>
      </c>
      <c r="E327" s="400" t="n"/>
      <c r="F327" s="400" t="n"/>
      <c r="G327" s="401" t="n"/>
      <c r="I327" s="199" t="inlineStr">
        <is>
          <t>Maximum CFM</t>
        </is>
      </c>
      <c r="J327" s="400" t="n"/>
      <c r="K327" s="401" t="n"/>
      <c r="L327" s="24">
        <f>IF('{Equipment Data Entry}'!I176="","",'{Equipment Data Entry}'!I176)</f>
        <v/>
      </c>
      <c r="M327" s="24" t="n"/>
    </row>
    <row r="328" ht="13.35" customHeight="1" s="162">
      <c r="B328" s="199" t="inlineStr">
        <is>
          <t>Serial Number</t>
        </is>
      </c>
      <c r="C328" s="401" t="n"/>
      <c r="D328" s="204" t="n"/>
      <c r="E328" s="400" t="n"/>
      <c r="F328" s="400" t="n"/>
      <c r="G328" s="401" t="n"/>
      <c r="I328" s="199" t="inlineStr">
        <is>
          <t>Minimum CFM</t>
        </is>
      </c>
      <c r="J328" s="400" t="n"/>
      <c r="K328" s="401" t="n"/>
      <c r="L328" s="24">
        <f>IF('{Equipment Data Entry}'!J176="","",'{Equipment Data Entry}'!J176)</f>
        <v/>
      </c>
      <c r="M328" s="24" t="n"/>
    </row>
    <row r="329" ht="13.35" customHeight="1" s="162">
      <c r="B329" s="199" t="inlineStr">
        <is>
          <t>Area Served</t>
        </is>
      </c>
      <c r="C329" s="401" t="n"/>
      <c r="D329" s="204">
        <f>IF('{Equipment Data Entry}'!C176="","",'{Equipment Data Entry}'!C176)</f>
        <v/>
      </c>
      <c r="E329" s="400" t="n"/>
      <c r="F329" s="400" t="n"/>
      <c r="G329" s="401" t="n"/>
      <c r="I329" s="199" t="inlineStr">
        <is>
          <t>Fan CFM</t>
        </is>
      </c>
      <c r="J329" s="400" t="n"/>
      <c r="K329" s="401" t="n"/>
      <c r="L329" s="24">
        <f>IF('{Equipment Data Entry}'!L176="","",'{Equipment Data Entry}'!L176)</f>
        <v/>
      </c>
      <c r="M329" s="24" t="n"/>
    </row>
    <row r="330" ht="13.35" customHeight="1" s="162">
      <c r="B330" s="199" t="inlineStr">
        <is>
          <t>Location</t>
        </is>
      </c>
      <c r="C330" s="401" t="n"/>
      <c r="D330" s="204">
        <f>IF('{Equipment Data Entry}'!D176="","",'{Equipment Data Entry}'!D176)</f>
        <v/>
      </c>
      <c r="E330" s="400" t="n"/>
      <c r="F330" s="400" t="n"/>
      <c r="G330" s="401" t="n"/>
      <c r="I330" s="199" t="inlineStr">
        <is>
          <t>DDC Address</t>
        </is>
      </c>
      <c r="J330" s="400" t="n"/>
      <c r="K330" s="401" t="n"/>
      <c r="L330" s="208">
        <f>IF('{Equipment Data Entry}'!M176="","",'{Equipment Data Entry}'!M176)</f>
        <v/>
      </c>
      <c r="M330" s="401" t="n"/>
    </row>
    <row r="331" ht="13.35" customHeight="1" s="162">
      <c r="B331" s="199" t="inlineStr">
        <is>
          <t>Inlet Size</t>
        </is>
      </c>
      <c r="C331" s="401" t="n"/>
      <c r="D331" s="204">
        <f>IF('{Equipment Data Entry}'!G176="","",'{Equipment Data Entry}'!G176)</f>
        <v/>
      </c>
      <c r="E331" s="400" t="n"/>
      <c r="F331" s="400" t="n"/>
      <c r="G331" s="401" t="n"/>
      <c r="I331" s="199" t="inlineStr">
        <is>
          <t>Calibration Factor</t>
        </is>
      </c>
      <c r="J331" s="400" t="n"/>
      <c r="K331" s="401" t="n"/>
      <c r="L331" s="27" t="n"/>
      <c r="M331" s="401" t="n"/>
    </row>
    <row r="332" ht="13.35" customHeight="1" s="162">
      <c r="B332" s="199" t="inlineStr">
        <is>
          <t>DDC Max / Min</t>
        </is>
      </c>
      <c r="C332" s="401" t="n"/>
      <c r="D332" s="204" t="n"/>
      <c r="E332" s="400" t="n"/>
      <c r="F332" s="400" t="n"/>
      <c r="G332" s="401" t="n"/>
      <c r="I332" s="199" t="inlineStr">
        <is>
          <t>Heating CFM</t>
        </is>
      </c>
      <c r="J332" s="400" t="n"/>
      <c r="K332" s="401" t="n"/>
      <c r="L332" s="27">
        <f>IF('{Equipment Data Entry}'!K176="","",'{Equipment Data Entry}'!K176)</f>
        <v/>
      </c>
      <c r="M332" s="401" t="n"/>
    </row>
    <row r="333"/>
    <row r="334" ht="13.35" customHeight="1" s="162">
      <c r="B334" s="200" t="inlineStr">
        <is>
          <t>System</t>
        </is>
      </c>
      <c r="C334" s="403" t="n"/>
      <c r="D334" s="209">
        <f>IF('{Equipment Data Entry}'!B177="","",'{Equipment Data Entry}'!B177)</f>
        <v/>
      </c>
      <c r="E334" s="420" t="n"/>
      <c r="F334" s="403" t="n"/>
      <c r="G334" s="200" t="inlineStr">
        <is>
          <t>Service</t>
        </is>
      </c>
      <c r="H334" s="403" t="n"/>
      <c r="I334" s="210">
        <f>IF('{Equipment Data Entry}'!C177="","",'{Equipment Data Entry}'!C177)</f>
        <v/>
      </c>
      <c r="J334" s="420" t="n"/>
      <c r="K334" s="420" t="n"/>
      <c r="L334" s="420" t="n"/>
      <c r="M334" s="403" t="n"/>
    </row>
    <row r="335" ht="13.35" customHeight="1" s="162">
      <c r="B335" s="424" t="n"/>
      <c r="C335" s="425" t="n"/>
      <c r="D335" s="424" t="n"/>
      <c r="E335" s="426" t="n"/>
      <c r="F335" s="425" t="n"/>
      <c r="G335" s="424" t="n"/>
      <c r="H335" s="425" t="n"/>
      <c r="I335" s="424" t="n"/>
      <c r="J335" s="426" t="n"/>
      <c r="K335" s="426" t="n"/>
      <c r="L335" s="426" t="n"/>
      <c r="M335" s="425" t="n"/>
    </row>
    <row r="336" ht="13.35" customHeight="1" s="162">
      <c r="B336" s="199" t="inlineStr">
        <is>
          <t>Terminal Type</t>
        </is>
      </c>
      <c r="C336" s="401" t="n"/>
      <c r="D336" s="204">
        <f>IF('{Equipment Data Entry}'!H177="","",'{Equipment Data Entry}'!H177)</f>
        <v/>
      </c>
      <c r="E336" s="400" t="n"/>
      <c r="F336" s="400" t="n"/>
      <c r="G336" s="401" t="n"/>
      <c r="I336" s="199" t="inlineStr">
        <is>
          <t>Instrument</t>
        </is>
      </c>
      <c r="J336" s="400" t="n"/>
      <c r="K336" s="401" t="n"/>
      <c r="L336" s="199" t="n"/>
      <c r="M336" s="401" t="n"/>
    </row>
    <row r="337" ht="13.35" customHeight="1" s="162">
      <c r="B337" s="200" t="inlineStr">
        <is>
          <t>Unit Data</t>
        </is>
      </c>
      <c r="C337" s="400" t="n"/>
      <c r="D337" s="400" t="n"/>
      <c r="E337" s="400" t="n"/>
      <c r="F337" s="400" t="n"/>
      <c r="G337" s="401" t="n"/>
      <c r="I337" s="200" t="inlineStr">
        <is>
          <t>Design and Performance Data</t>
        </is>
      </c>
      <c r="J337" s="400" t="n"/>
      <c r="K337" s="400" t="n"/>
      <c r="L337" s="400" t="n"/>
      <c r="M337" s="401" t="n"/>
    </row>
    <row r="338" ht="13.35" customHeight="1" s="162">
      <c r="B338" s="199" t="inlineStr">
        <is>
          <t>Manufacturer</t>
        </is>
      </c>
      <c r="C338" s="401" t="n"/>
      <c r="D338" s="204">
        <f>IF('{Equipment Data Entry}'!E177="","",'{Equipment Data Entry}'!E177)</f>
        <v/>
      </c>
      <c r="E338" s="400" t="n"/>
      <c r="F338" s="400" t="n"/>
      <c r="G338" s="401" t="n"/>
      <c r="I338" s="199" t="inlineStr">
        <is>
          <t>Design Criteria</t>
        </is>
      </c>
      <c r="J338" s="400" t="n"/>
      <c r="K338" s="401" t="n"/>
      <c r="L338" s="199" t="inlineStr">
        <is>
          <t>Design</t>
        </is>
      </c>
      <c r="M338" s="199" t="inlineStr">
        <is>
          <t>Actual</t>
        </is>
      </c>
    </row>
    <row r="339" ht="13.35" customHeight="1" s="162">
      <c r="B339" s="199" t="inlineStr">
        <is>
          <t>Model Number</t>
        </is>
      </c>
      <c r="C339" s="401" t="n"/>
      <c r="D339" s="204">
        <f>IF('{Equipment Data Entry}'!F177="","",'{Equipment Data Entry}'!F177)</f>
        <v/>
      </c>
      <c r="E339" s="400" t="n"/>
      <c r="F339" s="400" t="n"/>
      <c r="G339" s="401" t="n"/>
      <c r="I339" s="199" t="inlineStr">
        <is>
          <t>Maximum CFM</t>
        </is>
      </c>
      <c r="J339" s="400" t="n"/>
      <c r="K339" s="401" t="n"/>
      <c r="L339" s="24">
        <f>IF('{Equipment Data Entry}'!I177="","",'{Equipment Data Entry}'!I177)</f>
        <v/>
      </c>
      <c r="M339" s="24" t="n"/>
    </row>
    <row r="340" ht="13.35" customHeight="1" s="162">
      <c r="B340" s="199" t="inlineStr">
        <is>
          <t>Serial Number</t>
        </is>
      </c>
      <c r="C340" s="401" t="n"/>
      <c r="D340" s="204" t="n"/>
      <c r="E340" s="400" t="n"/>
      <c r="F340" s="400" t="n"/>
      <c r="G340" s="401" t="n"/>
      <c r="I340" s="199" t="inlineStr">
        <is>
          <t>Minimum CFM</t>
        </is>
      </c>
      <c r="J340" s="400" t="n"/>
      <c r="K340" s="401" t="n"/>
      <c r="L340" s="24">
        <f>IF('{Equipment Data Entry}'!J177="","",'{Equipment Data Entry}'!J177)</f>
        <v/>
      </c>
      <c r="M340" s="24" t="n"/>
    </row>
    <row r="341" ht="13.35" customHeight="1" s="162">
      <c r="B341" s="199" t="inlineStr">
        <is>
          <t>Area Served</t>
        </is>
      </c>
      <c r="C341" s="401" t="n"/>
      <c r="D341" s="204">
        <f>IF('{Equipment Data Entry}'!C177="","",'{Equipment Data Entry}'!C177)</f>
        <v/>
      </c>
      <c r="E341" s="400" t="n"/>
      <c r="F341" s="400" t="n"/>
      <c r="G341" s="401" t="n"/>
      <c r="I341" s="199" t="inlineStr">
        <is>
          <t>Fan CFM</t>
        </is>
      </c>
      <c r="J341" s="400" t="n"/>
      <c r="K341" s="401" t="n"/>
      <c r="L341" s="24">
        <f>IF('{Equipment Data Entry}'!L177="","",'{Equipment Data Entry}'!L177)</f>
        <v/>
      </c>
      <c r="M341" s="24" t="n"/>
    </row>
    <row r="342" ht="13.35" customHeight="1" s="162">
      <c r="B342" s="199" t="inlineStr">
        <is>
          <t>Location</t>
        </is>
      </c>
      <c r="C342" s="401" t="n"/>
      <c r="D342" s="204">
        <f>IF('{Equipment Data Entry}'!D177="","",'{Equipment Data Entry}'!D177)</f>
        <v/>
      </c>
      <c r="E342" s="400" t="n"/>
      <c r="F342" s="400" t="n"/>
      <c r="G342" s="401" t="n"/>
      <c r="I342" s="199" t="inlineStr">
        <is>
          <t>DDC Address</t>
        </is>
      </c>
      <c r="J342" s="400" t="n"/>
      <c r="K342" s="401" t="n"/>
      <c r="L342" s="208">
        <f>IF('{Equipment Data Entry}'!M177="","",'{Equipment Data Entry}'!M177)</f>
        <v/>
      </c>
      <c r="M342" s="401" t="n"/>
    </row>
    <row r="343" ht="13.35" customHeight="1" s="162">
      <c r="B343" s="199" t="inlineStr">
        <is>
          <t>Inlet Size</t>
        </is>
      </c>
      <c r="C343" s="401" t="n"/>
      <c r="D343" s="204">
        <f>IF('{Equipment Data Entry}'!G177="","",'{Equipment Data Entry}'!G177)</f>
        <v/>
      </c>
      <c r="E343" s="400" t="n"/>
      <c r="F343" s="400" t="n"/>
      <c r="G343" s="401" t="n"/>
      <c r="I343" s="199" t="inlineStr">
        <is>
          <t>Calibration Factor</t>
        </is>
      </c>
      <c r="J343" s="400" t="n"/>
      <c r="K343" s="401" t="n"/>
      <c r="L343" s="27" t="n"/>
      <c r="M343" s="401" t="n"/>
    </row>
    <row r="344" ht="13.35" customHeight="1" s="162">
      <c r="B344" s="199" t="inlineStr">
        <is>
          <t>DDC Max / Min</t>
        </is>
      </c>
      <c r="C344" s="401" t="n"/>
      <c r="D344" s="204" t="n"/>
      <c r="E344" s="400" t="n"/>
      <c r="F344" s="400" t="n"/>
      <c r="G344" s="401" t="n"/>
      <c r="I344" s="199" t="inlineStr">
        <is>
          <t>Heating CFM</t>
        </is>
      </c>
      <c r="J344" s="400" t="n"/>
      <c r="K344" s="401" t="n"/>
      <c r="L344" s="27">
        <f>IF('{Equipment Data Entry}'!K177="","",'{Equipment Data Entry}'!K177)</f>
        <v/>
      </c>
      <c r="M344" s="401" t="n"/>
    </row>
    <row r="345" ht="13.35" customHeight="1" s="162">
      <c r="B345" s="205" t="inlineStr">
        <is>
          <t>Notes</t>
        </is>
      </c>
      <c r="C345" s="186" t="n"/>
      <c r="D345" s="400" t="n"/>
      <c r="E345" s="400" t="n"/>
      <c r="F345" s="400" t="n"/>
      <c r="G345" s="400" t="n"/>
      <c r="H345" s="400" t="n"/>
      <c r="I345" s="400" t="n"/>
      <c r="J345" s="400" t="n"/>
      <c r="K345" s="400" t="n"/>
      <c r="L345" s="400" t="n"/>
      <c r="M345" s="401" t="n"/>
    </row>
    <row r="346" ht="13.35" customHeight="1" s="162">
      <c r="B346" s="186" t="n"/>
      <c r="C346" s="400" t="n"/>
      <c r="D346" s="400" t="n"/>
      <c r="E346" s="400" t="n"/>
      <c r="F346" s="400" t="n"/>
      <c r="G346" s="400" t="n"/>
      <c r="H346" s="400" t="n"/>
      <c r="I346" s="400" t="n"/>
      <c r="J346" s="400" t="n"/>
      <c r="K346" s="400" t="n"/>
      <c r="L346" s="400" t="n"/>
      <c r="M346" s="401" t="n"/>
    </row>
    <row r="347" ht="13.35" customHeight="1" s="162">
      <c r="B347" s="200" t="inlineStr">
        <is>
          <t>System</t>
        </is>
      </c>
      <c r="C347" s="403" t="n"/>
      <c r="D347" s="209">
        <f>IF('{Equipment Data Entry}'!B178="","",'{Equipment Data Entry}'!B178)</f>
        <v/>
      </c>
      <c r="E347" s="420" t="n"/>
      <c r="F347" s="403" t="n"/>
      <c r="G347" s="200" t="inlineStr">
        <is>
          <t>Service</t>
        </is>
      </c>
      <c r="H347" s="403" t="n"/>
      <c r="I347" s="210">
        <f>IF('{Equipment Data Entry}'!C178="","",'{Equipment Data Entry}'!C178)</f>
        <v/>
      </c>
      <c r="J347" s="420" t="n"/>
      <c r="K347" s="420" t="n"/>
      <c r="L347" s="420" t="n"/>
      <c r="M347" s="403" t="n"/>
    </row>
    <row r="348" ht="13.35" customHeight="1" s="162">
      <c r="B348" s="424" t="n"/>
      <c r="C348" s="425" t="n"/>
      <c r="D348" s="424" t="n"/>
      <c r="E348" s="426" t="n"/>
      <c r="F348" s="425" t="n"/>
      <c r="G348" s="424" t="n"/>
      <c r="H348" s="425" t="n"/>
      <c r="I348" s="424" t="n"/>
      <c r="J348" s="426" t="n"/>
      <c r="K348" s="426" t="n"/>
      <c r="L348" s="426" t="n"/>
      <c r="M348" s="425" t="n"/>
    </row>
    <row r="349" ht="13.35" customHeight="1" s="162">
      <c r="B349" s="199" t="inlineStr">
        <is>
          <t>Terminal Type</t>
        </is>
      </c>
      <c r="C349" s="401" t="n"/>
      <c r="D349" s="204">
        <f>IF('{Equipment Data Entry}'!H178="","",'{Equipment Data Entry}'!H178)</f>
        <v/>
      </c>
      <c r="E349" s="400" t="n"/>
      <c r="F349" s="400" t="n"/>
      <c r="G349" s="401" t="n"/>
      <c r="I349" s="199" t="inlineStr">
        <is>
          <t>Instrument</t>
        </is>
      </c>
      <c r="J349" s="400" t="n"/>
      <c r="K349" s="401" t="n"/>
      <c r="L349" s="199" t="n"/>
      <c r="M349" s="401" t="n"/>
    </row>
    <row r="350" ht="13.35" customHeight="1" s="162">
      <c r="B350" s="200" t="inlineStr">
        <is>
          <t>Unit Data</t>
        </is>
      </c>
      <c r="C350" s="400" t="n"/>
      <c r="D350" s="400" t="n"/>
      <c r="E350" s="400" t="n"/>
      <c r="F350" s="400" t="n"/>
      <c r="G350" s="401" t="n"/>
      <c r="I350" s="200" t="inlineStr">
        <is>
          <t>Design and Performance Data</t>
        </is>
      </c>
      <c r="J350" s="400" t="n"/>
      <c r="K350" s="400" t="n"/>
      <c r="L350" s="400" t="n"/>
      <c r="M350" s="401" t="n"/>
    </row>
    <row r="351" ht="13.35" customHeight="1" s="162">
      <c r="B351" s="199" t="inlineStr">
        <is>
          <t>Manufacturer</t>
        </is>
      </c>
      <c r="C351" s="401" t="n"/>
      <c r="D351" s="204">
        <f>IF('{Equipment Data Entry}'!E178="","",'{Equipment Data Entry}'!E178)</f>
        <v/>
      </c>
      <c r="E351" s="400" t="n"/>
      <c r="F351" s="400" t="n"/>
      <c r="G351" s="401" t="n"/>
      <c r="I351" s="199" t="inlineStr">
        <is>
          <t>Design Criteria</t>
        </is>
      </c>
      <c r="J351" s="400" t="n"/>
      <c r="K351" s="401" t="n"/>
      <c r="L351" s="199" t="inlineStr">
        <is>
          <t>Design</t>
        </is>
      </c>
      <c r="M351" s="199" t="inlineStr">
        <is>
          <t>Actual</t>
        </is>
      </c>
    </row>
    <row r="352" ht="13.35" customHeight="1" s="162">
      <c r="B352" s="199" t="inlineStr">
        <is>
          <t>Model Number</t>
        </is>
      </c>
      <c r="C352" s="401" t="n"/>
      <c r="D352" s="204">
        <f>IF('{Equipment Data Entry}'!F178="","",'{Equipment Data Entry}'!F178)</f>
        <v/>
      </c>
      <c r="E352" s="400" t="n"/>
      <c r="F352" s="400" t="n"/>
      <c r="G352" s="401" t="n"/>
      <c r="I352" s="199" t="inlineStr">
        <is>
          <t>Maximum CFM</t>
        </is>
      </c>
      <c r="J352" s="400" t="n"/>
      <c r="K352" s="401" t="n"/>
      <c r="L352" s="24">
        <f>IF('{Equipment Data Entry}'!I178="","",'{Equipment Data Entry}'!I178)</f>
        <v/>
      </c>
      <c r="M352" s="24" t="n"/>
    </row>
    <row r="353" ht="13.35" customHeight="1" s="162">
      <c r="B353" s="199" t="inlineStr">
        <is>
          <t>Serial Number</t>
        </is>
      </c>
      <c r="C353" s="401" t="n"/>
      <c r="D353" s="204" t="n"/>
      <c r="E353" s="400" t="n"/>
      <c r="F353" s="400" t="n"/>
      <c r="G353" s="401" t="n"/>
      <c r="I353" s="199" t="inlineStr">
        <is>
          <t>Minimum CFM</t>
        </is>
      </c>
      <c r="J353" s="400" t="n"/>
      <c r="K353" s="401" t="n"/>
      <c r="L353" s="24">
        <f>IF('{Equipment Data Entry}'!J178="","",'{Equipment Data Entry}'!J178)</f>
        <v/>
      </c>
      <c r="M353" s="24" t="n"/>
    </row>
    <row r="354" ht="13.35" customHeight="1" s="162">
      <c r="B354" s="199" t="inlineStr">
        <is>
          <t>Area Served</t>
        </is>
      </c>
      <c r="C354" s="401" t="n"/>
      <c r="D354" s="204">
        <f>IF('{Equipment Data Entry}'!C178="","",'{Equipment Data Entry}'!C178)</f>
        <v/>
      </c>
      <c r="E354" s="400" t="n"/>
      <c r="F354" s="400" t="n"/>
      <c r="G354" s="401" t="n"/>
      <c r="I354" s="199" t="inlineStr">
        <is>
          <t>Fan CFM</t>
        </is>
      </c>
      <c r="J354" s="400" t="n"/>
      <c r="K354" s="401" t="n"/>
      <c r="L354" s="24">
        <f>IF('{Equipment Data Entry}'!L178="","",'{Equipment Data Entry}'!L178)</f>
        <v/>
      </c>
      <c r="M354" s="24" t="n"/>
    </row>
    <row r="355" ht="13.35" customHeight="1" s="162">
      <c r="B355" s="199" t="inlineStr">
        <is>
          <t>Location</t>
        </is>
      </c>
      <c r="C355" s="401" t="n"/>
      <c r="D355" s="204">
        <f>IF('{Equipment Data Entry}'!D178="","",'{Equipment Data Entry}'!D178)</f>
        <v/>
      </c>
      <c r="E355" s="400" t="n"/>
      <c r="F355" s="400" t="n"/>
      <c r="G355" s="401" t="n"/>
      <c r="I355" s="199" t="inlineStr">
        <is>
          <t>DDC Address</t>
        </is>
      </c>
      <c r="J355" s="400" t="n"/>
      <c r="K355" s="401" t="n"/>
      <c r="L355" s="208">
        <f>IF('{Equipment Data Entry}'!M178="","",'{Equipment Data Entry}'!M178)</f>
        <v/>
      </c>
      <c r="M355" s="401" t="n"/>
    </row>
    <row r="356" ht="13.35" customHeight="1" s="162">
      <c r="B356" s="199" t="inlineStr">
        <is>
          <t>Inlet Size</t>
        </is>
      </c>
      <c r="C356" s="401" t="n"/>
      <c r="D356" s="204">
        <f>IF('{Equipment Data Entry}'!G178="","",'{Equipment Data Entry}'!G178)</f>
        <v/>
      </c>
      <c r="E356" s="400" t="n"/>
      <c r="F356" s="400" t="n"/>
      <c r="G356" s="401" t="n"/>
      <c r="I356" s="199" t="inlineStr">
        <is>
          <t>Calibration Factor</t>
        </is>
      </c>
      <c r="J356" s="400" t="n"/>
      <c r="K356" s="401" t="n"/>
      <c r="L356" s="27" t="n"/>
      <c r="M356" s="401" t="n"/>
    </row>
    <row r="357" ht="13.35" customHeight="1" s="162">
      <c r="B357" s="199" t="inlineStr">
        <is>
          <t>DDC Max / Min</t>
        </is>
      </c>
      <c r="C357" s="401" t="n"/>
      <c r="D357" s="204" t="n"/>
      <c r="E357" s="400" t="n"/>
      <c r="F357" s="400" t="n"/>
      <c r="G357" s="401" t="n"/>
      <c r="I357" s="199" t="inlineStr">
        <is>
          <t>Heating CFM</t>
        </is>
      </c>
      <c r="J357" s="400" t="n"/>
      <c r="K357" s="401" t="n"/>
      <c r="L357" s="27">
        <f>IF('{Equipment Data Entry}'!K178="","",'{Equipment Data Entry}'!K178)</f>
        <v/>
      </c>
      <c r="M357" s="401" t="n"/>
    </row>
    <row r="358"/>
    <row r="359" ht="13.35" customHeight="1" s="162">
      <c r="B359" s="200" t="inlineStr">
        <is>
          <t>System</t>
        </is>
      </c>
      <c r="C359" s="403" t="n"/>
      <c r="D359" s="209">
        <f>IF('{Equipment Data Entry}'!B179="","",'{Equipment Data Entry}'!B179)</f>
        <v/>
      </c>
      <c r="E359" s="420" t="n"/>
      <c r="F359" s="403" t="n"/>
      <c r="G359" s="200" t="inlineStr">
        <is>
          <t>Service</t>
        </is>
      </c>
      <c r="H359" s="403" t="n"/>
      <c r="I359" s="210">
        <f>IF('{Equipment Data Entry}'!C179="","",'{Equipment Data Entry}'!C179)</f>
        <v/>
      </c>
      <c r="J359" s="420" t="n"/>
      <c r="K359" s="420" t="n"/>
      <c r="L359" s="420" t="n"/>
      <c r="M359" s="403" t="n"/>
    </row>
    <row r="360" ht="13.35" customHeight="1" s="162">
      <c r="B360" s="424" t="n"/>
      <c r="C360" s="425" t="n"/>
      <c r="D360" s="424" t="n"/>
      <c r="E360" s="426" t="n"/>
      <c r="F360" s="425" t="n"/>
      <c r="G360" s="424" t="n"/>
      <c r="H360" s="425" t="n"/>
      <c r="I360" s="424" t="n"/>
      <c r="J360" s="426" t="n"/>
      <c r="K360" s="426" t="n"/>
      <c r="L360" s="426" t="n"/>
      <c r="M360" s="425" t="n"/>
    </row>
    <row r="361" ht="13.35" customHeight="1" s="162">
      <c r="B361" s="199" t="inlineStr">
        <is>
          <t>Terminal Type</t>
        </is>
      </c>
      <c r="C361" s="401" t="n"/>
      <c r="D361" s="204">
        <f>IF('{Equipment Data Entry}'!H179="","",'{Equipment Data Entry}'!H179)</f>
        <v/>
      </c>
      <c r="E361" s="400" t="n"/>
      <c r="F361" s="400" t="n"/>
      <c r="G361" s="401" t="n"/>
      <c r="I361" s="199" t="inlineStr">
        <is>
          <t>Instrument</t>
        </is>
      </c>
      <c r="J361" s="400" t="n"/>
      <c r="K361" s="401" t="n"/>
      <c r="L361" s="199" t="n"/>
      <c r="M361" s="401" t="n"/>
    </row>
    <row r="362" ht="13.35" customHeight="1" s="162">
      <c r="B362" s="200" t="inlineStr">
        <is>
          <t>Unit Data</t>
        </is>
      </c>
      <c r="C362" s="400" t="n"/>
      <c r="D362" s="400" t="n"/>
      <c r="E362" s="400" t="n"/>
      <c r="F362" s="400" t="n"/>
      <c r="G362" s="401" t="n"/>
      <c r="I362" s="200" t="inlineStr">
        <is>
          <t>Design and Performance Data</t>
        </is>
      </c>
      <c r="J362" s="400" t="n"/>
      <c r="K362" s="400" t="n"/>
      <c r="L362" s="400" t="n"/>
      <c r="M362" s="401" t="n"/>
    </row>
    <row r="363" ht="13.35" customHeight="1" s="162">
      <c r="B363" s="199" t="inlineStr">
        <is>
          <t>Manufacturer</t>
        </is>
      </c>
      <c r="C363" s="401" t="n"/>
      <c r="D363" s="204">
        <f>IF('{Equipment Data Entry}'!E179="","",'{Equipment Data Entry}'!E179)</f>
        <v/>
      </c>
      <c r="E363" s="400" t="n"/>
      <c r="F363" s="400" t="n"/>
      <c r="G363" s="401" t="n"/>
      <c r="I363" s="199" t="inlineStr">
        <is>
          <t>Design Criteria</t>
        </is>
      </c>
      <c r="J363" s="400" t="n"/>
      <c r="K363" s="401" t="n"/>
      <c r="L363" s="199" t="inlineStr">
        <is>
          <t>Design</t>
        </is>
      </c>
      <c r="M363" s="199" t="inlineStr">
        <is>
          <t>Actual</t>
        </is>
      </c>
    </row>
    <row r="364" ht="13.35" customHeight="1" s="162">
      <c r="B364" s="199" t="inlineStr">
        <is>
          <t>Model Number</t>
        </is>
      </c>
      <c r="C364" s="401" t="n"/>
      <c r="D364" s="204">
        <f>IF('{Equipment Data Entry}'!F179="","",'{Equipment Data Entry}'!F179)</f>
        <v/>
      </c>
      <c r="E364" s="400" t="n"/>
      <c r="F364" s="400" t="n"/>
      <c r="G364" s="401" t="n"/>
      <c r="I364" s="199" t="inlineStr">
        <is>
          <t>Maximum CFM</t>
        </is>
      </c>
      <c r="J364" s="400" t="n"/>
      <c r="K364" s="401" t="n"/>
      <c r="L364" s="24">
        <f>IF('{Equipment Data Entry}'!I179="","",'{Equipment Data Entry}'!I179)</f>
        <v/>
      </c>
      <c r="M364" s="24" t="n"/>
    </row>
    <row r="365" ht="13.35" customHeight="1" s="162">
      <c r="B365" s="199" t="inlineStr">
        <is>
          <t>Serial Number</t>
        </is>
      </c>
      <c r="C365" s="401" t="n"/>
      <c r="D365" s="204" t="n"/>
      <c r="E365" s="400" t="n"/>
      <c r="F365" s="400" t="n"/>
      <c r="G365" s="401" t="n"/>
      <c r="I365" s="199" t="inlineStr">
        <is>
          <t>Minimum CFM</t>
        </is>
      </c>
      <c r="J365" s="400" t="n"/>
      <c r="K365" s="401" t="n"/>
      <c r="L365" s="24">
        <f>IF('{Equipment Data Entry}'!J179="","",'{Equipment Data Entry}'!J179)</f>
        <v/>
      </c>
      <c r="M365" s="24" t="n"/>
    </row>
    <row r="366" ht="13.35" customHeight="1" s="162">
      <c r="B366" s="199" t="inlineStr">
        <is>
          <t>Area Served</t>
        </is>
      </c>
      <c r="C366" s="401" t="n"/>
      <c r="D366" s="204">
        <f>IF('{Equipment Data Entry}'!C179="","",'{Equipment Data Entry}'!C179)</f>
        <v/>
      </c>
      <c r="E366" s="400" t="n"/>
      <c r="F366" s="400" t="n"/>
      <c r="G366" s="401" t="n"/>
      <c r="I366" s="199" t="inlineStr">
        <is>
          <t>Fan CFM</t>
        </is>
      </c>
      <c r="J366" s="400" t="n"/>
      <c r="K366" s="401" t="n"/>
      <c r="L366" s="24">
        <f>IF('{Equipment Data Entry}'!L179="","",'{Equipment Data Entry}'!L179)</f>
        <v/>
      </c>
      <c r="M366" s="24" t="n"/>
    </row>
    <row r="367" ht="13.35" customHeight="1" s="162">
      <c r="B367" s="199" t="inlineStr">
        <is>
          <t>Location</t>
        </is>
      </c>
      <c r="C367" s="401" t="n"/>
      <c r="D367" s="204">
        <f>IF('{Equipment Data Entry}'!D179="","",'{Equipment Data Entry}'!D179)</f>
        <v/>
      </c>
      <c r="E367" s="400" t="n"/>
      <c r="F367" s="400" t="n"/>
      <c r="G367" s="401" t="n"/>
      <c r="I367" s="199" t="inlineStr">
        <is>
          <t>DDC Address</t>
        </is>
      </c>
      <c r="J367" s="400" t="n"/>
      <c r="K367" s="401" t="n"/>
      <c r="L367" s="208">
        <f>IF('{Equipment Data Entry}'!M179="","",'{Equipment Data Entry}'!M179)</f>
        <v/>
      </c>
      <c r="M367" s="401" t="n"/>
    </row>
    <row r="368" ht="13.35" customHeight="1" s="162">
      <c r="B368" s="199" t="inlineStr">
        <is>
          <t>Inlet Size</t>
        </is>
      </c>
      <c r="C368" s="401" t="n"/>
      <c r="D368" s="204">
        <f>IF('{Equipment Data Entry}'!G179="","",'{Equipment Data Entry}'!G179)</f>
        <v/>
      </c>
      <c r="E368" s="400" t="n"/>
      <c r="F368" s="400" t="n"/>
      <c r="G368" s="401" t="n"/>
      <c r="I368" s="199" t="inlineStr">
        <is>
          <t>Calibration Factor</t>
        </is>
      </c>
      <c r="J368" s="400" t="n"/>
      <c r="K368" s="401" t="n"/>
      <c r="L368" s="27" t="n"/>
      <c r="M368" s="401" t="n"/>
    </row>
    <row r="369" ht="13.35" customHeight="1" s="162">
      <c r="B369" s="199" t="inlineStr">
        <is>
          <t>DDC Max / Min</t>
        </is>
      </c>
      <c r="C369" s="401" t="n"/>
      <c r="D369" s="204" t="n"/>
      <c r="E369" s="400" t="n"/>
      <c r="F369" s="400" t="n"/>
      <c r="G369" s="401" t="n"/>
      <c r="I369" s="199" t="inlineStr">
        <is>
          <t>Heating CFM</t>
        </is>
      </c>
      <c r="J369" s="400" t="n"/>
      <c r="K369" s="401" t="n"/>
      <c r="L369" s="27">
        <f>IF('{Equipment Data Entry}'!K179="","",'{Equipment Data Entry}'!K179)</f>
        <v/>
      </c>
      <c r="M369" s="401" t="n"/>
    </row>
    <row r="370"/>
    <row r="371" ht="13.35" customHeight="1" s="162">
      <c r="B371" s="200" t="inlineStr">
        <is>
          <t>System</t>
        </is>
      </c>
      <c r="C371" s="403" t="n"/>
      <c r="D371" s="209">
        <f>IF('{Equipment Data Entry}'!B180="","",'{Equipment Data Entry}'!B180)</f>
        <v/>
      </c>
      <c r="E371" s="420" t="n"/>
      <c r="F371" s="403" t="n"/>
      <c r="G371" s="200" t="inlineStr">
        <is>
          <t>Service</t>
        </is>
      </c>
      <c r="H371" s="403" t="n"/>
      <c r="I371" s="210">
        <f>IF('{Equipment Data Entry}'!C180="","",'{Equipment Data Entry}'!C180)</f>
        <v/>
      </c>
      <c r="J371" s="420" t="n"/>
      <c r="K371" s="420" t="n"/>
      <c r="L371" s="420" t="n"/>
      <c r="M371" s="403" t="n"/>
    </row>
    <row r="372" ht="13.35" customHeight="1" s="162">
      <c r="B372" s="424" t="n"/>
      <c r="C372" s="425" t="n"/>
      <c r="D372" s="424" t="n"/>
      <c r="E372" s="426" t="n"/>
      <c r="F372" s="425" t="n"/>
      <c r="G372" s="424" t="n"/>
      <c r="H372" s="425" t="n"/>
      <c r="I372" s="424" t="n"/>
      <c r="J372" s="426" t="n"/>
      <c r="K372" s="426" t="n"/>
      <c r="L372" s="426" t="n"/>
      <c r="M372" s="425" t="n"/>
    </row>
    <row r="373" ht="13.35" customHeight="1" s="162">
      <c r="B373" s="199" t="inlineStr">
        <is>
          <t>Terminal Type</t>
        </is>
      </c>
      <c r="C373" s="401" t="n"/>
      <c r="D373" s="204">
        <f>IF('{Equipment Data Entry}'!H180="","",'{Equipment Data Entry}'!H180)</f>
        <v/>
      </c>
      <c r="E373" s="400" t="n"/>
      <c r="F373" s="400" t="n"/>
      <c r="G373" s="401" t="n"/>
      <c r="I373" s="199" t="inlineStr">
        <is>
          <t>Instrument</t>
        </is>
      </c>
      <c r="J373" s="400" t="n"/>
      <c r="K373" s="401" t="n"/>
      <c r="L373" s="199" t="n"/>
      <c r="M373" s="401" t="n"/>
    </row>
    <row r="374" ht="13.35" customHeight="1" s="162">
      <c r="B374" s="200" t="inlineStr">
        <is>
          <t>Unit Data</t>
        </is>
      </c>
      <c r="C374" s="400" t="n"/>
      <c r="D374" s="400" t="n"/>
      <c r="E374" s="400" t="n"/>
      <c r="F374" s="400" t="n"/>
      <c r="G374" s="401" t="n"/>
      <c r="I374" s="200" t="inlineStr">
        <is>
          <t>Design and Performance Data</t>
        </is>
      </c>
      <c r="J374" s="400" t="n"/>
      <c r="K374" s="400" t="n"/>
      <c r="L374" s="400" t="n"/>
      <c r="M374" s="401" t="n"/>
    </row>
    <row r="375" ht="13.35" customHeight="1" s="162">
      <c r="B375" s="199" t="inlineStr">
        <is>
          <t>Manufacturer</t>
        </is>
      </c>
      <c r="C375" s="401" t="n"/>
      <c r="D375" s="204">
        <f>IF('{Equipment Data Entry}'!E180="","",'{Equipment Data Entry}'!E180)</f>
        <v/>
      </c>
      <c r="E375" s="400" t="n"/>
      <c r="F375" s="400" t="n"/>
      <c r="G375" s="401" t="n"/>
      <c r="I375" s="199" t="inlineStr">
        <is>
          <t>Design Criteria</t>
        </is>
      </c>
      <c r="J375" s="400" t="n"/>
      <c r="K375" s="401" t="n"/>
      <c r="L375" s="199" t="inlineStr">
        <is>
          <t>Design</t>
        </is>
      </c>
      <c r="M375" s="199" t="inlineStr">
        <is>
          <t>Actual</t>
        </is>
      </c>
    </row>
    <row r="376" ht="13.35" customHeight="1" s="162">
      <c r="B376" s="199" t="inlineStr">
        <is>
          <t>Model Number</t>
        </is>
      </c>
      <c r="C376" s="401" t="n"/>
      <c r="D376" s="204">
        <f>IF('{Equipment Data Entry}'!F180="","",'{Equipment Data Entry}'!F180)</f>
        <v/>
      </c>
      <c r="E376" s="400" t="n"/>
      <c r="F376" s="400" t="n"/>
      <c r="G376" s="401" t="n"/>
      <c r="I376" s="199" t="inlineStr">
        <is>
          <t>Maximum CFM</t>
        </is>
      </c>
      <c r="J376" s="400" t="n"/>
      <c r="K376" s="401" t="n"/>
      <c r="L376" s="24">
        <f>IF('{Equipment Data Entry}'!I180="","",'{Equipment Data Entry}'!I180)</f>
        <v/>
      </c>
      <c r="M376" s="24" t="n"/>
    </row>
    <row r="377" ht="13.35" customHeight="1" s="162">
      <c r="B377" s="199" t="inlineStr">
        <is>
          <t>Serial Number</t>
        </is>
      </c>
      <c r="C377" s="401" t="n"/>
      <c r="D377" s="204" t="n"/>
      <c r="E377" s="400" t="n"/>
      <c r="F377" s="400" t="n"/>
      <c r="G377" s="401" t="n"/>
      <c r="I377" s="199" t="inlineStr">
        <is>
          <t>Minimum CFM</t>
        </is>
      </c>
      <c r="J377" s="400" t="n"/>
      <c r="K377" s="401" t="n"/>
      <c r="L377" s="24">
        <f>IF('{Equipment Data Entry}'!J180="","",'{Equipment Data Entry}'!J180)</f>
        <v/>
      </c>
      <c r="M377" s="24" t="n"/>
    </row>
    <row r="378" ht="13.35" customHeight="1" s="162">
      <c r="B378" s="199" t="inlineStr">
        <is>
          <t>Area Served</t>
        </is>
      </c>
      <c r="C378" s="401" t="n"/>
      <c r="D378" s="204">
        <f>IF('{Equipment Data Entry}'!C180="","",'{Equipment Data Entry}'!C180)</f>
        <v/>
      </c>
      <c r="E378" s="400" t="n"/>
      <c r="F378" s="400" t="n"/>
      <c r="G378" s="401" t="n"/>
      <c r="I378" s="199" t="inlineStr">
        <is>
          <t>Fan CFM</t>
        </is>
      </c>
      <c r="J378" s="400" t="n"/>
      <c r="K378" s="401" t="n"/>
      <c r="L378" s="24">
        <f>IF('{Equipment Data Entry}'!L180="","",'{Equipment Data Entry}'!L180)</f>
        <v/>
      </c>
      <c r="M378" s="24" t="n"/>
    </row>
    <row r="379" ht="13.35" customHeight="1" s="162">
      <c r="B379" s="199" t="inlineStr">
        <is>
          <t>Location</t>
        </is>
      </c>
      <c r="C379" s="401" t="n"/>
      <c r="D379" s="204">
        <f>IF('{Equipment Data Entry}'!D180="","",'{Equipment Data Entry}'!D180)</f>
        <v/>
      </c>
      <c r="E379" s="400" t="n"/>
      <c r="F379" s="400" t="n"/>
      <c r="G379" s="401" t="n"/>
      <c r="I379" s="199" t="inlineStr">
        <is>
          <t>DDC Address</t>
        </is>
      </c>
      <c r="J379" s="400" t="n"/>
      <c r="K379" s="401" t="n"/>
      <c r="L379" s="208">
        <f>IF('{Equipment Data Entry}'!M180="","",'{Equipment Data Entry}'!M180)</f>
        <v/>
      </c>
      <c r="M379" s="401" t="n"/>
    </row>
    <row r="380" ht="13.35" customHeight="1" s="162">
      <c r="B380" s="199" t="inlineStr">
        <is>
          <t>Inlet Size</t>
        </is>
      </c>
      <c r="C380" s="401" t="n"/>
      <c r="D380" s="204">
        <f>IF('{Equipment Data Entry}'!G180="","",'{Equipment Data Entry}'!G180)</f>
        <v/>
      </c>
      <c r="E380" s="400" t="n"/>
      <c r="F380" s="400" t="n"/>
      <c r="G380" s="401" t="n"/>
      <c r="I380" s="199" t="inlineStr">
        <is>
          <t>Calibration Factor</t>
        </is>
      </c>
      <c r="J380" s="400" t="n"/>
      <c r="K380" s="401" t="n"/>
      <c r="L380" s="27" t="n"/>
      <c r="M380" s="401" t="n"/>
    </row>
    <row r="381" ht="13.35" customHeight="1" s="162">
      <c r="B381" s="199" t="inlineStr">
        <is>
          <t>DDC Max / Min</t>
        </is>
      </c>
      <c r="C381" s="401" t="n"/>
      <c r="D381" s="204" t="n"/>
      <c r="E381" s="400" t="n"/>
      <c r="F381" s="400" t="n"/>
      <c r="G381" s="401" t="n"/>
      <c r="I381" s="199" t="inlineStr">
        <is>
          <t>Heating CFM</t>
        </is>
      </c>
      <c r="J381" s="400" t="n"/>
      <c r="K381" s="401" t="n"/>
      <c r="L381" s="27">
        <f>IF('{Equipment Data Entry}'!K180="","",'{Equipment Data Entry}'!K180)</f>
        <v/>
      </c>
      <c r="M381" s="401" t="n"/>
    </row>
    <row r="382"/>
    <row r="383" ht="13.35" customHeight="1" s="162">
      <c r="B383" s="200" t="inlineStr">
        <is>
          <t>System</t>
        </is>
      </c>
      <c r="C383" s="403" t="n"/>
      <c r="D383" s="209">
        <f>IF('{Equipment Data Entry}'!B181="","",'{Equipment Data Entry}'!B181)</f>
        <v/>
      </c>
      <c r="E383" s="420" t="n"/>
      <c r="F383" s="403" t="n"/>
      <c r="G383" s="200" t="inlineStr">
        <is>
          <t>Service</t>
        </is>
      </c>
      <c r="H383" s="403" t="n"/>
      <c r="I383" s="210">
        <f>IF('{Equipment Data Entry}'!C181="","",'{Equipment Data Entry}'!C181)</f>
        <v/>
      </c>
      <c r="J383" s="420" t="n"/>
      <c r="K383" s="420" t="n"/>
      <c r="L383" s="420" t="n"/>
      <c r="M383" s="403" t="n"/>
    </row>
    <row r="384" ht="13.35" customHeight="1" s="162">
      <c r="B384" s="424" t="n"/>
      <c r="C384" s="425" t="n"/>
      <c r="D384" s="424" t="n"/>
      <c r="E384" s="426" t="n"/>
      <c r="F384" s="425" t="n"/>
      <c r="G384" s="424" t="n"/>
      <c r="H384" s="425" t="n"/>
      <c r="I384" s="424" t="n"/>
      <c r="J384" s="426" t="n"/>
      <c r="K384" s="426" t="n"/>
      <c r="L384" s="426" t="n"/>
      <c r="M384" s="425" t="n"/>
    </row>
    <row r="385" ht="13.35" customHeight="1" s="162">
      <c r="B385" s="199" t="inlineStr">
        <is>
          <t>Terminal Type</t>
        </is>
      </c>
      <c r="C385" s="401" t="n"/>
      <c r="D385" s="204">
        <f>IF('{Equipment Data Entry}'!H181="","",'{Equipment Data Entry}'!H181)</f>
        <v/>
      </c>
      <c r="E385" s="400" t="n"/>
      <c r="F385" s="400" t="n"/>
      <c r="G385" s="401" t="n"/>
      <c r="I385" s="199" t="inlineStr">
        <is>
          <t>Instrument</t>
        </is>
      </c>
      <c r="J385" s="400" t="n"/>
      <c r="K385" s="401" t="n"/>
      <c r="L385" s="199" t="n"/>
      <c r="M385" s="401" t="n"/>
    </row>
    <row r="386" ht="13.35" customHeight="1" s="162">
      <c r="B386" s="200" t="inlineStr">
        <is>
          <t>Unit Data</t>
        </is>
      </c>
      <c r="C386" s="400" t="n"/>
      <c r="D386" s="400" t="n"/>
      <c r="E386" s="400" t="n"/>
      <c r="F386" s="400" t="n"/>
      <c r="G386" s="401" t="n"/>
      <c r="I386" s="200" t="inlineStr">
        <is>
          <t>Design and Performance Data</t>
        </is>
      </c>
      <c r="J386" s="400" t="n"/>
      <c r="K386" s="400" t="n"/>
      <c r="L386" s="400" t="n"/>
      <c r="M386" s="401" t="n"/>
    </row>
    <row r="387" ht="13.35" customHeight="1" s="162">
      <c r="B387" s="199" t="inlineStr">
        <is>
          <t>Manufacturer</t>
        </is>
      </c>
      <c r="C387" s="401" t="n"/>
      <c r="D387" s="204">
        <f>IF('{Equipment Data Entry}'!E181="","",'{Equipment Data Entry}'!E181)</f>
        <v/>
      </c>
      <c r="E387" s="400" t="n"/>
      <c r="F387" s="400" t="n"/>
      <c r="G387" s="401" t="n"/>
      <c r="I387" s="199" t="inlineStr">
        <is>
          <t>Design Criteria</t>
        </is>
      </c>
      <c r="J387" s="400" t="n"/>
      <c r="K387" s="401" t="n"/>
      <c r="L387" s="199" t="inlineStr">
        <is>
          <t>Design</t>
        </is>
      </c>
      <c r="M387" s="199" t="inlineStr">
        <is>
          <t>Actual</t>
        </is>
      </c>
    </row>
    <row r="388" ht="13.35" customHeight="1" s="162">
      <c r="B388" s="199" t="inlineStr">
        <is>
          <t>Model Number</t>
        </is>
      </c>
      <c r="C388" s="401" t="n"/>
      <c r="D388" s="204">
        <f>IF('{Equipment Data Entry}'!F181="","",'{Equipment Data Entry}'!F181)</f>
        <v/>
      </c>
      <c r="E388" s="400" t="n"/>
      <c r="F388" s="400" t="n"/>
      <c r="G388" s="401" t="n"/>
      <c r="I388" s="199" t="inlineStr">
        <is>
          <t>Maximum CFM</t>
        </is>
      </c>
      <c r="J388" s="400" t="n"/>
      <c r="K388" s="401" t="n"/>
      <c r="L388" s="24">
        <f>IF('{Equipment Data Entry}'!I181="","",'{Equipment Data Entry}'!I181)</f>
        <v/>
      </c>
      <c r="M388" s="24" t="n"/>
    </row>
    <row r="389" ht="13.35" customHeight="1" s="162">
      <c r="B389" s="199" t="inlineStr">
        <is>
          <t>Serial Number</t>
        </is>
      </c>
      <c r="C389" s="401" t="n"/>
      <c r="D389" s="204" t="n"/>
      <c r="E389" s="400" t="n"/>
      <c r="F389" s="400" t="n"/>
      <c r="G389" s="401" t="n"/>
      <c r="I389" s="199" t="inlineStr">
        <is>
          <t>Minimum CFM</t>
        </is>
      </c>
      <c r="J389" s="400" t="n"/>
      <c r="K389" s="401" t="n"/>
      <c r="L389" s="24">
        <f>IF('{Equipment Data Entry}'!J181="","",'{Equipment Data Entry}'!J181)</f>
        <v/>
      </c>
      <c r="M389" s="24" t="n"/>
    </row>
    <row r="390" ht="13.35" customHeight="1" s="162">
      <c r="B390" s="199" t="inlineStr">
        <is>
          <t>Area Served</t>
        </is>
      </c>
      <c r="C390" s="401" t="n"/>
      <c r="D390" s="204">
        <f>IF('{Equipment Data Entry}'!C181="","",'{Equipment Data Entry}'!C181)</f>
        <v/>
      </c>
      <c r="E390" s="400" t="n"/>
      <c r="F390" s="400" t="n"/>
      <c r="G390" s="401" t="n"/>
      <c r="I390" s="199" t="inlineStr">
        <is>
          <t>Fan CFM</t>
        </is>
      </c>
      <c r="J390" s="400" t="n"/>
      <c r="K390" s="401" t="n"/>
      <c r="L390" s="24">
        <f>IF('{Equipment Data Entry}'!L181="","",'{Equipment Data Entry}'!L181)</f>
        <v/>
      </c>
      <c r="M390" s="24" t="n"/>
    </row>
    <row r="391" ht="13.35" customHeight="1" s="162">
      <c r="B391" s="199" t="inlineStr">
        <is>
          <t>Location</t>
        </is>
      </c>
      <c r="C391" s="401" t="n"/>
      <c r="D391" s="204">
        <f>IF('{Equipment Data Entry}'!D181="","",'{Equipment Data Entry}'!D181)</f>
        <v/>
      </c>
      <c r="E391" s="400" t="n"/>
      <c r="F391" s="400" t="n"/>
      <c r="G391" s="401" t="n"/>
      <c r="I391" s="199" t="inlineStr">
        <is>
          <t>DDC Address</t>
        </is>
      </c>
      <c r="J391" s="400" t="n"/>
      <c r="K391" s="401" t="n"/>
      <c r="L391" s="208">
        <f>IF('{Equipment Data Entry}'!M181="","",'{Equipment Data Entry}'!M181)</f>
        <v/>
      </c>
      <c r="M391" s="401" t="n"/>
    </row>
    <row r="392" ht="13.35" customHeight="1" s="162">
      <c r="B392" s="199" t="inlineStr">
        <is>
          <t>Inlet Size</t>
        </is>
      </c>
      <c r="C392" s="401" t="n"/>
      <c r="D392" s="204">
        <f>IF('{Equipment Data Entry}'!G181="","",'{Equipment Data Entry}'!G181)</f>
        <v/>
      </c>
      <c r="E392" s="400" t="n"/>
      <c r="F392" s="400" t="n"/>
      <c r="G392" s="401" t="n"/>
      <c r="I392" s="199" t="inlineStr">
        <is>
          <t>Calibration Factor</t>
        </is>
      </c>
      <c r="J392" s="400" t="n"/>
      <c r="K392" s="401" t="n"/>
      <c r="L392" s="27" t="n"/>
      <c r="M392" s="401" t="n"/>
    </row>
    <row r="393" ht="13.35" customHeight="1" s="162">
      <c r="B393" s="199" t="inlineStr">
        <is>
          <t>DDC Max / Min</t>
        </is>
      </c>
      <c r="C393" s="401" t="n"/>
      <c r="D393" s="204" t="n"/>
      <c r="E393" s="400" t="n"/>
      <c r="F393" s="400" t="n"/>
      <c r="G393" s="401" t="n"/>
      <c r="I393" s="199" t="inlineStr">
        <is>
          <t>Heating CFM</t>
        </is>
      </c>
      <c r="J393" s="400" t="n"/>
      <c r="K393" s="401" t="n"/>
      <c r="L393" s="27">
        <f>IF('{Equipment Data Entry}'!K181="","",'{Equipment Data Entry}'!K181)</f>
        <v/>
      </c>
      <c r="M393" s="401" t="n"/>
    </row>
    <row r="394" ht="13.35" customHeight="1" s="162">
      <c r="B394" s="205" t="inlineStr">
        <is>
          <t>Notes</t>
        </is>
      </c>
      <c r="C394" s="186" t="n"/>
      <c r="D394" s="400" t="n"/>
      <c r="E394" s="400" t="n"/>
      <c r="F394" s="400" t="n"/>
      <c r="G394" s="400" t="n"/>
      <c r="H394" s="400" t="n"/>
      <c r="I394" s="400" t="n"/>
      <c r="J394" s="400" t="n"/>
      <c r="K394" s="400" t="n"/>
      <c r="L394" s="400" t="n"/>
      <c r="M394" s="401" t="n"/>
    </row>
    <row r="395" ht="13.35" customHeight="1" s="162">
      <c r="B395" s="186" t="n"/>
      <c r="C395" s="400" t="n"/>
      <c r="D395" s="400" t="n"/>
      <c r="E395" s="400" t="n"/>
      <c r="F395" s="400" t="n"/>
      <c r="G395" s="400" t="n"/>
      <c r="H395" s="400" t="n"/>
      <c r="I395" s="400" t="n"/>
      <c r="J395" s="400" t="n"/>
      <c r="K395" s="400" t="n"/>
      <c r="L395" s="400" t="n"/>
      <c r="M395" s="401" t="n"/>
    </row>
    <row r="396" ht="13.35" customHeight="1" s="162">
      <c r="B396" s="200" t="inlineStr">
        <is>
          <t>System</t>
        </is>
      </c>
      <c r="C396" s="403" t="n"/>
      <c r="D396" s="209">
        <f>IF('{Equipment Data Entry}'!B182="","",'{Equipment Data Entry}'!B182)</f>
        <v/>
      </c>
      <c r="E396" s="420" t="n"/>
      <c r="F396" s="403" t="n"/>
      <c r="G396" s="200" t="inlineStr">
        <is>
          <t>Service</t>
        </is>
      </c>
      <c r="H396" s="403" t="n"/>
      <c r="I396" s="210">
        <f>IF('{Equipment Data Entry}'!C182="","",'{Equipment Data Entry}'!C182)</f>
        <v/>
      </c>
      <c r="J396" s="420" t="n"/>
      <c r="K396" s="420" t="n"/>
      <c r="L396" s="420" t="n"/>
      <c r="M396" s="403" t="n"/>
    </row>
    <row r="397" ht="13.35" customHeight="1" s="162">
      <c r="B397" s="424" t="n"/>
      <c r="C397" s="425" t="n"/>
      <c r="D397" s="424" t="n"/>
      <c r="E397" s="426" t="n"/>
      <c r="F397" s="425" t="n"/>
      <c r="G397" s="424" t="n"/>
      <c r="H397" s="425" t="n"/>
      <c r="I397" s="424" t="n"/>
      <c r="J397" s="426" t="n"/>
      <c r="K397" s="426" t="n"/>
      <c r="L397" s="426" t="n"/>
      <c r="M397" s="425" t="n"/>
    </row>
    <row r="398" ht="13.35" customHeight="1" s="162">
      <c r="B398" s="199" t="inlineStr">
        <is>
          <t>Terminal Type</t>
        </is>
      </c>
      <c r="C398" s="401" t="n"/>
      <c r="D398" s="204">
        <f>IF('{Equipment Data Entry}'!H182="","",'{Equipment Data Entry}'!H182)</f>
        <v/>
      </c>
      <c r="E398" s="400" t="n"/>
      <c r="F398" s="400" t="n"/>
      <c r="G398" s="401" t="n"/>
      <c r="I398" s="199" t="inlineStr">
        <is>
          <t>Instrument</t>
        </is>
      </c>
      <c r="J398" s="400" t="n"/>
      <c r="K398" s="401" t="n"/>
      <c r="L398" s="199" t="n"/>
      <c r="M398" s="401" t="n"/>
    </row>
    <row r="399" ht="13.35" customHeight="1" s="162">
      <c r="B399" s="200" t="inlineStr">
        <is>
          <t>Unit Data</t>
        </is>
      </c>
      <c r="C399" s="400" t="n"/>
      <c r="D399" s="400" t="n"/>
      <c r="E399" s="400" t="n"/>
      <c r="F399" s="400" t="n"/>
      <c r="G399" s="401" t="n"/>
      <c r="I399" s="200" t="inlineStr">
        <is>
          <t>Design and Performance Data</t>
        </is>
      </c>
      <c r="J399" s="400" t="n"/>
      <c r="K399" s="400" t="n"/>
      <c r="L399" s="400" t="n"/>
      <c r="M399" s="401" t="n"/>
    </row>
    <row r="400" ht="13.35" customHeight="1" s="162">
      <c r="B400" s="199" t="inlineStr">
        <is>
          <t>Manufacturer</t>
        </is>
      </c>
      <c r="C400" s="401" t="n"/>
      <c r="D400" s="204">
        <f>IF('{Equipment Data Entry}'!E182="","",'{Equipment Data Entry}'!E182)</f>
        <v/>
      </c>
      <c r="E400" s="400" t="n"/>
      <c r="F400" s="400" t="n"/>
      <c r="G400" s="401" t="n"/>
      <c r="I400" s="199" t="inlineStr">
        <is>
          <t>Design Criteria</t>
        </is>
      </c>
      <c r="J400" s="400" t="n"/>
      <c r="K400" s="401" t="n"/>
      <c r="L400" s="199" t="inlineStr">
        <is>
          <t>Design</t>
        </is>
      </c>
      <c r="M400" s="199" t="inlineStr">
        <is>
          <t>Actual</t>
        </is>
      </c>
    </row>
    <row r="401" ht="13.35" customHeight="1" s="162">
      <c r="B401" s="199" t="inlineStr">
        <is>
          <t>Model Number</t>
        </is>
      </c>
      <c r="C401" s="401" t="n"/>
      <c r="D401" s="204">
        <f>IF('{Equipment Data Entry}'!F182="","",'{Equipment Data Entry}'!F182)</f>
        <v/>
      </c>
      <c r="E401" s="400" t="n"/>
      <c r="F401" s="400" t="n"/>
      <c r="G401" s="401" t="n"/>
      <c r="I401" s="199" t="inlineStr">
        <is>
          <t>Maximum CFM</t>
        </is>
      </c>
      <c r="J401" s="400" t="n"/>
      <c r="K401" s="401" t="n"/>
      <c r="L401" s="24">
        <f>IF('{Equipment Data Entry}'!I182="","",'{Equipment Data Entry}'!I182)</f>
        <v/>
      </c>
      <c r="M401" s="24" t="n"/>
    </row>
    <row r="402" ht="13.35" customHeight="1" s="162">
      <c r="B402" s="199" t="inlineStr">
        <is>
          <t>Serial Number</t>
        </is>
      </c>
      <c r="C402" s="401" t="n"/>
      <c r="D402" s="204" t="n"/>
      <c r="E402" s="400" t="n"/>
      <c r="F402" s="400" t="n"/>
      <c r="G402" s="401" t="n"/>
      <c r="I402" s="199" t="inlineStr">
        <is>
          <t>Minimum CFM</t>
        </is>
      </c>
      <c r="J402" s="400" t="n"/>
      <c r="K402" s="401" t="n"/>
      <c r="L402" s="24">
        <f>IF('{Equipment Data Entry}'!J182="","",'{Equipment Data Entry}'!J182)</f>
        <v/>
      </c>
      <c r="M402" s="24" t="n"/>
    </row>
    <row r="403" ht="13.35" customHeight="1" s="162">
      <c r="B403" s="199" t="inlineStr">
        <is>
          <t>Area Served</t>
        </is>
      </c>
      <c r="C403" s="401" t="n"/>
      <c r="D403" s="204">
        <f>IF('{Equipment Data Entry}'!C182="","",'{Equipment Data Entry}'!C182)</f>
        <v/>
      </c>
      <c r="E403" s="400" t="n"/>
      <c r="F403" s="400" t="n"/>
      <c r="G403" s="401" t="n"/>
      <c r="I403" s="199" t="inlineStr">
        <is>
          <t>Fan CFM</t>
        </is>
      </c>
      <c r="J403" s="400" t="n"/>
      <c r="K403" s="401" t="n"/>
      <c r="L403" s="24">
        <f>IF('{Equipment Data Entry}'!L182="","",'{Equipment Data Entry}'!L182)</f>
        <v/>
      </c>
      <c r="M403" s="24" t="n"/>
    </row>
    <row r="404" ht="13.35" customHeight="1" s="162">
      <c r="B404" s="199" t="inlineStr">
        <is>
          <t>Location</t>
        </is>
      </c>
      <c r="C404" s="401" t="n"/>
      <c r="D404" s="204">
        <f>IF('{Equipment Data Entry}'!D182="","",'{Equipment Data Entry}'!D182)</f>
        <v/>
      </c>
      <c r="E404" s="400" t="n"/>
      <c r="F404" s="400" t="n"/>
      <c r="G404" s="401" t="n"/>
      <c r="I404" s="199" t="inlineStr">
        <is>
          <t>DDC Address</t>
        </is>
      </c>
      <c r="J404" s="400" t="n"/>
      <c r="K404" s="401" t="n"/>
      <c r="L404" s="208">
        <f>IF('{Equipment Data Entry}'!M182="","",'{Equipment Data Entry}'!M182)</f>
        <v/>
      </c>
      <c r="M404" s="401" t="n"/>
    </row>
    <row r="405" ht="13.35" customHeight="1" s="162">
      <c r="B405" s="199" t="inlineStr">
        <is>
          <t>Inlet Size</t>
        </is>
      </c>
      <c r="C405" s="401" t="n"/>
      <c r="D405" s="204">
        <f>IF('{Equipment Data Entry}'!G182="","",'{Equipment Data Entry}'!G182)</f>
        <v/>
      </c>
      <c r="E405" s="400" t="n"/>
      <c r="F405" s="400" t="n"/>
      <c r="G405" s="401" t="n"/>
      <c r="I405" s="199" t="inlineStr">
        <is>
          <t>Calibration Factor</t>
        </is>
      </c>
      <c r="J405" s="400" t="n"/>
      <c r="K405" s="401" t="n"/>
      <c r="L405" s="27" t="n"/>
      <c r="M405" s="401" t="n"/>
    </row>
    <row r="406" ht="13.35" customHeight="1" s="162">
      <c r="B406" s="199" t="inlineStr">
        <is>
          <t>DDC Max / Min</t>
        </is>
      </c>
      <c r="C406" s="401" t="n"/>
      <c r="D406" s="204" t="n"/>
      <c r="E406" s="400" t="n"/>
      <c r="F406" s="400" t="n"/>
      <c r="G406" s="401" t="n"/>
      <c r="I406" s="199" t="inlineStr">
        <is>
          <t>Heating CFM</t>
        </is>
      </c>
      <c r="J406" s="400" t="n"/>
      <c r="K406" s="401" t="n"/>
      <c r="L406" s="27">
        <f>IF('{Equipment Data Entry}'!K182="","",'{Equipment Data Entry}'!K182)</f>
        <v/>
      </c>
      <c r="M406" s="401" t="n"/>
    </row>
    <row r="407"/>
    <row r="408" ht="13.35" customHeight="1" s="162">
      <c r="B408" s="200" t="inlineStr">
        <is>
          <t>System</t>
        </is>
      </c>
      <c r="C408" s="403" t="n"/>
      <c r="D408" s="209">
        <f>IF('{Equipment Data Entry}'!B183="","",'{Equipment Data Entry}'!B183)</f>
        <v/>
      </c>
      <c r="E408" s="420" t="n"/>
      <c r="F408" s="403" t="n"/>
      <c r="G408" s="200" t="inlineStr">
        <is>
          <t>Service</t>
        </is>
      </c>
      <c r="H408" s="403" t="n"/>
      <c r="I408" s="210">
        <f>IF('{Equipment Data Entry}'!C183="","",'{Equipment Data Entry}'!C183)</f>
        <v/>
      </c>
      <c r="J408" s="420" t="n"/>
      <c r="K408" s="420" t="n"/>
      <c r="L408" s="420" t="n"/>
      <c r="M408" s="403" t="n"/>
    </row>
    <row r="409" ht="13.35" customHeight="1" s="162">
      <c r="B409" s="424" t="n"/>
      <c r="C409" s="425" t="n"/>
      <c r="D409" s="424" t="n"/>
      <c r="E409" s="426" t="n"/>
      <c r="F409" s="425" t="n"/>
      <c r="G409" s="424" t="n"/>
      <c r="H409" s="425" t="n"/>
      <c r="I409" s="424" t="n"/>
      <c r="J409" s="426" t="n"/>
      <c r="K409" s="426" t="n"/>
      <c r="L409" s="426" t="n"/>
      <c r="M409" s="425" t="n"/>
    </row>
    <row r="410" ht="13.35" customHeight="1" s="162">
      <c r="B410" s="199" t="inlineStr">
        <is>
          <t>Terminal Type</t>
        </is>
      </c>
      <c r="C410" s="401" t="n"/>
      <c r="D410" s="204">
        <f>IF('{Equipment Data Entry}'!H183="","",'{Equipment Data Entry}'!H183)</f>
        <v/>
      </c>
      <c r="E410" s="400" t="n"/>
      <c r="F410" s="400" t="n"/>
      <c r="G410" s="401" t="n"/>
      <c r="I410" s="199" t="inlineStr">
        <is>
          <t>Instrument</t>
        </is>
      </c>
      <c r="J410" s="400" t="n"/>
      <c r="K410" s="401" t="n"/>
      <c r="L410" s="199" t="n"/>
      <c r="M410" s="401" t="n"/>
    </row>
    <row r="411" ht="13.35" customHeight="1" s="162">
      <c r="B411" s="200" t="inlineStr">
        <is>
          <t>Unit Data</t>
        </is>
      </c>
      <c r="C411" s="400" t="n"/>
      <c r="D411" s="400" t="n"/>
      <c r="E411" s="400" t="n"/>
      <c r="F411" s="400" t="n"/>
      <c r="G411" s="401" t="n"/>
      <c r="I411" s="200" t="inlineStr">
        <is>
          <t>Design and Performance Data</t>
        </is>
      </c>
      <c r="J411" s="400" t="n"/>
      <c r="K411" s="400" t="n"/>
      <c r="L411" s="400" t="n"/>
      <c r="M411" s="401" t="n"/>
    </row>
    <row r="412" ht="13.35" customHeight="1" s="162">
      <c r="B412" s="199" t="inlineStr">
        <is>
          <t>Manufacturer</t>
        </is>
      </c>
      <c r="C412" s="401" t="n"/>
      <c r="D412" s="204">
        <f>IF('{Equipment Data Entry}'!E183="","",'{Equipment Data Entry}'!E183)</f>
        <v/>
      </c>
      <c r="E412" s="400" t="n"/>
      <c r="F412" s="400" t="n"/>
      <c r="G412" s="401" t="n"/>
      <c r="I412" s="199" t="inlineStr">
        <is>
          <t>Design Criteria</t>
        </is>
      </c>
      <c r="J412" s="400" t="n"/>
      <c r="K412" s="401" t="n"/>
      <c r="L412" s="199" t="inlineStr">
        <is>
          <t>Design</t>
        </is>
      </c>
      <c r="M412" s="199" t="inlineStr">
        <is>
          <t>Actual</t>
        </is>
      </c>
    </row>
    <row r="413" ht="13.35" customHeight="1" s="162">
      <c r="B413" s="199" t="inlineStr">
        <is>
          <t>Model Number</t>
        </is>
      </c>
      <c r="C413" s="401" t="n"/>
      <c r="D413" s="204">
        <f>IF('{Equipment Data Entry}'!F183="","",'{Equipment Data Entry}'!F183)</f>
        <v/>
      </c>
      <c r="E413" s="400" t="n"/>
      <c r="F413" s="400" t="n"/>
      <c r="G413" s="401" t="n"/>
      <c r="I413" s="199" t="inlineStr">
        <is>
          <t>Maximum CFM</t>
        </is>
      </c>
      <c r="J413" s="400" t="n"/>
      <c r="K413" s="401" t="n"/>
      <c r="L413" s="24">
        <f>IF('{Equipment Data Entry}'!I183="","",'{Equipment Data Entry}'!I183)</f>
        <v/>
      </c>
      <c r="M413" s="24" t="n"/>
    </row>
    <row r="414" ht="13.35" customHeight="1" s="162">
      <c r="B414" s="199" t="inlineStr">
        <is>
          <t>Serial Number</t>
        </is>
      </c>
      <c r="C414" s="401" t="n"/>
      <c r="D414" s="204" t="n"/>
      <c r="E414" s="400" t="n"/>
      <c r="F414" s="400" t="n"/>
      <c r="G414" s="401" t="n"/>
      <c r="I414" s="199" t="inlineStr">
        <is>
          <t>Minimum CFM</t>
        </is>
      </c>
      <c r="J414" s="400" t="n"/>
      <c r="K414" s="401" t="n"/>
      <c r="L414" s="24">
        <f>IF('{Equipment Data Entry}'!J183="","",'{Equipment Data Entry}'!J183)</f>
        <v/>
      </c>
      <c r="M414" s="24" t="n"/>
    </row>
    <row r="415" ht="13.35" customHeight="1" s="162">
      <c r="B415" s="199" t="inlineStr">
        <is>
          <t>Area Served</t>
        </is>
      </c>
      <c r="C415" s="401" t="n"/>
      <c r="D415" s="204">
        <f>IF('{Equipment Data Entry}'!C183="","",'{Equipment Data Entry}'!C183)</f>
        <v/>
      </c>
      <c r="E415" s="400" t="n"/>
      <c r="F415" s="400" t="n"/>
      <c r="G415" s="401" t="n"/>
      <c r="I415" s="199" t="inlineStr">
        <is>
          <t>Fan CFM</t>
        </is>
      </c>
      <c r="J415" s="400" t="n"/>
      <c r="K415" s="401" t="n"/>
      <c r="L415" s="24">
        <f>IF('{Equipment Data Entry}'!L183="","",'{Equipment Data Entry}'!L183)</f>
        <v/>
      </c>
      <c r="M415" s="24" t="n"/>
    </row>
    <row r="416" ht="13.35" customHeight="1" s="162">
      <c r="B416" s="199" t="inlineStr">
        <is>
          <t>Location</t>
        </is>
      </c>
      <c r="C416" s="401" t="n"/>
      <c r="D416" s="204">
        <f>IF('{Equipment Data Entry}'!D183="","",'{Equipment Data Entry}'!D183)</f>
        <v/>
      </c>
      <c r="E416" s="400" t="n"/>
      <c r="F416" s="400" t="n"/>
      <c r="G416" s="401" t="n"/>
      <c r="I416" s="199" t="inlineStr">
        <is>
          <t>DDC Address</t>
        </is>
      </c>
      <c r="J416" s="400" t="n"/>
      <c r="K416" s="401" t="n"/>
      <c r="L416" s="208">
        <f>IF('{Equipment Data Entry}'!M183="","",'{Equipment Data Entry}'!M183)</f>
        <v/>
      </c>
      <c r="M416" s="401" t="n"/>
    </row>
    <row r="417" ht="13.35" customHeight="1" s="162">
      <c r="B417" s="199" t="inlineStr">
        <is>
          <t>Inlet Size</t>
        </is>
      </c>
      <c r="C417" s="401" t="n"/>
      <c r="D417" s="204">
        <f>IF('{Equipment Data Entry}'!G183="","",'{Equipment Data Entry}'!G183)</f>
        <v/>
      </c>
      <c r="E417" s="400" t="n"/>
      <c r="F417" s="400" t="n"/>
      <c r="G417" s="401" t="n"/>
      <c r="I417" s="199" t="inlineStr">
        <is>
          <t>Calibration Factor</t>
        </is>
      </c>
      <c r="J417" s="400" t="n"/>
      <c r="K417" s="401" t="n"/>
      <c r="L417" s="27" t="n"/>
      <c r="M417" s="401" t="n"/>
    </row>
    <row r="418" ht="13.35" customHeight="1" s="162">
      <c r="B418" s="199" t="inlineStr">
        <is>
          <t>DDC Max / Min</t>
        </is>
      </c>
      <c r="C418" s="401" t="n"/>
      <c r="D418" s="204" t="n"/>
      <c r="E418" s="400" t="n"/>
      <c r="F418" s="400" t="n"/>
      <c r="G418" s="401" t="n"/>
      <c r="I418" s="199" t="inlineStr">
        <is>
          <t>Heating CFM</t>
        </is>
      </c>
      <c r="J418" s="400" t="n"/>
      <c r="K418" s="401" t="n"/>
      <c r="L418" s="27">
        <f>IF('{Equipment Data Entry}'!K183="","",'{Equipment Data Entry}'!K183)</f>
        <v/>
      </c>
      <c r="M418" s="401" t="n"/>
    </row>
    <row r="419"/>
    <row r="420" ht="13.35" customHeight="1" s="162">
      <c r="B420" s="200" t="inlineStr">
        <is>
          <t>System</t>
        </is>
      </c>
      <c r="C420" s="403" t="n"/>
      <c r="D420" s="209">
        <f>IF('{Equipment Data Entry}'!B184="","",'{Equipment Data Entry}'!B184)</f>
        <v/>
      </c>
      <c r="E420" s="420" t="n"/>
      <c r="F420" s="403" t="n"/>
      <c r="G420" s="200" t="inlineStr">
        <is>
          <t>Service</t>
        </is>
      </c>
      <c r="H420" s="403" t="n"/>
      <c r="I420" s="210">
        <f>IF('{Equipment Data Entry}'!C184="","",'{Equipment Data Entry}'!C184)</f>
        <v/>
      </c>
      <c r="J420" s="420" t="n"/>
      <c r="K420" s="420" t="n"/>
      <c r="L420" s="420" t="n"/>
      <c r="M420" s="403" t="n"/>
    </row>
    <row r="421" ht="13.35" customHeight="1" s="162">
      <c r="B421" s="424" t="n"/>
      <c r="C421" s="425" t="n"/>
      <c r="D421" s="424" t="n"/>
      <c r="E421" s="426" t="n"/>
      <c r="F421" s="425" t="n"/>
      <c r="G421" s="424" t="n"/>
      <c r="H421" s="425" t="n"/>
      <c r="I421" s="424" t="n"/>
      <c r="J421" s="426" t="n"/>
      <c r="K421" s="426" t="n"/>
      <c r="L421" s="426" t="n"/>
      <c r="M421" s="425" t="n"/>
    </row>
    <row r="422" ht="13.35" customHeight="1" s="162">
      <c r="B422" s="199" t="inlineStr">
        <is>
          <t>Terminal Type</t>
        </is>
      </c>
      <c r="C422" s="401" t="n"/>
      <c r="D422" s="204">
        <f>IF('{Equipment Data Entry}'!H184="","",'{Equipment Data Entry}'!H184)</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Entry}'!E184="","",'{Equipment Data Entry}'!E184)</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Entry}'!F184="","",'{Equipment Data Entry}'!F184)</f>
        <v/>
      </c>
      <c r="E425" s="400" t="n"/>
      <c r="F425" s="400" t="n"/>
      <c r="G425" s="401" t="n"/>
      <c r="I425" s="199" t="inlineStr">
        <is>
          <t>Maximum CFM</t>
        </is>
      </c>
      <c r="J425" s="400" t="n"/>
      <c r="K425" s="401" t="n"/>
      <c r="L425" s="24">
        <f>IF('{Equipment Data Entry}'!I184="","",'{Equipment Data Entry}'!I184)</f>
        <v/>
      </c>
      <c r="M425" s="24" t="n"/>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Entry}'!J184="","",'{Equipment Data Entry}'!J184)</f>
        <v/>
      </c>
      <c r="M426" s="24" t="n"/>
    </row>
    <row r="427" ht="13.35" customHeight="1" s="162">
      <c r="B427" s="199" t="inlineStr">
        <is>
          <t>Area Served</t>
        </is>
      </c>
      <c r="C427" s="401" t="n"/>
      <c r="D427" s="204">
        <f>IF('{Equipment Data Entry}'!C184="","",'{Equipment Data Entry}'!C184)</f>
        <v/>
      </c>
      <c r="E427" s="400" t="n"/>
      <c r="F427" s="400" t="n"/>
      <c r="G427" s="401" t="n"/>
      <c r="I427" s="199" t="inlineStr">
        <is>
          <t>Fan CFM</t>
        </is>
      </c>
      <c r="J427" s="400" t="n"/>
      <c r="K427" s="401" t="n"/>
      <c r="L427" s="24">
        <f>IF('{Equipment Data Entry}'!L184="","",'{Equipment Data Entry}'!L184)</f>
        <v/>
      </c>
      <c r="M427" s="24" t="n"/>
    </row>
    <row r="428" ht="13.35" customHeight="1" s="162">
      <c r="B428" s="199" t="inlineStr">
        <is>
          <t>Location</t>
        </is>
      </c>
      <c r="C428" s="401" t="n"/>
      <c r="D428" s="204">
        <f>IF('{Equipment Data Entry}'!D184="","",'{Equipment Data Entry}'!D184)</f>
        <v/>
      </c>
      <c r="E428" s="400" t="n"/>
      <c r="F428" s="400" t="n"/>
      <c r="G428" s="401" t="n"/>
      <c r="I428" s="199" t="inlineStr">
        <is>
          <t>DDC Address</t>
        </is>
      </c>
      <c r="J428" s="400" t="n"/>
      <c r="K428" s="401" t="n"/>
      <c r="L428" s="208">
        <f>IF('{Equipment Data Entry}'!M184="","",'{Equipment Data Entry}'!M184)</f>
        <v/>
      </c>
      <c r="M428" s="401" t="n"/>
    </row>
    <row r="429" ht="13.35" customHeight="1" s="162">
      <c r="B429" s="199" t="inlineStr">
        <is>
          <t>Inlet Size</t>
        </is>
      </c>
      <c r="C429" s="401" t="n"/>
      <c r="D429" s="204">
        <f>IF('{Equipment Data Entry}'!G184="","",'{Equipment Data Entry}'!G184)</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Entry}'!K184="","",'{Equipment Data Entry}'!K184)</f>
        <v/>
      </c>
      <c r="M430" s="401" t="n"/>
    </row>
    <row r="431"/>
    <row r="432" ht="13.35" customHeight="1" s="162">
      <c r="B432" s="200" t="inlineStr">
        <is>
          <t>System</t>
        </is>
      </c>
      <c r="C432" s="403" t="n"/>
      <c r="D432" s="209">
        <f>IF('{Equipment Data Entry}'!B185="","",'{Equipment Data Entry}'!B185)</f>
        <v/>
      </c>
      <c r="E432" s="420" t="n"/>
      <c r="F432" s="403" t="n"/>
      <c r="G432" s="200" t="inlineStr">
        <is>
          <t>Service</t>
        </is>
      </c>
      <c r="H432" s="403" t="n"/>
      <c r="I432" s="210">
        <f>IF('{Equipment Data Entry}'!C185="","",'{Equipment Data Entry}'!C185)</f>
        <v/>
      </c>
      <c r="J432" s="420" t="n"/>
      <c r="K432" s="420" t="n"/>
      <c r="L432" s="420" t="n"/>
      <c r="M432" s="403" t="n"/>
    </row>
    <row r="433" ht="13.35" customHeight="1" s="162">
      <c r="B433" s="424" t="n"/>
      <c r="C433" s="425" t="n"/>
      <c r="D433" s="424" t="n"/>
      <c r="E433" s="426" t="n"/>
      <c r="F433" s="425" t="n"/>
      <c r="G433" s="424" t="n"/>
      <c r="H433" s="425" t="n"/>
      <c r="I433" s="424" t="n"/>
      <c r="J433" s="426" t="n"/>
      <c r="K433" s="426" t="n"/>
      <c r="L433" s="426" t="n"/>
      <c r="M433" s="425" t="n"/>
    </row>
    <row r="434" ht="13.35" customHeight="1" s="162">
      <c r="B434" s="199" t="inlineStr">
        <is>
          <t>Terminal Type</t>
        </is>
      </c>
      <c r="C434" s="401" t="n"/>
      <c r="D434" s="204">
        <f>IF('{Equipment Data Entry}'!H185="","",'{Equipment Data Entry}'!H185)</f>
        <v/>
      </c>
      <c r="E434" s="400" t="n"/>
      <c r="F434" s="400" t="n"/>
      <c r="G434" s="401" t="n"/>
      <c r="I434" s="199" t="inlineStr">
        <is>
          <t>Instrument</t>
        </is>
      </c>
      <c r="J434" s="400" t="n"/>
      <c r="K434" s="401" t="n"/>
      <c r="L434" s="199" t="n"/>
      <c r="M434" s="401" t="n"/>
    </row>
    <row r="435" ht="13.35" customHeight="1" s="162">
      <c r="B435" s="200" t="inlineStr">
        <is>
          <t>Unit Data</t>
        </is>
      </c>
      <c r="C435" s="400" t="n"/>
      <c r="D435" s="400" t="n"/>
      <c r="E435" s="400" t="n"/>
      <c r="F435" s="400" t="n"/>
      <c r="G435" s="401" t="n"/>
      <c r="I435" s="200" t="inlineStr">
        <is>
          <t>Design and Performance Data</t>
        </is>
      </c>
      <c r="J435" s="400" t="n"/>
      <c r="K435" s="400" t="n"/>
      <c r="L435" s="400" t="n"/>
      <c r="M435" s="401" t="n"/>
    </row>
    <row r="436" ht="13.35" customHeight="1" s="162">
      <c r="B436" s="199" t="inlineStr">
        <is>
          <t>Manufacturer</t>
        </is>
      </c>
      <c r="C436" s="401" t="n"/>
      <c r="D436" s="204">
        <f>IF('{Equipment Data Entry}'!E185="","",'{Equipment Data Entry}'!E185)</f>
        <v/>
      </c>
      <c r="E436" s="400" t="n"/>
      <c r="F436" s="400" t="n"/>
      <c r="G436" s="401" t="n"/>
      <c r="I436" s="199" t="inlineStr">
        <is>
          <t>Design Criteria</t>
        </is>
      </c>
      <c r="J436" s="400" t="n"/>
      <c r="K436" s="401" t="n"/>
      <c r="L436" s="199" t="inlineStr">
        <is>
          <t>Design</t>
        </is>
      </c>
      <c r="M436" s="199" t="inlineStr">
        <is>
          <t>Actual</t>
        </is>
      </c>
    </row>
    <row r="437" ht="13.35" customHeight="1" s="162">
      <c r="B437" s="199" t="inlineStr">
        <is>
          <t>Model Number</t>
        </is>
      </c>
      <c r="C437" s="401" t="n"/>
      <c r="D437" s="204">
        <f>IF('{Equipment Data Entry}'!F185="","",'{Equipment Data Entry}'!F185)</f>
        <v/>
      </c>
      <c r="E437" s="400" t="n"/>
      <c r="F437" s="400" t="n"/>
      <c r="G437" s="401" t="n"/>
      <c r="I437" s="199" t="inlineStr">
        <is>
          <t>Maximum CFM</t>
        </is>
      </c>
      <c r="J437" s="400" t="n"/>
      <c r="K437" s="401" t="n"/>
      <c r="L437" s="24">
        <f>IF('{Equipment Data Entry}'!I185="","",'{Equipment Data Entry}'!I185)</f>
        <v/>
      </c>
      <c r="M437" s="24" t="n"/>
    </row>
    <row r="438" ht="13.35" customHeight="1" s="162">
      <c r="B438" s="199" t="inlineStr">
        <is>
          <t>Serial Number</t>
        </is>
      </c>
      <c r="C438" s="401" t="n"/>
      <c r="D438" s="204" t="n"/>
      <c r="E438" s="400" t="n"/>
      <c r="F438" s="400" t="n"/>
      <c r="G438" s="401" t="n"/>
      <c r="I438" s="199" t="inlineStr">
        <is>
          <t>Minimum CFM</t>
        </is>
      </c>
      <c r="J438" s="400" t="n"/>
      <c r="K438" s="401" t="n"/>
      <c r="L438" s="24">
        <f>IF('{Equipment Data Entry}'!J185="","",'{Equipment Data Entry}'!J185)</f>
        <v/>
      </c>
      <c r="M438" s="24" t="n"/>
    </row>
    <row r="439" ht="13.35" customHeight="1" s="162">
      <c r="B439" s="199" t="inlineStr">
        <is>
          <t>Area Served</t>
        </is>
      </c>
      <c r="C439" s="401" t="n"/>
      <c r="D439" s="204">
        <f>IF('{Equipment Data Entry}'!C185="","",'{Equipment Data Entry}'!C185)</f>
        <v/>
      </c>
      <c r="E439" s="400" t="n"/>
      <c r="F439" s="400" t="n"/>
      <c r="G439" s="401" t="n"/>
      <c r="I439" s="199" t="inlineStr">
        <is>
          <t>Fan CFM</t>
        </is>
      </c>
      <c r="J439" s="400" t="n"/>
      <c r="K439" s="401" t="n"/>
      <c r="L439" s="24">
        <f>IF('{Equipment Data Entry}'!L185="","",'{Equipment Data Entry}'!L185)</f>
        <v/>
      </c>
      <c r="M439" s="24" t="n"/>
    </row>
    <row r="440" ht="13.35" customHeight="1" s="162">
      <c r="B440" s="199" t="inlineStr">
        <is>
          <t>Location</t>
        </is>
      </c>
      <c r="C440" s="401" t="n"/>
      <c r="D440" s="204">
        <f>IF('{Equipment Data Entry}'!D185="","",'{Equipment Data Entry}'!D185)</f>
        <v/>
      </c>
      <c r="E440" s="400" t="n"/>
      <c r="F440" s="400" t="n"/>
      <c r="G440" s="401" t="n"/>
      <c r="I440" s="199" t="inlineStr">
        <is>
          <t>DDC Address</t>
        </is>
      </c>
      <c r="J440" s="400" t="n"/>
      <c r="K440" s="401" t="n"/>
      <c r="L440" s="208">
        <f>IF('{Equipment Data Entry}'!M185="","",'{Equipment Data Entry}'!M185)</f>
        <v/>
      </c>
      <c r="M440" s="401" t="n"/>
    </row>
    <row r="441" ht="13.35" customHeight="1" s="162">
      <c r="B441" s="199" t="inlineStr">
        <is>
          <t>Inlet Size</t>
        </is>
      </c>
      <c r="C441" s="401" t="n"/>
      <c r="D441" s="204">
        <f>IF('{Equipment Data Entry}'!G185="","",'{Equipment Data Entry}'!G185)</f>
        <v/>
      </c>
      <c r="E441" s="400" t="n"/>
      <c r="F441" s="400" t="n"/>
      <c r="G441" s="401" t="n"/>
      <c r="I441" s="199" t="inlineStr">
        <is>
          <t>Calibration Factor</t>
        </is>
      </c>
      <c r="J441" s="400" t="n"/>
      <c r="K441" s="401" t="n"/>
      <c r="L441" s="27" t="n"/>
      <c r="M441" s="401" t="n"/>
    </row>
    <row r="442" ht="13.35" customHeight="1" s="162">
      <c r="B442" s="199" t="inlineStr">
        <is>
          <t>DDC Max / Min</t>
        </is>
      </c>
      <c r="C442" s="401" t="n"/>
      <c r="D442" s="204" t="n"/>
      <c r="E442" s="400" t="n"/>
      <c r="F442" s="400" t="n"/>
      <c r="G442" s="401" t="n"/>
      <c r="I442" s="199" t="inlineStr">
        <is>
          <t>Heating CFM</t>
        </is>
      </c>
      <c r="J442" s="400" t="n"/>
      <c r="K442" s="401" t="n"/>
      <c r="L442" s="27">
        <f>IF('{Equipment Data Entry}'!K185="","",'{Equipment Data Entry}'!K185)</f>
        <v/>
      </c>
      <c r="M442" s="401" t="n"/>
    </row>
    <row r="443" ht="13.35" customHeight="1" s="162">
      <c r="B443" s="205" t="inlineStr">
        <is>
          <t>Notes</t>
        </is>
      </c>
      <c r="C443" s="186" t="n"/>
      <c r="D443" s="400" t="n"/>
      <c r="E443" s="400" t="n"/>
      <c r="F443" s="400" t="n"/>
      <c r="G443" s="400" t="n"/>
      <c r="H443" s="400" t="n"/>
      <c r="I443" s="400" t="n"/>
      <c r="J443" s="400" t="n"/>
      <c r="K443" s="400" t="n"/>
      <c r="L443" s="400" t="n"/>
      <c r="M443" s="401" t="n"/>
    </row>
    <row r="444" ht="13.35" customHeight="1" s="162">
      <c r="B444" s="186" t="n"/>
      <c r="C444" s="400" t="n"/>
      <c r="D444" s="400" t="n"/>
      <c r="E444" s="400" t="n"/>
      <c r="F444" s="400" t="n"/>
      <c r="G444" s="400" t="n"/>
      <c r="H444" s="400" t="n"/>
      <c r="I444" s="400" t="n"/>
      <c r="J444" s="400" t="n"/>
      <c r="K444" s="400" t="n"/>
      <c r="L444" s="400" t="n"/>
      <c r="M444" s="401" t="n"/>
    </row>
    <row r="445" ht="13.35" customHeight="1" s="162">
      <c r="B445" s="200" t="inlineStr">
        <is>
          <t>System</t>
        </is>
      </c>
      <c r="C445" s="403" t="n"/>
      <c r="D445" s="209">
        <f>IF('{Equipment Data Entry}'!B186="","",'{Equipment Data Entry}'!B186)</f>
        <v/>
      </c>
      <c r="E445" s="420" t="n"/>
      <c r="F445" s="403" t="n"/>
      <c r="G445" s="200" t="inlineStr">
        <is>
          <t>Service</t>
        </is>
      </c>
      <c r="H445" s="403" t="n"/>
      <c r="I445" s="210">
        <f>IF('{Equipment Data Entry}'!C186="","",'{Equipment Data Entry}'!C186)</f>
        <v/>
      </c>
      <c r="J445" s="420" t="n"/>
      <c r="K445" s="420" t="n"/>
      <c r="L445" s="420" t="n"/>
      <c r="M445" s="403" t="n"/>
    </row>
    <row r="446" ht="13.35" customHeight="1" s="162">
      <c r="B446" s="424" t="n"/>
      <c r="C446" s="425" t="n"/>
      <c r="D446" s="424" t="n"/>
      <c r="E446" s="426" t="n"/>
      <c r="F446" s="425" t="n"/>
      <c r="G446" s="424" t="n"/>
      <c r="H446" s="425" t="n"/>
      <c r="I446" s="424" t="n"/>
      <c r="J446" s="426" t="n"/>
      <c r="K446" s="426" t="n"/>
      <c r="L446" s="426" t="n"/>
      <c r="M446" s="425" t="n"/>
    </row>
    <row r="447" ht="13.35" customHeight="1" s="162">
      <c r="B447" s="199" t="inlineStr">
        <is>
          <t>Terminal Type</t>
        </is>
      </c>
      <c r="C447" s="401" t="n"/>
      <c r="D447" s="204">
        <f>IF('{Equipment Data Entry}'!H186="","",'{Equipment Data Entry}'!H186)</f>
        <v/>
      </c>
      <c r="E447" s="400" t="n"/>
      <c r="F447" s="400" t="n"/>
      <c r="G447" s="401" t="n"/>
      <c r="I447" s="199" t="inlineStr">
        <is>
          <t>Instrument</t>
        </is>
      </c>
      <c r="J447" s="400" t="n"/>
      <c r="K447" s="401" t="n"/>
      <c r="L447" s="199" t="n"/>
      <c r="M447" s="401" t="n"/>
    </row>
    <row r="448" ht="13.35" customHeight="1" s="162">
      <c r="B448" s="200" t="inlineStr">
        <is>
          <t>Unit Data</t>
        </is>
      </c>
      <c r="C448" s="400" t="n"/>
      <c r="D448" s="400" t="n"/>
      <c r="E448" s="400" t="n"/>
      <c r="F448" s="400" t="n"/>
      <c r="G448" s="401" t="n"/>
      <c r="I448" s="200" t="inlineStr">
        <is>
          <t>Design and Performance Data</t>
        </is>
      </c>
      <c r="J448" s="400" t="n"/>
      <c r="K448" s="400" t="n"/>
      <c r="L448" s="400" t="n"/>
      <c r="M448" s="401" t="n"/>
    </row>
    <row r="449" ht="13.35" customHeight="1" s="162">
      <c r="B449" s="199" t="inlineStr">
        <is>
          <t>Manufacturer</t>
        </is>
      </c>
      <c r="C449" s="401" t="n"/>
      <c r="D449" s="204">
        <f>IF('{Equipment Data Entry}'!E186="","",'{Equipment Data Entry}'!E186)</f>
        <v/>
      </c>
      <c r="E449" s="400" t="n"/>
      <c r="F449" s="400" t="n"/>
      <c r="G449" s="401" t="n"/>
      <c r="I449" s="199" t="inlineStr">
        <is>
          <t>Design Criteria</t>
        </is>
      </c>
      <c r="J449" s="400" t="n"/>
      <c r="K449" s="401" t="n"/>
      <c r="L449" s="199" t="inlineStr">
        <is>
          <t>Design</t>
        </is>
      </c>
      <c r="M449" s="199" t="inlineStr">
        <is>
          <t>Actual</t>
        </is>
      </c>
    </row>
    <row r="450" ht="13.35" customHeight="1" s="162">
      <c r="B450" s="199" t="inlineStr">
        <is>
          <t>Model Number</t>
        </is>
      </c>
      <c r="C450" s="401" t="n"/>
      <c r="D450" s="204">
        <f>IF('{Equipment Data Entry}'!F186="","",'{Equipment Data Entry}'!F186)</f>
        <v/>
      </c>
      <c r="E450" s="400" t="n"/>
      <c r="F450" s="400" t="n"/>
      <c r="G450" s="401" t="n"/>
      <c r="I450" s="199" t="inlineStr">
        <is>
          <t>Maximum CFM</t>
        </is>
      </c>
      <c r="J450" s="400" t="n"/>
      <c r="K450" s="401" t="n"/>
      <c r="L450" s="24">
        <f>IF('{Equipment Data Entry}'!I186="","",'{Equipment Data Entry}'!I186)</f>
        <v/>
      </c>
      <c r="M450" s="24" t="n"/>
    </row>
    <row r="451" ht="13.35" customHeight="1" s="162">
      <c r="B451" s="199" t="inlineStr">
        <is>
          <t>Serial Number</t>
        </is>
      </c>
      <c r="C451" s="401" t="n"/>
      <c r="D451" s="204" t="n"/>
      <c r="E451" s="400" t="n"/>
      <c r="F451" s="400" t="n"/>
      <c r="G451" s="401" t="n"/>
      <c r="I451" s="199" t="inlineStr">
        <is>
          <t>Minimum CFM</t>
        </is>
      </c>
      <c r="J451" s="400" t="n"/>
      <c r="K451" s="401" t="n"/>
      <c r="L451" s="24">
        <f>IF('{Equipment Data Entry}'!J186="","",'{Equipment Data Entry}'!J186)</f>
        <v/>
      </c>
      <c r="M451" s="24" t="n"/>
    </row>
    <row r="452" ht="13.35" customHeight="1" s="162">
      <c r="B452" s="199" t="inlineStr">
        <is>
          <t>Area Served</t>
        </is>
      </c>
      <c r="C452" s="401" t="n"/>
      <c r="D452" s="204">
        <f>IF('{Equipment Data Entry}'!C186="","",'{Equipment Data Entry}'!C186)</f>
        <v/>
      </c>
      <c r="E452" s="400" t="n"/>
      <c r="F452" s="400" t="n"/>
      <c r="G452" s="401" t="n"/>
      <c r="I452" s="199" t="inlineStr">
        <is>
          <t>Fan CFM</t>
        </is>
      </c>
      <c r="J452" s="400" t="n"/>
      <c r="K452" s="401" t="n"/>
      <c r="L452" s="24">
        <f>IF('{Equipment Data Entry}'!L186="","",'{Equipment Data Entry}'!L186)</f>
        <v/>
      </c>
      <c r="M452" s="24" t="n"/>
    </row>
    <row r="453" ht="13.35" customHeight="1" s="162">
      <c r="B453" s="199" t="inlineStr">
        <is>
          <t>Location</t>
        </is>
      </c>
      <c r="C453" s="401" t="n"/>
      <c r="D453" s="204">
        <f>IF('{Equipment Data Entry}'!D186="","",'{Equipment Data Entry}'!D186)</f>
        <v/>
      </c>
      <c r="E453" s="400" t="n"/>
      <c r="F453" s="400" t="n"/>
      <c r="G453" s="401" t="n"/>
      <c r="I453" s="199" t="inlineStr">
        <is>
          <t>DDC Address</t>
        </is>
      </c>
      <c r="J453" s="400" t="n"/>
      <c r="K453" s="401" t="n"/>
      <c r="L453" s="208">
        <f>IF('{Equipment Data Entry}'!M186="","",'{Equipment Data Entry}'!M186)</f>
        <v/>
      </c>
      <c r="M453" s="401" t="n"/>
    </row>
    <row r="454" ht="13.35" customHeight="1" s="162">
      <c r="B454" s="199" t="inlineStr">
        <is>
          <t>Inlet Size</t>
        </is>
      </c>
      <c r="C454" s="401" t="n"/>
      <c r="D454" s="204">
        <f>IF('{Equipment Data Entry}'!G186="","",'{Equipment Data Entry}'!G186)</f>
        <v/>
      </c>
      <c r="E454" s="400" t="n"/>
      <c r="F454" s="400" t="n"/>
      <c r="G454" s="401" t="n"/>
      <c r="I454" s="199" t="inlineStr">
        <is>
          <t>Calibration Factor</t>
        </is>
      </c>
      <c r="J454" s="400" t="n"/>
      <c r="K454" s="401" t="n"/>
      <c r="L454" s="27" t="n"/>
      <c r="M454" s="401" t="n"/>
    </row>
    <row r="455" ht="13.35" customHeight="1" s="162">
      <c r="B455" s="199" t="inlineStr">
        <is>
          <t>DDC Max / Min</t>
        </is>
      </c>
      <c r="C455" s="401" t="n"/>
      <c r="D455" s="204" t="n"/>
      <c r="E455" s="400" t="n"/>
      <c r="F455" s="400" t="n"/>
      <c r="G455" s="401" t="n"/>
      <c r="I455" s="199" t="inlineStr">
        <is>
          <t>Heating CFM</t>
        </is>
      </c>
      <c r="J455" s="400" t="n"/>
      <c r="K455" s="401" t="n"/>
      <c r="L455" s="27">
        <f>IF('{Equipment Data Entry}'!K186="","",'{Equipment Data Entry}'!K186)</f>
        <v/>
      </c>
      <c r="M455" s="401" t="n"/>
    </row>
    <row r="456"/>
    <row r="457" ht="13.35" customHeight="1" s="162">
      <c r="B457" s="200" t="inlineStr">
        <is>
          <t>System</t>
        </is>
      </c>
      <c r="C457" s="403" t="n"/>
      <c r="D457" s="209">
        <f>IF('{Equipment Data Entry}'!B187="","",'{Equipment Data Entry}'!B187)</f>
        <v/>
      </c>
      <c r="E457" s="420" t="n"/>
      <c r="F457" s="403" t="n"/>
      <c r="G457" s="200" t="inlineStr">
        <is>
          <t>Service</t>
        </is>
      </c>
      <c r="H457" s="403" t="n"/>
      <c r="I457" s="210">
        <f>IF('{Equipment Data Entry}'!C187="","",'{Equipment Data Entry}'!C187)</f>
        <v/>
      </c>
      <c r="J457" s="420" t="n"/>
      <c r="K457" s="420" t="n"/>
      <c r="L457" s="420" t="n"/>
      <c r="M457" s="403" t="n"/>
    </row>
    <row r="458" ht="13.35" customHeight="1" s="162">
      <c r="B458" s="424" t="n"/>
      <c r="C458" s="425" t="n"/>
      <c r="D458" s="424" t="n"/>
      <c r="E458" s="426" t="n"/>
      <c r="F458" s="425" t="n"/>
      <c r="G458" s="424" t="n"/>
      <c r="H458" s="425" t="n"/>
      <c r="I458" s="424" t="n"/>
      <c r="J458" s="426" t="n"/>
      <c r="K458" s="426" t="n"/>
      <c r="L458" s="426" t="n"/>
      <c r="M458" s="425" t="n"/>
    </row>
    <row r="459" ht="13.35" customHeight="1" s="162">
      <c r="B459" s="199" t="inlineStr">
        <is>
          <t>Terminal Type</t>
        </is>
      </c>
      <c r="C459" s="401" t="n"/>
      <c r="D459" s="204">
        <f>IF('{Equipment Data Entry}'!H187="","",'{Equipment Data Entry}'!H187)</f>
        <v/>
      </c>
      <c r="E459" s="400" t="n"/>
      <c r="F459" s="400" t="n"/>
      <c r="G459" s="401" t="n"/>
      <c r="I459" s="199" t="inlineStr">
        <is>
          <t>Instrument</t>
        </is>
      </c>
      <c r="J459" s="400" t="n"/>
      <c r="K459" s="401" t="n"/>
      <c r="L459" s="199" t="n"/>
      <c r="M459" s="401" t="n"/>
    </row>
    <row r="460" ht="13.35" customHeight="1" s="162">
      <c r="B460" s="200" t="inlineStr">
        <is>
          <t>Unit Data</t>
        </is>
      </c>
      <c r="C460" s="400" t="n"/>
      <c r="D460" s="400" t="n"/>
      <c r="E460" s="400" t="n"/>
      <c r="F460" s="400" t="n"/>
      <c r="G460" s="401" t="n"/>
      <c r="I460" s="200" t="inlineStr">
        <is>
          <t>Design and Performance Data</t>
        </is>
      </c>
      <c r="J460" s="400" t="n"/>
      <c r="K460" s="400" t="n"/>
      <c r="L460" s="400" t="n"/>
      <c r="M460" s="401" t="n"/>
    </row>
    <row r="461" ht="13.35" customHeight="1" s="162">
      <c r="B461" s="199" t="inlineStr">
        <is>
          <t>Manufacturer</t>
        </is>
      </c>
      <c r="C461" s="401" t="n"/>
      <c r="D461" s="204">
        <f>IF('{Equipment Data Entry}'!E187="","",'{Equipment Data Entry}'!E187)</f>
        <v/>
      </c>
      <c r="E461" s="400" t="n"/>
      <c r="F461" s="400" t="n"/>
      <c r="G461" s="401" t="n"/>
      <c r="I461" s="199" t="inlineStr">
        <is>
          <t>Design Criteria</t>
        </is>
      </c>
      <c r="J461" s="400" t="n"/>
      <c r="K461" s="401" t="n"/>
      <c r="L461" s="199" t="inlineStr">
        <is>
          <t>Design</t>
        </is>
      </c>
      <c r="M461" s="199" t="inlineStr">
        <is>
          <t>Actual</t>
        </is>
      </c>
    </row>
    <row r="462" ht="13.35" customHeight="1" s="162">
      <c r="B462" s="199" t="inlineStr">
        <is>
          <t>Model Number</t>
        </is>
      </c>
      <c r="C462" s="401" t="n"/>
      <c r="D462" s="204">
        <f>IF('{Equipment Data Entry}'!F187="","",'{Equipment Data Entry}'!F187)</f>
        <v/>
      </c>
      <c r="E462" s="400" t="n"/>
      <c r="F462" s="400" t="n"/>
      <c r="G462" s="401" t="n"/>
      <c r="I462" s="199" t="inlineStr">
        <is>
          <t>Maximum CFM</t>
        </is>
      </c>
      <c r="J462" s="400" t="n"/>
      <c r="K462" s="401" t="n"/>
      <c r="L462" s="24">
        <f>IF('{Equipment Data Entry}'!I187="","",'{Equipment Data Entry}'!I187)</f>
        <v/>
      </c>
      <c r="M462" s="24" t="n"/>
    </row>
    <row r="463" ht="13.35" customHeight="1" s="162">
      <c r="B463" s="199" t="inlineStr">
        <is>
          <t>Serial Number</t>
        </is>
      </c>
      <c r="C463" s="401" t="n"/>
      <c r="D463" s="204" t="n"/>
      <c r="E463" s="400" t="n"/>
      <c r="F463" s="400" t="n"/>
      <c r="G463" s="401" t="n"/>
      <c r="I463" s="199" t="inlineStr">
        <is>
          <t>Minimum CFM</t>
        </is>
      </c>
      <c r="J463" s="400" t="n"/>
      <c r="K463" s="401" t="n"/>
      <c r="L463" s="24">
        <f>IF('{Equipment Data Entry}'!J187="","",'{Equipment Data Entry}'!J187)</f>
        <v/>
      </c>
      <c r="M463" s="24" t="n"/>
    </row>
    <row r="464" ht="13.35" customHeight="1" s="162">
      <c r="B464" s="199" t="inlineStr">
        <is>
          <t>Area Served</t>
        </is>
      </c>
      <c r="C464" s="401" t="n"/>
      <c r="D464" s="204">
        <f>IF('{Equipment Data Entry}'!C187="","",'{Equipment Data Entry}'!C187)</f>
        <v/>
      </c>
      <c r="E464" s="400" t="n"/>
      <c r="F464" s="400" t="n"/>
      <c r="G464" s="401" t="n"/>
      <c r="I464" s="199" t="inlineStr">
        <is>
          <t>Fan CFM</t>
        </is>
      </c>
      <c r="J464" s="400" t="n"/>
      <c r="K464" s="401" t="n"/>
      <c r="L464" s="24">
        <f>IF('{Equipment Data Entry}'!L187="","",'{Equipment Data Entry}'!L187)</f>
        <v/>
      </c>
      <c r="M464" s="24" t="n"/>
    </row>
    <row r="465" ht="13.35" customHeight="1" s="162">
      <c r="B465" s="199" t="inlineStr">
        <is>
          <t>Location</t>
        </is>
      </c>
      <c r="C465" s="401" t="n"/>
      <c r="D465" s="204">
        <f>IF('{Equipment Data Entry}'!D187="","",'{Equipment Data Entry}'!D187)</f>
        <v/>
      </c>
      <c r="E465" s="400" t="n"/>
      <c r="F465" s="400" t="n"/>
      <c r="G465" s="401" t="n"/>
      <c r="I465" s="199" t="inlineStr">
        <is>
          <t>DDC Address</t>
        </is>
      </c>
      <c r="J465" s="400" t="n"/>
      <c r="K465" s="401" t="n"/>
      <c r="L465" s="208">
        <f>IF('{Equipment Data Entry}'!M187="","",'{Equipment Data Entry}'!M187)</f>
        <v/>
      </c>
      <c r="M465" s="401" t="n"/>
    </row>
    <row r="466" ht="13.35" customHeight="1" s="162">
      <c r="B466" s="199" t="inlineStr">
        <is>
          <t>Inlet Size</t>
        </is>
      </c>
      <c r="C466" s="401" t="n"/>
      <c r="D466" s="204">
        <f>IF('{Equipment Data Entry}'!G187="","",'{Equipment Data Entry}'!G187)</f>
        <v/>
      </c>
      <c r="E466" s="400" t="n"/>
      <c r="F466" s="400" t="n"/>
      <c r="G466" s="401" t="n"/>
      <c r="I466" s="199" t="inlineStr">
        <is>
          <t>Calibration Factor</t>
        </is>
      </c>
      <c r="J466" s="400" t="n"/>
      <c r="K466" s="401" t="n"/>
      <c r="L466" s="27" t="n"/>
      <c r="M466" s="401" t="n"/>
    </row>
    <row r="467" ht="13.35" customHeight="1" s="162">
      <c r="B467" s="199" t="inlineStr">
        <is>
          <t>DDC Max / Min</t>
        </is>
      </c>
      <c r="C467" s="401" t="n"/>
      <c r="D467" s="204" t="n"/>
      <c r="E467" s="400" t="n"/>
      <c r="F467" s="400" t="n"/>
      <c r="G467" s="401" t="n"/>
      <c r="I467" s="199" t="inlineStr">
        <is>
          <t>Heating CFM</t>
        </is>
      </c>
      <c r="J467" s="400" t="n"/>
      <c r="K467" s="401" t="n"/>
      <c r="L467" s="27">
        <f>IF('{Equipment Data Entry}'!K187="","",'{Equipment Data Entry}'!K187)</f>
        <v/>
      </c>
      <c r="M467" s="401" t="n"/>
    </row>
    <row r="468"/>
    <row r="469" ht="13.35" customHeight="1" s="162">
      <c r="B469" s="200" t="inlineStr">
        <is>
          <t>System</t>
        </is>
      </c>
      <c r="C469" s="403" t="n"/>
      <c r="D469" s="209">
        <f>IF('{Equipment Data Entry}'!B188="","",'{Equipment Data Entry}'!B188)</f>
        <v/>
      </c>
      <c r="E469" s="420" t="n"/>
      <c r="F469" s="403" t="n"/>
      <c r="G469" s="200" t="inlineStr">
        <is>
          <t>Service</t>
        </is>
      </c>
      <c r="H469" s="403" t="n"/>
      <c r="I469" s="210">
        <f>IF('{Equipment Data Entry}'!C188="","",'{Equipment Data Entry}'!C188)</f>
        <v/>
      </c>
      <c r="J469" s="420" t="n"/>
      <c r="K469" s="420" t="n"/>
      <c r="L469" s="420" t="n"/>
      <c r="M469" s="403" t="n"/>
    </row>
    <row r="470" ht="13.35" customHeight="1" s="162">
      <c r="B470" s="424" t="n"/>
      <c r="C470" s="425" t="n"/>
      <c r="D470" s="424" t="n"/>
      <c r="E470" s="426" t="n"/>
      <c r="F470" s="425" t="n"/>
      <c r="G470" s="424" t="n"/>
      <c r="H470" s="425" t="n"/>
      <c r="I470" s="424" t="n"/>
      <c r="J470" s="426" t="n"/>
      <c r="K470" s="426" t="n"/>
      <c r="L470" s="426" t="n"/>
      <c r="M470" s="425" t="n"/>
    </row>
    <row r="471" ht="13.35" customHeight="1" s="162">
      <c r="B471" s="199" t="inlineStr">
        <is>
          <t>Terminal Type</t>
        </is>
      </c>
      <c r="C471" s="401" t="n"/>
      <c r="D471" s="204">
        <f>IF('{Equipment Data Entry}'!H188="","",'{Equipment Data Entry}'!H188)</f>
        <v/>
      </c>
      <c r="E471" s="400" t="n"/>
      <c r="F471" s="400" t="n"/>
      <c r="G471" s="401" t="n"/>
      <c r="I471" s="199" t="inlineStr">
        <is>
          <t>Instrument</t>
        </is>
      </c>
      <c r="J471" s="400" t="n"/>
      <c r="K471" s="401" t="n"/>
      <c r="L471" s="199" t="n"/>
      <c r="M471" s="401" t="n"/>
    </row>
    <row r="472" ht="13.35" customHeight="1" s="162">
      <c r="B472" s="200" t="inlineStr">
        <is>
          <t>Unit Data</t>
        </is>
      </c>
      <c r="C472" s="400" t="n"/>
      <c r="D472" s="400" t="n"/>
      <c r="E472" s="400" t="n"/>
      <c r="F472" s="400" t="n"/>
      <c r="G472" s="401" t="n"/>
      <c r="I472" s="200" t="inlineStr">
        <is>
          <t>Design and Performance Data</t>
        </is>
      </c>
      <c r="J472" s="400" t="n"/>
      <c r="K472" s="400" t="n"/>
      <c r="L472" s="400" t="n"/>
      <c r="M472" s="401" t="n"/>
    </row>
    <row r="473" ht="13.35" customHeight="1" s="162">
      <c r="B473" s="199" t="inlineStr">
        <is>
          <t>Manufacturer</t>
        </is>
      </c>
      <c r="C473" s="401" t="n"/>
      <c r="D473" s="204">
        <f>IF('{Equipment Data Entry}'!E188="","",'{Equipment Data Entry}'!E188)</f>
        <v/>
      </c>
      <c r="E473" s="400" t="n"/>
      <c r="F473" s="400" t="n"/>
      <c r="G473" s="401" t="n"/>
      <c r="I473" s="199" t="inlineStr">
        <is>
          <t>Design Criteria</t>
        </is>
      </c>
      <c r="J473" s="400" t="n"/>
      <c r="K473" s="401" t="n"/>
      <c r="L473" s="199" t="inlineStr">
        <is>
          <t>Design</t>
        </is>
      </c>
      <c r="M473" s="199" t="inlineStr">
        <is>
          <t>Actual</t>
        </is>
      </c>
    </row>
    <row r="474" ht="13.35" customHeight="1" s="162">
      <c r="B474" s="199" t="inlineStr">
        <is>
          <t>Model Number</t>
        </is>
      </c>
      <c r="C474" s="401" t="n"/>
      <c r="D474" s="204">
        <f>IF('{Equipment Data Entry}'!F188="","",'{Equipment Data Entry}'!F188)</f>
        <v/>
      </c>
      <c r="E474" s="400" t="n"/>
      <c r="F474" s="400" t="n"/>
      <c r="G474" s="401" t="n"/>
      <c r="I474" s="199" t="inlineStr">
        <is>
          <t>Maximum CFM</t>
        </is>
      </c>
      <c r="J474" s="400" t="n"/>
      <c r="K474" s="401" t="n"/>
      <c r="L474" s="24">
        <f>IF('{Equipment Data Entry}'!I188="","",'{Equipment Data Entry}'!I188)</f>
        <v/>
      </c>
      <c r="M474" s="24" t="n"/>
    </row>
    <row r="475" ht="13.35" customHeight="1" s="162">
      <c r="B475" s="199" t="inlineStr">
        <is>
          <t>Serial Number</t>
        </is>
      </c>
      <c r="C475" s="401" t="n"/>
      <c r="D475" s="204" t="n"/>
      <c r="E475" s="400" t="n"/>
      <c r="F475" s="400" t="n"/>
      <c r="G475" s="401" t="n"/>
      <c r="I475" s="199" t="inlineStr">
        <is>
          <t>Minimum CFM</t>
        </is>
      </c>
      <c r="J475" s="400" t="n"/>
      <c r="K475" s="401" t="n"/>
      <c r="L475" s="24">
        <f>IF('{Equipment Data Entry}'!J188="","",'{Equipment Data Entry}'!J188)</f>
        <v/>
      </c>
      <c r="M475" s="24" t="n"/>
    </row>
    <row r="476" ht="13.35" customHeight="1" s="162">
      <c r="B476" s="199" t="inlineStr">
        <is>
          <t>Area Served</t>
        </is>
      </c>
      <c r="C476" s="401" t="n"/>
      <c r="D476" s="204">
        <f>IF('{Equipment Data Entry}'!C188="","",'{Equipment Data Entry}'!C188)</f>
        <v/>
      </c>
      <c r="E476" s="400" t="n"/>
      <c r="F476" s="400" t="n"/>
      <c r="G476" s="401" t="n"/>
      <c r="I476" s="199" t="inlineStr">
        <is>
          <t>Fan CFM</t>
        </is>
      </c>
      <c r="J476" s="400" t="n"/>
      <c r="K476" s="401" t="n"/>
      <c r="L476" s="24">
        <f>IF('{Equipment Data Entry}'!L188="","",'{Equipment Data Entry}'!L188)</f>
        <v/>
      </c>
      <c r="M476" s="24" t="n"/>
    </row>
    <row r="477" ht="13.35" customHeight="1" s="162">
      <c r="B477" s="199" t="inlineStr">
        <is>
          <t>Location</t>
        </is>
      </c>
      <c r="C477" s="401" t="n"/>
      <c r="D477" s="204">
        <f>IF('{Equipment Data Entry}'!D188="","",'{Equipment Data Entry}'!D188)</f>
        <v/>
      </c>
      <c r="E477" s="400" t="n"/>
      <c r="F477" s="400" t="n"/>
      <c r="G477" s="401" t="n"/>
      <c r="I477" s="199" t="inlineStr">
        <is>
          <t>DDC Address</t>
        </is>
      </c>
      <c r="J477" s="400" t="n"/>
      <c r="K477" s="401" t="n"/>
      <c r="L477" s="208">
        <f>IF('{Equipment Data Entry}'!M188="","",'{Equipment Data Entry}'!M188)</f>
        <v/>
      </c>
      <c r="M477" s="401" t="n"/>
    </row>
    <row r="478" ht="13.35" customHeight="1" s="162">
      <c r="B478" s="199" t="inlineStr">
        <is>
          <t>Inlet Size</t>
        </is>
      </c>
      <c r="C478" s="401" t="n"/>
      <c r="D478" s="204">
        <f>IF('{Equipment Data Entry}'!G188="","",'{Equipment Data Entry}'!G188)</f>
        <v/>
      </c>
      <c r="E478" s="400" t="n"/>
      <c r="F478" s="400" t="n"/>
      <c r="G478" s="401" t="n"/>
      <c r="I478" s="199" t="inlineStr">
        <is>
          <t>Calibration Factor</t>
        </is>
      </c>
      <c r="J478" s="400" t="n"/>
      <c r="K478" s="401" t="n"/>
      <c r="L478" s="27" t="n"/>
      <c r="M478" s="401" t="n"/>
    </row>
    <row r="479" ht="13.35" customHeight="1" s="162">
      <c r="B479" s="199" t="inlineStr">
        <is>
          <t>DDC Max / Min</t>
        </is>
      </c>
      <c r="C479" s="401" t="n"/>
      <c r="D479" s="204" t="n"/>
      <c r="E479" s="400" t="n"/>
      <c r="F479" s="400" t="n"/>
      <c r="G479" s="401" t="n"/>
      <c r="I479" s="199" t="inlineStr">
        <is>
          <t>Heating CFM</t>
        </is>
      </c>
      <c r="J479" s="400" t="n"/>
      <c r="K479" s="401" t="n"/>
      <c r="L479" s="27">
        <f>IF('{Equipment Data Entry}'!K188="","",'{Equipment Data Entry}'!K188)</f>
        <v/>
      </c>
      <c r="M479" s="401" t="n"/>
    </row>
    <row r="480"/>
    <row r="481" ht="13.35" customHeight="1" s="162">
      <c r="B481" s="200" t="inlineStr">
        <is>
          <t>System</t>
        </is>
      </c>
      <c r="C481" s="403" t="n"/>
      <c r="D481" s="209">
        <f>IF('{Equipment Data Entry}'!B189="","",'{Equipment Data Entry}'!B189)</f>
        <v/>
      </c>
      <c r="E481" s="420" t="n"/>
      <c r="F481" s="403" t="n"/>
      <c r="G481" s="200" t="inlineStr">
        <is>
          <t>Service</t>
        </is>
      </c>
      <c r="H481" s="403" t="n"/>
      <c r="I481" s="210">
        <f>IF('{Equipment Data Entry}'!C189="","",'{Equipment Data Entry}'!C189)</f>
        <v/>
      </c>
      <c r="J481" s="420" t="n"/>
      <c r="K481" s="420" t="n"/>
      <c r="L481" s="420" t="n"/>
      <c r="M481" s="403" t="n"/>
    </row>
    <row r="482" ht="13.35" customHeight="1" s="162">
      <c r="B482" s="424" t="n"/>
      <c r="C482" s="425" t="n"/>
      <c r="D482" s="424" t="n"/>
      <c r="E482" s="426" t="n"/>
      <c r="F482" s="425" t="n"/>
      <c r="G482" s="424" t="n"/>
      <c r="H482" s="425" t="n"/>
      <c r="I482" s="424" t="n"/>
      <c r="J482" s="426" t="n"/>
      <c r="K482" s="426" t="n"/>
      <c r="L482" s="426" t="n"/>
      <c r="M482" s="425" t="n"/>
    </row>
    <row r="483" ht="13.35" customHeight="1" s="162">
      <c r="B483" s="199" t="inlineStr">
        <is>
          <t>Terminal Type</t>
        </is>
      </c>
      <c r="C483" s="401" t="n"/>
      <c r="D483" s="204">
        <f>IF('{Equipment Data Entry}'!H189="","",'{Equipment Data Entry}'!H189)</f>
        <v/>
      </c>
      <c r="E483" s="400" t="n"/>
      <c r="F483" s="400" t="n"/>
      <c r="G483" s="401" t="n"/>
      <c r="I483" s="199" t="inlineStr">
        <is>
          <t>Instrument</t>
        </is>
      </c>
      <c r="J483" s="400" t="n"/>
      <c r="K483" s="401" t="n"/>
      <c r="L483" s="199" t="n"/>
      <c r="M483" s="401" t="n"/>
    </row>
    <row r="484" ht="13.35" customHeight="1" s="162">
      <c r="B484" s="200" t="inlineStr">
        <is>
          <t>Unit Data</t>
        </is>
      </c>
      <c r="C484" s="400" t="n"/>
      <c r="D484" s="400" t="n"/>
      <c r="E484" s="400" t="n"/>
      <c r="F484" s="400" t="n"/>
      <c r="G484" s="401" t="n"/>
      <c r="I484" s="200" t="inlineStr">
        <is>
          <t>Design and Performance Data</t>
        </is>
      </c>
      <c r="J484" s="400" t="n"/>
      <c r="K484" s="400" t="n"/>
      <c r="L484" s="400" t="n"/>
      <c r="M484" s="401" t="n"/>
    </row>
    <row r="485" ht="13.35" customHeight="1" s="162">
      <c r="B485" s="199" t="inlineStr">
        <is>
          <t>Manufacturer</t>
        </is>
      </c>
      <c r="C485" s="401" t="n"/>
      <c r="D485" s="204">
        <f>IF('{Equipment Data Entry}'!E189="","",'{Equipment Data Entry}'!E189)</f>
        <v/>
      </c>
      <c r="E485" s="400" t="n"/>
      <c r="F485" s="400" t="n"/>
      <c r="G485" s="401" t="n"/>
      <c r="I485" s="199" t="inlineStr">
        <is>
          <t>Design Criteria</t>
        </is>
      </c>
      <c r="J485" s="400" t="n"/>
      <c r="K485" s="401" t="n"/>
      <c r="L485" s="199" t="inlineStr">
        <is>
          <t>Design</t>
        </is>
      </c>
      <c r="M485" s="199" t="inlineStr">
        <is>
          <t>Actual</t>
        </is>
      </c>
    </row>
    <row r="486" ht="13.35" customHeight="1" s="162">
      <c r="B486" s="199" t="inlineStr">
        <is>
          <t>Model Number</t>
        </is>
      </c>
      <c r="C486" s="401" t="n"/>
      <c r="D486" s="204">
        <f>IF('{Equipment Data Entry}'!F189="","",'{Equipment Data Entry}'!F189)</f>
        <v/>
      </c>
      <c r="E486" s="400" t="n"/>
      <c r="F486" s="400" t="n"/>
      <c r="G486" s="401" t="n"/>
      <c r="I486" s="199" t="inlineStr">
        <is>
          <t>Maximum CFM</t>
        </is>
      </c>
      <c r="J486" s="400" t="n"/>
      <c r="K486" s="401" t="n"/>
      <c r="L486" s="24">
        <f>IF('{Equipment Data Entry}'!I189="","",'{Equipment Data Entry}'!I189)</f>
        <v/>
      </c>
      <c r="M486" s="24" t="n"/>
    </row>
    <row r="487" ht="13.35" customHeight="1" s="162">
      <c r="B487" s="199" t="inlineStr">
        <is>
          <t>Serial Number</t>
        </is>
      </c>
      <c r="C487" s="401" t="n"/>
      <c r="D487" s="204" t="n"/>
      <c r="E487" s="400" t="n"/>
      <c r="F487" s="400" t="n"/>
      <c r="G487" s="401" t="n"/>
      <c r="I487" s="199" t="inlineStr">
        <is>
          <t>Minimum CFM</t>
        </is>
      </c>
      <c r="J487" s="400" t="n"/>
      <c r="K487" s="401" t="n"/>
      <c r="L487" s="24">
        <f>IF('{Equipment Data Entry}'!J189="","",'{Equipment Data Entry}'!J189)</f>
        <v/>
      </c>
      <c r="M487" s="24" t="n"/>
    </row>
    <row r="488" ht="13.35" customHeight="1" s="162">
      <c r="B488" s="199" t="inlineStr">
        <is>
          <t>Area Served</t>
        </is>
      </c>
      <c r="C488" s="401" t="n"/>
      <c r="D488" s="204">
        <f>IF('{Equipment Data Entry}'!C189="","",'{Equipment Data Entry}'!C189)</f>
        <v/>
      </c>
      <c r="E488" s="400" t="n"/>
      <c r="F488" s="400" t="n"/>
      <c r="G488" s="401" t="n"/>
      <c r="I488" s="199" t="inlineStr">
        <is>
          <t>Fan CFM</t>
        </is>
      </c>
      <c r="J488" s="400" t="n"/>
      <c r="K488" s="401" t="n"/>
      <c r="L488" s="24">
        <f>IF('{Equipment Data Entry}'!L189="","",'{Equipment Data Entry}'!L189)</f>
        <v/>
      </c>
      <c r="M488" s="24" t="n"/>
    </row>
    <row r="489" ht="13.35" customHeight="1" s="162">
      <c r="B489" s="199" t="inlineStr">
        <is>
          <t>Location</t>
        </is>
      </c>
      <c r="C489" s="401" t="n"/>
      <c r="D489" s="204">
        <f>IF('{Equipment Data Entry}'!D189="","",'{Equipment Data Entry}'!D189)</f>
        <v/>
      </c>
      <c r="E489" s="400" t="n"/>
      <c r="F489" s="400" t="n"/>
      <c r="G489" s="401" t="n"/>
      <c r="I489" s="199" t="inlineStr">
        <is>
          <t>DDC Address</t>
        </is>
      </c>
      <c r="J489" s="400" t="n"/>
      <c r="K489" s="401" t="n"/>
      <c r="L489" s="208">
        <f>IF('{Equipment Data Entry}'!M189="","",'{Equipment Data Entry}'!M189)</f>
        <v/>
      </c>
      <c r="M489" s="401" t="n"/>
    </row>
    <row r="490" ht="13.35" customHeight="1" s="162">
      <c r="B490" s="199" t="inlineStr">
        <is>
          <t>Inlet Size</t>
        </is>
      </c>
      <c r="C490" s="401" t="n"/>
      <c r="D490" s="204">
        <f>IF('{Equipment Data Entry}'!G189="","",'{Equipment Data Entry}'!G189)</f>
        <v/>
      </c>
      <c r="E490" s="400" t="n"/>
      <c r="F490" s="400" t="n"/>
      <c r="G490" s="401" t="n"/>
      <c r="I490" s="199" t="inlineStr">
        <is>
          <t>Calibration Factor</t>
        </is>
      </c>
      <c r="J490" s="400" t="n"/>
      <c r="K490" s="401" t="n"/>
      <c r="L490" s="27" t="n"/>
      <c r="M490" s="401" t="n"/>
    </row>
    <row r="491" ht="13.35" customHeight="1" s="162">
      <c r="B491" s="199" t="inlineStr">
        <is>
          <t>DDC Max / Min</t>
        </is>
      </c>
      <c r="C491" s="401" t="n"/>
      <c r="D491" s="204" t="n"/>
      <c r="E491" s="400" t="n"/>
      <c r="F491" s="400" t="n"/>
      <c r="G491" s="401" t="n"/>
      <c r="I491" s="199" t="inlineStr">
        <is>
          <t>Heating CFM</t>
        </is>
      </c>
      <c r="J491" s="400" t="n"/>
      <c r="K491" s="401" t="n"/>
      <c r="L491" s="27">
        <f>IF('{Equipment Data Entry}'!K189="","",'{Equipment Data Entry}'!K189)</f>
        <v/>
      </c>
      <c r="M491" s="401" t="n"/>
    </row>
    <row r="492" ht="13.35" customHeight="1" s="162">
      <c r="B492" s="205" t="inlineStr">
        <is>
          <t>Notes</t>
        </is>
      </c>
      <c r="C492" s="186" t="n"/>
      <c r="D492" s="400" t="n"/>
      <c r="E492" s="400" t="n"/>
      <c r="F492" s="400" t="n"/>
      <c r="G492" s="400" t="n"/>
      <c r="H492" s="400" t="n"/>
      <c r="I492" s="400" t="n"/>
      <c r="J492" s="400" t="n"/>
      <c r="K492" s="400" t="n"/>
      <c r="L492" s="400" t="n"/>
      <c r="M492" s="401" t="n"/>
    </row>
    <row r="493" ht="13.35" customHeight="1" s="162">
      <c r="B493" s="186" t="n"/>
      <c r="C493" s="400" t="n"/>
      <c r="D493" s="400" t="n"/>
      <c r="E493" s="400" t="n"/>
      <c r="F493" s="400" t="n"/>
      <c r="G493" s="400" t="n"/>
      <c r="H493" s="400" t="n"/>
      <c r="I493" s="400" t="n"/>
      <c r="J493" s="400" t="n"/>
      <c r="K493" s="400" t="n"/>
      <c r="L493" s="400" t="n"/>
      <c r="M493" s="401" t="n"/>
    </row>
    <row r="494" ht="13.35" customHeight="1" s="162">
      <c r="B494" s="200" t="inlineStr">
        <is>
          <t>System</t>
        </is>
      </c>
      <c r="C494" s="403" t="n"/>
      <c r="D494" s="209">
        <f>IF('{Equipment Data Entry}'!B190="","",'{Equipment Data Entry}'!B190)</f>
        <v/>
      </c>
      <c r="E494" s="420" t="n"/>
      <c r="F494" s="403" t="n"/>
      <c r="G494" s="200" t="inlineStr">
        <is>
          <t>Service</t>
        </is>
      </c>
      <c r="H494" s="403" t="n"/>
      <c r="I494" s="210">
        <f>IF('{Equipment Data Entry}'!C190="","",'{Equipment Data Entry}'!C190)</f>
        <v/>
      </c>
      <c r="J494" s="420" t="n"/>
      <c r="K494" s="420" t="n"/>
      <c r="L494" s="420" t="n"/>
      <c r="M494" s="403" t="n"/>
    </row>
    <row r="495" ht="13.35" customHeight="1" s="162">
      <c r="B495" s="424" t="n"/>
      <c r="C495" s="425" t="n"/>
      <c r="D495" s="424" t="n"/>
      <c r="E495" s="426" t="n"/>
      <c r="F495" s="425" t="n"/>
      <c r="G495" s="424" t="n"/>
      <c r="H495" s="425" t="n"/>
      <c r="I495" s="424" t="n"/>
      <c r="J495" s="426" t="n"/>
      <c r="K495" s="426" t="n"/>
      <c r="L495" s="426" t="n"/>
      <c r="M495" s="425" t="n"/>
    </row>
    <row r="496" ht="13.35" customHeight="1" s="162">
      <c r="B496" s="199" t="inlineStr">
        <is>
          <t>Terminal Type</t>
        </is>
      </c>
      <c r="C496" s="401" t="n"/>
      <c r="D496" s="204">
        <f>IF('{Equipment Data Entry}'!H190="","",'{Equipment Data Entry}'!H190)</f>
        <v/>
      </c>
      <c r="E496" s="400" t="n"/>
      <c r="F496" s="400" t="n"/>
      <c r="G496" s="401" t="n"/>
      <c r="I496" s="199" t="inlineStr">
        <is>
          <t>Instrument</t>
        </is>
      </c>
      <c r="J496" s="400" t="n"/>
      <c r="K496" s="401" t="n"/>
      <c r="L496" s="199" t="n"/>
      <c r="M496" s="401" t="n"/>
    </row>
    <row r="497" ht="13.35" customHeight="1" s="162">
      <c r="B497" s="200" t="inlineStr">
        <is>
          <t>Unit Data</t>
        </is>
      </c>
      <c r="C497" s="400" t="n"/>
      <c r="D497" s="400" t="n"/>
      <c r="E497" s="400" t="n"/>
      <c r="F497" s="400" t="n"/>
      <c r="G497" s="401" t="n"/>
      <c r="I497" s="200" t="inlineStr">
        <is>
          <t>Design and Performance Data</t>
        </is>
      </c>
      <c r="J497" s="400" t="n"/>
      <c r="K497" s="400" t="n"/>
      <c r="L497" s="400" t="n"/>
      <c r="M497" s="401" t="n"/>
    </row>
    <row r="498" ht="13.35" customHeight="1" s="162">
      <c r="B498" s="199" t="inlineStr">
        <is>
          <t>Manufacturer</t>
        </is>
      </c>
      <c r="C498" s="401" t="n"/>
      <c r="D498" s="204">
        <f>IF('{Equipment Data Entry}'!E190="","",'{Equipment Data Entry}'!E190)</f>
        <v/>
      </c>
      <c r="E498" s="400" t="n"/>
      <c r="F498" s="400" t="n"/>
      <c r="G498" s="401" t="n"/>
      <c r="I498" s="199" t="inlineStr">
        <is>
          <t>Design Criteria</t>
        </is>
      </c>
      <c r="J498" s="400" t="n"/>
      <c r="K498" s="401" t="n"/>
      <c r="L498" s="199" t="inlineStr">
        <is>
          <t>Design</t>
        </is>
      </c>
      <c r="M498" s="199" t="inlineStr">
        <is>
          <t>Actual</t>
        </is>
      </c>
    </row>
    <row r="499" ht="13.35" customHeight="1" s="162">
      <c r="B499" s="199" t="inlineStr">
        <is>
          <t>Model Number</t>
        </is>
      </c>
      <c r="C499" s="401" t="n"/>
      <c r="D499" s="204">
        <f>IF('{Equipment Data Entry}'!F190="","",'{Equipment Data Entry}'!F190)</f>
        <v/>
      </c>
      <c r="E499" s="400" t="n"/>
      <c r="F499" s="400" t="n"/>
      <c r="G499" s="401" t="n"/>
      <c r="I499" s="199" t="inlineStr">
        <is>
          <t>Maximum CFM</t>
        </is>
      </c>
      <c r="J499" s="400" t="n"/>
      <c r="K499" s="401" t="n"/>
      <c r="L499" s="24">
        <f>IF('{Equipment Data Entry}'!I190="","",'{Equipment Data Entry}'!I190)</f>
        <v/>
      </c>
      <c r="M499" s="24" t="n"/>
    </row>
    <row r="500" ht="13.35" customHeight="1" s="162">
      <c r="B500" s="199" t="inlineStr">
        <is>
          <t>Serial Number</t>
        </is>
      </c>
      <c r="C500" s="401" t="n"/>
      <c r="D500" s="204" t="n"/>
      <c r="E500" s="400" t="n"/>
      <c r="F500" s="400" t="n"/>
      <c r="G500" s="401" t="n"/>
      <c r="I500" s="199" t="inlineStr">
        <is>
          <t>Minimum CFM</t>
        </is>
      </c>
      <c r="J500" s="400" t="n"/>
      <c r="K500" s="401" t="n"/>
      <c r="L500" s="24">
        <f>IF('{Equipment Data Entry}'!J190="","",'{Equipment Data Entry}'!J190)</f>
        <v/>
      </c>
      <c r="M500" s="24" t="n"/>
    </row>
    <row r="501" ht="13.35" customHeight="1" s="162">
      <c r="B501" s="199" t="inlineStr">
        <is>
          <t>Area Served</t>
        </is>
      </c>
      <c r="C501" s="401" t="n"/>
      <c r="D501" s="204">
        <f>IF('{Equipment Data Entry}'!C190="","",'{Equipment Data Entry}'!C190)</f>
        <v/>
      </c>
      <c r="E501" s="400" t="n"/>
      <c r="F501" s="400" t="n"/>
      <c r="G501" s="401" t="n"/>
      <c r="I501" s="199" t="inlineStr">
        <is>
          <t>Fan CFM</t>
        </is>
      </c>
      <c r="J501" s="400" t="n"/>
      <c r="K501" s="401" t="n"/>
      <c r="L501" s="24">
        <f>IF('{Equipment Data Entry}'!L190="","",'{Equipment Data Entry}'!L190)</f>
        <v/>
      </c>
      <c r="M501" s="24" t="n"/>
    </row>
    <row r="502" ht="13.35" customHeight="1" s="162">
      <c r="B502" s="199" t="inlineStr">
        <is>
          <t>Location</t>
        </is>
      </c>
      <c r="C502" s="401" t="n"/>
      <c r="D502" s="204">
        <f>IF('{Equipment Data Entry}'!D190="","",'{Equipment Data Entry}'!D190)</f>
        <v/>
      </c>
      <c r="E502" s="400" t="n"/>
      <c r="F502" s="400" t="n"/>
      <c r="G502" s="401" t="n"/>
      <c r="I502" s="199" t="inlineStr">
        <is>
          <t>DDC Address</t>
        </is>
      </c>
      <c r="J502" s="400" t="n"/>
      <c r="K502" s="401" t="n"/>
      <c r="L502" s="208">
        <f>IF('{Equipment Data Entry}'!M190="","",'{Equipment Data Entry}'!M190)</f>
        <v/>
      </c>
      <c r="M502" s="401" t="n"/>
    </row>
    <row r="503" ht="13.35" customHeight="1" s="162">
      <c r="B503" s="199" t="inlineStr">
        <is>
          <t>Inlet Size</t>
        </is>
      </c>
      <c r="C503" s="401" t="n"/>
      <c r="D503" s="204">
        <f>IF('{Equipment Data Entry}'!G190="","",'{Equipment Data Entry}'!G190)</f>
        <v/>
      </c>
      <c r="E503" s="400" t="n"/>
      <c r="F503" s="400" t="n"/>
      <c r="G503" s="401" t="n"/>
      <c r="I503" s="199" t="inlineStr">
        <is>
          <t>Calibration Factor</t>
        </is>
      </c>
      <c r="J503" s="400" t="n"/>
      <c r="K503" s="401" t="n"/>
      <c r="L503" s="27" t="n"/>
      <c r="M503" s="401" t="n"/>
    </row>
    <row r="504" ht="13.35" customHeight="1" s="162">
      <c r="B504" s="199" t="inlineStr">
        <is>
          <t>DDC Max / Min</t>
        </is>
      </c>
      <c r="C504" s="401" t="n"/>
      <c r="D504" s="204" t="n"/>
      <c r="E504" s="400" t="n"/>
      <c r="F504" s="400" t="n"/>
      <c r="G504" s="401" t="n"/>
      <c r="I504" s="199" t="inlineStr">
        <is>
          <t>Heating CFM</t>
        </is>
      </c>
      <c r="J504" s="400" t="n"/>
      <c r="K504" s="401" t="n"/>
      <c r="L504" s="27">
        <f>IF('{Equipment Data Entry}'!K190="","",'{Equipment Data Entry}'!K190)</f>
        <v/>
      </c>
      <c r="M504" s="401" t="n"/>
    </row>
    <row r="505"/>
    <row r="506" ht="13.35" customHeight="1" s="162">
      <c r="B506" s="200" t="inlineStr">
        <is>
          <t>System</t>
        </is>
      </c>
      <c r="C506" s="403" t="n"/>
      <c r="D506" s="209">
        <f>IF('{Equipment Data Entry}'!B191="","",'{Equipment Data Entry}'!B191)</f>
        <v/>
      </c>
      <c r="E506" s="420" t="n"/>
      <c r="F506" s="403" t="n"/>
      <c r="G506" s="200" t="inlineStr">
        <is>
          <t>Service</t>
        </is>
      </c>
      <c r="H506" s="403" t="n"/>
      <c r="I506" s="210">
        <f>IF('{Equipment Data Entry}'!C191="","",'{Equipment Data Entry}'!C191)</f>
        <v/>
      </c>
      <c r="J506" s="420" t="n"/>
      <c r="K506" s="420" t="n"/>
      <c r="L506" s="420" t="n"/>
      <c r="M506" s="403" t="n"/>
    </row>
    <row r="507" ht="13.35" customHeight="1" s="162">
      <c r="B507" s="424" t="n"/>
      <c r="C507" s="425" t="n"/>
      <c r="D507" s="424" t="n"/>
      <c r="E507" s="426" t="n"/>
      <c r="F507" s="425" t="n"/>
      <c r="G507" s="424" t="n"/>
      <c r="H507" s="425" t="n"/>
      <c r="I507" s="424" t="n"/>
      <c r="J507" s="426" t="n"/>
      <c r="K507" s="426" t="n"/>
      <c r="L507" s="426" t="n"/>
      <c r="M507" s="425" t="n"/>
    </row>
    <row r="508" ht="13.35" customHeight="1" s="162">
      <c r="B508" s="199" t="inlineStr">
        <is>
          <t>Terminal Type</t>
        </is>
      </c>
      <c r="C508" s="401" t="n"/>
      <c r="D508" s="204">
        <f>IF('{Equipment Data Entry}'!H191="","",'{Equipment Data Entry}'!H191)</f>
        <v/>
      </c>
      <c r="E508" s="400" t="n"/>
      <c r="F508" s="400" t="n"/>
      <c r="G508" s="401" t="n"/>
      <c r="I508" s="199" t="inlineStr">
        <is>
          <t>Instrument</t>
        </is>
      </c>
      <c r="J508" s="400" t="n"/>
      <c r="K508" s="401" t="n"/>
      <c r="L508" s="199" t="n"/>
      <c r="M508" s="401" t="n"/>
    </row>
    <row r="509" ht="13.35" customHeight="1" s="162">
      <c r="B509" s="200" t="inlineStr">
        <is>
          <t>Unit Data</t>
        </is>
      </c>
      <c r="C509" s="400" t="n"/>
      <c r="D509" s="400" t="n"/>
      <c r="E509" s="400" t="n"/>
      <c r="F509" s="400" t="n"/>
      <c r="G509" s="401" t="n"/>
      <c r="I509" s="200" t="inlineStr">
        <is>
          <t>Design and Performance Data</t>
        </is>
      </c>
      <c r="J509" s="400" t="n"/>
      <c r="K509" s="400" t="n"/>
      <c r="L509" s="400" t="n"/>
      <c r="M509" s="401" t="n"/>
    </row>
    <row r="510" ht="13.35" customHeight="1" s="162">
      <c r="B510" s="199" t="inlineStr">
        <is>
          <t>Manufacturer</t>
        </is>
      </c>
      <c r="C510" s="401" t="n"/>
      <c r="D510" s="204">
        <f>IF('{Equipment Data Entry}'!E191="","",'{Equipment Data Entry}'!E191)</f>
        <v/>
      </c>
      <c r="E510" s="400" t="n"/>
      <c r="F510" s="400" t="n"/>
      <c r="G510" s="401" t="n"/>
      <c r="I510" s="199" t="inlineStr">
        <is>
          <t>Design Criteria</t>
        </is>
      </c>
      <c r="J510" s="400" t="n"/>
      <c r="K510" s="401" t="n"/>
      <c r="L510" s="199" t="inlineStr">
        <is>
          <t>Design</t>
        </is>
      </c>
      <c r="M510" s="199" t="inlineStr">
        <is>
          <t>Actual</t>
        </is>
      </c>
    </row>
    <row r="511" ht="13.35" customHeight="1" s="162">
      <c r="B511" s="199" t="inlineStr">
        <is>
          <t>Model Number</t>
        </is>
      </c>
      <c r="C511" s="401" t="n"/>
      <c r="D511" s="204">
        <f>IF('{Equipment Data Entry}'!F191="","",'{Equipment Data Entry}'!F191)</f>
        <v/>
      </c>
      <c r="E511" s="400" t="n"/>
      <c r="F511" s="400" t="n"/>
      <c r="G511" s="401" t="n"/>
      <c r="I511" s="199" t="inlineStr">
        <is>
          <t>Maximum CFM</t>
        </is>
      </c>
      <c r="J511" s="400" t="n"/>
      <c r="K511" s="401" t="n"/>
      <c r="L511" s="24">
        <f>IF('{Equipment Data Entry}'!I191="","",'{Equipment Data Entry}'!I191)</f>
        <v/>
      </c>
      <c r="M511" s="24" t="n"/>
    </row>
    <row r="512" ht="13.35" customHeight="1" s="162">
      <c r="B512" s="199" t="inlineStr">
        <is>
          <t>Serial Number</t>
        </is>
      </c>
      <c r="C512" s="401" t="n"/>
      <c r="D512" s="204" t="n"/>
      <c r="E512" s="400" t="n"/>
      <c r="F512" s="400" t="n"/>
      <c r="G512" s="401" t="n"/>
      <c r="I512" s="199" t="inlineStr">
        <is>
          <t>Minimum CFM</t>
        </is>
      </c>
      <c r="J512" s="400" t="n"/>
      <c r="K512" s="401" t="n"/>
      <c r="L512" s="24">
        <f>IF('{Equipment Data Entry}'!J191="","",'{Equipment Data Entry}'!J191)</f>
        <v/>
      </c>
      <c r="M512" s="24" t="n"/>
    </row>
    <row r="513" ht="13.35" customHeight="1" s="162">
      <c r="B513" s="199" t="inlineStr">
        <is>
          <t>Area Served</t>
        </is>
      </c>
      <c r="C513" s="401" t="n"/>
      <c r="D513" s="204">
        <f>IF('{Equipment Data Entry}'!C191="","",'{Equipment Data Entry}'!C191)</f>
        <v/>
      </c>
      <c r="E513" s="400" t="n"/>
      <c r="F513" s="400" t="n"/>
      <c r="G513" s="401" t="n"/>
      <c r="I513" s="199" t="inlineStr">
        <is>
          <t>Fan CFM</t>
        </is>
      </c>
      <c r="J513" s="400" t="n"/>
      <c r="K513" s="401" t="n"/>
      <c r="L513" s="24">
        <f>IF('{Equipment Data Entry}'!L191="","",'{Equipment Data Entry}'!L191)</f>
        <v/>
      </c>
      <c r="M513" s="24" t="n"/>
    </row>
    <row r="514" ht="13.35" customHeight="1" s="162">
      <c r="B514" s="199" t="inlineStr">
        <is>
          <t>Location</t>
        </is>
      </c>
      <c r="C514" s="401" t="n"/>
      <c r="D514" s="204">
        <f>IF('{Equipment Data Entry}'!D191="","",'{Equipment Data Entry}'!D191)</f>
        <v/>
      </c>
      <c r="E514" s="400" t="n"/>
      <c r="F514" s="400" t="n"/>
      <c r="G514" s="401" t="n"/>
      <c r="I514" s="199" t="inlineStr">
        <is>
          <t>DDC Address</t>
        </is>
      </c>
      <c r="J514" s="400" t="n"/>
      <c r="K514" s="401" t="n"/>
      <c r="L514" s="208">
        <f>IF('{Equipment Data Entry}'!M191="","",'{Equipment Data Entry}'!M191)</f>
        <v/>
      </c>
      <c r="M514" s="401" t="n"/>
    </row>
    <row r="515" ht="13.35" customHeight="1" s="162">
      <c r="B515" s="199" t="inlineStr">
        <is>
          <t>Inlet Size</t>
        </is>
      </c>
      <c r="C515" s="401" t="n"/>
      <c r="D515" s="204">
        <f>IF('{Equipment Data Entry}'!G191="","",'{Equipment Data Entry}'!G191)</f>
        <v/>
      </c>
      <c r="E515" s="400" t="n"/>
      <c r="F515" s="400" t="n"/>
      <c r="G515" s="401" t="n"/>
      <c r="I515" s="199" t="inlineStr">
        <is>
          <t>Calibration Factor</t>
        </is>
      </c>
      <c r="J515" s="400" t="n"/>
      <c r="K515" s="401" t="n"/>
      <c r="L515" s="27" t="n"/>
      <c r="M515" s="401" t="n"/>
    </row>
    <row r="516" ht="13.35" customHeight="1" s="162">
      <c r="B516" s="199" t="inlineStr">
        <is>
          <t>DDC Max / Min</t>
        </is>
      </c>
      <c r="C516" s="401" t="n"/>
      <c r="D516" s="204" t="n"/>
      <c r="E516" s="400" t="n"/>
      <c r="F516" s="400" t="n"/>
      <c r="G516" s="401" t="n"/>
      <c r="I516" s="199" t="inlineStr">
        <is>
          <t>Heating CFM</t>
        </is>
      </c>
      <c r="J516" s="400" t="n"/>
      <c r="K516" s="401" t="n"/>
      <c r="L516" s="27">
        <f>IF('{Equipment Data Entry}'!K191="","",'{Equipment Data Entry}'!K191)</f>
        <v/>
      </c>
      <c r="M516" s="401" t="n"/>
    </row>
    <row r="517"/>
    <row r="518" ht="13.35" customHeight="1" s="162">
      <c r="B518" s="200" t="inlineStr">
        <is>
          <t>System</t>
        </is>
      </c>
      <c r="C518" s="403" t="n"/>
      <c r="D518" s="209">
        <f>IF('{Equipment Data Entry}'!B192="","",'{Equipment Data Entry}'!B192)</f>
        <v/>
      </c>
      <c r="E518" s="420" t="n"/>
      <c r="F518" s="403" t="n"/>
      <c r="G518" s="200" t="inlineStr">
        <is>
          <t>Service</t>
        </is>
      </c>
      <c r="H518" s="403" t="n"/>
      <c r="I518" s="210">
        <f>IF('{Equipment Data Entry}'!C192="","",'{Equipment Data Entry}'!C192)</f>
        <v/>
      </c>
      <c r="J518" s="420" t="n"/>
      <c r="K518" s="420" t="n"/>
      <c r="L518" s="420" t="n"/>
      <c r="M518" s="403" t="n"/>
    </row>
    <row r="519" ht="13.35" customHeight="1" s="162">
      <c r="B519" s="424" t="n"/>
      <c r="C519" s="425" t="n"/>
      <c r="D519" s="424" t="n"/>
      <c r="E519" s="426" t="n"/>
      <c r="F519" s="425" t="n"/>
      <c r="G519" s="424" t="n"/>
      <c r="H519" s="425" t="n"/>
      <c r="I519" s="424" t="n"/>
      <c r="J519" s="426" t="n"/>
      <c r="K519" s="426" t="n"/>
      <c r="L519" s="426" t="n"/>
      <c r="M519" s="425" t="n"/>
    </row>
    <row r="520" ht="13.35" customHeight="1" s="162">
      <c r="B520" s="199" t="inlineStr">
        <is>
          <t>Terminal Type</t>
        </is>
      </c>
      <c r="C520" s="401" t="n"/>
      <c r="D520" s="204">
        <f>IF('{Equipment Data Entry}'!H192="","",'{Equipment Data Entry}'!H192)</f>
        <v/>
      </c>
      <c r="E520" s="400" t="n"/>
      <c r="F520" s="400" t="n"/>
      <c r="G520" s="401" t="n"/>
      <c r="I520" s="199" t="inlineStr">
        <is>
          <t>Instrument</t>
        </is>
      </c>
      <c r="J520" s="400" t="n"/>
      <c r="K520" s="401" t="n"/>
      <c r="L520" s="199" t="n"/>
      <c r="M520" s="401" t="n"/>
    </row>
    <row r="521" ht="13.35" customHeight="1" s="162">
      <c r="B521" s="200" t="inlineStr">
        <is>
          <t>Unit Data</t>
        </is>
      </c>
      <c r="C521" s="400" t="n"/>
      <c r="D521" s="400" t="n"/>
      <c r="E521" s="400" t="n"/>
      <c r="F521" s="400" t="n"/>
      <c r="G521" s="401" t="n"/>
      <c r="I521" s="200" t="inlineStr">
        <is>
          <t>Design and Performance Data</t>
        </is>
      </c>
      <c r="J521" s="400" t="n"/>
      <c r="K521" s="400" t="n"/>
      <c r="L521" s="400" t="n"/>
      <c r="M521" s="401" t="n"/>
    </row>
    <row r="522" ht="13.35" customHeight="1" s="162">
      <c r="B522" s="199" t="inlineStr">
        <is>
          <t>Manufacturer</t>
        </is>
      </c>
      <c r="C522" s="401" t="n"/>
      <c r="D522" s="204">
        <f>IF('{Equipment Data Entry}'!E192="","",'{Equipment Data Entry}'!E192)</f>
        <v/>
      </c>
      <c r="E522" s="400" t="n"/>
      <c r="F522" s="400" t="n"/>
      <c r="G522" s="401" t="n"/>
      <c r="I522" s="199" t="inlineStr">
        <is>
          <t>Design Criteria</t>
        </is>
      </c>
      <c r="J522" s="400" t="n"/>
      <c r="K522" s="401" t="n"/>
      <c r="L522" s="199" t="inlineStr">
        <is>
          <t>Design</t>
        </is>
      </c>
      <c r="M522" s="199" t="inlineStr">
        <is>
          <t>Actual</t>
        </is>
      </c>
    </row>
    <row r="523" ht="13.35" customHeight="1" s="162">
      <c r="B523" s="199" t="inlineStr">
        <is>
          <t>Model Number</t>
        </is>
      </c>
      <c r="C523" s="401" t="n"/>
      <c r="D523" s="204">
        <f>IF('{Equipment Data Entry}'!F192="","",'{Equipment Data Entry}'!F192)</f>
        <v/>
      </c>
      <c r="E523" s="400" t="n"/>
      <c r="F523" s="400" t="n"/>
      <c r="G523" s="401" t="n"/>
      <c r="I523" s="199" t="inlineStr">
        <is>
          <t>Maximum CFM</t>
        </is>
      </c>
      <c r="J523" s="400" t="n"/>
      <c r="K523" s="401" t="n"/>
      <c r="L523" s="24">
        <f>IF('{Equipment Data Entry}'!I192="","",'{Equipment Data Entry}'!I192)</f>
        <v/>
      </c>
      <c r="M523" s="24" t="n"/>
    </row>
    <row r="524" ht="13.35" customHeight="1" s="162">
      <c r="B524" s="199" t="inlineStr">
        <is>
          <t>Serial Number</t>
        </is>
      </c>
      <c r="C524" s="401" t="n"/>
      <c r="D524" s="204" t="n"/>
      <c r="E524" s="400" t="n"/>
      <c r="F524" s="400" t="n"/>
      <c r="G524" s="401" t="n"/>
      <c r="I524" s="199" t="inlineStr">
        <is>
          <t>Minimum CFM</t>
        </is>
      </c>
      <c r="J524" s="400" t="n"/>
      <c r="K524" s="401" t="n"/>
      <c r="L524" s="24">
        <f>IF('{Equipment Data Entry}'!J192="","",'{Equipment Data Entry}'!J192)</f>
        <v/>
      </c>
      <c r="M524" s="24" t="n"/>
    </row>
    <row r="525" ht="13.35" customHeight="1" s="162">
      <c r="B525" s="199" t="inlineStr">
        <is>
          <t>Area Served</t>
        </is>
      </c>
      <c r="C525" s="401" t="n"/>
      <c r="D525" s="204">
        <f>IF('{Equipment Data Entry}'!C192="","",'{Equipment Data Entry}'!C192)</f>
        <v/>
      </c>
      <c r="E525" s="400" t="n"/>
      <c r="F525" s="400" t="n"/>
      <c r="G525" s="401" t="n"/>
      <c r="I525" s="199" t="inlineStr">
        <is>
          <t>Fan CFM</t>
        </is>
      </c>
      <c r="J525" s="400" t="n"/>
      <c r="K525" s="401" t="n"/>
      <c r="L525" s="24">
        <f>IF('{Equipment Data Entry}'!L192="","",'{Equipment Data Entry}'!L192)</f>
        <v/>
      </c>
      <c r="M525" s="24" t="n"/>
    </row>
    <row r="526" ht="13.35" customHeight="1" s="162">
      <c r="B526" s="199" t="inlineStr">
        <is>
          <t>Location</t>
        </is>
      </c>
      <c r="C526" s="401" t="n"/>
      <c r="D526" s="204">
        <f>IF('{Equipment Data Entry}'!D192="","",'{Equipment Data Entry}'!D192)</f>
        <v/>
      </c>
      <c r="E526" s="400" t="n"/>
      <c r="F526" s="400" t="n"/>
      <c r="G526" s="401" t="n"/>
      <c r="I526" s="199" t="inlineStr">
        <is>
          <t>DDC Address</t>
        </is>
      </c>
      <c r="J526" s="400" t="n"/>
      <c r="K526" s="401" t="n"/>
      <c r="L526" s="208">
        <f>IF('{Equipment Data Entry}'!M192="","",'{Equipment Data Entry}'!M192)</f>
        <v/>
      </c>
      <c r="M526" s="401" t="n"/>
    </row>
    <row r="527" ht="13.35" customHeight="1" s="162">
      <c r="B527" s="199" t="inlineStr">
        <is>
          <t>Inlet Size</t>
        </is>
      </c>
      <c r="C527" s="401" t="n"/>
      <c r="D527" s="204">
        <f>IF('{Equipment Data Entry}'!G192="","",'{Equipment Data Entry}'!G192)</f>
        <v/>
      </c>
      <c r="E527" s="400" t="n"/>
      <c r="F527" s="400" t="n"/>
      <c r="G527" s="401" t="n"/>
      <c r="I527" s="199" t="inlineStr">
        <is>
          <t>Calibration Factor</t>
        </is>
      </c>
      <c r="J527" s="400" t="n"/>
      <c r="K527" s="401" t="n"/>
      <c r="L527" s="27" t="n"/>
      <c r="M527" s="401" t="n"/>
    </row>
    <row r="528" ht="13.35" customHeight="1" s="162">
      <c r="B528" s="199" t="inlineStr">
        <is>
          <t>DDC Max / Min</t>
        </is>
      </c>
      <c r="C528" s="401" t="n"/>
      <c r="D528" s="204" t="n"/>
      <c r="E528" s="400" t="n"/>
      <c r="F528" s="400" t="n"/>
      <c r="G528" s="401" t="n"/>
      <c r="I528" s="199" t="inlineStr">
        <is>
          <t>Heating CFM</t>
        </is>
      </c>
      <c r="J528" s="400" t="n"/>
      <c r="K528" s="401" t="n"/>
      <c r="L528" s="27">
        <f>IF('{Equipment Data Entry}'!K192="","",'{Equipment Data Entry}'!K192)</f>
        <v/>
      </c>
      <c r="M528" s="401" t="n"/>
    </row>
    <row r="529"/>
    <row r="530" ht="13.35" customHeight="1" s="162">
      <c r="B530" s="200" t="inlineStr">
        <is>
          <t>System</t>
        </is>
      </c>
      <c r="C530" s="403" t="n"/>
      <c r="D530" s="209">
        <f>IF('{Equipment Data Entry}'!B193="","",'{Equipment Data Entry}'!B193)</f>
        <v/>
      </c>
      <c r="E530" s="420" t="n"/>
      <c r="F530" s="403" t="n"/>
      <c r="G530" s="200" t="inlineStr">
        <is>
          <t>Service</t>
        </is>
      </c>
      <c r="H530" s="403" t="n"/>
      <c r="I530" s="210">
        <f>IF('{Equipment Data Entry}'!C193="","",'{Equipment Data Entry}'!C193)</f>
        <v/>
      </c>
      <c r="J530" s="420" t="n"/>
      <c r="K530" s="420" t="n"/>
      <c r="L530" s="420" t="n"/>
      <c r="M530" s="403" t="n"/>
    </row>
    <row r="531" ht="13.35" customHeight="1" s="162">
      <c r="B531" s="424" t="n"/>
      <c r="C531" s="425" t="n"/>
      <c r="D531" s="424" t="n"/>
      <c r="E531" s="426" t="n"/>
      <c r="F531" s="425" t="n"/>
      <c r="G531" s="424" t="n"/>
      <c r="H531" s="425" t="n"/>
      <c r="I531" s="424" t="n"/>
      <c r="J531" s="426" t="n"/>
      <c r="K531" s="426" t="n"/>
      <c r="L531" s="426" t="n"/>
      <c r="M531" s="425" t="n"/>
    </row>
    <row r="532" ht="13.35" customHeight="1" s="162">
      <c r="B532" s="199" t="inlineStr">
        <is>
          <t>Terminal Type</t>
        </is>
      </c>
      <c r="C532" s="401" t="n"/>
      <c r="D532" s="204">
        <f>IF('{Equipment Data Entry}'!H193="","",'{Equipment Data Entry}'!H193)</f>
        <v/>
      </c>
      <c r="E532" s="400" t="n"/>
      <c r="F532" s="400" t="n"/>
      <c r="G532" s="401" t="n"/>
      <c r="I532" s="199" t="inlineStr">
        <is>
          <t>Instrument</t>
        </is>
      </c>
      <c r="J532" s="400" t="n"/>
      <c r="K532" s="401" t="n"/>
      <c r="L532" s="199" t="n"/>
      <c r="M532" s="401" t="n"/>
    </row>
    <row r="533" ht="13.35" customHeight="1" s="162">
      <c r="B533" s="200" t="inlineStr">
        <is>
          <t>Unit Data</t>
        </is>
      </c>
      <c r="C533" s="400" t="n"/>
      <c r="D533" s="400" t="n"/>
      <c r="E533" s="400" t="n"/>
      <c r="F533" s="400" t="n"/>
      <c r="G533" s="401" t="n"/>
      <c r="I533" s="200" t="inlineStr">
        <is>
          <t>Design and Performance Data</t>
        </is>
      </c>
      <c r="J533" s="400" t="n"/>
      <c r="K533" s="400" t="n"/>
      <c r="L533" s="400" t="n"/>
      <c r="M533" s="401" t="n"/>
    </row>
    <row r="534" ht="13.35" customHeight="1" s="162">
      <c r="B534" s="199" t="inlineStr">
        <is>
          <t>Manufacturer</t>
        </is>
      </c>
      <c r="C534" s="401" t="n"/>
      <c r="D534" s="204">
        <f>IF('{Equipment Data Entry}'!E193="","",'{Equipment Data Entry}'!E193)</f>
        <v/>
      </c>
      <c r="E534" s="400" t="n"/>
      <c r="F534" s="400" t="n"/>
      <c r="G534" s="401" t="n"/>
      <c r="I534" s="199" t="inlineStr">
        <is>
          <t>Design Criteria</t>
        </is>
      </c>
      <c r="J534" s="400" t="n"/>
      <c r="K534" s="401" t="n"/>
      <c r="L534" s="199" t="inlineStr">
        <is>
          <t>Design</t>
        </is>
      </c>
      <c r="M534" s="199" t="inlineStr">
        <is>
          <t>Actual</t>
        </is>
      </c>
    </row>
    <row r="535" ht="13.35" customHeight="1" s="162">
      <c r="B535" s="199" t="inlineStr">
        <is>
          <t>Model Number</t>
        </is>
      </c>
      <c r="C535" s="401" t="n"/>
      <c r="D535" s="204">
        <f>IF('{Equipment Data Entry}'!F193="","",'{Equipment Data Entry}'!F193)</f>
        <v/>
      </c>
      <c r="E535" s="400" t="n"/>
      <c r="F535" s="400" t="n"/>
      <c r="G535" s="401" t="n"/>
      <c r="I535" s="199" t="inlineStr">
        <is>
          <t>Maximum CFM</t>
        </is>
      </c>
      <c r="J535" s="400" t="n"/>
      <c r="K535" s="401" t="n"/>
      <c r="L535" s="24">
        <f>IF('{Equipment Data Entry}'!I193="","",'{Equipment Data Entry}'!I193)</f>
        <v/>
      </c>
      <c r="M535" s="24" t="n"/>
    </row>
    <row r="536" ht="13.35" customHeight="1" s="162">
      <c r="B536" s="199" t="inlineStr">
        <is>
          <t>Serial Number</t>
        </is>
      </c>
      <c r="C536" s="401" t="n"/>
      <c r="D536" s="204" t="n"/>
      <c r="E536" s="400" t="n"/>
      <c r="F536" s="400" t="n"/>
      <c r="G536" s="401" t="n"/>
      <c r="I536" s="199" t="inlineStr">
        <is>
          <t>Minimum CFM</t>
        </is>
      </c>
      <c r="J536" s="400" t="n"/>
      <c r="K536" s="401" t="n"/>
      <c r="L536" s="24">
        <f>IF('{Equipment Data Entry}'!J193="","",'{Equipment Data Entry}'!J193)</f>
        <v/>
      </c>
      <c r="M536" s="24" t="n"/>
    </row>
    <row r="537" ht="13.35" customHeight="1" s="162">
      <c r="B537" s="199" t="inlineStr">
        <is>
          <t>Area Served</t>
        </is>
      </c>
      <c r="C537" s="401" t="n"/>
      <c r="D537" s="204">
        <f>IF('{Equipment Data Entry}'!C193="","",'{Equipment Data Entry}'!C193)</f>
        <v/>
      </c>
      <c r="E537" s="400" t="n"/>
      <c r="F537" s="400" t="n"/>
      <c r="G537" s="401" t="n"/>
      <c r="I537" s="199" t="inlineStr">
        <is>
          <t>Fan CFM</t>
        </is>
      </c>
      <c r="J537" s="400" t="n"/>
      <c r="K537" s="401" t="n"/>
      <c r="L537" s="24">
        <f>IF('{Equipment Data Entry}'!L193="","",'{Equipment Data Entry}'!L193)</f>
        <v/>
      </c>
      <c r="M537" s="24" t="n"/>
    </row>
    <row r="538" ht="13.35" customHeight="1" s="162">
      <c r="B538" s="199" t="inlineStr">
        <is>
          <t>Location</t>
        </is>
      </c>
      <c r="C538" s="401" t="n"/>
      <c r="D538" s="204">
        <f>IF('{Equipment Data Entry}'!D193="","",'{Equipment Data Entry}'!D193)</f>
        <v/>
      </c>
      <c r="E538" s="400" t="n"/>
      <c r="F538" s="400" t="n"/>
      <c r="G538" s="401" t="n"/>
      <c r="I538" s="199" t="inlineStr">
        <is>
          <t>DDC Address</t>
        </is>
      </c>
      <c r="J538" s="400" t="n"/>
      <c r="K538" s="401" t="n"/>
      <c r="L538" s="208">
        <f>IF('{Equipment Data Entry}'!M193="","",'{Equipment Data Entry}'!M193)</f>
        <v/>
      </c>
      <c r="M538" s="401" t="n"/>
    </row>
    <row r="539" ht="13.35" customHeight="1" s="162">
      <c r="B539" s="199" t="inlineStr">
        <is>
          <t>Inlet Size</t>
        </is>
      </c>
      <c r="C539" s="401" t="n"/>
      <c r="D539" s="204">
        <f>IF('{Equipment Data Entry}'!G193="","",'{Equipment Data Entry}'!G193)</f>
        <v/>
      </c>
      <c r="E539" s="400" t="n"/>
      <c r="F539" s="400" t="n"/>
      <c r="G539" s="401" t="n"/>
      <c r="I539" s="199" t="inlineStr">
        <is>
          <t>Calibration Factor</t>
        </is>
      </c>
      <c r="J539" s="400" t="n"/>
      <c r="K539" s="401" t="n"/>
      <c r="L539" s="27" t="n"/>
      <c r="M539" s="401" t="n"/>
    </row>
    <row r="540" ht="13.35" customHeight="1" s="162">
      <c r="B540" s="199" t="inlineStr">
        <is>
          <t>DDC Max / Min</t>
        </is>
      </c>
      <c r="C540" s="401" t="n"/>
      <c r="D540" s="204" t="n"/>
      <c r="E540" s="400" t="n"/>
      <c r="F540" s="400" t="n"/>
      <c r="G540" s="401" t="n"/>
      <c r="I540" s="199" t="inlineStr">
        <is>
          <t>Heating CFM</t>
        </is>
      </c>
      <c r="J540" s="400" t="n"/>
      <c r="K540" s="401" t="n"/>
      <c r="L540" s="27">
        <f>IF('{Equipment Data Entry}'!K193="","",'{Equipment Data Entry}'!K193)</f>
        <v/>
      </c>
      <c r="M540" s="401" t="n"/>
    </row>
    <row r="541" ht="13.35" customHeight="1" s="162">
      <c r="B541" s="205" t="inlineStr">
        <is>
          <t>Notes</t>
        </is>
      </c>
      <c r="C541" s="186" t="n"/>
      <c r="D541" s="400" t="n"/>
      <c r="E541" s="400" t="n"/>
      <c r="F541" s="400" t="n"/>
      <c r="G541" s="400" t="n"/>
      <c r="H541" s="400" t="n"/>
      <c r="I541" s="400" t="n"/>
      <c r="J541" s="400" t="n"/>
      <c r="K541" s="400" t="n"/>
      <c r="L541" s="400" t="n"/>
      <c r="M541" s="401" t="n"/>
    </row>
    <row r="542" ht="13.35" customHeight="1" s="162">
      <c r="B542" s="186" t="n"/>
      <c r="C542" s="400" t="n"/>
      <c r="D542" s="400" t="n"/>
      <c r="E542" s="400" t="n"/>
      <c r="F542" s="400" t="n"/>
      <c r="G542" s="400" t="n"/>
      <c r="H542" s="400" t="n"/>
      <c r="I542" s="400" t="n"/>
      <c r="J542" s="400" t="n"/>
      <c r="K542" s="400" t="n"/>
      <c r="L542" s="400" t="n"/>
      <c r="M542" s="401" t="n"/>
    </row>
    <row r="543" ht="13.35" customHeight="1" s="162">
      <c r="B543" s="200" t="inlineStr">
        <is>
          <t>System</t>
        </is>
      </c>
      <c r="C543" s="403" t="n"/>
      <c r="D543" s="209">
        <f>IF('{Equipment Data Entry}'!B194="","",'{Equipment Data Entry}'!B194)</f>
        <v/>
      </c>
      <c r="E543" s="420" t="n"/>
      <c r="F543" s="403" t="n"/>
      <c r="G543" s="200" t="inlineStr">
        <is>
          <t>Service</t>
        </is>
      </c>
      <c r="H543" s="403" t="n"/>
      <c r="I543" s="210">
        <f>IF('{Equipment Data Entry}'!C194="","",'{Equipment Data Entry}'!C194)</f>
        <v/>
      </c>
      <c r="J543" s="420" t="n"/>
      <c r="K543" s="420" t="n"/>
      <c r="L543" s="420" t="n"/>
      <c r="M543" s="403" t="n"/>
    </row>
    <row r="544" ht="13.35" customHeight="1" s="162">
      <c r="B544" s="424" t="n"/>
      <c r="C544" s="425" t="n"/>
      <c r="D544" s="424" t="n"/>
      <c r="E544" s="426" t="n"/>
      <c r="F544" s="425" t="n"/>
      <c r="G544" s="424" t="n"/>
      <c r="H544" s="425" t="n"/>
      <c r="I544" s="424" t="n"/>
      <c r="J544" s="426" t="n"/>
      <c r="K544" s="426" t="n"/>
      <c r="L544" s="426" t="n"/>
      <c r="M544" s="425" t="n"/>
    </row>
    <row r="545" ht="13.35" customHeight="1" s="162">
      <c r="B545" s="199" t="inlineStr">
        <is>
          <t>Terminal Type</t>
        </is>
      </c>
      <c r="C545" s="401" t="n"/>
      <c r="D545" s="204">
        <f>IF('{Equipment Data Entry}'!H194="","",'{Equipment Data Entry}'!H194)</f>
        <v/>
      </c>
      <c r="E545" s="400" t="n"/>
      <c r="F545" s="400" t="n"/>
      <c r="G545" s="401" t="n"/>
      <c r="I545" s="199" t="inlineStr">
        <is>
          <t>Instrument</t>
        </is>
      </c>
      <c r="J545" s="400" t="n"/>
      <c r="K545" s="401" t="n"/>
      <c r="L545" s="199" t="n"/>
      <c r="M545" s="401" t="n"/>
    </row>
    <row r="546" ht="13.35" customHeight="1" s="162">
      <c r="B546" s="200" t="inlineStr">
        <is>
          <t>Unit Data</t>
        </is>
      </c>
      <c r="C546" s="400" t="n"/>
      <c r="D546" s="400" t="n"/>
      <c r="E546" s="400" t="n"/>
      <c r="F546" s="400" t="n"/>
      <c r="G546" s="401" t="n"/>
      <c r="I546" s="200" t="inlineStr">
        <is>
          <t>Design and Performance Data</t>
        </is>
      </c>
      <c r="J546" s="400" t="n"/>
      <c r="K546" s="400" t="n"/>
      <c r="L546" s="400" t="n"/>
      <c r="M546" s="401" t="n"/>
    </row>
    <row r="547" ht="13.35" customHeight="1" s="162">
      <c r="B547" s="199" t="inlineStr">
        <is>
          <t>Manufacturer</t>
        </is>
      </c>
      <c r="C547" s="401" t="n"/>
      <c r="D547" s="204">
        <f>IF('{Equipment Data Entry}'!E194="","",'{Equipment Data Entry}'!E194)</f>
        <v/>
      </c>
      <c r="E547" s="400" t="n"/>
      <c r="F547" s="400" t="n"/>
      <c r="G547" s="401" t="n"/>
      <c r="I547" s="199" t="inlineStr">
        <is>
          <t>Design Criteria</t>
        </is>
      </c>
      <c r="J547" s="400" t="n"/>
      <c r="K547" s="401" t="n"/>
      <c r="L547" s="199" t="inlineStr">
        <is>
          <t>Design</t>
        </is>
      </c>
      <c r="M547" s="199" t="inlineStr">
        <is>
          <t>Actual</t>
        </is>
      </c>
    </row>
    <row r="548" ht="13.35" customHeight="1" s="162">
      <c r="B548" s="199" t="inlineStr">
        <is>
          <t>Model Number</t>
        </is>
      </c>
      <c r="C548" s="401" t="n"/>
      <c r="D548" s="204">
        <f>IF('{Equipment Data Entry}'!F194="","",'{Equipment Data Entry}'!F194)</f>
        <v/>
      </c>
      <c r="E548" s="400" t="n"/>
      <c r="F548" s="400" t="n"/>
      <c r="G548" s="401" t="n"/>
      <c r="I548" s="199" t="inlineStr">
        <is>
          <t>Maximum CFM</t>
        </is>
      </c>
      <c r="J548" s="400" t="n"/>
      <c r="K548" s="401" t="n"/>
      <c r="L548" s="24">
        <f>IF('{Equipment Data Entry}'!I194="","",'{Equipment Data Entry}'!I194)</f>
        <v/>
      </c>
      <c r="M548" s="24" t="n"/>
    </row>
    <row r="549" ht="13.35" customHeight="1" s="162">
      <c r="B549" s="199" t="inlineStr">
        <is>
          <t>Serial Number</t>
        </is>
      </c>
      <c r="C549" s="401" t="n"/>
      <c r="D549" s="204" t="n"/>
      <c r="E549" s="400" t="n"/>
      <c r="F549" s="400" t="n"/>
      <c r="G549" s="401" t="n"/>
      <c r="I549" s="199" t="inlineStr">
        <is>
          <t>Minimum CFM</t>
        </is>
      </c>
      <c r="J549" s="400" t="n"/>
      <c r="K549" s="401" t="n"/>
      <c r="L549" s="24">
        <f>IF('{Equipment Data Entry}'!J194="","",'{Equipment Data Entry}'!J194)</f>
        <v/>
      </c>
      <c r="M549" s="24" t="n"/>
    </row>
    <row r="550" ht="13.35" customHeight="1" s="162">
      <c r="B550" s="199" t="inlineStr">
        <is>
          <t>Area Served</t>
        </is>
      </c>
      <c r="C550" s="401" t="n"/>
      <c r="D550" s="204">
        <f>IF('{Equipment Data Entry}'!C194="","",'{Equipment Data Entry}'!C194)</f>
        <v/>
      </c>
      <c r="E550" s="400" t="n"/>
      <c r="F550" s="400" t="n"/>
      <c r="G550" s="401" t="n"/>
      <c r="I550" s="199" t="inlineStr">
        <is>
          <t>Fan CFM</t>
        </is>
      </c>
      <c r="J550" s="400" t="n"/>
      <c r="K550" s="401" t="n"/>
      <c r="L550" s="24">
        <f>IF('{Equipment Data Entry}'!L194="","",'{Equipment Data Entry}'!L194)</f>
        <v/>
      </c>
      <c r="M550" s="24" t="n"/>
    </row>
    <row r="551" ht="13.35" customHeight="1" s="162">
      <c r="B551" s="199" t="inlineStr">
        <is>
          <t>Location</t>
        </is>
      </c>
      <c r="C551" s="401" t="n"/>
      <c r="D551" s="204">
        <f>IF('{Equipment Data Entry}'!D194="","",'{Equipment Data Entry}'!D194)</f>
        <v/>
      </c>
      <c r="E551" s="400" t="n"/>
      <c r="F551" s="400" t="n"/>
      <c r="G551" s="401" t="n"/>
      <c r="I551" s="199" t="inlineStr">
        <is>
          <t>DDC Address</t>
        </is>
      </c>
      <c r="J551" s="400" t="n"/>
      <c r="K551" s="401" t="n"/>
      <c r="L551" s="208">
        <f>IF('{Equipment Data Entry}'!M194="","",'{Equipment Data Entry}'!M194)</f>
        <v/>
      </c>
      <c r="M551" s="401" t="n"/>
    </row>
    <row r="552" ht="13.35" customHeight="1" s="162">
      <c r="B552" s="199" t="inlineStr">
        <is>
          <t>Inlet Size</t>
        </is>
      </c>
      <c r="C552" s="401" t="n"/>
      <c r="D552" s="204">
        <f>IF('{Equipment Data Entry}'!G194="","",'{Equipment Data Entry}'!G194)</f>
        <v/>
      </c>
      <c r="E552" s="400" t="n"/>
      <c r="F552" s="400" t="n"/>
      <c r="G552" s="401" t="n"/>
      <c r="I552" s="199" t="inlineStr">
        <is>
          <t>Calibration Factor</t>
        </is>
      </c>
      <c r="J552" s="400" t="n"/>
      <c r="K552" s="401" t="n"/>
      <c r="L552" s="27" t="n"/>
      <c r="M552" s="401" t="n"/>
    </row>
    <row r="553" ht="13.35" customHeight="1" s="162">
      <c r="B553" s="199" t="inlineStr">
        <is>
          <t>DDC Max / Min</t>
        </is>
      </c>
      <c r="C553" s="401" t="n"/>
      <c r="D553" s="204" t="n"/>
      <c r="E553" s="400" t="n"/>
      <c r="F553" s="400" t="n"/>
      <c r="G553" s="401" t="n"/>
      <c r="I553" s="199" t="inlineStr">
        <is>
          <t>Heating CFM</t>
        </is>
      </c>
      <c r="J553" s="400" t="n"/>
      <c r="K553" s="401" t="n"/>
      <c r="L553" s="27">
        <f>IF('{Equipment Data Entry}'!K194="","",'{Equipment Data Entry}'!K194)</f>
        <v/>
      </c>
      <c r="M553" s="401" t="n"/>
    </row>
    <row r="554"/>
    <row r="555" ht="13.35" customHeight="1" s="162">
      <c r="B555" s="200" t="inlineStr">
        <is>
          <t>System</t>
        </is>
      </c>
      <c r="C555" s="403" t="n"/>
      <c r="D555" s="209">
        <f>IF('{Equipment Data Entry}'!B195="","",'{Equipment Data Entry}'!B195)</f>
        <v/>
      </c>
      <c r="E555" s="420" t="n"/>
      <c r="F555" s="403" t="n"/>
      <c r="G555" s="200" t="inlineStr">
        <is>
          <t>Service</t>
        </is>
      </c>
      <c r="H555" s="403" t="n"/>
      <c r="I555" s="210">
        <f>IF('{Equipment Data Entry}'!C195="","",'{Equipment Data Entry}'!C195)</f>
        <v/>
      </c>
      <c r="J555" s="420" t="n"/>
      <c r="K555" s="420" t="n"/>
      <c r="L555" s="420" t="n"/>
      <c r="M555" s="403" t="n"/>
    </row>
    <row r="556" ht="13.35" customHeight="1" s="162">
      <c r="B556" s="424" t="n"/>
      <c r="C556" s="425" t="n"/>
      <c r="D556" s="424" t="n"/>
      <c r="E556" s="426" t="n"/>
      <c r="F556" s="425" t="n"/>
      <c r="G556" s="424" t="n"/>
      <c r="H556" s="425" t="n"/>
      <c r="I556" s="424" t="n"/>
      <c r="J556" s="426" t="n"/>
      <c r="K556" s="426" t="n"/>
      <c r="L556" s="426" t="n"/>
      <c r="M556" s="425" t="n"/>
    </row>
    <row r="557" ht="13.35" customHeight="1" s="162">
      <c r="B557" s="199" t="inlineStr">
        <is>
          <t>Terminal Type</t>
        </is>
      </c>
      <c r="C557" s="401" t="n"/>
      <c r="D557" s="204">
        <f>IF('{Equipment Data Entry}'!H195="","",'{Equipment Data Entry}'!H195)</f>
        <v/>
      </c>
      <c r="E557" s="400" t="n"/>
      <c r="F557" s="400" t="n"/>
      <c r="G557" s="401" t="n"/>
      <c r="I557" s="199" t="inlineStr">
        <is>
          <t>Instrument</t>
        </is>
      </c>
      <c r="J557" s="400" t="n"/>
      <c r="K557" s="401" t="n"/>
      <c r="L557" s="199" t="n"/>
      <c r="M557" s="401" t="n"/>
    </row>
    <row r="558" ht="13.35" customHeight="1" s="162">
      <c r="B558" s="200" t="inlineStr">
        <is>
          <t>Unit Data</t>
        </is>
      </c>
      <c r="C558" s="400" t="n"/>
      <c r="D558" s="400" t="n"/>
      <c r="E558" s="400" t="n"/>
      <c r="F558" s="400" t="n"/>
      <c r="G558" s="401" t="n"/>
      <c r="I558" s="200" t="inlineStr">
        <is>
          <t>Design and Performance Data</t>
        </is>
      </c>
      <c r="J558" s="400" t="n"/>
      <c r="K558" s="400" t="n"/>
      <c r="L558" s="400" t="n"/>
      <c r="M558" s="401" t="n"/>
    </row>
    <row r="559" ht="13.35" customHeight="1" s="162">
      <c r="B559" s="199" t="inlineStr">
        <is>
          <t>Manufacturer</t>
        </is>
      </c>
      <c r="C559" s="401" t="n"/>
      <c r="D559" s="204">
        <f>IF('{Equipment Data Entry}'!E195="","",'{Equipment Data Entry}'!E195)</f>
        <v/>
      </c>
      <c r="E559" s="400" t="n"/>
      <c r="F559" s="400" t="n"/>
      <c r="G559" s="401" t="n"/>
      <c r="I559" s="199" t="inlineStr">
        <is>
          <t>Design Criteria</t>
        </is>
      </c>
      <c r="J559" s="400" t="n"/>
      <c r="K559" s="401" t="n"/>
      <c r="L559" s="199" t="inlineStr">
        <is>
          <t>Design</t>
        </is>
      </c>
      <c r="M559" s="199" t="inlineStr">
        <is>
          <t>Actual</t>
        </is>
      </c>
    </row>
    <row r="560" ht="13.35" customHeight="1" s="162">
      <c r="B560" s="199" t="inlineStr">
        <is>
          <t>Model Number</t>
        </is>
      </c>
      <c r="C560" s="401" t="n"/>
      <c r="D560" s="204">
        <f>IF('{Equipment Data Entry}'!F195="","",'{Equipment Data Entry}'!F195)</f>
        <v/>
      </c>
      <c r="E560" s="400" t="n"/>
      <c r="F560" s="400" t="n"/>
      <c r="G560" s="401" t="n"/>
      <c r="I560" s="199" t="inlineStr">
        <is>
          <t>Maximum CFM</t>
        </is>
      </c>
      <c r="J560" s="400" t="n"/>
      <c r="K560" s="401" t="n"/>
      <c r="L560" s="24">
        <f>IF('{Equipment Data Entry}'!I195="","",'{Equipment Data Entry}'!I195)</f>
        <v/>
      </c>
      <c r="M560" s="24" t="n"/>
    </row>
    <row r="561" ht="13.35" customHeight="1" s="162">
      <c r="B561" s="199" t="inlineStr">
        <is>
          <t>Serial Number</t>
        </is>
      </c>
      <c r="C561" s="401" t="n"/>
      <c r="D561" s="204" t="n"/>
      <c r="E561" s="400" t="n"/>
      <c r="F561" s="400" t="n"/>
      <c r="G561" s="401" t="n"/>
      <c r="I561" s="199" t="inlineStr">
        <is>
          <t>Minimum CFM</t>
        </is>
      </c>
      <c r="J561" s="400" t="n"/>
      <c r="K561" s="401" t="n"/>
      <c r="L561" s="24">
        <f>IF('{Equipment Data Entry}'!J195="","",'{Equipment Data Entry}'!J195)</f>
        <v/>
      </c>
      <c r="M561" s="24" t="n"/>
    </row>
    <row r="562" ht="13.35" customHeight="1" s="162">
      <c r="B562" s="199" t="inlineStr">
        <is>
          <t>Area Served</t>
        </is>
      </c>
      <c r="C562" s="401" t="n"/>
      <c r="D562" s="204">
        <f>IF('{Equipment Data Entry}'!C195="","",'{Equipment Data Entry}'!C195)</f>
        <v/>
      </c>
      <c r="E562" s="400" t="n"/>
      <c r="F562" s="400" t="n"/>
      <c r="G562" s="401" t="n"/>
      <c r="I562" s="199" t="inlineStr">
        <is>
          <t>Fan CFM</t>
        </is>
      </c>
      <c r="J562" s="400" t="n"/>
      <c r="K562" s="401" t="n"/>
      <c r="L562" s="24">
        <f>IF('{Equipment Data Entry}'!L195="","",'{Equipment Data Entry}'!L195)</f>
        <v/>
      </c>
      <c r="M562" s="24" t="n"/>
    </row>
    <row r="563" ht="13.35" customHeight="1" s="162">
      <c r="B563" s="199" t="inlineStr">
        <is>
          <t>Location</t>
        </is>
      </c>
      <c r="C563" s="401" t="n"/>
      <c r="D563" s="204">
        <f>IF('{Equipment Data Entry}'!D195="","",'{Equipment Data Entry}'!D195)</f>
        <v/>
      </c>
      <c r="E563" s="400" t="n"/>
      <c r="F563" s="400" t="n"/>
      <c r="G563" s="401" t="n"/>
      <c r="I563" s="199" t="inlineStr">
        <is>
          <t>DDC Address</t>
        </is>
      </c>
      <c r="J563" s="400" t="n"/>
      <c r="K563" s="401" t="n"/>
      <c r="L563" s="208">
        <f>IF('{Equipment Data Entry}'!M195="","",'{Equipment Data Entry}'!M195)</f>
        <v/>
      </c>
      <c r="M563" s="401" t="n"/>
    </row>
    <row r="564" ht="13.35" customHeight="1" s="162">
      <c r="B564" s="199" t="inlineStr">
        <is>
          <t>Inlet Size</t>
        </is>
      </c>
      <c r="C564" s="401" t="n"/>
      <c r="D564" s="204">
        <f>IF('{Equipment Data Entry}'!G195="","",'{Equipment Data Entry}'!G195)</f>
        <v/>
      </c>
      <c r="E564" s="400" t="n"/>
      <c r="F564" s="400" t="n"/>
      <c r="G564" s="401" t="n"/>
      <c r="I564" s="199" t="inlineStr">
        <is>
          <t>Calibration Factor</t>
        </is>
      </c>
      <c r="J564" s="400" t="n"/>
      <c r="K564" s="401" t="n"/>
      <c r="L564" s="27" t="n"/>
      <c r="M564" s="401" t="n"/>
    </row>
    <row r="565" ht="13.35" customHeight="1" s="162">
      <c r="B565" s="199" t="inlineStr">
        <is>
          <t>DDC Max / Min</t>
        </is>
      </c>
      <c r="C565" s="401" t="n"/>
      <c r="D565" s="204" t="n"/>
      <c r="E565" s="400" t="n"/>
      <c r="F565" s="400" t="n"/>
      <c r="G565" s="401" t="n"/>
      <c r="I565" s="199" t="inlineStr">
        <is>
          <t>Heating CFM</t>
        </is>
      </c>
      <c r="J565" s="400" t="n"/>
      <c r="K565" s="401" t="n"/>
      <c r="L565" s="27">
        <f>IF('{Equipment Data Entry}'!K195="","",'{Equipment Data Entry}'!K195)</f>
        <v/>
      </c>
      <c r="M565" s="401" t="n"/>
    </row>
    <row r="566"/>
    <row r="567" ht="13.35" customHeight="1" s="162">
      <c r="B567" s="200" t="inlineStr">
        <is>
          <t>System</t>
        </is>
      </c>
      <c r="C567" s="403" t="n"/>
      <c r="D567" s="209">
        <f>IF('{Equipment Data Entry}'!B196="","",'{Equipment Data Entry}'!B196)</f>
        <v/>
      </c>
      <c r="E567" s="420" t="n"/>
      <c r="F567" s="403" t="n"/>
      <c r="G567" s="200" t="inlineStr">
        <is>
          <t>Service</t>
        </is>
      </c>
      <c r="H567" s="403" t="n"/>
      <c r="I567" s="210">
        <f>IF('{Equipment Data Entry}'!C196="","",'{Equipment Data Entry}'!C196)</f>
        <v/>
      </c>
      <c r="J567" s="420" t="n"/>
      <c r="K567" s="420" t="n"/>
      <c r="L567" s="420" t="n"/>
      <c r="M567" s="403" t="n"/>
    </row>
    <row r="568" ht="13.35" customHeight="1" s="162">
      <c r="B568" s="424" t="n"/>
      <c r="C568" s="425" t="n"/>
      <c r="D568" s="424" t="n"/>
      <c r="E568" s="426" t="n"/>
      <c r="F568" s="425" t="n"/>
      <c r="G568" s="424" t="n"/>
      <c r="H568" s="425" t="n"/>
      <c r="I568" s="424" t="n"/>
      <c r="J568" s="426" t="n"/>
      <c r="K568" s="426" t="n"/>
      <c r="L568" s="426" t="n"/>
      <c r="M568" s="425" t="n"/>
    </row>
    <row r="569" ht="13.35" customHeight="1" s="162">
      <c r="B569" s="199" t="inlineStr">
        <is>
          <t>Terminal Type</t>
        </is>
      </c>
      <c r="C569" s="401" t="n"/>
      <c r="D569" s="204">
        <f>IF('{Equipment Data Entry}'!H196="","",'{Equipment Data Entry}'!H196)</f>
        <v/>
      </c>
      <c r="E569" s="400" t="n"/>
      <c r="F569" s="400" t="n"/>
      <c r="G569" s="401" t="n"/>
      <c r="I569" s="199" t="inlineStr">
        <is>
          <t>Instrument</t>
        </is>
      </c>
      <c r="J569" s="400" t="n"/>
      <c r="K569" s="401" t="n"/>
      <c r="L569" s="199" t="n"/>
      <c r="M569" s="401" t="n"/>
    </row>
    <row r="570" ht="13.35" customHeight="1" s="162">
      <c r="B570" s="200" t="inlineStr">
        <is>
          <t>Unit Data</t>
        </is>
      </c>
      <c r="C570" s="400" t="n"/>
      <c r="D570" s="400" t="n"/>
      <c r="E570" s="400" t="n"/>
      <c r="F570" s="400" t="n"/>
      <c r="G570" s="401" t="n"/>
      <c r="I570" s="200" t="inlineStr">
        <is>
          <t>Design and Performance Data</t>
        </is>
      </c>
      <c r="J570" s="400" t="n"/>
      <c r="K570" s="400" t="n"/>
      <c r="L570" s="400" t="n"/>
      <c r="M570" s="401" t="n"/>
    </row>
    <row r="571" ht="13.35" customHeight="1" s="162">
      <c r="B571" s="199" t="inlineStr">
        <is>
          <t>Manufacturer</t>
        </is>
      </c>
      <c r="C571" s="401" t="n"/>
      <c r="D571" s="204">
        <f>IF('{Equipment Data Entry}'!E196="","",'{Equipment Data Entry}'!E196)</f>
        <v/>
      </c>
      <c r="E571" s="400" t="n"/>
      <c r="F571" s="400" t="n"/>
      <c r="G571" s="401" t="n"/>
      <c r="I571" s="199" t="inlineStr">
        <is>
          <t>Design Criteria</t>
        </is>
      </c>
      <c r="J571" s="400" t="n"/>
      <c r="K571" s="401" t="n"/>
      <c r="L571" s="199" t="inlineStr">
        <is>
          <t>Design</t>
        </is>
      </c>
      <c r="M571" s="199" t="inlineStr">
        <is>
          <t>Actual</t>
        </is>
      </c>
    </row>
    <row r="572" ht="13.35" customHeight="1" s="162">
      <c r="B572" s="199" t="inlineStr">
        <is>
          <t>Model Number</t>
        </is>
      </c>
      <c r="C572" s="401" t="n"/>
      <c r="D572" s="204">
        <f>IF('{Equipment Data Entry}'!F196="","",'{Equipment Data Entry}'!F196)</f>
        <v/>
      </c>
      <c r="E572" s="400" t="n"/>
      <c r="F572" s="400" t="n"/>
      <c r="G572" s="401" t="n"/>
      <c r="I572" s="199" t="inlineStr">
        <is>
          <t>Maximum CFM</t>
        </is>
      </c>
      <c r="J572" s="400" t="n"/>
      <c r="K572" s="401" t="n"/>
      <c r="L572" s="24">
        <f>IF('{Equipment Data Entry}'!I196="","",'{Equipment Data Entry}'!I196)</f>
        <v/>
      </c>
      <c r="M572" s="24" t="n"/>
    </row>
    <row r="573" ht="13.35" customHeight="1" s="162">
      <c r="B573" s="199" t="inlineStr">
        <is>
          <t>Serial Number</t>
        </is>
      </c>
      <c r="C573" s="401" t="n"/>
      <c r="D573" s="204" t="n"/>
      <c r="E573" s="400" t="n"/>
      <c r="F573" s="400" t="n"/>
      <c r="G573" s="401" t="n"/>
      <c r="I573" s="199" t="inlineStr">
        <is>
          <t>Minimum CFM</t>
        </is>
      </c>
      <c r="J573" s="400" t="n"/>
      <c r="K573" s="401" t="n"/>
      <c r="L573" s="24">
        <f>IF('{Equipment Data Entry}'!J196="","",'{Equipment Data Entry}'!J196)</f>
        <v/>
      </c>
      <c r="M573" s="24" t="n"/>
    </row>
    <row r="574" ht="13.35" customHeight="1" s="162">
      <c r="B574" s="199" t="inlineStr">
        <is>
          <t>Area Served</t>
        </is>
      </c>
      <c r="C574" s="401" t="n"/>
      <c r="D574" s="204">
        <f>IF('{Equipment Data Entry}'!C196="","",'{Equipment Data Entry}'!C196)</f>
        <v/>
      </c>
      <c r="E574" s="400" t="n"/>
      <c r="F574" s="400" t="n"/>
      <c r="G574" s="401" t="n"/>
      <c r="I574" s="199" t="inlineStr">
        <is>
          <t>Fan CFM</t>
        </is>
      </c>
      <c r="J574" s="400" t="n"/>
      <c r="K574" s="401" t="n"/>
      <c r="L574" s="24">
        <f>IF('{Equipment Data Entry}'!L196="","",'{Equipment Data Entry}'!L196)</f>
        <v/>
      </c>
      <c r="M574" s="24" t="n"/>
    </row>
    <row r="575" ht="13.35" customHeight="1" s="162">
      <c r="B575" s="199" t="inlineStr">
        <is>
          <t>Location</t>
        </is>
      </c>
      <c r="C575" s="401" t="n"/>
      <c r="D575" s="204">
        <f>IF('{Equipment Data Entry}'!D196="","",'{Equipment Data Entry}'!D196)</f>
        <v/>
      </c>
      <c r="E575" s="400" t="n"/>
      <c r="F575" s="400" t="n"/>
      <c r="G575" s="401" t="n"/>
      <c r="I575" s="199" t="inlineStr">
        <is>
          <t>DDC Address</t>
        </is>
      </c>
      <c r="J575" s="400" t="n"/>
      <c r="K575" s="401" t="n"/>
      <c r="L575" s="208">
        <f>IF('{Equipment Data Entry}'!M196="","",'{Equipment Data Entry}'!M196)</f>
        <v/>
      </c>
      <c r="M575" s="401" t="n"/>
    </row>
    <row r="576" ht="13.35" customHeight="1" s="162">
      <c r="B576" s="199" t="inlineStr">
        <is>
          <t>Inlet Size</t>
        </is>
      </c>
      <c r="C576" s="401" t="n"/>
      <c r="D576" s="204">
        <f>IF('{Equipment Data Entry}'!G196="","",'{Equipment Data Entry}'!G196)</f>
        <v/>
      </c>
      <c r="E576" s="400" t="n"/>
      <c r="F576" s="400" t="n"/>
      <c r="G576" s="401" t="n"/>
      <c r="I576" s="199" t="inlineStr">
        <is>
          <t>Calibration Factor</t>
        </is>
      </c>
      <c r="J576" s="400" t="n"/>
      <c r="K576" s="401" t="n"/>
      <c r="L576" s="27" t="n"/>
      <c r="M576" s="401" t="n"/>
    </row>
    <row r="577" ht="13.35" customHeight="1" s="162">
      <c r="B577" s="199" t="inlineStr">
        <is>
          <t>DDC Max / Min</t>
        </is>
      </c>
      <c r="C577" s="401" t="n"/>
      <c r="D577" s="204" t="n"/>
      <c r="E577" s="400" t="n"/>
      <c r="F577" s="400" t="n"/>
      <c r="G577" s="401" t="n"/>
      <c r="I577" s="199" t="inlineStr">
        <is>
          <t>Heating CFM</t>
        </is>
      </c>
      <c r="J577" s="400" t="n"/>
      <c r="K577" s="401" t="n"/>
      <c r="L577" s="27">
        <f>IF('{Equipment Data Entry}'!K196="","",'{Equipment Data Entry}'!K196)</f>
        <v/>
      </c>
      <c r="M577" s="401" t="n"/>
    </row>
    <row r="578"/>
    <row r="579" ht="13.35" customHeight="1" s="162">
      <c r="B579" s="200" t="inlineStr">
        <is>
          <t>System</t>
        </is>
      </c>
      <c r="C579" s="403" t="n"/>
      <c r="D579" s="209">
        <f>IF('{Equipment Data Entry}'!B197="","",'{Equipment Data Entry}'!B197)</f>
        <v/>
      </c>
      <c r="E579" s="420" t="n"/>
      <c r="F579" s="403" t="n"/>
      <c r="G579" s="200" t="inlineStr">
        <is>
          <t>Service</t>
        </is>
      </c>
      <c r="H579" s="403" t="n"/>
      <c r="I579" s="210">
        <f>IF('{Equipment Data Entry}'!C197="","",'{Equipment Data Entry}'!C197)</f>
        <v/>
      </c>
      <c r="J579" s="420" t="n"/>
      <c r="K579" s="420" t="n"/>
      <c r="L579" s="420" t="n"/>
      <c r="M579" s="403" t="n"/>
    </row>
    <row r="580" ht="13.35" customHeight="1" s="162">
      <c r="B580" s="424" t="n"/>
      <c r="C580" s="425" t="n"/>
      <c r="D580" s="424" t="n"/>
      <c r="E580" s="426" t="n"/>
      <c r="F580" s="425" t="n"/>
      <c r="G580" s="424" t="n"/>
      <c r="H580" s="425" t="n"/>
      <c r="I580" s="424" t="n"/>
      <c r="J580" s="426" t="n"/>
      <c r="K580" s="426" t="n"/>
      <c r="L580" s="426" t="n"/>
      <c r="M580" s="425" t="n"/>
    </row>
    <row r="581" ht="13.35" customHeight="1" s="162">
      <c r="B581" s="199" t="inlineStr">
        <is>
          <t>Terminal Type</t>
        </is>
      </c>
      <c r="C581" s="401" t="n"/>
      <c r="D581" s="204">
        <f>IF('{Equipment Data Entry}'!H197="","",'{Equipment Data Entry}'!H197)</f>
        <v/>
      </c>
      <c r="E581" s="400" t="n"/>
      <c r="F581" s="400" t="n"/>
      <c r="G581" s="401" t="n"/>
      <c r="I581" s="199" t="inlineStr">
        <is>
          <t>Instrument</t>
        </is>
      </c>
      <c r="J581" s="400" t="n"/>
      <c r="K581" s="401" t="n"/>
      <c r="L581" s="199" t="n"/>
      <c r="M581" s="401" t="n"/>
    </row>
    <row r="582" ht="13.35" customHeight="1" s="162">
      <c r="B582" s="200" t="inlineStr">
        <is>
          <t>Unit Data</t>
        </is>
      </c>
      <c r="C582" s="400" t="n"/>
      <c r="D582" s="400" t="n"/>
      <c r="E582" s="400" t="n"/>
      <c r="F582" s="400" t="n"/>
      <c r="G582" s="401" t="n"/>
      <c r="I582" s="200" t="inlineStr">
        <is>
          <t>Design and Performance Data</t>
        </is>
      </c>
      <c r="J582" s="400" t="n"/>
      <c r="K582" s="400" t="n"/>
      <c r="L582" s="400" t="n"/>
      <c r="M582" s="401" t="n"/>
    </row>
    <row r="583" ht="13.35" customHeight="1" s="162">
      <c r="B583" s="199" t="inlineStr">
        <is>
          <t>Manufacturer</t>
        </is>
      </c>
      <c r="C583" s="401" t="n"/>
      <c r="D583" s="204">
        <f>IF('{Equipment Data Entry}'!E197="","",'{Equipment Data Entry}'!E197)</f>
        <v/>
      </c>
      <c r="E583" s="400" t="n"/>
      <c r="F583" s="400" t="n"/>
      <c r="G583" s="401" t="n"/>
      <c r="I583" s="199" t="inlineStr">
        <is>
          <t>Design Criteria</t>
        </is>
      </c>
      <c r="J583" s="400" t="n"/>
      <c r="K583" s="401" t="n"/>
      <c r="L583" s="199" t="inlineStr">
        <is>
          <t>Design</t>
        </is>
      </c>
      <c r="M583" s="199" t="inlineStr">
        <is>
          <t>Actual</t>
        </is>
      </c>
    </row>
    <row r="584" ht="13.35" customHeight="1" s="162">
      <c r="B584" s="199" t="inlineStr">
        <is>
          <t>Model Number</t>
        </is>
      </c>
      <c r="C584" s="401" t="n"/>
      <c r="D584" s="204">
        <f>IF('{Equipment Data Entry}'!F197="","",'{Equipment Data Entry}'!F197)</f>
        <v/>
      </c>
      <c r="E584" s="400" t="n"/>
      <c r="F584" s="400" t="n"/>
      <c r="G584" s="401" t="n"/>
      <c r="I584" s="199" t="inlineStr">
        <is>
          <t>Maximum CFM</t>
        </is>
      </c>
      <c r="J584" s="400" t="n"/>
      <c r="K584" s="401" t="n"/>
      <c r="L584" s="24">
        <f>IF('{Equipment Data Entry}'!I197="","",'{Equipment Data Entry}'!I197)</f>
        <v/>
      </c>
      <c r="M584" s="24" t="n"/>
    </row>
    <row r="585" ht="13.35" customHeight="1" s="162">
      <c r="B585" s="199" t="inlineStr">
        <is>
          <t>Serial Number</t>
        </is>
      </c>
      <c r="C585" s="401" t="n"/>
      <c r="D585" s="204" t="n"/>
      <c r="E585" s="400" t="n"/>
      <c r="F585" s="400" t="n"/>
      <c r="G585" s="401" t="n"/>
      <c r="I585" s="199" t="inlineStr">
        <is>
          <t>Minimum CFM</t>
        </is>
      </c>
      <c r="J585" s="400" t="n"/>
      <c r="K585" s="401" t="n"/>
      <c r="L585" s="24">
        <f>IF('{Equipment Data Entry}'!J197="","",'{Equipment Data Entry}'!J197)</f>
        <v/>
      </c>
      <c r="M585" s="24" t="n"/>
    </row>
    <row r="586" ht="13.35" customHeight="1" s="162">
      <c r="B586" s="199" t="inlineStr">
        <is>
          <t>Area Served</t>
        </is>
      </c>
      <c r="C586" s="401" t="n"/>
      <c r="D586" s="204">
        <f>IF('{Equipment Data Entry}'!C197="","",'{Equipment Data Entry}'!C197)</f>
        <v/>
      </c>
      <c r="E586" s="400" t="n"/>
      <c r="F586" s="400" t="n"/>
      <c r="G586" s="401" t="n"/>
      <c r="I586" s="199" t="inlineStr">
        <is>
          <t>Fan CFM</t>
        </is>
      </c>
      <c r="J586" s="400" t="n"/>
      <c r="K586" s="401" t="n"/>
      <c r="L586" s="24">
        <f>IF('{Equipment Data Entry}'!L197="","",'{Equipment Data Entry}'!L197)</f>
        <v/>
      </c>
      <c r="M586" s="24" t="n"/>
    </row>
    <row r="587" ht="13.35" customHeight="1" s="162">
      <c r="B587" s="199" t="inlineStr">
        <is>
          <t>Location</t>
        </is>
      </c>
      <c r="C587" s="401" t="n"/>
      <c r="D587" s="204">
        <f>IF('{Equipment Data Entry}'!D197="","",'{Equipment Data Entry}'!D197)</f>
        <v/>
      </c>
      <c r="E587" s="400" t="n"/>
      <c r="F587" s="400" t="n"/>
      <c r="G587" s="401" t="n"/>
      <c r="I587" s="199" t="inlineStr">
        <is>
          <t>DDC Address</t>
        </is>
      </c>
      <c r="J587" s="400" t="n"/>
      <c r="K587" s="401" t="n"/>
      <c r="L587" s="208">
        <f>IF('{Equipment Data Entry}'!M197="","",'{Equipment Data Entry}'!M197)</f>
        <v/>
      </c>
      <c r="M587" s="401" t="n"/>
    </row>
    <row r="588" ht="13.35" customHeight="1" s="162">
      <c r="B588" s="199" t="inlineStr">
        <is>
          <t>Inlet Size</t>
        </is>
      </c>
      <c r="C588" s="401" t="n"/>
      <c r="D588" s="204">
        <f>IF('{Equipment Data Entry}'!G197="","",'{Equipment Data Entry}'!G197)</f>
        <v/>
      </c>
      <c r="E588" s="400" t="n"/>
      <c r="F588" s="400" t="n"/>
      <c r="G588" s="401" t="n"/>
      <c r="I588" s="199" t="inlineStr">
        <is>
          <t>Calibration Factor</t>
        </is>
      </c>
      <c r="J588" s="400" t="n"/>
      <c r="K588" s="401" t="n"/>
      <c r="L588" s="27" t="n"/>
      <c r="M588" s="401" t="n"/>
    </row>
    <row r="589" ht="13.35" customHeight="1" s="162">
      <c r="B589" s="199" t="inlineStr">
        <is>
          <t>DDC Max / Min</t>
        </is>
      </c>
      <c r="C589" s="401" t="n"/>
      <c r="D589" s="204" t="n"/>
      <c r="E589" s="400" t="n"/>
      <c r="F589" s="400" t="n"/>
      <c r="G589" s="401" t="n"/>
      <c r="I589" s="199" t="inlineStr">
        <is>
          <t>Heating CFM</t>
        </is>
      </c>
      <c r="J589" s="400" t="n"/>
      <c r="K589" s="401" t="n"/>
      <c r="L589" s="27">
        <f>IF('{Equipment Data Entry}'!K197="","",'{Equipment Data Entry}'!K197)</f>
        <v/>
      </c>
      <c r="M589" s="401" t="n"/>
    </row>
    <row r="590" ht="13.35" customHeight="1" s="162">
      <c r="B590" s="205" t="inlineStr">
        <is>
          <t>Notes</t>
        </is>
      </c>
      <c r="C590" s="186" t="n"/>
      <c r="D590" s="400" t="n"/>
      <c r="E590" s="400" t="n"/>
      <c r="F590" s="400" t="n"/>
      <c r="G590" s="400" t="n"/>
      <c r="H590" s="400" t="n"/>
      <c r="I590" s="400" t="n"/>
      <c r="J590" s="400" t="n"/>
      <c r="K590" s="400" t="n"/>
      <c r="L590" s="400" t="n"/>
      <c r="M590" s="401" t="n"/>
    </row>
    <row r="591" ht="13.35" customHeight="1" s="162">
      <c r="B591" s="186" t="n"/>
      <c r="C591" s="400" t="n"/>
      <c r="D591" s="400" t="n"/>
      <c r="E591" s="400" t="n"/>
      <c r="F591" s="400" t="n"/>
      <c r="G591" s="400" t="n"/>
      <c r="H591" s="400" t="n"/>
      <c r="I591" s="400" t="n"/>
      <c r="J591" s="400" t="n"/>
      <c r="K591" s="400" t="n"/>
      <c r="L591" s="400" t="n"/>
      <c r="M591" s="401" t="n"/>
    </row>
    <row r="592" ht="13.35" customHeight="1" s="162">
      <c r="B592" s="200" t="inlineStr">
        <is>
          <t>System</t>
        </is>
      </c>
      <c r="C592" s="403" t="n"/>
      <c r="D592" s="209">
        <f>IF('{Equipment Data Entry}'!B198="","",'{Equipment Data Entry}'!B198)</f>
        <v/>
      </c>
      <c r="E592" s="420" t="n"/>
      <c r="F592" s="403" t="n"/>
      <c r="G592" s="200" t="inlineStr">
        <is>
          <t>Service</t>
        </is>
      </c>
      <c r="H592" s="403" t="n"/>
      <c r="I592" s="210">
        <f>IF('{Equipment Data Entry}'!C198="","",'{Equipment Data Entry}'!C198)</f>
        <v/>
      </c>
      <c r="J592" s="420" t="n"/>
      <c r="K592" s="420" t="n"/>
      <c r="L592" s="420" t="n"/>
      <c r="M592" s="403" t="n"/>
    </row>
    <row r="593" ht="13.35" customHeight="1" s="162">
      <c r="B593" s="424" t="n"/>
      <c r="C593" s="425" t="n"/>
      <c r="D593" s="424" t="n"/>
      <c r="E593" s="426" t="n"/>
      <c r="F593" s="425" t="n"/>
      <c r="G593" s="424" t="n"/>
      <c r="H593" s="425" t="n"/>
      <c r="I593" s="424" t="n"/>
      <c r="J593" s="426" t="n"/>
      <c r="K593" s="426" t="n"/>
      <c r="L593" s="426" t="n"/>
      <c r="M593" s="425" t="n"/>
    </row>
    <row r="594" ht="13.35" customHeight="1" s="162">
      <c r="B594" s="199" t="inlineStr">
        <is>
          <t>Terminal Type</t>
        </is>
      </c>
      <c r="C594" s="401" t="n"/>
      <c r="D594" s="204">
        <f>IF('{Equipment Data Entry}'!H198="","",'{Equipment Data Entry}'!H198)</f>
        <v/>
      </c>
      <c r="E594" s="400" t="n"/>
      <c r="F594" s="400" t="n"/>
      <c r="G594" s="401" t="n"/>
      <c r="I594" s="199" t="inlineStr">
        <is>
          <t>Instrument</t>
        </is>
      </c>
      <c r="J594" s="400" t="n"/>
      <c r="K594" s="401" t="n"/>
      <c r="L594" s="199" t="n"/>
      <c r="M594" s="401" t="n"/>
    </row>
    <row r="595" ht="13.35" customHeight="1" s="162">
      <c r="B595" s="200" t="inlineStr">
        <is>
          <t>Unit Data</t>
        </is>
      </c>
      <c r="C595" s="400" t="n"/>
      <c r="D595" s="400" t="n"/>
      <c r="E595" s="400" t="n"/>
      <c r="F595" s="400" t="n"/>
      <c r="G595" s="401" t="n"/>
      <c r="I595" s="200" t="inlineStr">
        <is>
          <t>Design and Performance Data</t>
        </is>
      </c>
      <c r="J595" s="400" t="n"/>
      <c r="K595" s="400" t="n"/>
      <c r="L595" s="400" t="n"/>
      <c r="M595" s="401" t="n"/>
    </row>
    <row r="596" ht="13.35" customHeight="1" s="162">
      <c r="B596" s="199" t="inlineStr">
        <is>
          <t>Manufacturer</t>
        </is>
      </c>
      <c r="C596" s="401" t="n"/>
      <c r="D596" s="204">
        <f>IF('{Equipment Data Entry}'!E198="","",'{Equipment Data Entry}'!E198)</f>
        <v/>
      </c>
      <c r="E596" s="400" t="n"/>
      <c r="F596" s="400" t="n"/>
      <c r="G596" s="401" t="n"/>
      <c r="I596" s="199" t="inlineStr">
        <is>
          <t>Design Criteria</t>
        </is>
      </c>
      <c r="J596" s="400" t="n"/>
      <c r="K596" s="401" t="n"/>
      <c r="L596" s="199" t="inlineStr">
        <is>
          <t>Design</t>
        </is>
      </c>
      <c r="M596" s="199" t="inlineStr">
        <is>
          <t>Actual</t>
        </is>
      </c>
    </row>
    <row r="597" ht="13.35" customHeight="1" s="162">
      <c r="B597" s="199" t="inlineStr">
        <is>
          <t>Model Number</t>
        </is>
      </c>
      <c r="C597" s="401" t="n"/>
      <c r="D597" s="204">
        <f>IF('{Equipment Data Entry}'!F198="","",'{Equipment Data Entry}'!F198)</f>
        <v/>
      </c>
      <c r="E597" s="400" t="n"/>
      <c r="F597" s="400" t="n"/>
      <c r="G597" s="401" t="n"/>
      <c r="I597" s="199" t="inlineStr">
        <is>
          <t>Maximum CFM</t>
        </is>
      </c>
      <c r="J597" s="400" t="n"/>
      <c r="K597" s="401" t="n"/>
      <c r="L597" s="24">
        <f>IF('{Equipment Data Entry}'!I198="","",'{Equipment Data Entry}'!I198)</f>
        <v/>
      </c>
      <c r="M597" s="24" t="n"/>
    </row>
    <row r="598" ht="13.35" customHeight="1" s="162">
      <c r="B598" s="199" t="inlineStr">
        <is>
          <t>Serial Number</t>
        </is>
      </c>
      <c r="C598" s="401" t="n"/>
      <c r="D598" s="204" t="n"/>
      <c r="E598" s="400" t="n"/>
      <c r="F598" s="400" t="n"/>
      <c r="G598" s="401" t="n"/>
      <c r="I598" s="199" t="inlineStr">
        <is>
          <t>Minimum CFM</t>
        </is>
      </c>
      <c r="J598" s="400" t="n"/>
      <c r="K598" s="401" t="n"/>
      <c r="L598" s="24">
        <f>IF('{Equipment Data Entry}'!J198="","",'{Equipment Data Entry}'!J198)</f>
        <v/>
      </c>
      <c r="M598" s="24" t="n"/>
    </row>
    <row r="599" ht="13.35" customHeight="1" s="162">
      <c r="B599" s="199" t="inlineStr">
        <is>
          <t>Area Served</t>
        </is>
      </c>
      <c r="C599" s="401" t="n"/>
      <c r="D599" s="204">
        <f>IF('{Equipment Data Entry}'!C198="","",'{Equipment Data Entry}'!C198)</f>
        <v/>
      </c>
      <c r="E599" s="400" t="n"/>
      <c r="F599" s="400" t="n"/>
      <c r="G599" s="401" t="n"/>
      <c r="I599" s="199" t="inlineStr">
        <is>
          <t>Fan CFM</t>
        </is>
      </c>
      <c r="J599" s="400" t="n"/>
      <c r="K599" s="401" t="n"/>
      <c r="L599" s="24">
        <f>IF('{Equipment Data Entry}'!L198="","",'{Equipment Data Entry}'!L198)</f>
        <v/>
      </c>
      <c r="M599" s="24" t="n"/>
    </row>
    <row r="600" ht="13.35" customHeight="1" s="162">
      <c r="B600" s="199" t="inlineStr">
        <is>
          <t>Location</t>
        </is>
      </c>
      <c r="C600" s="401" t="n"/>
      <c r="D600" s="204">
        <f>IF('{Equipment Data Entry}'!D198="","",'{Equipment Data Entry}'!D198)</f>
        <v/>
      </c>
      <c r="E600" s="400" t="n"/>
      <c r="F600" s="400" t="n"/>
      <c r="G600" s="401" t="n"/>
      <c r="I600" s="199" t="inlineStr">
        <is>
          <t>DDC Address</t>
        </is>
      </c>
      <c r="J600" s="400" t="n"/>
      <c r="K600" s="401" t="n"/>
      <c r="L600" s="208">
        <f>IF('{Equipment Data Entry}'!M198="","",'{Equipment Data Entry}'!M198)</f>
        <v/>
      </c>
      <c r="M600" s="401" t="n"/>
    </row>
    <row r="601" ht="13.35" customHeight="1" s="162">
      <c r="B601" s="199" t="inlineStr">
        <is>
          <t>Inlet Size</t>
        </is>
      </c>
      <c r="C601" s="401" t="n"/>
      <c r="D601" s="204">
        <f>IF('{Equipment Data Entry}'!G198="","",'{Equipment Data Entry}'!G198)</f>
        <v/>
      </c>
      <c r="E601" s="400" t="n"/>
      <c r="F601" s="400" t="n"/>
      <c r="G601" s="401" t="n"/>
      <c r="I601" s="199" t="inlineStr">
        <is>
          <t>Calibration Factor</t>
        </is>
      </c>
      <c r="J601" s="400" t="n"/>
      <c r="K601" s="401" t="n"/>
      <c r="L601" s="27" t="n"/>
      <c r="M601" s="401" t="n"/>
    </row>
    <row r="602" ht="13.35" customHeight="1" s="162">
      <c r="B602" s="199" t="inlineStr">
        <is>
          <t>DDC Max / Min</t>
        </is>
      </c>
      <c r="C602" s="401" t="n"/>
      <c r="D602" s="204" t="n"/>
      <c r="E602" s="400" t="n"/>
      <c r="F602" s="400" t="n"/>
      <c r="G602" s="401" t="n"/>
      <c r="I602" s="199" t="inlineStr">
        <is>
          <t>Heating CFM</t>
        </is>
      </c>
      <c r="J602" s="400" t="n"/>
      <c r="K602" s="401" t="n"/>
      <c r="L602" s="27">
        <f>IF('{Equipment Data Entry}'!K198="","",'{Equipment Data Entry}'!K198)</f>
        <v/>
      </c>
      <c r="M602" s="401" t="n"/>
    </row>
    <row r="603"/>
    <row r="604" ht="13.35" customHeight="1" s="162">
      <c r="B604" s="200" t="inlineStr">
        <is>
          <t>System</t>
        </is>
      </c>
      <c r="C604" s="403" t="n"/>
      <c r="D604" s="209">
        <f>IF('{Equipment Data Entry}'!B199="","",'{Equipment Data Entry}'!B199)</f>
        <v/>
      </c>
      <c r="E604" s="420" t="n"/>
      <c r="F604" s="403" t="n"/>
      <c r="G604" s="200" t="inlineStr">
        <is>
          <t>Service</t>
        </is>
      </c>
      <c r="H604" s="403" t="n"/>
      <c r="I604" s="210">
        <f>IF('{Equipment Data Entry}'!C199="","",'{Equipment Data Entry}'!C199)</f>
        <v/>
      </c>
      <c r="J604" s="420" t="n"/>
      <c r="K604" s="420" t="n"/>
      <c r="L604" s="420" t="n"/>
      <c r="M604" s="403" t="n"/>
    </row>
    <row r="605" ht="13.35" customHeight="1" s="162">
      <c r="B605" s="424" t="n"/>
      <c r="C605" s="425" t="n"/>
      <c r="D605" s="424" t="n"/>
      <c r="E605" s="426" t="n"/>
      <c r="F605" s="425" t="n"/>
      <c r="G605" s="424" t="n"/>
      <c r="H605" s="425" t="n"/>
      <c r="I605" s="424" t="n"/>
      <c r="J605" s="426" t="n"/>
      <c r="K605" s="426" t="n"/>
      <c r="L605" s="426" t="n"/>
      <c r="M605" s="425" t="n"/>
    </row>
    <row r="606" ht="13.35" customHeight="1" s="162">
      <c r="B606" s="199" t="inlineStr">
        <is>
          <t>Terminal Type</t>
        </is>
      </c>
      <c r="C606" s="401" t="n"/>
      <c r="D606" s="204">
        <f>IF('{Equipment Data Entry}'!H199="","",'{Equipment Data Entry}'!H199)</f>
        <v/>
      </c>
      <c r="E606" s="400" t="n"/>
      <c r="F606" s="400" t="n"/>
      <c r="G606" s="401" t="n"/>
      <c r="I606" s="199" t="inlineStr">
        <is>
          <t>Instrument</t>
        </is>
      </c>
      <c r="J606" s="400" t="n"/>
      <c r="K606" s="401" t="n"/>
      <c r="L606" s="199" t="n"/>
      <c r="M606" s="401" t="n"/>
    </row>
    <row r="607" ht="13.35" customHeight="1" s="162">
      <c r="B607" s="200" t="inlineStr">
        <is>
          <t>Unit Data</t>
        </is>
      </c>
      <c r="C607" s="400" t="n"/>
      <c r="D607" s="400" t="n"/>
      <c r="E607" s="400" t="n"/>
      <c r="F607" s="400" t="n"/>
      <c r="G607" s="401" t="n"/>
      <c r="I607" s="200" t="inlineStr">
        <is>
          <t>Design and Performance Data</t>
        </is>
      </c>
      <c r="J607" s="400" t="n"/>
      <c r="K607" s="400" t="n"/>
      <c r="L607" s="400" t="n"/>
      <c r="M607" s="401" t="n"/>
    </row>
    <row r="608" ht="13.35" customHeight="1" s="162">
      <c r="B608" s="199" t="inlineStr">
        <is>
          <t>Manufacturer</t>
        </is>
      </c>
      <c r="C608" s="401" t="n"/>
      <c r="D608" s="204">
        <f>IF('{Equipment Data Entry}'!E199="","",'{Equipment Data Entry}'!E199)</f>
        <v/>
      </c>
      <c r="E608" s="400" t="n"/>
      <c r="F608" s="400" t="n"/>
      <c r="G608" s="401" t="n"/>
      <c r="I608" s="199" t="inlineStr">
        <is>
          <t>Design Criteria</t>
        </is>
      </c>
      <c r="J608" s="400" t="n"/>
      <c r="K608" s="401" t="n"/>
      <c r="L608" s="199" t="inlineStr">
        <is>
          <t>Design</t>
        </is>
      </c>
      <c r="M608" s="199" t="inlineStr">
        <is>
          <t>Actual</t>
        </is>
      </c>
    </row>
    <row r="609" ht="13.35" customHeight="1" s="162">
      <c r="B609" s="199" t="inlineStr">
        <is>
          <t>Model Number</t>
        </is>
      </c>
      <c r="C609" s="401" t="n"/>
      <c r="D609" s="204">
        <f>IF('{Equipment Data Entry}'!F199="","",'{Equipment Data Entry}'!F199)</f>
        <v/>
      </c>
      <c r="E609" s="400" t="n"/>
      <c r="F609" s="400" t="n"/>
      <c r="G609" s="401" t="n"/>
      <c r="I609" s="199" t="inlineStr">
        <is>
          <t>Maximum CFM</t>
        </is>
      </c>
      <c r="J609" s="400" t="n"/>
      <c r="K609" s="401" t="n"/>
      <c r="L609" s="24">
        <f>IF('{Equipment Data Entry}'!I199="","",'{Equipment Data Entry}'!I199)</f>
        <v/>
      </c>
      <c r="M609" s="24" t="n"/>
    </row>
    <row r="610" ht="13.35" customHeight="1" s="162">
      <c r="B610" s="199" t="inlineStr">
        <is>
          <t>Serial Number</t>
        </is>
      </c>
      <c r="C610" s="401" t="n"/>
      <c r="D610" s="204" t="n"/>
      <c r="E610" s="400" t="n"/>
      <c r="F610" s="400" t="n"/>
      <c r="G610" s="401" t="n"/>
      <c r="I610" s="199" t="inlineStr">
        <is>
          <t>Minimum CFM</t>
        </is>
      </c>
      <c r="J610" s="400" t="n"/>
      <c r="K610" s="401" t="n"/>
      <c r="L610" s="24">
        <f>IF('{Equipment Data Entry}'!J199="","",'{Equipment Data Entry}'!J199)</f>
        <v/>
      </c>
      <c r="M610" s="24" t="n"/>
    </row>
    <row r="611" ht="13.35" customHeight="1" s="162">
      <c r="B611" s="199" t="inlineStr">
        <is>
          <t>Area Served</t>
        </is>
      </c>
      <c r="C611" s="401" t="n"/>
      <c r="D611" s="204">
        <f>IF('{Equipment Data Entry}'!C199="","",'{Equipment Data Entry}'!C199)</f>
        <v/>
      </c>
      <c r="E611" s="400" t="n"/>
      <c r="F611" s="400" t="n"/>
      <c r="G611" s="401" t="n"/>
      <c r="I611" s="199" t="inlineStr">
        <is>
          <t>Fan CFM</t>
        </is>
      </c>
      <c r="J611" s="400" t="n"/>
      <c r="K611" s="401" t="n"/>
      <c r="L611" s="24">
        <f>IF('{Equipment Data Entry}'!L199="","",'{Equipment Data Entry}'!L199)</f>
        <v/>
      </c>
      <c r="M611" s="24" t="n"/>
    </row>
    <row r="612" ht="13.35" customHeight="1" s="162">
      <c r="B612" s="199" t="inlineStr">
        <is>
          <t>Location</t>
        </is>
      </c>
      <c r="C612" s="401" t="n"/>
      <c r="D612" s="204">
        <f>IF('{Equipment Data Entry}'!D199="","",'{Equipment Data Entry}'!D199)</f>
        <v/>
      </c>
      <c r="E612" s="400" t="n"/>
      <c r="F612" s="400" t="n"/>
      <c r="G612" s="401" t="n"/>
      <c r="I612" s="199" t="inlineStr">
        <is>
          <t>DDC Address</t>
        </is>
      </c>
      <c r="J612" s="400" t="n"/>
      <c r="K612" s="401" t="n"/>
      <c r="L612" s="208">
        <f>IF('{Equipment Data Entry}'!M199="","",'{Equipment Data Entry}'!M199)</f>
        <v/>
      </c>
      <c r="M612" s="401" t="n"/>
    </row>
    <row r="613" ht="13.35" customHeight="1" s="162">
      <c r="B613" s="199" t="inlineStr">
        <is>
          <t>Inlet Size</t>
        </is>
      </c>
      <c r="C613" s="401" t="n"/>
      <c r="D613" s="204">
        <f>IF('{Equipment Data Entry}'!G199="","",'{Equipment Data Entry}'!G199)</f>
        <v/>
      </c>
      <c r="E613" s="400" t="n"/>
      <c r="F613" s="400" t="n"/>
      <c r="G613" s="401" t="n"/>
      <c r="I613" s="199" t="inlineStr">
        <is>
          <t>Calibration Factor</t>
        </is>
      </c>
      <c r="J613" s="400" t="n"/>
      <c r="K613" s="401" t="n"/>
      <c r="L613" s="27" t="n"/>
      <c r="M613" s="401" t="n"/>
    </row>
    <row r="614" ht="13.35" customHeight="1" s="162">
      <c r="B614" s="199" t="inlineStr">
        <is>
          <t>DDC Max / Min</t>
        </is>
      </c>
      <c r="C614" s="401" t="n"/>
      <c r="D614" s="204" t="n"/>
      <c r="E614" s="400" t="n"/>
      <c r="F614" s="400" t="n"/>
      <c r="G614" s="401" t="n"/>
      <c r="I614" s="199" t="inlineStr">
        <is>
          <t>Heating CFM</t>
        </is>
      </c>
      <c r="J614" s="400" t="n"/>
      <c r="K614" s="401" t="n"/>
      <c r="L614" s="27">
        <f>IF('{Equipment Data Entry}'!K199="","",'{Equipment Data Entry}'!K199)</f>
        <v/>
      </c>
      <c r="M614" s="401" t="n"/>
    </row>
    <row r="615"/>
    <row r="616" ht="13.35" customHeight="1" s="162">
      <c r="B616" s="200" t="inlineStr">
        <is>
          <t>System</t>
        </is>
      </c>
      <c r="C616" s="403" t="n"/>
      <c r="D616" s="209">
        <f>IF('{Equipment Data Entry}'!B200="","",'{Equipment Data Entry}'!B200)</f>
        <v/>
      </c>
      <c r="E616" s="420" t="n"/>
      <c r="F616" s="403" t="n"/>
      <c r="G616" s="200" t="inlineStr">
        <is>
          <t>Service</t>
        </is>
      </c>
      <c r="H616" s="403" t="n"/>
      <c r="I616" s="210">
        <f>IF('{Equipment Data Entry}'!C200="","",'{Equipment Data Entry}'!C200)</f>
        <v/>
      </c>
      <c r="J616" s="420" t="n"/>
      <c r="K616" s="420" t="n"/>
      <c r="L616" s="420" t="n"/>
      <c r="M616" s="403" t="n"/>
    </row>
    <row r="617" ht="13.35" customHeight="1" s="162">
      <c r="B617" s="424" t="n"/>
      <c r="C617" s="425" t="n"/>
      <c r="D617" s="424" t="n"/>
      <c r="E617" s="426" t="n"/>
      <c r="F617" s="425" t="n"/>
      <c r="G617" s="424" t="n"/>
      <c r="H617" s="425" t="n"/>
      <c r="I617" s="424" t="n"/>
      <c r="J617" s="426" t="n"/>
      <c r="K617" s="426" t="n"/>
      <c r="L617" s="426" t="n"/>
      <c r="M617" s="425" t="n"/>
    </row>
    <row r="618" ht="13.35" customHeight="1" s="162">
      <c r="B618" s="199" t="inlineStr">
        <is>
          <t>Terminal Type</t>
        </is>
      </c>
      <c r="C618" s="401" t="n"/>
      <c r="D618" s="204">
        <f>IF('{Equipment Data Entry}'!H200="","",'{Equipment Data Entry}'!H200)</f>
        <v/>
      </c>
      <c r="E618" s="400" t="n"/>
      <c r="F618" s="400" t="n"/>
      <c r="G618" s="401" t="n"/>
      <c r="I618" s="199" t="inlineStr">
        <is>
          <t>Instrument</t>
        </is>
      </c>
      <c r="J618" s="400" t="n"/>
      <c r="K618" s="401" t="n"/>
      <c r="L618" s="199" t="n"/>
      <c r="M618" s="401" t="n"/>
    </row>
    <row r="619" ht="13.35" customHeight="1" s="162">
      <c r="B619" s="200" t="inlineStr">
        <is>
          <t>Unit Data</t>
        </is>
      </c>
      <c r="C619" s="400" t="n"/>
      <c r="D619" s="400" t="n"/>
      <c r="E619" s="400" t="n"/>
      <c r="F619" s="400" t="n"/>
      <c r="G619" s="401" t="n"/>
      <c r="I619" s="200" t="inlineStr">
        <is>
          <t>Design and Performance Data</t>
        </is>
      </c>
      <c r="J619" s="400" t="n"/>
      <c r="K619" s="400" t="n"/>
      <c r="L619" s="400" t="n"/>
      <c r="M619" s="401" t="n"/>
    </row>
    <row r="620" ht="13.35" customHeight="1" s="162">
      <c r="B620" s="199" t="inlineStr">
        <is>
          <t>Manufacturer</t>
        </is>
      </c>
      <c r="C620" s="401" t="n"/>
      <c r="D620" s="204">
        <f>IF('{Equipment Data Entry}'!E200="","",'{Equipment Data Entry}'!E200)</f>
        <v/>
      </c>
      <c r="E620" s="400" t="n"/>
      <c r="F620" s="400" t="n"/>
      <c r="G620" s="401" t="n"/>
      <c r="I620" s="199" t="inlineStr">
        <is>
          <t>Design Criteria</t>
        </is>
      </c>
      <c r="J620" s="400" t="n"/>
      <c r="K620" s="401" t="n"/>
      <c r="L620" s="199" t="inlineStr">
        <is>
          <t>Design</t>
        </is>
      </c>
      <c r="M620" s="199" t="inlineStr">
        <is>
          <t>Actual</t>
        </is>
      </c>
    </row>
    <row r="621" ht="13.35" customHeight="1" s="162">
      <c r="B621" s="199" t="inlineStr">
        <is>
          <t>Model Number</t>
        </is>
      </c>
      <c r="C621" s="401" t="n"/>
      <c r="D621" s="204">
        <f>IF('{Equipment Data Entry}'!F200="","",'{Equipment Data Entry}'!F200)</f>
        <v/>
      </c>
      <c r="E621" s="400" t="n"/>
      <c r="F621" s="400" t="n"/>
      <c r="G621" s="401" t="n"/>
      <c r="I621" s="199" t="inlineStr">
        <is>
          <t>Maximum CFM</t>
        </is>
      </c>
      <c r="J621" s="400" t="n"/>
      <c r="K621" s="401" t="n"/>
      <c r="L621" s="24">
        <f>IF('{Equipment Data Entry}'!I200="","",'{Equipment Data Entry}'!I200)</f>
        <v/>
      </c>
      <c r="M621" s="24" t="n"/>
    </row>
    <row r="622" ht="13.35" customHeight="1" s="162">
      <c r="B622" s="199" t="inlineStr">
        <is>
          <t>Serial Number</t>
        </is>
      </c>
      <c r="C622" s="401" t="n"/>
      <c r="D622" s="204" t="n"/>
      <c r="E622" s="400" t="n"/>
      <c r="F622" s="400" t="n"/>
      <c r="G622" s="401" t="n"/>
      <c r="I622" s="199" t="inlineStr">
        <is>
          <t>Minimum CFM</t>
        </is>
      </c>
      <c r="J622" s="400" t="n"/>
      <c r="K622" s="401" t="n"/>
      <c r="L622" s="24">
        <f>IF('{Equipment Data Entry}'!J200="","",'{Equipment Data Entry}'!J200)</f>
        <v/>
      </c>
      <c r="M622" s="24" t="n"/>
    </row>
    <row r="623" ht="13.35" customHeight="1" s="162">
      <c r="B623" s="199" t="inlineStr">
        <is>
          <t>Area Served</t>
        </is>
      </c>
      <c r="C623" s="401" t="n"/>
      <c r="D623" s="204">
        <f>IF('{Equipment Data Entry}'!C200="","",'{Equipment Data Entry}'!C200)</f>
        <v/>
      </c>
      <c r="E623" s="400" t="n"/>
      <c r="F623" s="400" t="n"/>
      <c r="G623" s="401" t="n"/>
      <c r="I623" s="199" t="inlineStr">
        <is>
          <t>Fan CFM</t>
        </is>
      </c>
      <c r="J623" s="400" t="n"/>
      <c r="K623" s="401" t="n"/>
      <c r="L623" s="24">
        <f>IF('{Equipment Data Entry}'!L200="","",'{Equipment Data Entry}'!L200)</f>
        <v/>
      </c>
      <c r="M623" s="24" t="n"/>
    </row>
    <row r="624" ht="13.35" customHeight="1" s="162">
      <c r="B624" s="199" t="inlineStr">
        <is>
          <t>Location</t>
        </is>
      </c>
      <c r="C624" s="401" t="n"/>
      <c r="D624" s="204">
        <f>IF('{Equipment Data Entry}'!D200="","",'{Equipment Data Entry}'!D200)</f>
        <v/>
      </c>
      <c r="E624" s="400" t="n"/>
      <c r="F624" s="400" t="n"/>
      <c r="G624" s="401" t="n"/>
      <c r="I624" s="199" t="inlineStr">
        <is>
          <t>DDC Address</t>
        </is>
      </c>
      <c r="J624" s="400" t="n"/>
      <c r="K624" s="401" t="n"/>
      <c r="L624" s="208">
        <f>IF('{Equipment Data Entry}'!M200="","",'{Equipment Data Entry}'!M200)</f>
        <v/>
      </c>
      <c r="M624" s="401" t="n"/>
    </row>
    <row r="625" ht="13.35" customHeight="1" s="162">
      <c r="B625" s="199" t="inlineStr">
        <is>
          <t>Inlet Size</t>
        </is>
      </c>
      <c r="C625" s="401" t="n"/>
      <c r="D625" s="204">
        <f>IF('{Equipment Data Entry}'!G200="","",'{Equipment Data Entry}'!G200)</f>
        <v/>
      </c>
      <c r="E625" s="400" t="n"/>
      <c r="F625" s="400" t="n"/>
      <c r="G625" s="401" t="n"/>
      <c r="I625" s="199" t="inlineStr">
        <is>
          <t>Calibration Factor</t>
        </is>
      </c>
      <c r="J625" s="400" t="n"/>
      <c r="K625" s="401" t="n"/>
      <c r="L625" s="27" t="n"/>
      <c r="M625" s="401" t="n"/>
    </row>
    <row r="626" ht="13.35" customHeight="1" s="162">
      <c r="B626" s="199" t="inlineStr">
        <is>
          <t>DDC Max / Min</t>
        </is>
      </c>
      <c r="C626" s="401" t="n"/>
      <c r="D626" s="204" t="n"/>
      <c r="E626" s="400" t="n"/>
      <c r="F626" s="400" t="n"/>
      <c r="G626" s="401" t="n"/>
      <c r="I626" s="199" t="inlineStr">
        <is>
          <t>Heating CFM</t>
        </is>
      </c>
      <c r="J626" s="400" t="n"/>
      <c r="K626" s="401" t="n"/>
      <c r="L626" s="27">
        <f>IF('{Equipment Data Entry}'!K200="","",'{Equipment Data Entry}'!K200)</f>
        <v/>
      </c>
      <c r="M626" s="401" t="n"/>
    </row>
    <row r="627"/>
    <row r="628" ht="13.35" customHeight="1" s="162">
      <c r="B628" s="200" t="inlineStr">
        <is>
          <t>System</t>
        </is>
      </c>
      <c r="C628" s="403" t="n"/>
      <c r="D628" s="209">
        <f>IF('{Equipment Data Entry}'!B201="","",'{Equipment Data Entry}'!B201)</f>
        <v/>
      </c>
      <c r="E628" s="420" t="n"/>
      <c r="F628" s="403" t="n"/>
      <c r="G628" s="200" t="inlineStr">
        <is>
          <t>Service</t>
        </is>
      </c>
      <c r="H628" s="403" t="n"/>
      <c r="I628" s="210">
        <f>IF('{Equipment Data Entry}'!C201="","",'{Equipment Data Entry}'!C201)</f>
        <v/>
      </c>
      <c r="J628" s="420" t="n"/>
      <c r="K628" s="420" t="n"/>
      <c r="L628" s="420" t="n"/>
      <c r="M628" s="403" t="n"/>
    </row>
    <row r="629" ht="13.35" customHeight="1" s="162">
      <c r="B629" s="424" t="n"/>
      <c r="C629" s="425" t="n"/>
      <c r="D629" s="424" t="n"/>
      <c r="E629" s="426" t="n"/>
      <c r="F629" s="425" t="n"/>
      <c r="G629" s="424" t="n"/>
      <c r="H629" s="425" t="n"/>
      <c r="I629" s="424" t="n"/>
      <c r="J629" s="426" t="n"/>
      <c r="K629" s="426" t="n"/>
      <c r="L629" s="426" t="n"/>
      <c r="M629" s="425" t="n"/>
    </row>
    <row r="630" ht="13.35" customHeight="1" s="162">
      <c r="B630" s="199" t="inlineStr">
        <is>
          <t>Terminal Type</t>
        </is>
      </c>
      <c r="C630" s="401" t="n"/>
      <c r="D630" s="204">
        <f>IF('{Equipment Data Entry}'!H201="","",'{Equipment Data Entry}'!H201)</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Entry}'!E201="","",'{Equipment Data Entry}'!E201)</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Entry}'!F201="","",'{Equipment Data Entry}'!F201)</f>
        <v/>
      </c>
      <c r="E633" s="400" t="n"/>
      <c r="F633" s="400" t="n"/>
      <c r="G633" s="401" t="n"/>
      <c r="I633" s="199" t="inlineStr">
        <is>
          <t>Maximum CFM</t>
        </is>
      </c>
      <c r="J633" s="400" t="n"/>
      <c r="K633" s="401" t="n"/>
      <c r="L633" s="24">
        <f>IF('{Equipment Data Entry}'!I201="","",'{Equipment Data Entry}'!I201)</f>
        <v/>
      </c>
      <c r="M633" s="24" t="n"/>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Entry}'!J201="","",'{Equipment Data Entry}'!J201)</f>
        <v/>
      </c>
      <c r="M634" s="24" t="n"/>
    </row>
    <row r="635" ht="13.35" customHeight="1" s="162">
      <c r="B635" s="199" t="inlineStr">
        <is>
          <t>Area Served</t>
        </is>
      </c>
      <c r="C635" s="401" t="n"/>
      <c r="D635" s="204">
        <f>IF('{Equipment Data Entry}'!C201="","",'{Equipment Data Entry}'!C201)</f>
        <v/>
      </c>
      <c r="E635" s="400" t="n"/>
      <c r="F635" s="400" t="n"/>
      <c r="G635" s="401" t="n"/>
      <c r="I635" s="199" t="inlineStr">
        <is>
          <t>Fan CFM</t>
        </is>
      </c>
      <c r="J635" s="400" t="n"/>
      <c r="K635" s="401" t="n"/>
      <c r="L635" s="24">
        <f>IF('{Equipment Data Entry}'!L201="","",'{Equipment Data Entry}'!L201)</f>
        <v/>
      </c>
      <c r="M635" s="24" t="n"/>
    </row>
    <row r="636" ht="13.35" customHeight="1" s="162">
      <c r="B636" s="199" t="inlineStr">
        <is>
          <t>Location</t>
        </is>
      </c>
      <c r="C636" s="401" t="n"/>
      <c r="D636" s="204">
        <f>IF('{Equipment Data Entry}'!D201="","",'{Equipment Data Entry}'!D201)</f>
        <v/>
      </c>
      <c r="E636" s="400" t="n"/>
      <c r="F636" s="400" t="n"/>
      <c r="G636" s="401" t="n"/>
      <c r="I636" s="199" t="inlineStr">
        <is>
          <t>DDC Address</t>
        </is>
      </c>
      <c r="J636" s="400" t="n"/>
      <c r="K636" s="401" t="n"/>
      <c r="L636" s="208">
        <f>IF('{Equipment Data Entry}'!M201="","",'{Equipment Data Entry}'!M201)</f>
        <v/>
      </c>
      <c r="M636" s="401" t="n"/>
    </row>
    <row r="637" ht="13.35" customHeight="1" s="162">
      <c r="B637" s="199" t="inlineStr">
        <is>
          <t>Inlet Size</t>
        </is>
      </c>
      <c r="C637" s="401" t="n"/>
      <c r="D637" s="204">
        <f>IF('{Equipment Data Entry}'!G201="","",'{Equipment Data Entry}'!G201)</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Entry}'!K201="","",'{Equipment Data Entry}'!K201)</f>
        <v/>
      </c>
      <c r="M638" s="401" t="n"/>
    </row>
    <row r="639" ht="13.35" customHeight="1" s="162">
      <c r="B639" s="205" t="inlineStr">
        <is>
          <t>Notes</t>
        </is>
      </c>
      <c r="C639" s="186" t="n"/>
      <c r="D639" s="400" t="n"/>
      <c r="E639" s="400" t="n"/>
      <c r="F639" s="400" t="n"/>
      <c r="G639" s="400" t="n"/>
      <c r="H639" s="400" t="n"/>
      <c r="I639" s="400" t="n"/>
      <c r="J639" s="400" t="n"/>
      <c r="K639" s="400" t="n"/>
      <c r="L639" s="400" t="n"/>
      <c r="M639" s="401" t="n"/>
    </row>
    <row r="640" ht="13.35" customHeight="1" s="162">
      <c r="B640" s="186" t="n"/>
      <c r="C640" s="400" t="n"/>
      <c r="D640" s="400" t="n"/>
      <c r="E640" s="400" t="n"/>
      <c r="F640" s="400" t="n"/>
      <c r="G640" s="400" t="n"/>
      <c r="H640" s="400" t="n"/>
      <c r="I640" s="400" t="n"/>
      <c r="J640" s="400" t="n"/>
      <c r="K640" s="400" t="n"/>
      <c r="L640" s="400" t="n"/>
      <c r="M640" s="401" t="n"/>
    </row>
    <row r="641" ht="13.35" customHeight="1" s="162">
      <c r="B641" s="200" t="inlineStr">
        <is>
          <t>System</t>
        </is>
      </c>
      <c r="C641" s="403" t="n"/>
      <c r="D641" s="209">
        <f>IF('{Equipment Data Entry}'!B202="","",'{Equipment Data Entry}'!B202)</f>
        <v/>
      </c>
      <c r="E641" s="420" t="n"/>
      <c r="F641" s="403" t="n"/>
      <c r="G641" s="200" t="inlineStr">
        <is>
          <t>Service</t>
        </is>
      </c>
      <c r="H641" s="403" t="n"/>
      <c r="I641" s="210">
        <f>IF('{Equipment Data Entry}'!C202="","",'{Equipment Data Entry}'!C202)</f>
        <v/>
      </c>
      <c r="J641" s="420" t="n"/>
      <c r="K641" s="420" t="n"/>
      <c r="L641" s="420" t="n"/>
      <c r="M641" s="403" t="n"/>
    </row>
    <row r="642" ht="13.35" customHeight="1" s="162">
      <c r="B642" s="424" t="n"/>
      <c r="C642" s="425" t="n"/>
      <c r="D642" s="424" t="n"/>
      <c r="E642" s="426" t="n"/>
      <c r="F642" s="425" t="n"/>
      <c r="G642" s="424" t="n"/>
      <c r="H642" s="425" t="n"/>
      <c r="I642" s="424" t="n"/>
      <c r="J642" s="426" t="n"/>
      <c r="K642" s="426" t="n"/>
      <c r="L642" s="426" t="n"/>
      <c r="M642" s="425" t="n"/>
    </row>
    <row r="643" ht="13.35" customHeight="1" s="162">
      <c r="B643" s="199" t="inlineStr">
        <is>
          <t>Terminal Type</t>
        </is>
      </c>
      <c r="C643" s="401" t="n"/>
      <c r="D643" s="204">
        <f>IF('{Equipment Data Entry}'!H202="","",'{Equipment Data Entry}'!H202)</f>
        <v/>
      </c>
      <c r="E643" s="400" t="n"/>
      <c r="F643" s="400" t="n"/>
      <c r="G643" s="401" t="n"/>
      <c r="I643" s="199" t="inlineStr">
        <is>
          <t>Instrument</t>
        </is>
      </c>
      <c r="J643" s="400" t="n"/>
      <c r="K643" s="401" t="n"/>
      <c r="L643" s="199" t="n"/>
      <c r="M643" s="401" t="n"/>
    </row>
    <row r="644" ht="13.35" customHeight="1" s="162">
      <c r="B644" s="200" t="inlineStr">
        <is>
          <t>Unit Data</t>
        </is>
      </c>
      <c r="C644" s="400" t="n"/>
      <c r="D644" s="400" t="n"/>
      <c r="E644" s="400" t="n"/>
      <c r="F644" s="400" t="n"/>
      <c r="G644" s="401" t="n"/>
      <c r="I644" s="200" t="inlineStr">
        <is>
          <t>Design and Performance Data</t>
        </is>
      </c>
      <c r="J644" s="400" t="n"/>
      <c r="K644" s="400" t="n"/>
      <c r="L644" s="400" t="n"/>
      <c r="M644" s="401" t="n"/>
    </row>
    <row r="645" ht="13.35" customHeight="1" s="162">
      <c r="B645" s="199" t="inlineStr">
        <is>
          <t>Manufacturer</t>
        </is>
      </c>
      <c r="C645" s="401" t="n"/>
      <c r="D645" s="204">
        <f>IF('{Equipment Data Entry}'!E202="","",'{Equipment Data Entry}'!E202)</f>
        <v/>
      </c>
      <c r="E645" s="400" t="n"/>
      <c r="F645" s="400" t="n"/>
      <c r="G645" s="401" t="n"/>
      <c r="I645" s="199" t="inlineStr">
        <is>
          <t>Design Criteria</t>
        </is>
      </c>
      <c r="J645" s="400" t="n"/>
      <c r="K645" s="401" t="n"/>
      <c r="L645" s="199" t="inlineStr">
        <is>
          <t>Design</t>
        </is>
      </c>
      <c r="M645" s="199" t="inlineStr">
        <is>
          <t>Actual</t>
        </is>
      </c>
    </row>
    <row r="646" ht="13.35" customHeight="1" s="162">
      <c r="B646" s="199" t="inlineStr">
        <is>
          <t>Model Number</t>
        </is>
      </c>
      <c r="C646" s="401" t="n"/>
      <c r="D646" s="204">
        <f>IF('{Equipment Data Entry}'!F202="","",'{Equipment Data Entry}'!F202)</f>
        <v/>
      </c>
      <c r="E646" s="400" t="n"/>
      <c r="F646" s="400" t="n"/>
      <c r="G646" s="401" t="n"/>
      <c r="I646" s="199" t="inlineStr">
        <is>
          <t>Maximum CFM</t>
        </is>
      </c>
      <c r="J646" s="400" t="n"/>
      <c r="K646" s="401" t="n"/>
      <c r="L646" s="24">
        <f>IF('{Equipment Data Entry}'!I202="","",'{Equipment Data Entry}'!I202)</f>
        <v/>
      </c>
      <c r="M646" s="24" t="n"/>
    </row>
    <row r="647" ht="13.35" customHeight="1" s="162">
      <c r="B647" s="199" t="inlineStr">
        <is>
          <t>Serial Number</t>
        </is>
      </c>
      <c r="C647" s="401" t="n"/>
      <c r="D647" s="204" t="n"/>
      <c r="E647" s="400" t="n"/>
      <c r="F647" s="400" t="n"/>
      <c r="G647" s="401" t="n"/>
      <c r="I647" s="199" t="inlineStr">
        <is>
          <t>Minimum CFM</t>
        </is>
      </c>
      <c r="J647" s="400" t="n"/>
      <c r="K647" s="401" t="n"/>
      <c r="L647" s="24">
        <f>IF('{Equipment Data Entry}'!J202="","",'{Equipment Data Entry}'!J202)</f>
        <v/>
      </c>
      <c r="M647" s="24" t="n"/>
    </row>
    <row r="648" ht="13.35" customHeight="1" s="162">
      <c r="B648" s="199" t="inlineStr">
        <is>
          <t>Area Served</t>
        </is>
      </c>
      <c r="C648" s="401" t="n"/>
      <c r="D648" s="204">
        <f>IF('{Equipment Data Entry}'!C202="","",'{Equipment Data Entry}'!C202)</f>
        <v/>
      </c>
      <c r="E648" s="400" t="n"/>
      <c r="F648" s="400" t="n"/>
      <c r="G648" s="401" t="n"/>
      <c r="I648" s="199" t="inlineStr">
        <is>
          <t>Fan CFM</t>
        </is>
      </c>
      <c r="J648" s="400" t="n"/>
      <c r="K648" s="401" t="n"/>
      <c r="L648" s="24">
        <f>IF('{Equipment Data Entry}'!L202="","",'{Equipment Data Entry}'!L202)</f>
        <v/>
      </c>
      <c r="M648" s="24" t="n"/>
    </row>
    <row r="649" ht="13.35" customHeight="1" s="162">
      <c r="B649" s="199" t="inlineStr">
        <is>
          <t>Location</t>
        </is>
      </c>
      <c r="C649" s="401" t="n"/>
      <c r="D649" s="204">
        <f>IF('{Equipment Data Entry}'!D202="","",'{Equipment Data Entry}'!D202)</f>
        <v/>
      </c>
      <c r="E649" s="400" t="n"/>
      <c r="F649" s="400" t="n"/>
      <c r="G649" s="401" t="n"/>
      <c r="I649" s="199" t="inlineStr">
        <is>
          <t>DDC Address</t>
        </is>
      </c>
      <c r="J649" s="400" t="n"/>
      <c r="K649" s="401" t="n"/>
      <c r="L649" s="208">
        <f>IF('{Equipment Data Entry}'!M202="","",'{Equipment Data Entry}'!M202)</f>
        <v/>
      </c>
      <c r="M649" s="401" t="n"/>
    </row>
    <row r="650" ht="13.35" customHeight="1" s="162">
      <c r="B650" s="199" t="inlineStr">
        <is>
          <t>Inlet Size</t>
        </is>
      </c>
      <c r="C650" s="401" t="n"/>
      <c r="D650" s="204">
        <f>IF('{Equipment Data Entry}'!G202="","",'{Equipment Data Entry}'!G202)</f>
        <v/>
      </c>
      <c r="E650" s="400" t="n"/>
      <c r="F650" s="400" t="n"/>
      <c r="G650" s="401" t="n"/>
      <c r="I650" s="199" t="inlineStr">
        <is>
          <t>Calibration Factor</t>
        </is>
      </c>
      <c r="J650" s="400" t="n"/>
      <c r="K650" s="401" t="n"/>
      <c r="L650" s="27" t="n"/>
      <c r="M650" s="401" t="n"/>
    </row>
    <row r="651" ht="13.35" customHeight="1" s="162">
      <c r="B651" s="199" t="inlineStr">
        <is>
          <t>DDC Max / Min</t>
        </is>
      </c>
      <c r="C651" s="401" t="n"/>
      <c r="D651" s="204" t="n"/>
      <c r="E651" s="400" t="n"/>
      <c r="F651" s="400" t="n"/>
      <c r="G651" s="401" t="n"/>
      <c r="I651" s="199" t="inlineStr">
        <is>
          <t>Heating CFM</t>
        </is>
      </c>
      <c r="J651" s="400" t="n"/>
      <c r="K651" s="401" t="n"/>
      <c r="L651" s="27">
        <f>IF('{Equipment Data Entry}'!K202="","",'{Equipment Data Entry}'!K202)</f>
        <v/>
      </c>
      <c r="M651" s="401" t="n"/>
    </row>
    <row r="652"/>
    <row r="653" ht="13.35" customHeight="1" s="162">
      <c r="B653" s="200" t="inlineStr">
        <is>
          <t>System</t>
        </is>
      </c>
      <c r="C653" s="403" t="n"/>
      <c r="D653" s="209">
        <f>IF('{Equipment Data Entry}'!B203="","",'{Equipment Data Entry}'!B203)</f>
        <v/>
      </c>
      <c r="E653" s="420" t="n"/>
      <c r="F653" s="403" t="n"/>
      <c r="G653" s="200" t="inlineStr">
        <is>
          <t>Service</t>
        </is>
      </c>
      <c r="H653" s="403" t="n"/>
      <c r="I653" s="210">
        <f>IF('{Equipment Data Entry}'!C203="","",'{Equipment Data Entry}'!C203)</f>
        <v/>
      </c>
      <c r="J653" s="420" t="n"/>
      <c r="K653" s="420" t="n"/>
      <c r="L653" s="420" t="n"/>
      <c r="M653" s="403" t="n"/>
    </row>
    <row r="654" ht="13.35" customHeight="1" s="162">
      <c r="B654" s="424" t="n"/>
      <c r="C654" s="425" t="n"/>
      <c r="D654" s="424" t="n"/>
      <c r="E654" s="426" t="n"/>
      <c r="F654" s="425" t="n"/>
      <c r="G654" s="424" t="n"/>
      <c r="H654" s="425" t="n"/>
      <c r="I654" s="424" t="n"/>
      <c r="J654" s="426" t="n"/>
      <c r="K654" s="426" t="n"/>
      <c r="L654" s="426" t="n"/>
      <c r="M654" s="425" t="n"/>
    </row>
    <row r="655" ht="13.35" customHeight="1" s="162">
      <c r="B655" s="199" t="inlineStr">
        <is>
          <t>Terminal Type</t>
        </is>
      </c>
      <c r="C655" s="401" t="n"/>
      <c r="D655" s="204">
        <f>IF('{Equipment Data Entry}'!H203="","",'{Equipment Data Entry}'!H203)</f>
        <v/>
      </c>
      <c r="E655" s="400" t="n"/>
      <c r="F655" s="400" t="n"/>
      <c r="G655" s="401" t="n"/>
      <c r="I655" s="199" t="inlineStr">
        <is>
          <t>Instrument</t>
        </is>
      </c>
      <c r="J655" s="400" t="n"/>
      <c r="K655" s="401" t="n"/>
      <c r="L655" s="199" t="n"/>
      <c r="M655" s="401" t="n"/>
    </row>
    <row r="656" ht="13.35" customHeight="1" s="162">
      <c r="B656" s="200" t="inlineStr">
        <is>
          <t>Unit Data</t>
        </is>
      </c>
      <c r="C656" s="400" t="n"/>
      <c r="D656" s="400" t="n"/>
      <c r="E656" s="400" t="n"/>
      <c r="F656" s="400" t="n"/>
      <c r="G656" s="401" t="n"/>
      <c r="I656" s="200" t="inlineStr">
        <is>
          <t>Design and Performance Data</t>
        </is>
      </c>
      <c r="J656" s="400" t="n"/>
      <c r="K656" s="400" t="n"/>
      <c r="L656" s="400" t="n"/>
      <c r="M656" s="401" t="n"/>
    </row>
    <row r="657" ht="13.35" customHeight="1" s="162">
      <c r="B657" s="199" t="inlineStr">
        <is>
          <t>Manufacturer</t>
        </is>
      </c>
      <c r="C657" s="401" t="n"/>
      <c r="D657" s="204">
        <f>IF('{Equipment Data Entry}'!E203="","",'{Equipment Data Entry}'!E203)</f>
        <v/>
      </c>
      <c r="E657" s="400" t="n"/>
      <c r="F657" s="400" t="n"/>
      <c r="G657" s="401" t="n"/>
      <c r="I657" s="199" t="inlineStr">
        <is>
          <t>Design Criteria</t>
        </is>
      </c>
      <c r="J657" s="400" t="n"/>
      <c r="K657" s="401" t="n"/>
      <c r="L657" s="199" t="inlineStr">
        <is>
          <t>Design</t>
        </is>
      </c>
      <c r="M657" s="199" t="inlineStr">
        <is>
          <t>Actual</t>
        </is>
      </c>
    </row>
    <row r="658" ht="13.35" customHeight="1" s="162">
      <c r="B658" s="199" t="inlineStr">
        <is>
          <t>Model Number</t>
        </is>
      </c>
      <c r="C658" s="401" t="n"/>
      <c r="D658" s="204">
        <f>IF('{Equipment Data Entry}'!F203="","",'{Equipment Data Entry}'!F203)</f>
        <v/>
      </c>
      <c r="E658" s="400" t="n"/>
      <c r="F658" s="400" t="n"/>
      <c r="G658" s="401" t="n"/>
      <c r="I658" s="199" t="inlineStr">
        <is>
          <t>Maximum CFM</t>
        </is>
      </c>
      <c r="J658" s="400" t="n"/>
      <c r="K658" s="401" t="n"/>
      <c r="L658" s="24">
        <f>IF('{Equipment Data Entry}'!I203="","",'{Equipment Data Entry}'!I203)</f>
        <v/>
      </c>
      <c r="M658" s="24" t="n"/>
    </row>
    <row r="659" ht="13.35" customHeight="1" s="162">
      <c r="B659" s="199" t="inlineStr">
        <is>
          <t>Serial Number</t>
        </is>
      </c>
      <c r="C659" s="401" t="n"/>
      <c r="D659" s="204" t="n"/>
      <c r="E659" s="400" t="n"/>
      <c r="F659" s="400" t="n"/>
      <c r="G659" s="401" t="n"/>
      <c r="I659" s="199" t="inlineStr">
        <is>
          <t>Minimum CFM</t>
        </is>
      </c>
      <c r="J659" s="400" t="n"/>
      <c r="K659" s="401" t="n"/>
      <c r="L659" s="24">
        <f>IF('{Equipment Data Entry}'!J203="","",'{Equipment Data Entry}'!J203)</f>
        <v/>
      </c>
      <c r="M659" s="24" t="n"/>
    </row>
    <row r="660" ht="13.35" customHeight="1" s="162">
      <c r="B660" s="199" t="inlineStr">
        <is>
          <t>Area Served</t>
        </is>
      </c>
      <c r="C660" s="401" t="n"/>
      <c r="D660" s="204">
        <f>IF('{Equipment Data Entry}'!C203="","",'{Equipment Data Entry}'!C203)</f>
        <v/>
      </c>
      <c r="E660" s="400" t="n"/>
      <c r="F660" s="400" t="n"/>
      <c r="G660" s="401" t="n"/>
      <c r="I660" s="199" t="inlineStr">
        <is>
          <t>Fan CFM</t>
        </is>
      </c>
      <c r="J660" s="400" t="n"/>
      <c r="K660" s="401" t="n"/>
      <c r="L660" s="24">
        <f>IF('{Equipment Data Entry}'!L203="","",'{Equipment Data Entry}'!L203)</f>
        <v/>
      </c>
      <c r="M660" s="24" t="n"/>
    </row>
    <row r="661" ht="13.35" customHeight="1" s="162">
      <c r="B661" s="199" t="inlineStr">
        <is>
          <t>Location</t>
        </is>
      </c>
      <c r="C661" s="401" t="n"/>
      <c r="D661" s="204">
        <f>IF('{Equipment Data Entry}'!D203="","",'{Equipment Data Entry}'!D203)</f>
        <v/>
      </c>
      <c r="E661" s="400" t="n"/>
      <c r="F661" s="400" t="n"/>
      <c r="G661" s="401" t="n"/>
      <c r="I661" s="199" t="inlineStr">
        <is>
          <t>DDC Address</t>
        </is>
      </c>
      <c r="J661" s="400" t="n"/>
      <c r="K661" s="401" t="n"/>
      <c r="L661" s="208">
        <f>IF('{Equipment Data Entry}'!M203="","",'{Equipment Data Entry}'!M203)</f>
        <v/>
      </c>
      <c r="M661" s="401" t="n"/>
    </row>
    <row r="662" ht="13.35" customHeight="1" s="162">
      <c r="B662" s="199" t="inlineStr">
        <is>
          <t>Inlet Size</t>
        </is>
      </c>
      <c r="C662" s="401" t="n"/>
      <c r="D662" s="204">
        <f>IF('{Equipment Data Entry}'!G203="","",'{Equipment Data Entry}'!G203)</f>
        <v/>
      </c>
      <c r="E662" s="400" t="n"/>
      <c r="F662" s="400" t="n"/>
      <c r="G662" s="401" t="n"/>
      <c r="I662" s="199" t="inlineStr">
        <is>
          <t>Calibration Factor</t>
        </is>
      </c>
      <c r="J662" s="400" t="n"/>
      <c r="K662" s="401" t="n"/>
      <c r="L662" s="27" t="n"/>
      <c r="M662" s="401" t="n"/>
    </row>
    <row r="663" ht="13.35" customHeight="1" s="162">
      <c r="B663" s="199" t="inlineStr">
        <is>
          <t>DDC Max / Min</t>
        </is>
      </c>
      <c r="C663" s="401" t="n"/>
      <c r="D663" s="204" t="n"/>
      <c r="E663" s="400" t="n"/>
      <c r="F663" s="400" t="n"/>
      <c r="G663" s="401" t="n"/>
      <c r="I663" s="199" t="inlineStr">
        <is>
          <t>Heating CFM</t>
        </is>
      </c>
      <c r="J663" s="400" t="n"/>
      <c r="K663" s="401" t="n"/>
      <c r="L663" s="27">
        <f>IF('{Equipment Data Entry}'!K203="","",'{Equipment Data Entry}'!K203)</f>
        <v/>
      </c>
      <c r="M663" s="401" t="n"/>
    </row>
    <row r="664"/>
    <row r="665" ht="13.35" customHeight="1" s="162">
      <c r="B665" s="200" t="inlineStr">
        <is>
          <t>System</t>
        </is>
      </c>
      <c r="C665" s="403" t="n"/>
      <c r="D665" s="209">
        <f>IF('{Equipment Data Entry}'!B204="","",'{Equipment Data Entry}'!B204)</f>
        <v/>
      </c>
      <c r="E665" s="420" t="n"/>
      <c r="F665" s="403" t="n"/>
      <c r="G665" s="200" t="inlineStr">
        <is>
          <t>Service</t>
        </is>
      </c>
      <c r="H665" s="403" t="n"/>
      <c r="I665" s="210">
        <f>IF('{Equipment Data Entry}'!C204="","",'{Equipment Data Entry}'!C204)</f>
        <v/>
      </c>
      <c r="J665" s="420" t="n"/>
      <c r="K665" s="420" t="n"/>
      <c r="L665" s="420" t="n"/>
      <c r="M665" s="403" t="n"/>
    </row>
    <row r="666" ht="13.35" customHeight="1" s="162">
      <c r="B666" s="424" t="n"/>
      <c r="C666" s="425" t="n"/>
      <c r="D666" s="424" t="n"/>
      <c r="E666" s="426" t="n"/>
      <c r="F666" s="425" t="n"/>
      <c r="G666" s="424" t="n"/>
      <c r="H666" s="425" t="n"/>
      <c r="I666" s="424" t="n"/>
      <c r="J666" s="426" t="n"/>
      <c r="K666" s="426" t="n"/>
      <c r="L666" s="426" t="n"/>
      <c r="M666" s="425" t="n"/>
    </row>
    <row r="667" ht="13.35" customHeight="1" s="162">
      <c r="B667" s="199" t="inlineStr">
        <is>
          <t>Terminal Type</t>
        </is>
      </c>
      <c r="C667" s="401" t="n"/>
      <c r="D667" s="204">
        <f>IF('{Equipment Data Entry}'!H204="","",'{Equipment Data Entry}'!H204)</f>
        <v/>
      </c>
      <c r="E667" s="400" t="n"/>
      <c r="F667" s="400" t="n"/>
      <c r="G667" s="401" t="n"/>
      <c r="I667" s="199" t="inlineStr">
        <is>
          <t>Instrument</t>
        </is>
      </c>
      <c r="J667" s="400" t="n"/>
      <c r="K667" s="401" t="n"/>
      <c r="L667" s="199" t="n"/>
      <c r="M667" s="401" t="n"/>
    </row>
    <row r="668" ht="13.35" customHeight="1" s="162">
      <c r="B668" s="200" t="inlineStr">
        <is>
          <t>Unit Data</t>
        </is>
      </c>
      <c r="C668" s="400" t="n"/>
      <c r="D668" s="400" t="n"/>
      <c r="E668" s="400" t="n"/>
      <c r="F668" s="400" t="n"/>
      <c r="G668" s="401" t="n"/>
      <c r="I668" s="200" t="inlineStr">
        <is>
          <t>Design and Performance Data</t>
        </is>
      </c>
      <c r="J668" s="400" t="n"/>
      <c r="K668" s="400" t="n"/>
      <c r="L668" s="400" t="n"/>
      <c r="M668" s="401" t="n"/>
    </row>
    <row r="669" ht="13.35" customHeight="1" s="162">
      <c r="B669" s="199" t="inlineStr">
        <is>
          <t>Manufacturer</t>
        </is>
      </c>
      <c r="C669" s="401" t="n"/>
      <c r="D669" s="204">
        <f>IF('{Equipment Data Entry}'!E204="","",'{Equipment Data Entry}'!E204)</f>
        <v/>
      </c>
      <c r="E669" s="400" t="n"/>
      <c r="F669" s="400" t="n"/>
      <c r="G669" s="401" t="n"/>
      <c r="I669" s="199" t="inlineStr">
        <is>
          <t>Design Criteria</t>
        </is>
      </c>
      <c r="J669" s="400" t="n"/>
      <c r="K669" s="401" t="n"/>
      <c r="L669" s="199" t="inlineStr">
        <is>
          <t>Design</t>
        </is>
      </c>
      <c r="M669" s="199" t="inlineStr">
        <is>
          <t>Actual</t>
        </is>
      </c>
    </row>
    <row r="670" ht="13.35" customHeight="1" s="162">
      <c r="B670" s="199" t="inlineStr">
        <is>
          <t>Model Number</t>
        </is>
      </c>
      <c r="C670" s="401" t="n"/>
      <c r="D670" s="204">
        <f>IF('{Equipment Data Entry}'!F204="","",'{Equipment Data Entry}'!F204)</f>
        <v/>
      </c>
      <c r="E670" s="400" t="n"/>
      <c r="F670" s="400" t="n"/>
      <c r="G670" s="401" t="n"/>
      <c r="I670" s="199" t="inlineStr">
        <is>
          <t>Maximum CFM</t>
        </is>
      </c>
      <c r="J670" s="400" t="n"/>
      <c r="K670" s="401" t="n"/>
      <c r="L670" s="24">
        <f>IF('{Equipment Data Entry}'!I204="","",'{Equipment Data Entry}'!I204)</f>
        <v/>
      </c>
      <c r="M670" s="24" t="n"/>
    </row>
    <row r="671" ht="13.35" customHeight="1" s="162">
      <c r="B671" s="199" t="inlineStr">
        <is>
          <t>Serial Number</t>
        </is>
      </c>
      <c r="C671" s="401" t="n"/>
      <c r="D671" s="204" t="n"/>
      <c r="E671" s="400" t="n"/>
      <c r="F671" s="400" t="n"/>
      <c r="G671" s="401" t="n"/>
      <c r="I671" s="199" t="inlineStr">
        <is>
          <t>Minimum CFM</t>
        </is>
      </c>
      <c r="J671" s="400" t="n"/>
      <c r="K671" s="401" t="n"/>
      <c r="L671" s="24">
        <f>IF('{Equipment Data Entry}'!J204="","",'{Equipment Data Entry}'!J204)</f>
        <v/>
      </c>
      <c r="M671" s="24" t="n"/>
    </row>
    <row r="672" ht="13.35" customHeight="1" s="162">
      <c r="B672" s="199" t="inlineStr">
        <is>
          <t>Area Served</t>
        </is>
      </c>
      <c r="C672" s="401" t="n"/>
      <c r="D672" s="204">
        <f>IF('{Equipment Data Entry}'!C204="","",'{Equipment Data Entry}'!C204)</f>
        <v/>
      </c>
      <c r="E672" s="400" t="n"/>
      <c r="F672" s="400" t="n"/>
      <c r="G672" s="401" t="n"/>
      <c r="I672" s="199" t="inlineStr">
        <is>
          <t>Fan CFM</t>
        </is>
      </c>
      <c r="J672" s="400" t="n"/>
      <c r="K672" s="401" t="n"/>
      <c r="L672" s="24">
        <f>IF('{Equipment Data Entry}'!L204="","",'{Equipment Data Entry}'!L204)</f>
        <v/>
      </c>
      <c r="M672" s="24" t="n"/>
    </row>
    <row r="673" ht="13.35" customHeight="1" s="162">
      <c r="B673" s="199" t="inlineStr">
        <is>
          <t>Location</t>
        </is>
      </c>
      <c r="C673" s="401" t="n"/>
      <c r="D673" s="204">
        <f>IF('{Equipment Data Entry}'!D204="","",'{Equipment Data Entry}'!D204)</f>
        <v/>
      </c>
      <c r="E673" s="400" t="n"/>
      <c r="F673" s="400" t="n"/>
      <c r="G673" s="401" t="n"/>
      <c r="I673" s="199" t="inlineStr">
        <is>
          <t>DDC Address</t>
        </is>
      </c>
      <c r="J673" s="400" t="n"/>
      <c r="K673" s="401" t="n"/>
      <c r="L673" s="208">
        <f>IF('{Equipment Data Entry}'!M204="","",'{Equipment Data Entry}'!M204)</f>
        <v/>
      </c>
      <c r="M673" s="401" t="n"/>
    </row>
    <row r="674" ht="13.35" customHeight="1" s="162">
      <c r="B674" s="199" t="inlineStr">
        <is>
          <t>Inlet Size</t>
        </is>
      </c>
      <c r="C674" s="401" t="n"/>
      <c r="D674" s="204">
        <f>IF('{Equipment Data Entry}'!G204="","",'{Equipment Data Entry}'!G204)</f>
        <v/>
      </c>
      <c r="E674" s="400" t="n"/>
      <c r="F674" s="400" t="n"/>
      <c r="G674" s="401" t="n"/>
      <c r="I674" s="199" t="inlineStr">
        <is>
          <t>Calibration Factor</t>
        </is>
      </c>
      <c r="J674" s="400" t="n"/>
      <c r="K674" s="401" t="n"/>
      <c r="L674" s="27" t="n"/>
      <c r="M674" s="401" t="n"/>
    </row>
    <row r="675" ht="13.35" customHeight="1" s="162">
      <c r="B675" s="199" t="inlineStr">
        <is>
          <t>DDC Max / Min</t>
        </is>
      </c>
      <c r="C675" s="401" t="n"/>
      <c r="D675" s="204" t="n"/>
      <c r="E675" s="400" t="n"/>
      <c r="F675" s="400" t="n"/>
      <c r="G675" s="401" t="n"/>
      <c r="I675" s="199" t="inlineStr">
        <is>
          <t>Heating CFM</t>
        </is>
      </c>
      <c r="J675" s="400" t="n"/>
      <c r="K675" s="401" t="n"/>
      <c r="L675" s="27">
        <f>IF('{Equipment Data Entry}'!K204="","",'{Equipment Data Entry}'!K204)</f>
        <v/>
      </c>
      <c r="M675" s="401" t="n"/>
    </row>
    <row r="676"/>
    <row r="677" ht="13.35" customHeight="1" s="162">
      <c r="B677" s="200" t="inlineStr">
        <is>
          <t>System</t>
        </is>
      </c>
      <c r="C677" s="403" t="n"/>
      <c r="D677" s="209">
        <f>IF('{Equipment Data Entry}'!B205="","",'{Equipment Data Entry}'!B205)</f>
        <v/>
      </c>
      <c r="E677" s="420" t="n"/>
      <c r="F677" s="403" t="n"/>
      <c r="G677" s="200" t="inlineStr">
        <is>
          <t>Service</t>
        </is>
      </c>
      <c r="H677" s="403" t="n"/>
      <c r="I677" s="210">
        <f>IF('{Equipment Data Entry}'!C205="","",'{Equipment Data Entry}'!C205)</f>
        <v/>
      </c>
      <c r="J677" s="420" t="n"/>
      <c r="K677" s="420" t="n"/>
      <c r="L677" s="420" t="n"/>
      <c r="M677" s="403" t="n"/>
    </row>
    <row r="678" ht="13.35" customHeight="1" s="162">
      <c r="B678" s="424" t="n"/>
      <c r="C678" s="425" t="n"/>
      <c r="D678" s="424" t="n"/>
      <c r="E678" s="426" t="n"/>
      <c r="F678" s="425" t="n"/>
      <c r="G678" s="424" t="n"/>
      <c r="H678" s="425" t="n"/>
      <c r="I678" s="424" t="n"/>
      <c r="J678" s="426" t="n"/>
      <c r="K678" s="426" t="n"/>
      <c r="L678" s="426" t="n"/>
      <c r="M678" s="425" t="n"/>
    </row>
    <row r="679" ht="13.35" customHeight="1" s="162">
      <c r="B679" s="199" t="inlineStr">
        <is>
          <t>Terminal Type</t>
        </is>
      </c>
      <c r="C679" s="401" t="n"/>
      <c r="D679" s="204">
        <f>IF('{Equipment Data Entry}'!H205="","",'{Equipment Data Entry}'!H205)</f>
        <v/>
      </c>
      <c r="E679" s="400" t="n"/>
      <c r="F679" s="400" t="n"/>
      <c r="G679" s="401" t="n"/>
      <c r="I679" s="199" t="inlineStr">
        <is>
          <t>Instrument</t>
        </is>
      </c>
      <c r="J679" s="400" t="n"/>
      <c r="K679" s="401" t="n"/>
      <c r="L679" s="199" t="n"/>
      <c r="M679" s="401" t="n"/>
    </row>
    <row r="680" ht="13.35" customHeight="1" s="162">
      <c r="B680" s="200" t="inlineStr">
        <is>
          <t>Unit Data</t>
        </is>
      </c>
      <c r="C680" s="400" t="n"/>
      <c r="D680" s="400" t="n"/>
      <c r="E680" s="400" t="n"/>
      <c r="F680" s="400" t="n"/>
      <c r="G680" s="401" t="n"/>
      <c r="I680" s="200" t="inlineStr">
        <is>
          <t>Design and Performance Data</t>
        </is>
      </c>
      <c r="J680" s="400" t="n"/>
      <c r="K680" s="400" t="n"/>
      <c r="L680" s="400" t="n"/>
      <c r="M680" s="401" t="n"/>
    </row>
    <row r="681" ht="13.35" customHeight="1" s="162">
      <c r="B681" s="199" t="inlineStr">
        <is>
          <t>Manufacturer</t>
        </is>
      </c>
      <c r="C681" s="401" t="n"/>
      <c r="D681" s="204">
        <f>IF('{Equipment Data Entry}'!E205="","",'{Equipment Data Entry}'!E205)</f>
        <v/>
      </c>
      <c r="E681" s="400" t="n"/>
      <c r="F681" s="400" t="n"/>
      <c r="G681" s="401" t="n"/>
      <c r="I681" s="199" t="inlineStr">
        <is>
          <t>Design Criteria</t>
        </is>
      </c>
      <c r="J681" s="400" t="n"/>
      <c r="K681" s="401" t="n"/>
      <c r="L681" s="199" t="inlineStr">
        <is>
          <t>Design</t>
        </is>
      </c>
      <c r="M681" s="199" t="inlineStr">
        <is>
          <t>Actual</t>
        </is>
      </c>
    </row>
    <row r="682" ht="13.35" customHeight="1" s="162">
      <c r="B682" s="199" t="inlineStr">
        <is>
          <t>Model Number</t>
        </is>
      </c>
      <c r="C682" s="401" t="n"/>
      <c r="D682" s="204">
        <f>IF('{Equipment Data Entry}'!F205="","",'{Equipment Data Entry}'!F205)</f>
        <v/>
      </c>
      <c r="E682" s="400" t="n"/>
      <c r="F682" s="400" t="n"/>
      <c r="G682" s="401" t="n"/>
      <c r="I682" s="199" t="inlineStr">
        <is>
          <t>Maximum CFM</t>
        </is>
      </c>
      <c r="J682" s="400" t="n"/>
      <c r="K682" s="401" t="n"/>
      <c r="L682" s="24">
        <f>IF('{Equipment Data Entry}'!I205="","",'{Equipment Data Entry}'!I205)</f>
        <v/>
      </c>
      <c r="M682" s="24" t="n"/>
    </row>
    <row r="683" ht="13.35" customHeight="1" s="162">
      <c r="B683" s="199" t="inlineStr">
        <is>
          <t>Serial Number</t>
        </is>
      </c>
      <c r="C683" s="401" t="n"/>
      <c r="D683" s="204" t="n"/>
      <c r="E683" s="400" t="n"/>
      <c r="F683" s="400" t="n"/>
      <c r="G683" s="401" t="n"/>
      <c r="I683" s="199" t="inlineStr">
        <is>
          <t>Minimum CFM</t>
        </is>
      </c>
      <c r="J683" s="400" t="n"/>
      <c r="K683" s="401" t="n"/>
      <c r="L683" s="24">
        <f>IF('{Equipment Data Entry}'!J205="","",'{Equipment Data Entry}'!J205)</f>
        <v/>
      </c>
      <c r="M683" s="24" t="n"/>
    </row>
    <row r="684" ht="13.35" customHeight="1" s="162">
      <c r="B684" s="199" t="inlineStr">
        <is>
          <t>Area Served</t>
        </is>
      </c>
      <c r="C684" s="401" t="n"/>
      <c r="D684" s="204">
        <f>IF('{Equipment Data Entry}'!C205="","",'{Equipment Data Entry}'!C205)</f>
        <v/>
      </c>
      <c r="E684" s="400" t="n"/>
      <c r="F684" s="400" t="n"/>
      <c r="G684" s="401" t="n"/>
      <c r="I684" s="199" t="inlineStr">
        <is>
          <t>Fan CFM</t>
        </is>
      </c>
      <c r="J684" s="400" t="n"/>
      <c r="K684" s="401" t="n"/>
      <c r="L684" s="24">
        <f>IF('{Equipment Data Entry}'!L205="","",'{Equipment Data Entry}'!L205)</f>
        <v/>
      </c>
      <c r="M684" s="24" t="n"/>
    </row>
    <row r="685" ht="13.35" customHeight="1" s="162">
      <c r="B685" s="199" t="inlineStr">
        <is>
          <t>Location</t>
        </is>
      </c>
      <c r="C685" s="401" t="n"/>
      <c r="D685" s="204">
        <f>IF('{Equipment Data Entry}'!D205="","",'{Equipment Data Entry}'!D205)</f>
        <v/>
      </c>
      <c r="E685" s="400" t="n"/>
      <c r="F685" s="400" t="n"/>
      <c r="G685" s="401" t="n"/>
      <c r="I685" s="199" t="inlineStr">
        <is>
          <t>DDC Address</t>
        </is>
      </c>
      <c r="J685" s="400" t="n"/>
      <c r="K685" s="401" t="n"/>
      <c r="L685" s="208">
        <f>IF('{Equipment Data Entry}'!M205="","",'{Equipment Data Entry}'!M205)</f>
        <v/>
      </c>
      <c r="M685" s="401" t="n"/>
    </row>
    <row r="686" ht="13.35" customHeight="1" s="162">
      <c r="B686" s="199" t="inlineStr">
        <is>
          <t>Inlet Size</t>
        </is>
      </c>
      <c r="C686" s="401" t="n"/>
      <c r="D686" s="204">
        <f>IF('{Equipment Data Entry}'!G205="","",'{Equipment Data Entry}'!G205)</f>
        <v/>
      </c>
      <c r="E686" s="400" t="n"/>
      <c r="F686" s="400" t="n"/>
      <c r="G686" s="401" t="n"/>
      <c r="I686" s="199" t="inlineStr">
        <is>
          <t>Calibration Factor</t>
        </is>
      </c>
      <c r="J686" s="400" t="n"/>
      <c r="K686" s="401" t="n"/>
      <c r="L686" s="27" t="n"/>
      <c r="M686" s="401" t="n"/>
    </row>
    <row r="687" ht="13.35" customHeight="1" s="162">
      <c r="B687" s="199" t="inlineStr">
        <is>
          <t>DDC Max / Min</t>
        </is>
      </c>
      <c r="C687" s="401" t="n"/>
      <c r="D687" s="204" t="n"/>
      <c r="E687" s="400" t="n"/>
      <c r="F687" s="400" t="n"/>
      <c r="G687" s="401" t="n"/>
      <c r="I687" s="199" t="inlineStr">
        <is>
          <t>Heating CFM</t>
        </is>
      </c>
      <c r="J687" s="400" t="n"/>
      <c r="K687" s="401" t="n"/>
      <c r="L687" s="27">
        <f>IF('{Equipment Data Entry}'!K205="","",'{Equipment Data Entry}'!K205)</f>
        <v/>
      </c>
      <c r="M687" s="401" t="n"/>
    </row>
    <row r="688" ht="13.35" customHeight="1" s="162">
      <c r="B688" s="205" t="inlineStr">
        <is>
          <t>Notes</t>
        </is>
      </c>
      <c r="C688" s="186" t="n"/>
      <c r="D688" s="400" t="n"/>
      <c r="E688" s="400" t="n"/>
      <c r="F688" s="400" t="n"/>
      <c r="G688" s="400" t="n"/>
      <c r="H688" s="400" t="n"/>
      <c r="I688" s="400" t="n"/>
      <c r="J688" s="400" t="n"/>
      <c r="K688" s="400" t="n"/>
      <c r="L688" s="400" t="n"/>
      <c r="M688" s="401" t="n"/>
    </row>
    <row r="689" ht="13.35" customHeight="1" s="162">
      <c r="B689" s="186" t="n"/>
      <c r="C689" s="400" t="n"/>
      <c r="D689" s="400" t="n"/>
      <c r="E689" s="400" t="n"/>
      <c r="F689" s="400" t="n"/>
      <c r="G689" s="400" t="n"/>
      <c r="H689" s="400" t="n"/>
      <c r="I689" s="400" t="n"/>
      <c r="J689" s="400" t="n"/>
      <c r="K689" s="400" t="n"/>
      <c r="L689" s="400" t="n"/>
      <c r="M689" s="401" t="n"/>
    </row>
    <row r="690" ht="13.35" customHeight="1" s="162">
      <c r="B690" s="200" t="inlineStr">
        <is>
          <t>System</t>
        </is>
      </c>
      <c r="C690" s="403" t="n"/>
      <c r="D690" s="209">
        <f>IF('{Equipment Data Entry}'!B206="","",'{Equipment Data Entry}'!B206)</f>
        <v/>
      </c>
      <c r="E690" s="420" t="n"/>
      <c r="F690" s="403" t="n"/>
      <c r="G690" s="200" t="inlineStr">
        <is>
          <t>Service</t>
        </is>
      </c>
      <c r="H690" s="403" t="n"/>
      <c r="I690" s="210">
        <f>IF('{Equipment Data Entry}'!C206="","",'{Equipment Data Entry}'!C206)</f>
        <v/>
      </c>
      <c r="J690" s="420" t="n"/>
      <c r="K690" s="420" t="n"/>
      <c r="L690" s="420" t="n"/>
      <c r="M690" s="403" t="n"/>
    </row>
    <row r="691" ht="13.35" customHeight="1" s="162">
      <c r="B691" s="424" t="n"/>
      <c r="C691" s="425" t="n"/>
      <c r="D691" s="424" t="n"/>
      <c r="E691" s="426" t="n"/>
      <c r="F691" s="425" t="n"/>
      <c r="G691" s="424" t="n"/>
      <c r="H691" s="425" t="n"/>
      <c r="I691" s="424" t="n"/>
      <c r="J691" s="426" t="n"/>
      <c r="K691" s="426" t="n"/>
      <c r="L691" s="426" t="n"/>
      <c r="M691" s="425" t="n"/>
    </row>
    <row r="692" ht="13.35" customHeight="1" s="162">
      <c r="B692" s="199" t="inlineStr">
        <is>
          <t>Terminal Type</t>
        </is>
      </c>
      <c r="C692" s="401" t="n"/>
      <c r="D692" s="204">
        <f>IF('{Equipment Data Entry}'!H206="","",'{Equipment Data Entry}'!H206)</f>
        <v/>
      </c>
      <c r="E692" s="400" t="n"/>
      <c r="F692" s="400" t="n"/>
      <c r="G692" s="401" t="n"/>
      <c r="I692" s="199" t="inlineStr">
        <is>
          <t>Instrument</t>
        </is>
      </c>
      <c r="J692" s="400" t="n"/>
      <c r="K692" s="401" t="n"/>
      <c r="L692" s="199" t="n"/>
      <c r="M692" s="401" t="n"/>
    </row>
    <row r="693" ht="13.35" customHeight="1" s="162">
      <c r="B693" s="200" t="inlineStr">
        <is>
          <t>Unit Data</t>
        </is>
      </c>
      <c r="C693" s="400" t="n"/>
      <c r="D693" s="400" t="n"/>
      <c r="E693" s="400" t="n"/>
      <c r="F693" s="400" t="n"/>
      <c r="G693" s="401" t="n"/>
      <c r="I693" s="200" t="inlineStr">
        <is>
          <t>Design and Performance Data</t>
        </is>
      </c>
      <c r="J693" s="400" t="n"/>
      <c r="K693" s="400" t="n"/>
      <c r="L693" s="400" t="n"/>
      <c r="M693" s="401" t="n"/>
    </row>
    <row r="694" ht="13.35" customHeight="1" s="162">
      <c r="B694" s="199" t="inlineStr">
        <is>
          <t>Manufacturer</t>
        </is>
      </c>
      <c r="C694" s="401" t="n"/>
      <c r="D694" s="204">
        <f>IF('{Equipment Data Entry}'!E206="","",'{Equipment Data Entry}'!E206)</f>
        <v/>
      </c>
      <c r="E694" s="400" t="n"/>
      <c r="F694" s="400" t="n"/>
      <c r="G694" s="401" t="n"/>
      <c r="I694" s="199" t="inlineStr">
        <is>
          <t>Design Criteria</t>
        </is>
      </c>
      <c r="J694" s="400" t="n"/>
      <c r="K694" s="401" t="n"/>
      <c r="L694" s="199" t="inlineStr">
        <is>
          <t>Design</t>
        </is>
      </c>
      <c r="M694" s="199" t="inlineStr">
        <is>
          <t>Actual</t>
        </is>
      </c>
    </row>
    <row r="695" ht="13.35" customHeight="1" s="162">
      <c r="B695" s="199" t="inlineStr">
        <is>
          <t>Model Number</t>
        </is>
      </c>
      <c r="C695" s="401" t="n"/>
      <c r="D695" s="204">
        <f>IF('{Equipment Data Entry}'!F206="","",'{Equipment Data Entry}'!F206)</f>
        <v/>
      </c>
      <c r="E695" s="400" t="n"/>
      <c r="F695" s="400" t="n"/>
      <c r="G695" s="401" t="n"/>
      <c r="I695" s="199" t="inlineStr">
        <is>
          <t>Maximum CFM</t>
        </is>
      </c>
      <c r="J695" s="400" t="n"/>
      <c r="K695" s="401" t="n"/>
      <c r="L695" s="24">
        <f>IF('{Equipment Data Entry}'!I206="","",'{Equipment Data Entry}'!I206)</f>
        <v/>
      </c>
      <c r="M695" s="24" t="n"/>
    </row>
    <row r="696" ht="13.35" customHeight="1" s="162">
      <c r="B696" s="199" t="inlineStr">
        <is>
          <t>Serial Number</t>
        </is>
      </c>
      <c r="C696" s="401" t="n"/>
      <c r="D696" s="204" t="n"/>
      <c r="E696" s="400" t="n"/>
      <c r="F696" s="400" t="n"/>
      <c r="G696" s="401" t="n"/>
      <c r="I696" s="199" t="inlineStr">
        <is>
          <t>Minimum CFM</t>
        </is>
      </c>
      <c r="J696" s="400" t="n"/>
      <c r="K696" s="401" t="n"/>
      <c r="L696" s="24">
        <f>IF('{Equipment Data Entry}'!J206="","",'{Equipment Data Entry}'!J206)</f>
        <v/>
      </c>
      <c r="M696" s="24" t="n"/>
    </row>
    <row r="697" ht="13.35" customHeight="1" s="162">
      <c r="B697" s="199" t="inlineStr">
        <is>
          <t>Area Served</t>
        </is>
      </c>
      <c r="C697" s="401" t="n"/>
      <c r="D697" s="204">
        <f>IF('{Equipment Data Entry}'!C206="","",'{Equipment Data Entry}'!C206)</f>
        <v/>
      </c>
      <c r="E697" s="400" t="n"/>
      <c r="F697" s="400" t="n"/>
      <c r="G697" s="401" t="n"/>
      <c r="I697" s="199" t="inlineStr">
        <is>
          <t>Fan CFM</t>
        </is>
      </c>
      <c r="J697" s="400" t="n"/>
      <c r="K697" s="401" t="n"/>
      <c r="L697" s="24">
        <f>IF('{Equipment Data Entry}'!L206="","",'{Equipment Data Entry}'!L206)</f>
        <v/>
      </c>
      <c r="M697" s="24" t="n"/>
    </row>
    <row r="698" ht="13.35" customHeight="1" s="162">
      <c r="B698" s="199" t="inlineStr">
        <is>
          <t>Location</t>
        </is>
      </c>
      <c r="C698" s="401" t="n"/>
      <c r="D698" s="204">
        <f>IF('{Equipment Data Entry}'!D206="","",'{Equipment Data Entry}'!D206)</f>
        <v/>
      </c>
      <c r="E698" s="400" t="n"/>
      <c r="F698" s="400" t="n"/>
      <c r="G698" s="401" t="n"/>
      <c r="I698" s="199" t="inlineStr">
        <is>
          <t>DDC Address</t>
        </is>
      </c>
      <c r="J698" s="400" t="n"/>
      <c r="K698" s="401" t="n"/>
      <c r="L698" s="208">
        <f>IF('{Equipment Data Entry}'!M206="","",'{Equipment Data Entry}'!M206)</f>
        <v/>
      </c>
      <c r="M698" s="401" t="n"/>
    </row>
    <row r="699" ht="13.35" customHeight="1" s="162">
      <c r="B699" s="199" t="inlineStr">
        <is>
          <t>Inlet Size</t>
        </is>
      </c>
      <c r="C699" s="401" t="n"/>
      <c r="D699" s="204">
        <f>IF('{Equipment Data Entry}'!G206="","",'{Equipment Data Entry}'!G206)</f>
        <v/>
      </c>
      <c r="E699" s="400" t="n"/>
      <c r="F699" s="400" t="n"/>
      <c r="G699" s="401" t="n"/>
      <c r="I699" s="199" t="inlineStr">
        <is>
          <t>Calibration Factor</t>
        </is>
      </c>
      <c r="J699" s="400" t="n"/>
      <c r="K699" s="401" t="n"/>
      <c r="L699" s="27" t="n"/>
      <c r="M699" s="401" t="n"/>
    </row>
    <row r="700" ht="13.35" customHeight="1" s="162">
      <c r="B700" s="199" t="inlineStr">
        <is>
          <t>DDC Max / Min</t>
        </is>
      </c>
      <c r="C700" s="401" t="n"/>
      <c r="D700" s="204" t="n"/>
      <c r="E700" s="400" t="n"/>
      <c r="F700" s="400" t="n"/>
      <c r="G700" s="401" t="n"/>
      <c r="I700" s="199" t="inlineStr">
        <is>
          <t>Heating CFM</t>
        </is>
      </c>
      <c r="J700" s="400" t="n"/>
      <c r="K700" s="401" t="n"/>
      <c r="L700" s="27">
        <f>IF('{Equipment Data Entry}'!K206="","",'{Equipment Data Entry}'!K206)</f>
        <v/>
      </c>
      <c r="M700" s="401" t="n"/>
    </row>
    <row r="701"/>
    <row r="702" ht="13.35" customHeight="1" s="162">
      <c r="B702" s="200" t="inlineStr">
        <is>
          <t>System</t>
        </is>
      </c>
      <c r="C702" s="403" t="n"/>
      <c r="D702" s="209">
        <f>IF('{Equipment Data Entry}'!B207="","",'{Equipment Data Entry}'!B207)</f>
        <v/>
      </c>
      <c r="E702" s="420" t="n"/>
      <c r="F702" s="403" t="n"/>
      <c r="G702" s="200" t="inlineStr">
        <is>
          <t>Service</t>
        </is>
      </c>
      <c r="H702" s="403" t="n"/>
      <c r="I702" s="210">
        <f>IF('{Equipment Data Entry}'!C207="","",'{Equipment Data Entry}'!C207)</f>
        <v/>
      </c>
      <c r="J702" s="420" t="n"/>
      <c r="K702" s="420" t="n"/>
      <c r="L702" s="420" t="n"/>
      <c r="M702" s="403" t="n"/>
    </row>
    <row r="703" ht="13.35" customHeight="1" s="162">
      <c r="B703" s="424" t="n"/>
      <c r="C703" s="425" t="n"/>
      <c r="D703" s="424" t="n"/>
      <c r="E703" s="426" t="n"/>
      <c r="F703" s="425" t="n"/>
      <c r="G703" s="424" t="n"/>
      <c r="H703" s="425" t="n"/>
      <c r="I703" s="424" t="n"/>
      <c r="J703" s="426" t="n"/>
      <c r="K703" s="426" t="n"/>
      <c r="L703" s="426" t="n"/>
      <c r="M703" s="425" t="n"/>
    </row>
    <row r="704" ht="13.35" customHeight="1" s="162">
      <c r="B704" s="199" t="inlineStr">
        <is>
          <t>Terminal Type</t>
        </is>
      </c>
      <c r="C704" s="401" t="n"/>
      <c r="D704" s="204">
        <f>IF('{Equipment Data Entry}'!H207="","",'{Equipment Data Entry}'!H207)</f>
        <v/>
      </c>
      <c r="E704" s="400" t="n"/>
      <c r="F704" s="400" t="n"/>
      <c r="G704" s="401" t="n"/>
      <c r="I704" s="199" t="inlineStr">
        <is>
          <t>Instrument</t>
        </is>
      </c>
      <c r="J704" s="400" t="n"/>
      <c r="K704" s="401" t="n"/>
      <c r="L704" s="199" t="n"/>
      <c r="M704" s="401" t="n"/>
    </row>
    <row r="705" ht="13.35" customHeight="1" s="162">
      <c r="B705" s="200" t="inlineStr">
        <is>
          <t>Unit Data</t>
        </is>
      </c>
      <c r="C705" s="400" t="n"/>
      <c r="D705" s="400" t="n"/>
      <c r="E705" s="400" t="n"/>
      <c r="F705" s="400" t="n"/>
      <c r="G705" s="401" t="n"/>
      <c r="I705" s="200" t="inlineStr">
        <is>
          <t>Design and Performance Data</t>
        </is>
      </c>
      <c r="J705" s="400" t="n"/>
      <c r="K705" s="400" t="n"/>
      <c r="L705" s="400" t="n"/>
      <c r="M705" s="401" t="n"/>
    </row>
    <row r="706" ht="13.35" customHeight="1" s="162">
      <c r="B706" s="199" t="inlineStr">
        <is>
          <t>Manufacturer</t>
        </is>
      </c>
      <c r="C706" s="401" t="n"/>
      <c r="D706" s="204">
        <f>IF('{Equipment Data Entry}'!E207="","",'{Equipment Data Entry}'!E207)</f>
        <v/>
      </c>
      <c r="E706" s="400" t="n"/>
      <c r="F706" s="400" t="n"/>
      <c r="G706" s="401" t="n"/>
      <c r="I706" s="199" t="inlineStr">
        <is>
          <t>Design Criteria</t>
        </is>
      </c>
      <c r="J706" s="400" t="n"/>
      <c r="K706" s="401" t="n"/>
      <c r="L706" s="199" t="inlineStr">
        <is>
          <t>Design</t>
        </is>
      </c>
      <c r="M706" s="199" t="inlineStr">
        <is>
          <t>Actual</t>
        </is>
      </c>
    </row>
    <row r="707" ht="13.35" customHeight="1" s="162">
      <c r="B707" s="199" t="inlineStr">
        <is>
          <t>Model Number</t>
        </is>
      </c>
      <c r="C707" s="401" t="n"/>
      <c r="D707" s="204">
        <f>IF('{Equipment Data Entry}'!F207="","",'{Equipment Data Entry}'!F207)</f>
        <v/>
      </c>
      <c r="E707" s="400" t="n"/>
      <c r="F707" s="400" t="n"/>
      <c r="G707" s="401" t="n"/>
      <c r="I707" s="199" t="inlineStr">
        <is>
          <t>Maximum CFM</t>
        </is>
      </c>
      <c r="J707" s="400" t="n"/>
      <c r="K707" s="401" t="n"/>
      <c r="L707" s="24">
        <f>IF('{Equipment Data Entry}'!I207="","",'{Equipment Data Entry}'!I207)</f>
        <v/>
      </c>
      <c r="M707" s="24" t="n"/>
    </row>
    <row r="708" ht="13.35" customHeight="1" s="162">
      <c r="B708" s="199" t="inlineStr">
        <is>
          <t>Serial Number</t>
        </is>
      </c>
      <c r="C708" s="401" t="n"/>
      <c r="D708" s="204" t="n"/>
      <c r="E708" s="400" t="n"/>
      <c r="F708" s="400" t="n"/>
      <c r="G708" s="401" t="n"/>
      <c r="I708" s="199" t="inlineStr">
        <is>
          <t>Minimum CFM</t>
        </is>
      </c>
      <c r="J708" s="400" t="n"/>
      <c r="K708" s="401" t="n"/>
      <c r="L708" s="24">
        <f>IF('{Equipment Data Entry}'!J207="","",'{Equipment Data Entry}'!J207)</f>
        <v/>
      </c>
      <c r="M708" s="24" t="n"/>
    </row>
    <row r="709" ht="13.35" customHeight="1" s="162">
      <c r="B709" s="199" t="inlineStr">
        <is>
          <t>Area Served</t>
        </is>
      </c>
      <c r="C709" s="401" t="n"/>
      <c r="D709" s="204">
        <f>IF('{Equipment Data Entry}'!C207="","",'{Equipment Data Entry}'!C207)</f>
        <v/>
      </c>
      <c r="E709" s="400" t="n"/>
      <c r="F709" s="400" t="n"/>
      <c r="G709" s="401" t="n"/>
      <c r="I709" s="199" t="inlineStr">
        <is>
          <t>Fan CFM</t>
        </is>
      </c>
      <c r="J709" s="400" t="n"/>
      <c r="K709" s="401" t="n"/>
      <c r="L709" s="24">
        <f>IF('{Equipment Data Entry}'!L207="","",'{Equipment Data Entry}'!L207)</f>
        <v/>
      </c>
      <c r="M709" s="24" t="n"/>
    </row>
    <row r="710" ht="13.35" customHeight="1" s="162">
      <c r="B710" s="199" t="inlineStr">
        <is>
          <t>Location</t>
        </is>
      </c>
      <c r="C710" s="401" t="n"/>
      <c r="D710" s="204">
        <f>IF('{Equipment Data Entry}'!D207="","",'{Equipment Data Entry}'!D207)</f>
        <v/>
      </c>
      <c r="E710" s="400" t="n"/>
      <c r="F710" s="400" t="n"/>
      <c r="G710" s="401" t="n"/>
      <c r="I710" s="199" t="inlineStr">
        <is>
          <t>DDC Address</t>
        </is>
      </c>
      <c r="J710" s="400" t="n"/>
      <c r="K710" s="401" t="n"/>
      <c r="L710" s="208">
        <f>IF('{Equipment Data Entry}'!M207="","",'{Equipment Data Entry}'!M207)</f>
        <v/>
      </c>
      <c r="M710" s="401" t="n"/>
    </row>
    <row r="711" ht="13.35" customHeight="1" s="162">
      <c r="B711" s="199" t="inlineStr">
        <is>
          <t>Inlet Size</t>
        </is>
      </c>
      <c r="C711" s="401" t="n"/>
      <c r="D711" s="204">
        <f>IF('{Equipment Data Entry}'!G207="","",'{Equipment Data Entry}'!G207)</f>
        <v/>
      </c>
      <c r="E711" s="400" t="n"/>
      <c r="F711" s="400" t="n"/>
      <c r="G711" s="401" t="n"/>
      <c r="I711" s="199" t="inlineStr">
        <is>
          <t>Calibration Factor</t>
        </is>
      </c>
      <c r="J711" s="400" t="n"/>
      <c r="K711" s="401" t="n"/>
      <c r="L711" s="27" t="n"/>
      <c r="M711" s="401" t="n"/>
    </row>
    <row r="712" ht="13.35" customHeight="1" s="162">
      <c r="B712" s="199" t="inlineStr">
        <is>
          <t>DDC Max / Min</t>
        </is>
      </c>
      <c r="C712" s="401" t="n"/>
      <c r="D712" s="204" t="n"/>
      <c r="E712" s="400" t="n"/>
      <c r="F712" s="400" t="n"/>
      <c r="G712" s="401" t="n"/>
      <c r="I712" s="199" t="inlineStr">
        <is>
          <t>Heating CFM</t>
        </is>
      </c>
      <c r="J712" s="400" t="n"/>
      <c r="K712" s="401" t="n"/>
      <c r="L712" s="27">
        <f>IF('{Equipment Data Entry}'!K207="","",'{Equipment Data Entry}'!K207)</f>
        <v/>
      </c>
      <c r="M712" s="401" t="n"/>
    </row>
    <row r="713"/>
    <row r="714" ht="13.35" customHeight="1" s="162">
      <c r="B714" s="200" t="inlineStr">
        <is>
          <t>System</t>
        </is>
      </c>
      <c r="C714" s="403" t="n"/>
      <c r="D714" s="209">
        <f>IF('{Equipment Data Entry}'!B208="","",'{Equipment Data Entry}'!B208)</f>
        <v/>
      </c>
      <c r="E714" s="420" t="n"/>
      <c r="F714" s="403" t="n"/>
      <c r="G714" s="200" t="inlineStr">
        <is>
          <t>Service</t>
        </is>
      </c>
      <c r="H714" s="403" t="n"/>
      <c r="I714" s="210">
        <f>IF('{Equipment Data Entry}'!C208="","",'{Equipment Data Entry}'!C208)</f>
        <v/>
      </c>
      <c r="J714" s="420" t="n"/>
      <c r="K714" s="420" t="n"/>
      <c r="L714" s="420" t="n"/>
      <c r="M714" s="403" t="n"/>
    </row>
    <row r="715" ht="13.35" customHeight="1" s="162">
      <c r="B715" s="424" t="n"/>
      <c r="C715" s="425" t="n"/>
      <c r="D715" s="424" t="n"/>
      <c r="E715" s="426" t="n"/>
      <c r="F715" s="425" t="n"/>
      <c r="G715" s="424" t="n"/>
      <c r="H715" s="425" t="n"/>
      <c r="I715" s="424" t="n"/>
      <c r="J715" s="426" t="n"/>
      <c r="K715" s="426" t="n"/>
      <c r="L715" s="426" t="n"/>
      <c r="M715" s="425" t="n"/>
    </row>
    <row r="716" ht="13.35" customHeight="1" s="162">
      <c r="B716" s="199" t="inlineStr">
        <is>
          <t>Terminal Type</t>
        </is>
      </c>
      <c r="C716" s="401" t="n"/>
      <c r="D716" s="204">
        <f>IF('{Equipment Data Entry}'!H208="","",'{Equipment Data Entry}'!H208)</f>
        <v/>
      </c>
      <c r="E716" s="400" t="n"/>
      <c r="F716" s="400" t="n"/>
      <c r="G716" s="401" t="n"/>
      <c r="I716" s="199" t="inlineStr">
        <is>
          <t>Instrument</t>
        </is>
      </c>
      <c r="J716" s="400" t="n"/>
      <c r="K716" s="401" t="n"/>
      <c r="L716" s="199" t="n"/>
      <c r="M716" s="401" t="n"/>
    </row>
    <row r="717" ht="13.35" customHeight="1" s="162">
      <c r="B717" s="200" t="inlineStr">
        <is>
          <t>Unit Data</t>
        </is>
      </c>
      <c r="C717" s="400" t="n"/>
      <c r="D717" s="400" t="n"/>
      <c r="E717" s="400" t="n"/>
      <c r="F717" s="400" t="n"/>
      <c r="G717" s="401" t="n"/>
      <c r="I717" s="200" t="inlineStr">
        <is>
          <t>Design and Performance Data</t>
        </is>
      </c>
      <c r="J717" s="400" t="n"/>
      <c r="K717" s="400" t="n"/>
      <c r="L717" s="400" t="n"/>
      <c r="M717" s="401" t="n"/>
    </row>
    <row r="718" ht="13.35" customHeight="1" s="162">
      <c r="B718" s="199" t="inlineStr">
        <is>
          <t>Manufacturer</t>
        </is>
      </c>
      <c r="C718" s="401" t="n"/>
      <c r="D718" s="204">
        <f>IF('{Equipment Data Entry}'!E208="","",'{Equipment Data Entry}'!E208)</f>
        <v/>
      </c>
      <c r="E718" s="400" t="n"/>
      <c r="F718" s="400" t="n"/>
      <c r="G718" s="401" t="n"/>
      <c r="I718" s="199" t="inlineStr">
        <is>
          <t>Design Criteria</t>
        </is>
      </c>
      <c r="J718" s="400" t="n"/>
      <c r="K718" s="401" t="n"/>
      <c r="L718" s="199" t="inlineStr">
        <is>
          <t>Design</t>
        </is>
      </c>
      <c r="M718" s="199" t="inlineStr">
        <is>
          <t>Actual</t>
        </is>
      </c>
    </row>
    <row r="719" ht="13.35" customHeight="1" s="162">
      <c r="B719" s="199" t="inlineStr">
        <is>
          <t>Model Number</t>
        </is>
      </c>
      <c r="C719" s="401" t="n"/>
      <c r="D719" s="204">
        <f>IF('{Equipment Data Entry}'!F208="","",'{Equipment Data Entry}'!F208)</f>
        <v/>
      </c>
      <c r="E719" s="400" t="n"/>
      <c r="F719" s="400" t="n"/>
      <c r="G719" s="401" t="n"/>
      <c r="I719" s="199" t="inlineStr">
        <is>
          <t>Maximum CFM</t>
        </is>
      </c>
      <c r="J719" s="400" t="n"/>
      <c r="K719" s="401" t="n"/>
      <c r="L719" s="24">
        <f>IF('{Equipment Data Entry}'!I208="","",'{Equipment Data Entry}'!I208)</f>
        <v/>
      </c>
      <c r="M719" s="24" t="n"/>
    </row>
    <row r="720" ht="13.35" customHeight="1" s="162">
      <c r="B720" s="199" t="inlineStr">
        <is>
          <t>Serial Number</t>
        </is>
      </c>
      <c r="C720" s="401" t="n"/>
      <c r="D720" s="204" t="n"/>
      <c r="E720" s="400" t="n"/>
      <c r="F720" s="400" t="n"/>
      <c r="G720" s="401" t="n"/>
      <c r="I720" s="199" t="inlineStr">
        <is>
          <t>Minimum CFM</t>
        </is>
      </c>
      <c r="J720" s="400" t="n"/>
      <c r="K720" s="401" t="n"/>
      <c r="L720" s="24">
        <f>IF('{Equipment Data Entry}'!J208="","",'{Equipment Data Entry}'!J208)</f>
        <v/>
      </c>
      <c r="M720" s="24" t="n"/>
    </row>
    <row r="721" ht="13.35" customHeight="1" s="162">
      <c r="B721" s="199" t="inlineStr">
        <is>
          <t>Area Served</t>
        </is>
      </c>
      <c r="C721" s="401" t="n"/>
      <c r="D721" s="204">
        <f>IF('{Equipment Data Entry}'!C208="","",'{Equipment Data Entry}'!C208)</f>
        <v/>
      </c>
      <c r="E721" s="400" t="n"/>
      <c r="F721" s="400" t="n"/>
      <c r="G721" s="401" t="n"/>
      <c r="I721" s="199" t="inlineStr">
        <is>
          <t>Fan CFM</t>
        </is>
      </c>
      <c r="J721" s="400" t="n"/>
      <c r="K721" s="401" t="n"/>
      <c r="L721" s="24">
        <f>IF('{Equipment Data Entry}'!L208="","",'{Equipment Data Entry}'!L208)</f>
        <v/>
      </c>
      <c r="M721" s="24" t="n"/>
    </row>
    <row r="722" ht="13.35" customHeight="1" s="162">
      <c r="B722" s="199" t="inlineStr">
        <is>
          <t>Location</t>
        </is>
      </c>
      <c r="C722" s="401" t="n"/>
      <c r="D722" s="204">
        <f>IF('{Equipment Data Entry}'!D208="","",'{Equipment Data Entry}'!D208)</f>
        <v/>
      </c>
      <c r="E722" s="400" t="n"/>
      <c r="F722" s="400" t="n"/>
      <c r="G722" s="401" t="n"/>
      <c r="I722" s="199" t="inlineStr">
        <is>
          <t>DDC Address</t>
        </is>
      </c>
      <c r="J722" s="400" t="n"/>
      <c r="K722" s="401" t="n"/>
      <c r="L722" s="208">
        <f>IF('{Equipment Data Entry}'!M208="","",'{Equipment Data Entry}'!M208)</f>
        <v/>
      </c>
      <c r="M722" s="401" t="n"/>
    </row>
    <row r="723" ht="13.35" customHeight="1" s="162">
      <c r="B723" s="199" t="inlineStr">
        <is>
          <t>Inlet Size</t>
        </is>
      </c>
      <c r="C723" s="401" t="n"/>
      <c r="D723" s="204">
        <f>IF('{Equipment Data Entry}'!G208="","",'{Equipment Data Entry}'!G208)</f>
        <v/>
      </c>
      <c r="E723" s="400" t="n"/>
      <c r="F723" s="400" t="n"/>
      <c r="G723" s="401" t="n"/>
      <c r="I723" s="199" t="inlineStr">
        <is>
          <t>Calibration Factor</t>
        </is>
      </c>
      <c r="J723" s="400" t="n"/>
      <c r="K723" s="401" t="n"/>
      <c r="L723" s="27" t="n"/>
      <c r="M723" s="401" t="n"/>
    </row>
    <row r="724" ht="13.35" customHeight="1" s="162">
      <c r="B724" s="199" t="inlineStr">
        <is>
          <t>DDC Max / Min</t>
        </is>
      </c>
      <c r="C724" s="401" t="n"/>
      <c r="D724" s="204" t="n"/>
      <c r="E724" s="400" t="n"/>
      <c r="F724" s="400" t="n"/>
      <c r="G724" s="401" t="n"/>
      <c r="I724" s="199" t="inlineStr">
        <is>
          <t>Heating CFM</t>
        </is>
      </c>
      <c r="J724" s="400" t="n"/>
      <c r="K724" s="401" t="n"/>
      <c r="L724" s="27">
        <f>IF('{Equipment Data Entry}'!K208="","",'{Equipment Data Entry}'!K208)</f>
        <v/>
      </c>
      <c r="M724" s="401" t="n"/>
    </row>
    <row r="725"/>
    <row r="726" ht="13.35" customHeight="1" s="162">
      <c r="B726" s="200" t="inlineStr">
        <is>
          <t>System</t>
        </is>
      </c>
      <c r="C726" s="403" t="n"/>
      <c r="D726" s="209">
        <f>IF('{Equipment Data Entry}'!B209="","",'{Equipment Data Entry}'!B209)</f>
        <v/>
      </c>
      <c r="E726" s="420" t="n"/>
      <c r="F726" s="403" t="n"/>
      <c r="G726" s="200" t="inlineStr">
        <is>
          <t>Service</t>
        </is>
      </c>
      <c r="H726" s="403" t="n"/>
      <c r="I726" s="210">
        <f>IF('{Equipment Data Entry}'!C209="","",'{Equipment Data Entry}'!C209)</f>
        <v/>
      </c>
      <c r="J726" s="420" t="n"/>
      <c r="K726" s="420" t="n"/>
      <c r="L726" s="420" t="n"/>
      <c r="M726" s="403" t="n"/>
    </row>
    <row r="727" ht="13.35" customHeight="1" s="162">
      <c r="B727" s="424" t="n"/>
      <c r="C727" s="425" t="n"/>
      <c r="D727" s="424" t="n"/>
      <c r="E727" s="426" t="n"/>
      <c r="F727" s="425" t="n"/>
      <c r="G727" s="424" t="n"/>
      <c r="H727" s="425" t="n"/>
      <c r="I727" s="424" t="n"/>
      <c r="J727" s="426" t="n"/>
      <c r="K727" s="426" t="n"/>
      <c r="L727" s="426" t="n"/>
      <c r="M727" s="425" t="n"/>
    </row>
    <row r="728" ht="13.35" customHeight="1" s="162">
      <c r="B728" s="199" t="inlineStr">
        <is>
          <t>Terminal Type</t>
        </is>
      </c>
      <c r="C728" s="401" t="n"/>
      <c r="D728" s="204">
        <f>IF('{Equipment Data Entry}'!H209="","",'{Equipment Data Entry}'!H209)</f>
        <v/>
      </c>
      <c r="E728" s="400" t="n"/>
      <c r="F728" s="400" t="n"/>
      <c r="G728" s="401" t="n"/>
      <c r="I728" s="199" t="inlineStr">
        <is>
          <t>Instrument</t>
        </is>
      </c>
      <c r="J728" s="400" t="n"/>
      <c r="K728" s="401" t="n"/>
      <c r="L728" s="199" t="n"/>
      <c r="M728" s="401" t="n"/>
    </row>
    <row r="729" ht="13.35" customHeight="1" s="162">
      <c r="B729" s="200" t="inlineStr">
        <is>
          <t>Unit Data</t>
        </is>
      </c>
      <c r="C729" s="400" t="n"/>
      <c r="D729" s="400" t="n"/>
      <c r="E729" s="400" t="n"/>
      <c r="F729" s="400" t="n"/>
      <c r="G729" s="401" t="n"/>
      <c r="I729" s="200" t="inlineStr">
        <is>
          <t>Design and Performance Data</t>
        </is>
      </c>
      <c r="J729" s="400" t="n"/>
      <c r="K729" s="400" t="n"/>
      <c r="L729" s="400" t="n"/>
      <c r="M729" s="401" t="n"/>
    </row>
    <row r="730" ht="13.35" customHeight="1" s="162">
      <c r="B730" s="199" t="inlineStr">
        <is>
          <t>Manufacturer</t>
        </is>
      </c>
      <c r="C730" s="401" t="n"/>
      <c r="D730" s="204">
        <f>IF('{Equipment Data Entry}'!E209="","",'{Equipment Data Entry}'!E209)</f>
        <v/>
      </c>
      <c r="E730" s="400" t="n"/>
      <c r="F730" s="400" t="n"/>
      <c r="G730" s="401" t="n"/>
      <c r="I730" s="199" t="inlineStr">
        <is>
          <t>Design Criteria</t>
        </is>
      </c>
      <c r="J730" s="400" t="n"/>
      <c r="K730" s="401" t="n"/>
      <c r="L730" s="199" t="inlineStr">
        <is>
          <t>Design</t>
        </is>
      </c>
      <c r="M730" s="199" t="inlineStr">
        <is>
          <t>Actual</t>
        </is>
      </c>
    </row>
    <row r="731" ht="13.35" customHeight="1" s="162">
      <c r="B731" s="199" t="inlineStr">
        <is>
          <t>Model Number</t>
        </is>
      </c>
      <c r="C731" s="401" t="n"/>
      <c r="D731" s="204">
        <f>IF('{Equipment Data Entry}'!F209="","",'{Equipment Data Entry}'!F209)</f>
        <v/>
      </c>
      <c r="E731" s="400" t="n"/>
      <c r="F731" s="400" t="n"/>
      <c r="G731" s="401" t="n"/>
      <c r="I731" s="199" t="inlineStr">
        <is>
          <t>Maximum CFM</t>
        </is>
      </c>
      <c r="J731" s="400" t="n"/>
      <c r="K731" s="401" t="n"/>
      <c r="L731" s="24">
        <f>IF('{Equipment Data Entry}'!I209="","",'{Equipment Data Entry}'!I209)</f>
        <v/>
      </c>
      <c r="M731" s="24" t="n"/>
    </row>
    <row r="732" ht="13.35" customHeight="1" s="162">
      <c r="B732" s="199" t="inlineStr">
        <is>
          <t>Serial Number</t>
        </is>
      </c>
      <c r="C732" s="401" t="n"/>
      <c r="D732" s="204" t="n"/>
      <c r="E732" s="400" t="n"/>
      <c r="F732" s="400" t="n"/>
      <c r="G732" s="401" t="n"/>
      <c r="I732" s="199" t="inlineStr">
        <is>
          <t>Minimum CFM</t>
        </is>
      </c>
      <c r="J732" s="400" t="n"/>
      <c r="K732" s="401" t="n"/>
      <c r="L732" s="24">
        <f>IF('{Equipment Data Entry}'!J209="","",'{Equipment Data Entry}'!J209)</f>
        <v/>
      </c>
      <c r="M732" s="24" t="n"/>
    </row>
    <row r="733" ht="13.35" customHeight="1" s="162">
      <c r="B733" s="199" t="inlineStr">
        <is>
          <t>Area Served</t>
        </is>
      </c>
      <c r="C733" s="401" t="n"/>
      <c r="D733" s="204">
        <f>IF('{Equipment Data Entry}'!C209="","",'{Equipment Data Entry}'!C209)</f>
        <v/>
      </c>
      <c r="E733" s="400" t="n"/>
      <c r="F733" s="400" t="n"/>
      <c r="G733" s="401" t="n"/>
      <c r="I733" s="199" t="inlineStr">
        <is>
          <t>Fan CFM</t>
        </is>
      </c>
      <c r="J733" s="400" t="n"/>
      <c r="K733" s="401" t="n"/>
      <c r="L733" s="24">
        <f>IF('{Equipment Data Entry}'!L209="","",'{Equipment Data Entry}'!L209)</f>
        <v/>
      </c>
      <c r="M733" s="24" t="n"/>
    </row>
    <row r="734" ht="13.35" customHeight="1" s="162">
      <c r="B734" s="199" t="inlineStr">
        <is>
          <t>Location</t>
        </is>
      </c>
      <c r="C734" s="401" t="n"/>
      <c r="D734" s="204">
        <f>IF('{Equipment Data Entry}'!D209="","",'{Equipment Data Entry}'!D209)</f>
        <v/>
      </c>
      <c r="E734" s="400" t="n"/>
      <c r="F734" s="400" t="n"/>
      <c r="G734" s="401" t="n"/>
      <c r="I734" s="199" t="inlineStr">
        <is>
          <t>DDC Address</t>
        </is>
      </c>
      <c r="J734" s="400" t="n"/>
      <c r="K734" s="401" t="n"/>
      <c r="L734" s="208">
        <f>IF('{Equipment Data Entry}'!M209="","",'{Equipment Data Entry}'!M209)</f>
        <v/>
      </c>
      <c r="M734" s="401" t="n"/>
    </row>
    <row r="735" ht="13.35" customHeight="1" s="162">
      <c r="B735" s="199" t="inlineStr">
        <is>
          <t>Inlet Size</t>
        </is>
      </c>
      <c r="C735" s="401" t="n"/>
      <c r="D735" s="204">
        <f>IF('{Equipment Data Entry}'!G209="","",'{Equipment Data Entry}'!G209)</f>
        <v/>
      </c>
      <c r="E735" s="400" t="n"/>
      <c r="F735" s="400" t="n"/>
      <c r="G735" s="401" t="n"/>
      <c r="I735" s="199" t="inlineStr">
        <is>
          <t>Calibration Factor</t>
        </is>
      </c>
      <c r="J735" s="400" t="n"/>
      <c r="K735" s="401" t="n"/>
      <c r="L735" s="27" t="n"/>
      <c r="M735" s="401" t="n"/>
    </row>
    <row r="736" ht="13.35" customHeight="1" s="162">
      <c r="B736" s="199" t="inlineStr">
        <is>
          <t>DDC Max / Min</t>
        </is>
      </c>
      <c r="C736" s="401" t="n"/>
      <c r="D736" s="204" t="n"/>
      <c r="E736" s="400" t="n"/>
      <c r="F736" s="400" t="n"/>
      <c r="G736" s="401" t="n"/>
      <c r="I736" s="199" t="inlineStr">
        <is>
          <t>Heating CFM</t>
        </is>
      </c>
      <c r="J736" s="400" t="n"/>
      <c r="K736" s="401" t="n"/>
      <c r="L736" s="27">
        <f>IF('{Equipment Data Entry}'!K209="","",'{Equipment Data Entry}'!K209)</f>
        <v/>
      </c>
      <c r="M736" s="401" t="n"/>
    </row>
    <row r="737" ht="13.35" customHeight="1" s="162">
      <c r="B737" s="205" t="inlineStr">
        <is>
          <t>Notes</t>
        </is>
      </c>
      <c r="C737" s="186" t="n"/>
      <c r="D737" s="400" t="n"/>
      <c r="E737" s="400" t="n"/>
      <c r="F737" s="400" t="n"/>
      <c r="G737" s="400" t="n"/>
      <c r="H737" s="400" t="n"/>
      <c r="I737" s="400" t="n"/>
      <c r="J737" s="400" t="n"/>
      <c r="K737" s="400" t="n"/>
      <c r="L737" s="400" t="n"/>
      <c r="M737" s="401" t="n"/>
    </row>
    <row r="738" ht="13.35" customHeight="1" s="162">
      <c r="B738" s="186" t="n"/>
      <c r="C738" s="400" t="n"/>
      <c r="D738" s="400" t="n"/>
      <c r="E738" s="400" t="n"/>
      <c r="F738" s="400" t="n"/>
      <c r="G738" s="400" t="n"/>
      <c r="H738" s="400" t="n"/>
      <c r="I738" s="400" t="n"/>
      <c r="J738" s="400" t="n"/>
      <c r="K738" s="400" t="n"/>
      <c r="L738" s="400" t="n"/>
      <c r="M738" s="401" t="n"/>
    </row>
    <row r="739" ht="13.35" customHeight="1" s="162">
      <c r="B739" s="200" t="inlineStr">
        <is>
          <t>System</t>
        </is>
      </c>
      <c r="C739" s="403" t="n"/>
      <c r="D739" s="209">
        <f>IF('{Equipment Data Entry}'!B210="","",'{Equipment Data Entry}'!B210)</f>
        <v/>
      </c>
      <c r="E739" s="420" t="n"/>
      <c r="F739" s="403" t="n"/>
      <c r="G739" s="200" t="inlineStr">
        <is>
          <t>Service</t>
        </is>
      </c>
      <c r="H739" s="403" t="n"/>
      <c r="I739" s="210">
        <f>IF('{Equipment Data Entry}'!C210="","",'{Equipment Data Entry}'!C210)</f>
        <v/>
      </c>
      <c r="J739" s="420" t="n"/>
      <c r="K739" s="420" t="n"/>
      <c r="L739" s="420" t="n"/>
      <c r="M739" s="403" t="n"/>
    </row>
    <row r="740" ht="13.35" customHeight="1" s="162">
      <c r="B740" s="424" t="n"/>
      <c r="C740" s="425" t="n"/>
      <c r="D740" s="424" t="n"/>
      <c r="E740" s="426" t="n"/>
      <c r="F740" s="425" t="n"/>
      <c r="G740" s="424" t="n"/>
      <c r="H740" s="425" t="n"/>
      <c r="I740" s="424" t="n"/>
      <c r="J740" s="426" t="n"/>
      <c r="K740" s="426" t="n"/>
      <c r="L740" s="426" t="n"/>
      <c r="M740" s="425" t="n"/>
    </row>
    <row r="741" ht="13.35" customHeight="1" s="162">
      <c r="B741" s="199" t="inlineStr">
        <is>
          <t>Terminal Type</t>
        </is>
      </c>
      <c r="C741" s="401" t="n"/>
      <c r="D741" s="204">
        <f>IF('{Equipment Data Entry}'!H210="","",'{Equipment Data Entry}'!H210)</f>
        <v/>
      </c>
      <c r="E741" s="400" t="n"/>
      <c r="F741" s="400" t="n"/>
      <c r="G741" s="401" t="n"/>
      <c r="I741" s="199" t="inlineStr">
        <is>
          <t>Instrument</t>
        </is>
      </c>
      <c r="J741" s="400" t="n"/>
      <c r="K741" s="401" t="n"/>
      <c r="L741" s="199" t="n"/>
      <c r="M741" s="401" t="n"/>
    </row>
    <row r="742" ht="13.35" customHeight="1" s="162">
      <c r="B742" s="200" t="inlineStr">
        <is>
          <t>Unit Data</t>
        </is>
      </c>
      <c r="C742" s="400" t="n"/>
      <c r="D742" s="400" t="n"/>
      <c r="E742" s="400" t="n"/>
      <c r="F742" s="400" t="n"/>
      <c r="G742" s="401" t="n"/>
      <c r="I742" s="200" t="inlineStr">
        <is>
          <t>Design and Performance Data</t>
        </is>
      </c>
      <c r="J742" s="400" t="n"/>
      <c r="K742" s="400" t="n"/>
      <c r="L742" s="400" t="n"/>
      <c r="M742" s="401" t="n"/>
    </row>
    <row r="743" ht="13.35" customHeight="1" s="162">
      <c r="B743" s="199" t="inlineStr">
        <is>
          <t>Manufacturer</t>
        </is>
      </c>
      <c r="C743" s="401" t="n"/>
      <c r="D743" s="204">
        <f>IF('{Equipment Data Entry}'!E210="","",'{Equipment Data Entry}'!E210)</f>
        <v/>
      </c>
      <c r="E743" s="400" t="n"/>
      <c r="F743" s="400" t="n"/>
      <c r="G743" s="401" t="n"/>
      <c r="I743" s="199" t="inlineStr">
        <is>
          <t>Design Criteria</t>
        </is>
      </c>
      <c r="J743" s="400" t="n"/>
      <c r="K743" s="401" t="n"/>
      <c r="L743" s="199" t="inlineStr">
        <is>
          <t>Design</t>
        </is>
      </c>
      <c r="M743" s="199" t="inlineStr">
        <is>
          <t>Actual</t>
        </is>
      </c>
    </row>
    <row r="744" ht="13.35" customHeight="1" s="162">
      <c r="B744" s="199" t="inlineStr">
        <is>
          <t>Model Number</t>
        </is>
      </c>
      <c r="C744" s="401" t="n"/>
      <c r="D744" s="204">
        <f>IF('{Equipment Data Entry}'!F210="","",'{Equipment Data Entry}'!F210)</f>
        <v/>
      </c>
      <c r="E744" s="400" t="n"/>
      <c r="F744" s="400" t="n"/>
      <c r="G744" s="401" t="n"/>
      <c r="I744" s="199" t="inlineStr">
        <is>
          <t>Maximum CFM</t>
        </is>
      </c>
      <c r="J744" s="400" t="n"/>
      <c r="K744" s="401" t="n"/>
      <c r="L744" s="24">
        <f>IF('{Equipment Data Entry}'!I210="","",'{Equipment Data Entry}'!I210)</f>
        <v/>
      </c>
      <c r="M744" s="24" t="n"/>
    </row>
    <row r="745" ht="13.35" customHeight="1" s="162">
      <c r="B745" s="199" t="inlineStr">
        <is>
          <t>Serial Number</t>
        </is>
      </c>
      <c r="C745" s="401" t="n"/>
      <c r="D745" s="204" t="n"/>
      <c r="E745" s="400" t="n"/>
      <c r="F745" s="400" t="n"/>
      <c r="G745" s="401" t="n"/>
      <c r="I745" s="199" t="inlineStr">
        <is>
          <t>Minimum CFM</t>
        </is>
      </c>
      <c r="J745" s="400" t="n"/>
      <c r="K745" s="401" t="n"/>
      <c r="L745" s="24">
        <f>IF('{Equipment Data Entry}'!J210="","",'{Equipment Data Entry}'!J210)</f>
        <v/>
      </c>
      <c r="M745" s="24" t="n"/>
    </row>
    <row r="746" ht="13.35" customHeight="1" s="162">
      <c r="B746" s="199" t="inlineStr">
        <is>
          <t>Area Served</t>
        </is>
      </c>
      <c r="C746" s="401" t="n"/>
      <c r="D746" s="204">
        <f>IF('{Equipment Data Entry}'!C210="","",'{Equipment Data Entry}'!C210)</f>
        <v/>
      </c>
      <c r="E746" s="400" t="n"/>
      <c r="F746" s="400" t="n"/>
      <c r="G746" s="401" t="n"/>
      <c r="I746" s="199" t="inlineStr">
        <is>
          <t>Fan CFM</t>
        </is>
      </c>
      <c r="J746" s="400" t="n"/>
      <c r="K746" s="401" t="n"/>
      <c r="L746" s="24">
        <f>IF('{Equipment Data Entry}'!L210="","",'{Equipment Data Entry}'!L210)</f>
        <v/>
      </c>
      <c r="M746" s="24" t="n"/>
    </row>
    <row r="747" ht="13.35" customHeight="1" s="162">
      <c r="B747" s="199" t="inlineStr">
        <is>
          <t>Location</t>
        </is>
      </c>
      <c r="C747" s="401" t="n"/>
      <c r="D747" s="204">
        <f>IF('{Equipment Data Entry}'!D210="","",'{Equipment Data Entry}'!D210)</f>
        <v/>
      </c>
      <c r="E747" s="400" t="n"/>
      <c r="F747" s="400" t="n"/>
      <c r="G747" s="401" t="n"/>
      <c r="I747" s="199" t="inlineStr">
        <is>
          <t>DDC Address</t>
        </is>
      </c>
      <c r="J747" s="400" t="n"/>
      <c r="K747" s="401" t="n"/>
      <c r="L747" s="208">
        <f>IF('{Equipment Data Entry}'!M210="","",'{Equipment Data Entry}'!M210)</f>
        <v/>
      </c>
      <c r="M747" s="401" t="n"/>
    </row>
    <row r="748" ht="13.35" customHeight="1" s="162">
      <c r="B748" s="199" t="inlineStr">
        <is>
          <t>Inlet Size</t>
        </is>
      </c>
      <c r="C748" s="401" t="n"/>
      <c r="D748" s="204">
        <f>IF('{Equipment Data Entry}'!G210="","",'{Equipment Data Entry}'!G210)</f>
        <v/>
      </c>
      <c r="E748" s="400" t="n"/>
      <c r="F748" s="400" t="n"/>
      <c r="G748" s="401" t="n"/>
      <c r="I748" s="199" t="inlineStr">
        <is>
          <t>Calibration Factor</t>
        </is>
      </c>
      <c r="J748" s="400" t="n"/>
      <c r="K748" s="401" t="n"/>
      <c r="L748" s="27" t="n"/>
      <c r="M748" s="401" t="n"/>
    </row>
    <row r="749" ht="13.35" customHeight="1" s="162">
      <c r="B749" s="199" t="inlineStr">
        <is>
          <t>DDC Max / Min</t>
        </is>
      </c>
      <c r="C749" s="401" t="n"/>
      <c r="D749" s="204" t="n"/>
      <c r="E749" s="400" t="n"/>
      <c r="F749" s="400" t="n"/>
      <c r="G749" s="401" t="n"/>
      <c r="I749" s="199" t="inlineStr">
        <is>
          <t>Heating CFM</t>
        </is>
      </c>
      <c r="J749" s="400" t="n"/>
      <c r="K749" s="401" t="n"/>
      <c r="L749" s="27">
        <f>IF('{Equipment Data Entry}'!K210="","",'{Equipment Data Entry}'!K210)</f>
        <v/>
      </c>
      <c r="M749" s="401" t="n"/>
    </row>
    <row r="750"/>
    <row r="751" ht="13.35" customHeight="1" s="162">
      <c r="B751" s="200" t="inlineStr">
        <is>
          <t>System</t>
        </is>
      </c>
      <c r="C751" s="403" t="n"/>
      <c r="D751" s="209">
        <f>IF('{Equipment Data Entry}'!B211="","",'{Equipment Data Entry}'!B211)</f>
        <v/>
      </c>
      <c r="E751" s="420" t="n"/>
      <c r="F751" s="403" t="n"/>
      <c r="G751" s="200" t="inlineStr">
        <is>
          <t>Service</t>
        </is>
      </c>
      <c r="H751" s="403" t="n"/>
      <c r="I751" s="210">
        <f>IF('{Equipment Data Entry}'!C211="","",'{Equipment Data Entry}'!C211)</f>
        <v/>
      </c>
      <c r="J751" s="420" t="n"/>
      <c r="K751" s="420" t="n"/>
      <c r="L751" s="420" t="n"/>
      <c r="M751" s="403" t="n"/>
    </row>
    <row r="752" ht="13.35" customHeight="1" s="162">
      <c r="B752" s="424" t="n"/>
      <c r="C752" s="425" t="n"/>
      <c r="D752" s="424" t="n"/>
      <c r="E752" s="426" t="n"/>
      <c r="F752" s="425" t="n"/>
      <c r="G752" s="424" t="n"/>
      <c r="H752" s="425" t="n"/>
      <c r="I752" s="424" t="n"/>
      <c r="J752" s="426" t="n"/>
      <c r="K752" s="426" t="n"/>
      <c r="L752" s="426" t="n"/>
      <c r="M752" s="425" t="n"/>
    </row>
    <row r="753" ht="13.35" customHeight="1" s="162">
      <c r="B753" s="199" t="inlineStr">
        <is>
          <t>Terminal Type</t>
        </is>
      </c>
      <c r="C753" s="401" t="n"/>
      <c r="D753" s="204">
        <f>IF('{Equipment Data Entry}'!H211="","",'{Equipment Data Entry}'!H211)</f>
        <v/>
      </c>
      <c r="E753" s="400" t="n"/>
      <c r="F753" s="400" t="n"/>
      <c r="G753" s="401" t="n"/>
      <c r="I753" s="199" t="inlineStr">
        <is>
          <t>Instrument</t>
        </is>
      </c>
      <c r="J753" s="400" t="n"/>
      <c r="K753" s="401" t="n"/>
      <c r="L753" s="199" t="n"/>
      <c r="M753" s="401" t="n"/>
    </row>
    <row r="754" ht="13.35" customHeight="1" s="162">
      <c r="B754" s="200" t="inlineStr">
        <is>
          <t>Unit Data</t>
        </is>
      </c>
      <c r="C754" s="400" t="n"/>
      <c r="D754" s="400" t="n"/>
      <c r="E754" s="400" t="n"/>
      <c r="F754" s="400" t="n"/>
      <c r="G754" s="401" t="n"/>
      <c r="I754" s="200" t="inlineStr">
        <is>
          <t>Design and Performance Data</t>
        </is>
      </c>
      <c r="J754" s="400" t="n"/>
      <c r="K754" s="400" t="n"/>
      <c r="L754" s="400" t="n"/>
      <c r="M754" s="401" t="n"/>
    </row>
    <row r="755" ht="13.35" customHeight="1" s="162">
      <c r="B755" s="199" t="inlineStr">
        <is>
          <t>Manufacturer</t>
        </is>
      </c>
      <c r="C755" s="401" t="n"/>
      <c r="D755" s="204">
        <f>IF('{Equipment Data Entry}'!E211="","",'{Equipment Data Entry}'!E211)</f>
        <v/>
      </c>
      <c r="E755" s="400" t="n"/>
      <c r="F755" s="400" t="n"/>
      <c r="G755" s="401" t="n"/>
      <c r="I755" s="199" t="inlineStr">
        <is>
          <t>Design Criteria</t>
        </is>
      </c>
      <c r="J755" s="400" t="n"/>
      <c r="K755" s="401" t="n"/>
      <c r="L755" s="199" t="inlineStr">
        <is>
          <t>Design</t>
        </is>
      </c>
      <c r="M755" s="199" t="inlineStr">
        <is>
          <t>Actual</t>
        </is>
      </c>
    </row>
    <row r="756" ht="13.35" customHeight="1" s="162">
      <c r="B756" s="199" t="inlineStr">
        <is>
          <t>Model Number</t>
        </is>
      </c>
      <c r="C756" s="401" t="n"/>
      <c r="D756" s="204">
        <f>IF('{Equipment Data Entry}'!F211="","",'{Equipment Data Entry}'!F211)</f>
        <v/>
      </c>
      <c r="E756" s="400" t="n"/>
      <c r="F756" s="400" t="n"/>
      <c r="G756" s="401" t="n"/>
      <c r="I756" s="199" t="inlineStr">
        <is>
          <t>Maximum CFM</t>
        </is>
      </c>
      <c r="J756" s="400" t="n"/>
      <c r="K756" s="401" t="n"/>
      <c r="L756" s="24">
        <f>IF('{Equipment Data Entry}'!I211="","",'{Equipment Data Entry}'!I211)</f>
        <v/>
      </c>
      <c r="M756" s="24" t="n"/>
    </row>
    <row r="757" ht="13.35" customHeight="1" s="162">
      <c r="B757" s="199" t="inlineStr">
        <is>
          <t>Serial Number</t>
        </is>
      </c>
      <c r="C757" s="401" t="n"/>
      <c r="D757" s="204" t="n"/>
      <c r="E757" s="400" t="n"/>
      <c r="F757" s="400" t="n"/>
      <c r="G757" s="401" t="n"/>
      <c r="I757" s="199" t="inlineStr">
        <is>
          <t>Minimum CFM</t>
        </is>
      </c>
      <c r="J757" s="400" t="n"/>
      <c r="K757" s="401" t="n"/>
      <c r="L757" s="24">
        <f>IF('{Equipment Data Entry}'!J211="","",'{Equipment Data Entry}'!J211)</f>
        <v/>
      </c>
      <c r="M757" s="24" t="n"/>
    </row>
    <row r="758" ht="13.35" customHeight="1" s="162">
      <c r="B758" s="199" t="inlineStr">
        <is>
          <t>Area Served</t>
        </is>
      </c>
      <c r="C758" s="401" t="n"/>
      <c r="D758" s="204">
        <f>IF('{Equipment Data Entry}'!C211="","",'{Equipment Data Entry}'!C211)</f>
        <v/>
      </c>
      <c r="E758" s="400" t="n"/>
      <c r="F758" s="400" t="n"/>
      <c r="G758" s="401" t="n"/>
      <c r="I758" s="199" t="inlineStr">
        <is>
          <t>Fan CFM</t>
        </is>
      </c>
      <c r="J758" s="400" t="n"/>
      <c r="K758" s="401" t="n"/>
      <c r="L758" s="24">
        <f>IF('{Equipment Data Entry}'!L211="","",'{Equipment Data Entry}'!L211)</f>
        <v/>
      </c>
      <c r="M758" s="24" t="n"/>
    </row>
    <row r="759" ht="13.35" customHeight="1" s="162">
      <c r="B759" s="199" t="inlineStr">
        <is>
          <t>Location</t>
        </is>
      </c>
      <c r="C759" s="401" t="n"/>
      <c r="D759" s="204">
        <f>IF('{Equipment Data Entry}'!D211="","",'{Equipment Data Entry}'!D211)</f>
        <v/>
      </c>
      <c r="E759" s="400" t="n"/>
      <c r="F759" s="400" t="n"/>
      <c r="G759" s="401" t="n"/>
      <c r="I759" s="199" t="inlineStr">
        <is>
          <t>DDC Address</t>
        </is>
      </c>
      <c r="J759" s="400" t="n"/>
      <c r="K759" s="401" t="n"/>
      <c r="L759" s="208">
        <f>IF('{Equipment Data Entry}'!M211="","",'{Equipment Data Entry}'!M211)</f>
        <v/>
      </c>
      <c r="M759" s="401" t="n"/>
    </row>
    <row r="760" ht="13.35" customHeight="1" s="162">
      <c r="B760" s="199" t="inlineStr">
        <is>
          <t>Inlet Size</t>
        </is>
      </c>
      <c r="C760" s="401" t="n"/>
      <c r="D760" s="204">
        <f>IF('{Equipment Data Entry}'!G211="","",'{Equipment Data Entry}'!G211)</f>
        <v/>
      </c>
      <c r="E760" s="400" t="n"/>
      <c r="F760" s="400" t="n"/>
      <c r="G760" s="401" t="n"/>
      <c r="I760" s="199" t="inlineStr">
        <is>
          <t>Calibration Factor</t>
        </is>
      </c>
      <c r="J760" s="400" t="n"/>
      <c r="K760" s="401" t="n"/>
      <c r="L760" s="27" t="n"/>
      <c r="M760" s="401" t="n"/>
    </row>
    <row r="761" ht="13.35" customHeight="1" s="162">
      <c r="B761" s="199" t="inlineStr">
        <is>
          <t>DDC Max / Min</t>
        </is>
      </c>
      <c r="C761" s="401" t="n"/>
      <c r="D761" s="204" t="n"/>
      <c r="E761" s="400" t="n"/>
      <c r="F761" s="400" t="n"/>
      <c r="G761" s="401" t="n"/>
      <c r="I761" s="199" t="inlineStr">
        <is>
          <t>Heating CFM</t>
        </is>
      </c>
      <c r="J761" s="400" t="n"/>
      <c r="K761" s="401" t="n"/>
      <c r="L761" s="27">
        <f>IF('{Equipment Data Entry}'!K211="","",'{Equipment Data Entry}'!K211)</f>
        <v/>
      </c>
      <c r="M761" s="401" t="n"/>
    </row>
    <row r="762"/>
    <row r="763" ht="13.35" customHeight="1" s="162">
      <c r="B763" s="200" t="inlineStr">
        <is>
          <t>System</t>
        </is>
      </c>
      <c r="C763" s="403" t="n"/>
      <c r="D763" s="209">
        <f>IF('{Equipment Data Entry}'!B212="","",'{Equipment Data Entry}'!B212)</f>
        <v/>
      </c>
      <c r="E763" s="420" t="n"/>
      <c r="F763" s="403" t="n"/>
      <c r="G763" s="200" t="inlineStr">
        <is>
          <t>Service</t>
        </is>
      </c>
      <c r="H763" s="403" t="n"/>
      <c r="I763" s="210">
        <f>IF('{Equipment Data Entry}'!C212="","",'{Equipment Data Entry}'!C212)</f>
        <v/>
      </c>
      <c r="J763" s="420" t="n"/>
      <c r="K763" s="420" t="n"/>
      <c r="L763" s="420" t="n"/>
      <c r="M763" s="403" t="n"/>
    </row>
    <row r="764" ht="13.35" customHeight="1" s="162">
      <c r="B764" s="424" t="n"/>
      <c r="C764" s="425" t="n"/>
      <c r="D764" s="424" t="n"/>
      <c r="E764" s="426" t="n"/>
      <c r="F764" s="425" t="n"/>
      <c r="G764" s="424" t="n"/>
      <c r="H764" s="425" t="n"/>
      <c r="I764" s="424" t="n"/>
      <c r="J764" s="426" t="n"/>
      <c r="K764" s="426" t="n"/>
      <c r="L764" s="426" t="n"/>
      <c r="M764" s="425" t="n"/>
    </row>
    <row r="765" ht="13.35" customHeight="1" s="162">
      <c r="B765" s="199" t="inlineStr">
        <is>
          <t>Terminal Type</t>
        </is>
      </c>
      <c r="C765" s="401" t="n"/>
      <c r="D765" s="204">
        <f>IF('{Equipment Data Entry}'!H212="","",'{Equipment Data Entry}'!H212)</f>
        <v/>
      </c>
      <c r="E765" s="400" t="n"/>
      <c r="F765" s="400" t="n"/>
      <c r="G765" s="401" t="n"/>
      <c r="I765" s="199" t="inlineStr">
        <is>
          <t>Instrument</t>
        </is>
      </c>
      <c r="J765" s="400" t="n"/>
      <c r="K765" s="401" t="n"/>
      <c r="L765" s="199" t="n"/>
      <c r="M765" s="401" t="n"/>
    </row>
    <row r="766" ht="13.35" customHeight="1" s="162">
      <c r="B766" s="200" t="inlineStr">
        <is>
          <t>Unit Data</t>
        </is>
      </c>
      <c r="C766" s="400" t="n"/>
      <c r="D766" s="400" t="n"/>
      <c r="E766" s="400" t="n"/>
      <c r="F766" s="400" t="n"/>
      <c r="G766" s="401" t="n"/>
      <c r="I766" s="200" t="inlineStr">
        <is>
          <t>Design and Performance Data</t>
        </is>
      </c>
      <c r="J766" s="400" t="n"/>
      <c r="K766" s="400" t="n"/>
      <c r="L766" s="400" t="n"/>
      <c r="M766" s="401" t="n"/>
    </row>
    <row r="767" ht="13.35" customHeight="1" s="162">
      <c r="B767" s="199" t="inlineStr">
        <is>
          <t>Manufacturer</t>
        </is>
      </c>
      <c r="C767" s="401" t="n"/>
      <c r="D767" s="204">
        <f>IF('{Equipment Data Entry}'!E212="","",'{Equipment Data Entry}'!E212)</f>
        <v/>
      </c>
      <c r="E767" s="400" t="n"/>
      <c r="F767" s="400" t="n"/>
      <c r="G767" s="401" t="n"/>
      <c r="I767" s="199" t="inlineStr">
        <is>
          <t>Design Criteria</t>
        </is>
      </c>
      <c r="J767" s="400" t="n"/>
      <c r="K767" s="401" t="n"/>
      <c r="L767" s="199" t="inlineStr">
        <is>
          <t>Design</t>
        </is>
      </c>
      <c r="M767" s="199" t="inlineStr">
        <is>
          <t>Actual</t>
        </is>
      </c>
    </row>
    <row r="768" ht="13.35" customHeight="1" s="162">
      <c r="B768" s="199" t="inlineStr">
        <is>
          <t>Model Number</t>
        </is>
      </c>
      <c r="C768" s="401" t="n"/>
      <c r="D768" s="204">
        <f>IF('{Equipment Data Entry}'!F212="","",'{Equipment Data Entry}'!F212)</f>
        <v/>
      </c>
      <c r="E768" s="400" t="n"/>
      <c r="F768" s="400" t="n"/>
      <c r="G768" s="401" t="n"/>
      <c r="I768" s="199" t="inlineStr">
        <is>
          <t>Maximum CFM</t>
        </is>
      </c>
      <c r="J768" s="400" t="n"/>
      <c r="K768" s="401" t="n"/>
      <c r="L768" s="24">
        <f>IF('{Equipment Data Entry}'!I212="","",'{Equipment Data Entry}'!I212)</f>
        <v/>
      </c>
      <c r="M768" s="24" t="n"/>
    </row>
    <row r="769" ht="13.35" customHeight="1" s="162">
      <c r="B769" s="199" t="inlineStr">
        <is>
          <t>Serial Number</t>
        </is>
      </c>
      <c r="C769" s="401" t="n"/>
      <c r="D769" s="204" t="n"/>
      <c r="E769" s="400" t="n"/>
      <c r="F769" s="400" t="n"/>
      <c r="G769" s="401" t="n"/>
      <c r="I769" s="199" t="inlineStr">
        <is>
          <t>Minimum CFM</t>
        </is>
      </c>
      <c r="J769" s="400" t="n"/>
      <c r="K769" s="401" t="n"/>
      <c r="L769" s="24">
        <f>IF('{Equipment Data Entry}'!J212="","",'{Equipment Data Entry}'!J212)</f>
        <v/>
      </c>
      <c r="M769" s="24" t="n"/>
    </row>
    <row r="770" ht="13.35" customHeight="1" s="162">
      <c r="B770" s="199" t="inlineStr">
        <is>
          <t>Area Served</t>
        </is>
      </c>
      <c r="C770" s="401" t="n"/>
      <c r="D770" s="204">
        <f>IF('{Equipment Data Entry}'!C212="","",'{Equipment Data Entry}'!C212)</f>
        <v/>
      </c>
      <c r="E770" s="400" t="n"/>
      <c r="F770" s="400" t="n"/>
      <c r="G770" s="401" t="n"/>
      <c r="I770" s="199" t="inlineStr">
        <is>
          <t>Fan CFM</t>
        </is>
      </c>
      <c r="J770" s="400" t="n"/>
      <c r="K770" s="401" t="n"/>
      <c r="L770" s="24">
        <f>IF('{Equipment Data Entry}'!L212="","",'{Equipment Data Entry}'!L212)</f>
        <v/>
      </c>
      <c r="M770" s="24" t="n"/>
    </row>
    <row r="771" ht="13.35" customHeight="1" s="162">
      <c r="B771" s="199" t="inlineStr">
        <is>
          <t>Location</t>
        </is>
      </c>
      <c r="C771" s="401" t="n"/>
      <c r="D771" s="204">
        <f>IF('{Equipment Data Entry}'!D212="","",'{Equipment Data Entry}'!D212)</f>
        <v/>
      </c>
      <c r="E771" s="400" t="n"/>
      <c r="F771" s="400" t="n"/>
      <c r="G771" s="401" t="n"/>
      <c r="I771" s="199" t="inlineStr">
        <is>
          <t>DDC Address</t>
        </is>
      </c>
      <c r="J771" s="400" t="n"/>
      <c r="K771" s="401" t="n"/>
      <c r="L771" s="208">
        <f>IF('{Equipment Data Entry}'!M212="","",'{Equipment Data Entry}'!M212)</f>
        <v/>
      </c>
      <c r="M771" s="401" t="n"/>
    </row>
    <row r="772" ht="13.35" customHeight="1" s="162">
      <c r="B772" s="199" t="inlineStr">
        <is>
          <t>Inlet Size</t>
        </is>
      </c>
      <c r="C772" s="401" t="n"/>
      <c r="D772" s="204">
        <f>IF('{Equipment Data Entry}'!G212="","",'{Equipment Data Entry}'!G212)</f>
        <v/>
      </c>
      <c r="E772" s="400" t="n"/>
      <c r="F772" s="400" t="n"/>
      <c r="G772" s="401" t="n"/>
      <c r="I772" s="199" t="inlineStr">
        <is>
          <t>Calibration Factor</t>
        </is>
      </c>
      <c r="J772" s="400" t="n"/>
      <c r="K772" s="401" t="n"/>
      <c r="L772" s="27" t="n"/>
      <c r="M772" s="401" t="n"/>
    </row>
    <row r="773" ht="13.35" customHeight="1" s="162">
      <c r="B773" s="199" t="inlineStr">
        <is>
          <t>DDC Max / Min</t>
        </is>
      </c>
      <c r="C773" s="401" t="n"/>
      <c r="D773" s="204" t="n"/>
      <c r="E773" s="400" t="n"/>
      <c r="F773" s="400" t="n"/>
      <c r="G773" s="401" t="n"/>
      <c r="I773" s="199" t="inlineStr">
        <is>
          <t>Heating CFM</t>
        </is>
      </c>
      <c r="J773" s="400" t="n"/>
      <c r="K773" s="401" t="n"/>
      <c r="L773" s="27">
        <f>IF('{Equipment Data Entry}'!K212="","",'{Equipment Data Entry}'!K212)</f>
        <v/>
      </c>
      <c r="M773" s="401" t="n"/>
    </row>
    <row r="774"/>
    <row r="775" ht="13.35" customHeight="1" s="162">
      <c r="B775" s="200" t="inlineStr">
        <is>
          <t>System</t>
        </is>
      </c>
      <c r="C775" s="403" t="n"/>
      <c r="D775" s="209">
        <f>IF('{Equipment Data Entry}'!B213="","",'{Equipment Data Entry}'!B213)</f>
        <v/>
      </c>
      <c r="E775" s="420" t="n"/>
      <c r="F775" s="403" t="n"/>
      <c r="G775" s="200" t="inlineStr">
        <is>
          <t>Service</t>
        </is>
      </c>
      <c r="H775" s="403" t="n"/>
      <c r="I775" s="210">
        <f>IF('{Equipment Data Entry}'!C213="","",'{Equipment Data Entry}'!C213)</f>
        <v/>
      </c>
      <c r="J775" s="420" t="n"/>
      <c r="K775" s="420" t="n"/>
      <c r="L775" s="420" t="n"/>
      <c r="M775" s="403" t="n"/>
    </row>
    <row r="776" ht="13.35" customHeight="1" s="162">
      <c r="B776" s="424" t="n"/>
      <c r="C776" s="425" t="n"/>
      <c r="D776" s="424" t="n"/>
      <c r="E776" s="426" t="n"/>
      <c r="F776" s="425" t="n"/>
      <c r="G776" s="424" t="n"/>
      <c r="H776" s="425" t="n"/>
      <c r="I776" s="424" t="n"/>
      <c r="J776" s="426" t="n"/>
      <c r="K776" s="426" t="n"/>
      <c r="L776" s="426" t="n"/>
      <c r="M776" s="425" t="n"/>
    </row>
    <row r="777" ht="13.35" customHeight="1" s="162">
      <c r="B777" s="199" t="inlineStr">
        <is>
          <t>Terminal Type</t>
        </is>
      </c>
      <c r="C777" s="401" t="n"/>
      <c r="D777" s="204">
        <f>IF('{Equipment Data Entry}'!H213="","",'{Equipment Data Entry}'!H213)</f>
        <v/>
      </c>
      <c r="E777" s="400" t="n"/>
      <c r="F777" s="400" t="n"/>
      <c r="G777" s="401" t="n"/>
      <c r="I777" s="199" t="inlineStr">
        <is>
          <t>Instrument</t>
        </is>
      </c>
      <c r="J777" s="400" t="n"/>
      <c r="K777" s="401" t="n"/>
      <c r="L777" s="199" t="n"/>
      <c r="M777" s="401" t="n"/>
    </row>
    <row r="778" ht="13.35" customHeight="1" s="162">
      <c r="B778" s="200" t="inlineStr">
        <is>
          <t>Unit Data</t>
        </is>
      </c>
      <c r="C778" s="400" t="n"/>
      <c r="D778" s="400" t="n"/>
      <c r="E778" s="400" t="n"/>
      <c r="F778" s="400" t="n"/>
      <c r="G778" s="401" t="n"/>
      <c r="I778" s="200" t="inlineStr">
        <is>
          <t>Design and Performance Data</t>
        </is>
      </c>
      <c r="J778" s="400" t="n"/>
      <c r="K778" s="400" t="n"/>
      <c r="L778" s="400" t="n"/>
      <c r="M778" s="401" t="n"/>
    </row>
    <row r="779" ht="13.35" customHeight="1" s="162">
      <c r="B779" s="199" t="inlineStr">
        <is>
          <t>Manufacturer</t>
        </is>
      </c>
      <c r="C779" s="401" t="n"/>
      <c r="D779" s="204">
        <f>IF('{Equipment Data Entry}'!E213="","",'{Equipment Data Entry}'!E213)</f>
        <v/>
      </c>
      <c r="E779" s="400" t="n"/>
      <c r="F779" s="400" t="n"/>
      <c r="G779" s="401" t="n"/>
      <c r="I779" s="199" t="inlineStr">
        <is>
          <t>Design Criteria</t>
        </is>
      </c>
      <c r="J779" s="400" t="n"/>
      <c r="K779" s="401" t="n"/>
      <c r="L779" s="199" t="inlineStr">
        <is>
          <t>Design</t>
        </is>
      </c>
      <c r="M779" s="199" t="inlineStr">
        <is>
          <t>Actual</t>
        </is>
      </c>
    </row>
    <row r="780" ht="13.35" customHeight="1" s="162">
      <c r="B780" s="199" t="inlineStr">
        <is>
          <t>Model Number</t>
        </is>
      </c>
      <c r="C780" s="401" t="n"/>
      <c r="D780" s="204">
        <f>IF('{Equipment Data Entry}'!F213="","",'{Equipment Data Entry}'!F213)</f>
        <v/>
      </c>
      <c r="E780" s="400" t="n"/>
      <c r="F780" s="400" t="n"/>
      <c r="G780" s="401" t="n"/>
      <c r="I780" s="199" t="inlineStr">
        <is>
          <t>Maximum CFM</t>
        </is>
      </c>
      <c r="J780" s="400" t="n"/>
      <c r="K780" s="401" t="n"/>
      <c r="L780" s="24">
        <f>IF('{Equipment Data Entry}'!I213="","",'{Equipment Data Entry}'!I213)</f>
        <v/>
      </c>
      <c r="M780" s="24" t="n"/>
    </row>
    <row r="781" ht="13.35" customHeight="1" s="162">
      <c r="B781" s="199" t="inlineStr">
        <is>
          <t>Serial Number</t>
        </is>
      </c>
      <c r="C781" s="401" t="n"/>
      <c r="D781" s="204" t="n"/>
      <c r="E781" s="400" t="n"/>
      <c r="F781" s="400" t="n"/>
      <c r="G781" s="401" t="n"/>
      <c r="I781" s="199" t="inlineStr">
        <is>
          <t>Minimum CFM</t>
        </is>
      </c>
      <c r="J781" s="400" t="n"/>
      <c r="K781" s="401" t="n"/>
      <c r="L781" s="24">
        <f>IF('{Equipment Data Entry}'!J213="","",'{Equipment Data Entry}'!J213)</f>
        <v/>
      </c>
      <c r="M781" s="24" t="n"/>
    </row>
    <row r="782" ht="13.35" customHeight="1" s="162">
      <c r="B782" s="199" t="inlineStr">
        <is>
          <t>Area Served</t>
        </is>
      </c>
      <c r="C782" s="401" t="n"/>
      <c r="D782" s="204">
        <f>IF('{Equipment Data Entry}'!C213="","",'{Equipment Data Entry}'!C213)</f>
        <v/>
      </c>
      <c r="E782" s="400" t="n"/>
      <c r="F782" s="400" t="n"/>
      <c r="G782" s="401" t="n"/>
      <c r="I782" s="199" t="inlineStr">
        <is>
          <t>Fan CFM</t>
        </is>
      </c>
      <c r="J782" s="400" t="n"/>
      <c r="K782" s="401" t="n"/>
      <c r="L782" s="24">
        <f>IF('{Equipment Data Entry}'!L213="","",'{Equipment Data Entry}'!L213)</f>
        <v/>
      </c>
      <c r="M782" s="24" t="n"/>
    </row>
    <row r="783" ht="13.35" customHeight="1" s="162">
      <c r="B783" s="199" t="inlineStr">
        <is>
          <t>Location</t>
        </is>
      </c>
      <c r="C783" s="401" t="n"/>
      <c r="D783" s="204">
        <f>IF('{Equipment Data Entry}'!D213="","",'{Equipment Data Entry}'!D213)</f>
        <v/>
      </c>
      <c r="E783" s="400" t="n"/>
      <c r="F783" s="400" t="n"/>
      <c r="G783" s="401" t="n"/>
      <c r="I783" s="199" t="inlineStr">
        <is>
          <t>DDC Address</t>
        </is>
      </c>
      <c r="J783" s="400" t="n"/>
      <c r="K783" s="401" t="n"/>
      <c r="L783" s="208">
        <f>IF('{Equipment Data Entry}'!M213="","",'{Equipment Data Entry}'!M213)</f>
        <v/>
      </c>
      <c r="M783" s="401" t="n"/>
    </row>
    <row r="784" ht="13.35" customHeight="1" s="162">
      <c r="B784" s="199" t="inlineStr">
        <is>
          <t>Inlet Size</t>
        </is>
      </c>
      <c r="C784" s="401" t="n"/>
      <c r="D784" s="204">
        <f>IF('{Equipment Data Entry}'!G213="","",'{Equipment Data Entry}'!G213)</f>
        <v/>
      </c>
      <c r="E784" s="400" t="n"/>
      <c r="F784" s="400" t="n"/>
      <c r="G784" s="401" t="n"/>
      <c r="I784" s="199" t="inlineStr">
        <is>
          <t>Calibration Factor</t>
        </is>
      </c>
      <c r="J784" s="400" t="n"/>
      <c r="K784" s="401" t="n"/>
      <c r="L784" s="27" t="n"/>
      <c r="M784" s="401" t="n"/>
    </row>
    <row r="785" ht="13.35" customHeight="1" s="162">
      <c r="B785" s="199" t="inlineStr">
        <is>
          <t>DDC Max / Min</t>
        </is>
      </c>
      <c r="C785" s="401" t="n"/>
      <c r="D785" s="204" t="n"/>
      <c r="E785" s="400" t="n"/>
      <c r="F785" s="400" t="n"/>
      <c r="G785" s="401" t="n"/>
      <c r="I785" s="199" t="inlineStr">
        <is>
          <t>Heating CFM</t>
        </is>
      </c>
      <c r="J785" s="400" t="n"/>
      <c r="K785" s="401" t="n"/>
      <c r="L785" s="27">
        <f>IF('{Equipment Data Entry}'!K213="","",'{Equipment Data Entry}'!K213)</f>
        <v/>
      </c>
      <c r="M785" s="401" t="n"/>
    </row>
    <row r="786" ht="13.35" customHeight="1" s="162">
      <c r="B786" s="205" t="inlineStr">
        <is>
          <t>Notes</t>
        </is>
      </c>
      <c r="C786" s="186" t="n"/>
      <c r="D786" s="400" t="n"/>
      <c r="E786" s="400" t="n"/>
      <c r="F786" s="400" t="n"/>
      <c r="G786" s="400" t="n"/>
      <c r="H786" s="400" t="n"/>
      <c r="I786" s="400" t="n"/>
      <c r="J786" s="400" t="n"/>
      <c r="K786" s="400" t="n"/>
      <c r="L786" s="400" t="n"/>
      <c r="M786" s="401" t="n"/>
    </row>
    <row r="787" ht="13.35" customHeight="1" s="162">
      <c r="B787" s="186" t="n"/>
      <c r="C787" s="400" t="n"/>
      <c r="D787" s="400" t="n"/>
      <c r="E787" s="400" t="n"/>
      <c r="F787" s="400" t="n"/>
      <c r="G787" s="400" t="n"/>
      <c r="H787" s="400" t="n"/>
      <c r="I787" s="400" t="n"/>
      <c r="J787" s="400" t="n"/>
      <c r="K787" s="400" t="n"/>
      <c r="L787" s="400" t="n"/>
      <c r="M787" s="401" t="n"/>
    </row>
    <row r="788" ht="13.35" customHeight="1" s="162">
      <c r="B788" s="200" t="inlineStr">
        <is>
          <t>System</t>
        </is>
      </c>
      <c r="C788" s="403" t="n"/>
      <c r="D788" s="209">
        <f>IF('{Equipment Data Entry}'!B214="","",'{Equipment Data Entry}'!B214)</f>
        <v/>
      </c>
      <c r="E788" s="420" t="n"/>
      <c r="F788" s="403" t="n"/>
      <c r="G788" s="200" t="inlineStr">
        <is>
          <t>Service</t>
        </is>
      </c>
      <c r="H788" s="403" t="n"/>
      <c r="I788" s="210">
        <f>IF('{Equipment Data Entry}'!C214="","",'{Equipment Data Entry}'!C214)</f>
        <v/>
      </c>
      <c r="J788" s="420" t="n"/>
      <c r="K788" s="420" t="n"/>
      <c r="L788" s="420" t="n"/>
      <c r="M788" s="403" t="n"/>
    </row>
    <row r="789" ht="13.35" customHeight="1" s="162">
      <c r="B789" s="424" t="n"/>
      <c r="C789" s="425" t="n"/>
      <c r="D789" s="424" t="n"/>
      <c r="E789" s="426" t="n"/>
      <c r="F789" s="425" t="n"/>
      <c r="G789" s="424" t="n"/>
      <c r="H789" s="425" t="n"/>
      <c r="I789" s="424" t="n"/>
      <c r="J789" s="426" t="n"/>
      <c r="K789" s="426" t="n"/>
      <c r="L789" s="426" t="n"/>
      <c r="M789" s="425" t="n"/>
    </row>
    <row r="790" ht="13.35" customHeight="1" s="162">
      <c r="B790" s="199" t="inlineStr">
        <is>
          <t>Terminal Type</t>
        </is>
      </c>
      <c r="C790" s="401" t="n"/>
      <c r="D790" s="204">
        <f>IF('{Equipment Data Entry}'!H214="","",'{Equipment Data Entry}'!H214)</f>
        <v/>
      </c>
      <c r="E790" s="400" t="n"/>
      <c r="F790" s="400" t="n"/>
      <c r="G790" s="401" t="n"/>
      <c r="I790" s="199" t="inlineStr">
        <is>
          <t>Instrument</t>
        </is>
      </c>
      <c r="J790" s="400" t="n"/>
      <c r="K790" s="401" t="n"/>
      <c r="L790" s="199" t="n"/>
      <c r="M790" s="401" t="n"/>
    </row>
    <row r="791" ht="13.35" customHeight="1" s="162">
      <c r="B791" s="200" t="inlineStr">
        <is>
          <t>Unit Data</t>
        </is>
      </c>
      <c r="C791" s="400" t="n"/>
      <c r="D791" s="400" t="n"/>
      <c r="E791" s="400" t="n"/>
      <c r="F791" s="400" t="n"/>
      <c r="G791" s="401" t="n"/>
      <c r="I791" s="200" t="inlineStr">
        <is>
          <t>Design and Performance Data</t>
        </is>
      </c>
      <c r="J791" s="400" t="n"/>
      <c r="K791" s="400" t="n"/>
      <c r="L791" s="400" t="n"/>
      <c r="M791" s="401" t="n"/>
    </row>
    <row r="792" ht="13.35" customHeight="1" s="162">
      <c r="B792" s="199" t="inlineStr">
        <is>
          <t>Manufacturer</t>
        </is>
      </c>
      <c r="C792" s="401" t="n"/>
      <c r="D792" s="204">
        <f>IF('{Equipment Data Entry}'!E214="","",'{Equipment Data Entry}'!E214)</f>
        <v/>
      </c>
      <c r="E792" s="400" t="n"/>
      <c r="F792" s="400" t="n"/>
      <c r="G792" s="401" t="n"/>
      <c r="I792" s="199" t="inlineStr">
        <is>
          <t>Design Criteria</t>
        </is>
      </c>
      <c r="J792" s="400" t="n"/>
      <c r="K792" s="401" t="n"/>
      <c r="L792" s="199" t="inlineStr">
        <is>
          <t>Design</t>
        </is>
      </c>
      <c r="M792" s="199" t="inlineStr">
        <is>
          <t>Actual</t>
        </is>
      </c>
    </row>
    <row r="793" ht="13.35" customHeight="1" s="162">
      <c r="B793" s="199" t="inlineStr">
        <is>
          <t>Model Number</t>
        </is>
      </c>
      <c r="C793" s="401" t="n"/>
      <c r="D793" s="204">
        <f>IF('{Equipment Data Entry}'!F214="","",'{Equipment Data Entry}'!F214)</f>
        <v/>
      </c>
      <c r="E793" s="400" t="n"/>
      <c r="F793" s="400" t="n"/>
      <c r="G793" s="401" t="n"/>
      <c r="I793" s="199" t="inlineStr">
        <is>
          <t>Maximum CFM</t>
        </is>
      </c>
      <c r="J793" s="400" t="n"/>
      <c r="K793" s="401" t="n"/>
      <c r="L793" s="24">
        <f>IF('{Equipment Data Entry}'!I214="","",'{Equipment Data Entry}'!I214)</f>
        <v/>
      </c>
      <c r="M793" s="24" t="n"/>
    </row>
    <row r="794" ht="13.35" customHeight="1" s="162">
      <c r="B794" s="199" t="inlineStr">
        <is>
          <t>Serial Number</t>
        </is>
      </c>
      <c r="C794" s="401" t="n"/>
      <c r="D794" s="204" t="n"/>
      <c r="E794" s="400" t="n"/>
      <c r="F794" s="400" t="n"/>
      <c r="G794" s="401" t="n"/>
      <c r="I794" s="199" t="inlineStr">
        <is>
          <t>Minimum CFM</t>
        </is>
      </c>
      <c r="J794" s="400" t="n"/>
      <c r="K794" s="401" t="n"/>
      <c r="L794" s="24">
        <f>IF('{Equipment Data Entry}'!J214="","",'{Equipment Data Entry}'!J214)</f>
        <v/>
      </c>
      <c r="M794" s="24" t="n"/>
    </row>
    <row r="795" ht="13.35" customHeight="1" s="162">
      <c r="B795" s="199" t="inlineStr">
        <is>
          <t>Area Served</t>
        </is>
      </c>
      <c r="C795" s="401" t="n"/>
      <c r="D795" s="204">
        <f>IF('{Equipment Data Entry}'!C214="","",'{Equipment Data Entry}'!C214)</f>
        <v/>
      </c>
      <c r="E795" s="400" t="n"/>
      <c r="F795" s="400" t="n"/>
      <c r="G795" s="401" t="n"/>
      <c r="I795" s="199" t="inlineStr">
        <is>
          <t>Fan CFM</t>
        </is>
      </c>
      <c r="J795" s="400" t="n"/>
      <c r="K795" s="401" t="n"/>
      <c r="L795" s="24">
        <f>IF('{Equipment Data Entry}'!L214="","",'{Equipment Data Entry}'!L214)</f>
        <v/>
      </c>
      <c r="M795" s="24" t="n"/>
    </row>
    <row r="796" ht="13.35" customHeight="1" s="162">
      <c r="B796" s="199" t="inlineStr">
        <is>
          <t>Location</t>
        </is>
      </c>
      <c r="C796" s="401" t="n"/>
      <c r="D796" s="204">
        <f>IF('{Equipment Data Entry}'!D214="","",'{Equipment Data Entry}'!D214)</f>
        <v/>
      </c>
      <c r="E796" s="400" t="n"/>
      <c r="F796" s="400" t="n"/>
      <c r="G796" s="401" t="n"/>
      <c r="I796" s="199" t="inlineStr">
        <is>
          <t>DDC Address</t>
        </is>
      </c>
      <c r="J796" s="400" t="n"/>
      <c r="K796" s="401" t="n"/>
      <c r="L796" s="208">
        <f>IF('{Equipment Data Entry}'!M214="","",'{Equipment Data Entry}'!M214)</f>
        <v/>
      </c>
      <c r="M796" s="401" t="n"/>
    </row>
    <row r="797" ht="13.35" customHeight="1" s="162">
      <c r="B797" s="199" t="inlineStr">
        <is>
          <t>Inlet Size</t>
        </is>
      </c>
      <c r="C797" s="401" t="n"/>
      <c r="D797" s="204">
        <f>IF('{Equipment Data Entry}'!G214="","",'{Equipment Data Entry}'!G214)</f>
        <v/>
      </c>
      <c r="E797" s="400" t="n"/>
      <c r="F797" s="400" t="n"/>
      <c r="G797" s="401" t="n"/>
      <c r="I797" s="199" t="inlineStr">
        <is>
          <t>Calibration Factor</t>
        </is>
      </c>
      <c r="J797" s="400" t="n"/>
      <c r="K797" s="401" t="n"/>
      <c r="L797" s="27" t="n"/>
      <c r="M797" s="401" t="n"/>
    </row>
    <row r="798" ht="13.35" customHeight="1" s="162">
      <c r="B798" s="199" t="inlineStr">
        <is>
          <t>DDC Max / Min</t>
        </is>
      </c>
      <c r="C798" s="401" t="n"/>
      <c r="D798" s="204" t="n"/>
      <c r="E798" s="400" t="n"/>
      <c r="F798" s="400" t="n"/>
      <c r="G798" s="401" t="n"/>
      <c r="I798" s="199" t="inlineStr">
        <is>
          <t>Heating CFM</t>
        </is>
      </c>
      <c r="J798" s="400" t="n"/>
      <c r="K798" s="401" t="n"/>
      <c r="L798" s="27">
        <f>IF('{Equipment Data Entry}'!K214="","",'{Equipment Data Entry}'!K214)</f>
        <v/>
      </c>
      <c r="M798" s="401" t="n"/>
    </row>
    <row r="799"/>
    <row r="800" ht="13.35" customHeight="1" s="162">
      <c r="B800" s="200" t="inlineStr">
        <is>
          <t>System</t>
        </is>
      </c>
      <c r="C800" s="403" t="n"/>
      <c r="D800" s="209">
        <f>IF('{Equipment Data Entry}'!B215="","",'{Equipment Data Entry}'!B215)</f>
        <v/>
      </c>
      <c r="E800" s="420" t="n"/>
      <c r="F800" s="403" t="n"/>
      <c r="G800" s="200" t="inlineStr">
        <is>
          <t>Service</t>
        </is>
      </c>
      <c r="H800" s="403" t="n"/>
      <c r="I800" s="210">
        <f>IF('{Equipment Data Entry}'!C215="","",'{Equipment Data Entry}'!C215)</f>
        <v/>
      </c>
      <c r="J800" s="420" t="n"/>
      <c r="K800" s="420" t="n"/>
      <c r="L800" s="420" t="n"/>
      <c r="M800" s="403" t="n"/>
    </row>
    <row r="801" ht="13.35" customHeight="1" s="162">
      <c r="B801" s="424" t="n"/>
      <c r="C801" s="425" t="n"/>
      <c r="D801" s="424" t="n"/>
      <c r="E801" s="426" t="n"/>
      <c r="F801" s="425" t="n"/>
      <c r="G801" s="424" t="n"/>
      <c r="H801" s="425" t="n"/>
      <c r="I801" s="424" t="n"/>
      <c r="J801" s="426" t="n"/>
      <c r="K801" s="426" t="n"/>
      <c r="L801" s="426" t="n"/>
      <c r="M801" s="425" t="n"/>
    </row>
    <row r="802" ht="13.35" customHeight="1" s="162">
      <c r="B802" s="199" t="inlineStr">
        <is>
          <t>Terminal Type</t>
        </is>
      </c>
      <c r="C802" s="401" t="n"/>
      <c r="D802" s="204">
        <f>IF('{Equipment Data Entry}'!H215="","",'{Equipment Data Entry}'!H215)</f>
        <v/>
      </c>
      <c r="E802" s="400" t="n"/>
      <c r="F802" s="400" t="n"/>
      <c r="G802" s="401" t="n"/>
      <c r="I802" s="199" t="inlineStr">
        <is>
          <t>Instrument</t>
        </is>
      </c>
      <c r="J802" s="400" t="n"/>
      <c r="K802" s="401" t="n"/>
      <c r="L802" s="199" t="n"/>
      <c r="M802" s="401" t="n"/>
    </row>
    <row r="803" ht="13.35" customHeight="1" s="162">
      <c r="B803" s="200" t="inlineStr">
        <is>
          <t>Unit Data</t>
        </is>
      </c>
      <c r="C803" s="400" t="n"/>
      <c r="D803" s="400" t="n"/>
      <c r="E803" s="400" t="n"/>
      <c r="F803" s="400" t="n"/>
      <c r="G803" s="401" t="n"/>
      <c r="I803" s="200" t="inlineStr">
        <is>
          <t>Design and Performance Data</t>
        </is>
      </c>
      <c r="J803" s="400" t="n"/>
      <c r="K803" s="400" t="n"/>
      <c r="L803" s="400" t="n"/>
      <c r="M803" s="401" t="n"/>
    </row>
    <row r="804" ht="13.35" customHeight="1" s="162">
      <c r="B804" s="199" t="inlineStr">
        <is>
          <t>Manufacturer</t>
        </is>
      </c>
      <c r="C804" s="401" t="n"/>
      <c r="D804" s="204">
        <f>IF('{Equipment Data Entry}'!E215="","",'{Equipment Data Entry}'!E215)</f>
        <v/>
      </c>
      <c r="E804" s="400" t="n"/>
      <c r="F804" s="400" t="n"/>
      <c r="G804" s="401" t="n"/>
      <c r="I804" s="199" t="inlineStr">
        <is>
          <t>Design Criteria</t>
        </is>
      </c>
      <c r="J804" s="400" t="n"/>
      <c r="K804" s="401" t="n"/>
      <c r="L804" s="199" t="inlineStr">
        <is>
          <t>Design</t>
        </is>
      </c>
      <c r="M804" s="199" t="inlineStr">
        <is>
          <t>Actual</t>
        </is>
      </c>
    </row>
    <row r="805" ht="13.35" customHeight="1" s="162">
      <c r="B805" s="199" t="inlineStr">
        <is>
          <t>Model Number</t>
        </is>
      </c>
      <c r="C805" s="401" t="n"/>
      <c r="D805" s="204">
        <f>IF('{Equipment Data Entry}'!F215="","",'{Equipment Data Entry}'!F215)</f>
        <v/>
      </c>
      <c r="E805" s="400" t="n"/>
      <c r="F805" s="400" t="n"/>
      <c r="G805" s="401" t="n"/>
      <c r="I805" s="199" t="inlineStr">
        <is>
          <t>Maximum CFM</t>
        </is>
      </c>
      <c r="J805" s="400" t="n"/>
      <c r="K805" s="401" t="n"/>
      <c r="L805" s="24">
        <f>IF('{Equipment Data Entry}'!I215="","",'{Equipment Data Entry}'!I215)</f>
        <v/>
      </c>
      <c r="M805" s="24" t="n"/>
    </row>
    <row r="806" ht="13.35" customHeight="1" s="162">
      <c r="B806" s="199" t="inlineStr">
        <is>
          <t>Serial Number</t>
        </is>
      </c>
      <c r="C806" s="401" t="n"/>
      <c r="D806" s="204" t="n"/>
      <c r="E806" s="400" t="n"/>
      <c r="F806" s="400" t="n"/>
      <c r="G806" s="401" t="n"/>
      <c r="I806" s="199" t="inlineStr">
        <is>
          <t>Minimum CFM</t>
        </is>
      </c>
      <c r="J806" s="400" t="n"/>
      <c r="K806" s="401" t="n"/>
      <c r="L806" s="24">
        <f>IF('{Equipment Data Entry}'!J215="","",'{Equipment Data Entry}'!J215)</f>
        <v/>
      </c>
      <c r="M806" s="24" t="n"/>
    </row>
    <row r="807" ht="13.35" customHeight="1" s="162">
      <c r="B807" s="199" t="inlineStr">
        <is>
          <t>Area Served</t>
        </is>
      </c>
      <c r="C807" s="401" t="n"/>
      <c r="D807" s="204">
        <f>IF('{Equipment Data Entry}'!C215="","",'{Equipment Data Entry}'!C215)</f>
        <v/>
      </c>
      <c r="E807" s="400" t="n"/>
      <c r="F807" s="400" t="n"/>
      <c r="G807" s="401" t="n"/>
      <c r="I807" s="199" t="inlineStr">
        <is>
          <t>Fan CFM</t>
        </is>
      </c>
      <c r="J807" s="400" t="n"/>
      <c r="K807" s="401" t="n"/>
      <c r="L807" s="24">
        <f>IF('{Equipment Data Entry}'!L215="","",'{Equipment Data Entry}'!L215)</f>
        <v/>
      </c>
      <c r="M807" s="24" t="n"/>
    </row>
    <row r="808" ht="13.35" customHeight="1" s="162">
      <c r="B808" s="199" t="inlineStr">
        <is>
          <t>Location</t>
        </is>
      </c>
      <c r="C808" s="401" t="n"/>
      <c r="D808" s="204">
        <f>IF('{Equipment Data Entry}'!D215="","",'{Equipment Data Entry}'!D215)</f>
        <v/>
      </c>
      <c r="E808" s="400" t="n"/>
      <c r="F808" s="400" t="n"/>
      <c r="G808" s="401" t="n"/>
      <c r="I808" s="199" t="inlineStr">
        <is>
          <t>DDC Address</t>
        </is>
      </c>
      <c r="J808" s="400" t="n"/>
      <c r="K808" s="401" t="n"/>
      <c r="L808" s="208">
        <f>IF('{Equipment Data Entry}'!M215="","",'{Equipment Data Entry}'!M215)</f>
        <v/>
      </c>
      <c r="M808" s="401" t="n"/>
    </row>
    <row r="809" ht="13.35" customHeight="1" s="162">
      <c r="B809" s="199" t="inlineStr">
        <is>
          <t>Inlet Size</t>
        </is>
      </c>
      <c r="C809" s="401" t="n"/>
      <c r="D809" s="204">
        <f>IF('{Equipment Data Entry}'!G215="","",'{Equipment Data Entry}'!G215)</f>
        <v/>
      </c>
      <c r="E809" s="400" t="n"/>
      <c r="F809" s="400" t="n"/>
      <c r="G809" s="401" t="n"/>
      <c r="I809" s="199" t="inlineStr">
        <is>
          <t>Calibration Factor</t>
        </is>
      </c>
      <c r="J809" s="400" t="n"/>
      <c r="K809" s="401" t="n"/>
      <c r="L809" s="27" t="n"/>
      <c r="M809" s="401" t="n"/>
    </row>
    <row r="810" ht="13.35" customHeight="1" s="162">
      <c r="B810" s="199" t="inlineStr">
        <is>
          <t>DDC Max / Min</t>
        </is>
      </c>
      <c r="C810" s="401" t="n"/>
      <c r="D810" s="204" t="n"/>
      <c r="E810" s="400" t="n"/>
      <c r="F810" s="400" t="n"/>
      <c r="G810" s="401" t="n"/>
      <c r="I810" s="199" t="inlineStr">
        <is>
          <t>Heating CFM</t>
        </is>
      </c>
      <c r="J810" s="400" t="n"/>
      <c r="K810" s="401" t="n"/>
      <c r="L810" s="27">
        <f>IF('{Equipment Data Entry}'!K215="","",'{Equipment Data Entry}'!K215)</f>
        <v/>
      </c>
      <c r="M810" s="401" t="n"/>
    </row>
    <row r="811"/>
    <row r="812" ht="13.35" customHeight="1" s="162">
      <c r="B812" s="200" t="inlineStr">
        <is>
          <t>System</t>
        </is>
      </c>
      <c r="C812" s="403" t="n"/>
      <c r="D812" s="209">
        <f>IF('{Equipment Data Entry}'!B216="","",'{Equipment Data Entry}'!B216)</f>
        <v/>
      </c>
      <c r="E812" s="420" t="n"/>
      <c r="F812" s="403" t="n"/>
      <c r="G812" s="200" t="inlineStr">
        <is>
          <t>Service</t>
        </is>
      </c>
      <c r="H812" s="403" t="n"/>
      <c r="I812" s="210">
        <f>IF('{Equipment Data Entry}'!C216="","",'{Equipment Data Entry}'!C216)</f>
        <v/>
      </c>
      <c r="J812" s="420" t="n"/>
      <c r="K812" s="420" t="n"/>
      <c r="L812" s="420" t="n"/>
      <c r="M812" s="403" t="n"/>
    </row>
    <row r="813" ht="13.35" customHeight="1" s="162">
      <c r="B813" s="424" t="n"/>
      <c r="C813" s="425" t="n"/>
      <c r="D813" s="424" t="n"/>
      <c r="E813" s="426" t="n"/>
      <c r="F813" s="425" t="n"/>
      <c r="G813" s="424" t="n"/>
      <c r="H813" s="425" t="n"/>
      <c r="I813" s="424" t="n"/>
      <c r="J813" s="426" t="n"/>
      <c r="K813" s="426" t="n"/>
      <c r="L813" s="426" t="n"/>
      <c r="M813" s="425" t="n"/>
    </row>
    <row r="814" ht="13.35" customHeight="1" s="162">
      <c r="B814" s="199" t="inlineStr">
        <is>
          <t>Terminal Type</t>
        </is>
      </c>
      <c r="C814" s="401" t="n"/>
      <c r="D814" s="204">
        <f>IF('{Equipment Data Entry}'!H216="","",'{Equipment Data Entry}'!H216)</f>
        <v/>
      </c>
      <c r="E814" s="400" t="n"/>
      <c r="F814" s="400" t="n"/>
      <c r="G814" s="401" t="n"/>
      <c r="I814" s="199" t="inlineStr">
        <is>
          <t>Instrument</t>
        </is>
      </c>
      <c r="J814" s="400" t="n"/>
      <c r="K814" s="401" t="n"/>
      <c r="L814" s="199" t="n"/>
      <c r="M814" s="401" t="n"/>
    </row>
    <row r="815" ht="13.35" customHeight="1" s="162">
      <c r="B815" s="200" t="inlineStr">
        <is>
          <t>Unit Data</t>
        </is>
      </c>
      <c r="C815" s="400" t="n"/>
      <c r="D815" s="400" t="n"/>
      <c r="E815" s="400" t="n"/>
      <c r="F815" s="400" t="n"/>
      <c r="G815" s="401" t="n"/>
      <c r="I815" s="200" t="inlineStr">
        <is>
          <t>Design and Performance Data</t>
        </is>
      </c>
      <c r="J815" s="400" t="n"/>
      <c r="K815" s="400" t="n"/>
      <c r="L815" s="400" t="n"/>
      <c r="M815" s="401" t="n"/>
    </row>
    <row r="816" ht="13.35" customHeight="1" s="162">
      <c r="B816" s="199" t="inlineStr">
        <is>
          <t>Manufacturer</t>
        </is>
      </c>
      <c r="C816" s="401" t="n"/>
      <c r="D816" s="204">
        <f>IF('{Equipment Data Entry}'!E216="","",'{Equipment Data Entry}'!E216)</f>
        <v/>
      </c>
      <c r="E816" s="400" t="n"/>
      <c r="F816" s="400" t="n"/>
      <c r="G816" s="401" t="n"/>
      <c r="I816" s="199" t="inlineStr">
        <is>
          <t>Design Criteria</t>
        </is>
      </c>
      <c r="J816" s="400" t="n"/>
      <c r="K816" s="401" t="n"/>
      <c r="L816" s="199" t="inlineStr">
        <is>
          <t>Design</t>
        </is>
      </c>
      <c r="M816" s="199" t="inlineStr">
        <is>
          <t>Actual</t>
        </is>
      </c>
    </row>
    <row r="817" ht="13.35" customHeight="1" s="162">
      <c r="B817" s="199" t="inlineStr">
        <is>
          <t>Model Number</t>
        </is>
      </c>
      <c r="C817" s="401" t="n"/>
      <c r="D817" s="204">
        <f>IF('{Equipment Data Entry}'!F216="","",'{Equipment Data Entry}'!F216)</f>
        <v/>
      </c>
      <c r="E817" s="400" t="n"/>
      <c r="F817" s="400" t="n"/>
      <c r="G817" s="401" t="n"/>
      <c r="I817" s="199" t="inlineStr">
        <is>
          <t>Maximum CFM</t>
        </is>
      </c>
      <c r="J817" s="400" t="n"/>
      <c r="K817" s="401" t="n"/>
      <c r="L817" s="24">
        <f>IF('{Equipment Data Entry}'!I216="","",'{Equipment Data Entry}'!I216)</f>
        <v/>
      </c>
      <c r="M817" s="24" t="n"/>
    </row>
    <row r="818" ht="13.35" customHeight="1" s="162">
      <c r="B818" s="199" t="inlineStr">
        <is>
          <t>Serial Number</t>
        </is>
      </c>
      <c r="C818" s="401" t="n"/>
      <c r="D818" s="204" t="n"/>
      <c r="E818" s="400" t="n"/>
      <c r="F818" s="400" t="n"/>
      <c r="G818" s="401" t="n"/>
      <c r="I818" s="199" t="inlineStr">
        <is>
          <t>Minimum CFM</t>
        </is>
      </c>
      <c r="J818" s="400" t="n"/>
      <c r="K818" s="401" t="n"/>
      <c r="L818" s="24">
        <f>IF('{Equipment Data Entry}'!J216="","",'{Equipment Data Entry}'!J216)</f>
        <v/>
      </c>
      <c r="M818" s="24" t="n"/>
    </row>
    <row r="819" ht="13.35" customHeight="1" s="162">
      <c r="B819" s="199" t="inlineStr">
        <is>
          <t>Area Served</t>
        </is>
      </c>
      <c r="C819" s="401" t="n"/>
      <c r="D819" s="204">
        <f>IF('{Equipment Data Entry}'!C216="","",'{Equipment Data Entry}'!C216)</f>
        <v/>
      </c>
      <c r="E819" s="400" t="n"/>
      <c r="F819" s="400" t="n"/>
      <c r="G819" s="401" t="n"/>
      <c r="I819" s="199" t="inlineStr">
        <is>
          <t>Fan CFM</t>
        </is>
      </c>
      <c r="J819" s="400" t="n"/>
      <c r="K819" s="401" t="n"/>
      <c r="L819" s="24">
        <f>IF('{Equipment Data Entry}'!L216="","",'{Equipment Data Entry}'!L216)</f>
        <v/>
      </c>
      <c r="M819" s="24" t="n"/>
    </row>
    <row r="820" ht="13.35" customHeight="1" s="162">
      <c r="B820" s="199" t="inlineStr">
        <is>
          <t>Location</t>
        </is>
      </c>
      <c r="C820" s="401" t="n"/>
      <c r="D820" s="204">
        <f>IF('{Equipment Data Entry}'!D216="","",'{Equipment Data Entry}'!D216)</f>
        <v/>
      </c>
      <c r="E820" s="400" t="n"/>
      <c r="F820" s="400" t="n"/>
      <c r="G820" s="401" t="n"/>
      <c r="I820" s="199" t="inlineStr">
        <is>
          <t>DDC Address</t>
        </is>
      </c>
      <c r="J820" s="400" t="n"/>
      <c r="K820" s="401" t="n"/>
      <c r="L820" s="208">
        <f>IF('{Equipment Data Entry}'!M216="","",'{Equipment Data Entry}'!M216)</f>
        <v/>
      </c>
      <c r="M820" s="401" t="n"/>
    </row>
    <row r="821" ht="13.35" customHeight="1" s="162">
      <c r="B821" s="199" t="inlineStr">
        <is>
          <t>Inlet Size</t>
        </is>
      </c>
      <c r="C821" s="401" t="n"/>
      <c r="D821" s="204">
        <f>IF('{Equipment Data Entry}'!G216="","",'{Equipment Data Entry}'!G216)</f>
        <v/>
      </c>
      <c r="E821" s="400" t="n"/>
      <c r="F821" s="400" t="n"/>
      <c r="G821" s="401" t="n"/>
      <c r="I821" s="199" t="inlineStr">
        <is>
          <t>Calibration Factor</t>
        </is>
      </c>
      <c r="J821" s="400" t="n"/>
      <c r="K821" s="401" t="n"/>
      <c r="L821" s="27" t="n"/>
      <c r="M821" s="401" t="n"/>
    </row>
    <row r="822" ht="13.35" customHeight="1" s="162">
      <c r="B822" s="199" t="inlineStr">
        <is>
          <t>DDC Max / Min</t>
        </is>
      </c>
      <c r="C822" s="401" t="n"/>
      <c r="D822" s="204" t="n"/>
      <c r="E822" s="400" t="n"/>
      <c r="F822" s="400" t="n"/>
      <c r="G822" s="401" t="n"/>
      <c r="I822" s="199" t="inlineStr">
        <is>
          <t>Heating CFM</t>
        </is>
      </c>
      <c r="J822" s="400" t="n"/>
      <c r="K822" s="401" t="n"/>
      <c r="L822" s="27">
        <f>IF('{Equipment Data Entry}'!K216="","",'{Equipment Data Entry}'!K216)</f>
        <v/>
      </c>
      <c r="M822" s="401" t="n"/>
    </row>
    <row r="823"/>
    <row r="824" ht="13.35" customHeight="1" s="162">
      <c r="B824" s="200" t="inlineStr">
        <is>
          <t>System</t>
        </is>
      </c>
      <c r="C824" s="403" t="n"/>
      <c r="D824" s="209">
        <f>IF('{Equipment Data Entry}'!B217="","",'{Equipment Data Entry}'!B217)</f>
        <v/>
      </c>
      <c r="E824" s="420" t="n"/>
      <c r="F824" s="403" t="n"/>
      <c r="G824" s="200" t="inlineStr">
        <is>
          <t>Service</t>
        </is>
      </c>
      <c r="H824" s="403" t="n"/>
      <c r="I824" s="210">
        <f>IF('{Equipment Data Entry}'!C217="","",'{Equipment Data Entry}'!C217)</f>
        <v/>
      </c>
      <c r="J824" s="420" t="n"/>
      <c r="K824" s="420" t="n"/>
      <c r="L824" s="420" t="n"/>
      <c r="M824" s="403" t="n"/>
    </row>
    <row r="825" ht="13.35" customHeight="1" s="162">
      <c r="B825" s="424" t="n"/>
      <c r="C825" s="425" t="n"/>
      <c r="D825" s="424" t="n"/>
      <c r="E825" s="426" t="n"/>
      <c r="F825" s="425" t="n"/>
      <c r="G825" s="424" t="n"/>
      <c r="H825" s="425" t="n"/>
      <c r="I825" s="424" t="n"/>
      <c r="J825" s="426" t="n"/>
      <c r="K825" s="426" t="n"/>
      <c r="L825" s="426" t="n"/>
      <c r="M825" s="425" t="n"/>
    </row>
    <row r="826" ht="13.35" customHeight="1" s="162">
      <c r="B826" s="199" t="inlineStr">
        <is>
          <t>Terminal Type</t>
        </is>
      </c>
      <c r="C826" s="401" t="n"/>
      <c r="D826" s="204">
        <f>IF('{Equipment Data Entry}'!H217="","",'{Equipment Data Entry}'!H217)</f>
        <v/>
      </c>
      <c r="E826" s="400" t="n"/>
      <c r="F826" s="400" t="n"/>
      <c r="G826" s="401" t="n"/>
      <c r="I826" s="199" t="inlineStr">
        <is>
          <t>Instrument</t>
        </is>
      </c>
      <c r="J826" s="400" t="n"/>
      <c r="K826" s="401" t="n"/>
      <c r="L826" s="199" t="n"/>
      <c r="M826" s="401" t="n"/>
    </row>
    <row r="827" ht="13.35" customHeight="1" s="162">
      <c r="B827" s="200" t="inlineStr">
        <is>
          <t>Unit Data</t>
        </is>
      </c>
      <c r="C827" s="400" t="n"/>
      <c r="D827" s="400" t="n"/>
      <c r="E827" s="400" t="n"/>
      <c r="F827" s="400" t="n"/>
      <c r="G827" s="401" t="n"/>
      <c r="I827" s="200" t="inlineStr">
        <is>
          <t>Design and Performance Data</t>
        </is>
      </c>
      <c r="J827" s="400" t="n"/>
      <c r="K827" s="400" t="n"/>
      <c r="L827" s="400" t="n"/>
      <c r="M827" s="401" t="n"/>
    </row>
    <row r="828" ht="13.35" customHeight="1" s="162">
      <c r="B828" s="199" t="inlineStr">
        <is>
          <t>Manufacturer</t>
        </is>
      </c>
      <c r="C828" s="401" t="n"/>
      <c r="D828" s="204">
        <f>IF('{Equipment Data Entry}'!E217="","",'{Equipment Data Entry}'!E217)</f>
        <v/>
      </c>
      <c r="E828" s="400" t="n"/>
      <c r="F828" s="400" t="n"/>
      <c r="G828" s="401" t="n"/>
      <c r="I828" s="199" t="inlineStr">
        <is>
          <t>Design Criteria</t>
        </is>
      </c>
      <c r="J828" s="400" t="n"/>
      <c r="K828" s="401" t="n"/>
      <c r="L828" s="199" t="inlineStr">
        <is>
          <t>Design</t>
        </is>
      </c>
      <c r="M828" s="199" t="inlineStr">
        <is>
          <t>Actual</t>
        </is>
      </c>
    </row>
    <row r="829" ht="13.35" customHeight="1" s="162">
      <c r="B829" s="199" t="inlineStr">
        <is>
          <t>Model Number</t>
        </is>
      </c>
      <c r="C829" s="401" t="n"/>
      <c r="D829" s="204">
        <f>IF('{Equipment Data Entry}'!F217="","",'{Equipment Data Entry}'!F217)</f>
        <v/>
      </c>
      <c r="E829" s="400" t="n"/>
      <c r="F829" s="400" t="n"/>
      <c r="G829" s="401" t="n"/>
      <c r="I829" s="199" t="inlineStr">
        <is>
          <t>Maximum CFM</t>
        </is>
      </c>
      <c r="J829" s="400" t="n"/>
      <c r="K829" s="401" t="n"/>
      <c r="L829" s="24">
        <f>IF('{Equipment Data Entry}'!I217="","",'{Equipment Data Entry}'!I217)</f>
        <v/>
      </c>
      <c r="M829" s="24" t="n"/>
    </row>
    <row r="830" ht="13.35" customHeight="1" s="162">
      <c r="B830" s="199" t="inlineStr">
        <is>
          <t>Serial Number</t>
        </is>
      </c>
      <c r="C830" s="401" t="n"/>
      <c r="D830" s="204" t="n"/>
      <c r="E830" s="400" t="n"/>
      <c r="F830" s="400" t="n"/>
      <c r="G830" s="401" t="n"/>
      <c r="I830" s="199" t="inlineStr">
        <is>
          <t>Minimum CFM</t>
        </is>
      </c>
      <c r="J830" s="400" t="n"/>
      <c r="K830" s="401" t="n"/>
      <c r="L830" s="24">
        <f>IF('{Equipment Data Entry}'!J217="","",'{Equipment Data Entry}'!J217)</f>
        <v/>
      </c>
      <c r="M830" s="24" t="n"/>
    </row>
    <row r="831" ht="13.35" customHeight="1" s="162">
      <c r="B831" s="199" t="inlineStr">
        <is>
          <t>Area Served</t>
        </is>
      </c>
      <c r="C831" s="401" t="n"/>
      <c r="D831" s="204">
        <f>IF('{Equipment Data Entry}'!C217="","",'{Equipment Data Entry}'!C217)</f>
        <v/>
      </c>
      <c r="E831" s="400" t="n"/>
      <c r="F831" s="400" t="n"/>
      <c r="G831" s="401" t="n"/>
      <c r="I831" s="199" t="inlineStr">
        <is>
          <t>Fan CFM</t>
        </is>
      </c>
      <c r="J831" s="400" t="n"/>
      <c r="K831" s="401" t="n"/>
      <c r="L831" s="24">
        <f>IF('{Equipment Data Entry}'!L217="","",'{Equipment Data Entry}'!L217)</f>
        <v/>
      </c>
      <c r="M831" s="24" t="n"/>
    </row>
    <row r="832" ht="13.35" customHeight="1" s="162">
      <c r="B832" s="199" t="inlineStr">
        <is>
          <t>Location</t>
        </is>
      </c>
      <c r="C832" s="401" t="n"/>
      <c r="D832" s="204">
        <f>IF('{Equipment Data Entry}'!D217="","",'{Equipment Data Entry}'!D217)</f>
        <v/>
      </c>
      <c r="E832" s="400" t="n"/>
      <c r="F832" s="400" t="n"/>
      <c r="G832" s="401" t="n"/>
      <c r="I832" s="199" t="inlineStr">
        <is>
          <t>DDC Address</t>
        </is>
      </c>
      <c r="J832" s="400" t="n"/>
      <c r="K832" s="401" t="n"/>
      <c r="L832" s="208">
        <f>IF('{Equipment Data Entry}'!M217="","",'{Equipment Data Entry}'!M217)</f>
        <v/>
      </c>
      <c r="M832" s="401" t="n"/>
    </row>
    <row r="833" ht="13.35" customHeight="1" s="162">
      <c r="B833" s="199" t="inlineStr">
        <is>
          <t>Inlet Size</t>
        </is>
      </c>
      <c r="C833" s="401" t="n"/>
      <c r="D833" s="204">
        <f>IF('{Equipment Data Entry}'!G217="","",'{Equipment Data Entry}'!G217)</f>
        <v/>
      </c>
      <c r="E833" s="400" t="n"/>
      <c r="F833" s="400" t="n"/>
      <c r="G833" s="401" t="n"/>
      <c r="I833" s="199" t="inlineStr">
        <is>
          <t>Calibration Factor</t>
        </is>
      </c>
      <c r="J833" s="400" t="n"/>
      <c r="K833" s="401" t="n"/>
      <c r="L833" s="27" t="n"/>
      <c r="M833" s="401" t="n"/>
    </row>
    <row r="834" ht="13.35" customHeight="1" s="162">
      <c r="B834" s="199" t="inlineStr">
        <is>
          <t>DDC Max / Min</t>
        </is>
      </c>
      <c r="C834" s="401" t="n"/>
      <c r="D834" s="204" t="n"/>
      <c r="E834" s="400" t="n"/>
      <c r="F834" s="400" t="n"/>
      <c r="G834" s="401" t="n"/>
      <c r="I834" s="199" t="inlineStr">
        <is>
          <t>Heating CFM</t>
        </is>
      </c>
      <c r="J834" s="400" t="n"/>
      <c r="K834" s="401" t="n"/>
      <c r="L834" s="27">
        <f>IF('{Equipment Data Entry}'!K217="","",'{Equipment Data Entry}'!K217)</f>
        <v/>
      </c>
      <c r="M834" s="401" t="n"/>
    </row>
    <row r="835" ht="13.35" customHeight="1" s="162">
      <c r="B835" s="205" t="inlineStr">
        <is>
          <t>Notes</t>
        </is>
      </c>
      <c r="C835" s="186" t="n"/>
      <c r="D835" s="400" t="n"/>
      <c r="E835" s="400" t="n"/>
      <c r="F835" s="400" t="n"/>
      <c r="G835" s="400" t="n"/>
      <c r="H835" s="400" t="n"/>
      <c r="I835" s="400" t="n"/>
      <c r="J835" s="400" t="n"/>
      <c r="K835" s="400" t="n"/>
      <c r="L835" s="400" t="n"/>
      <c r="M835" s="401" t="n"/>
    </row>
    <row r="836" ht="13.35" customHeight="1" s="162">
      <c r="B836" s="186" t="n"/>
      <c r="C836" s="400" t="n"/>
      <c r="D836" s="400" t="n"/>
      <c r="E836" s="400" t="n"/>
      <c r="F836" s="400" t="n"/>
      <c r="G836" s="400" t="n"/>
      <c r="H836" s="400" t="n"/>
      <c r="I836" s="400" t="n"/>
      <c r="J836" s="400" t="n"/>
      <c r="K836" s="400" t="n"/>
      <c r="L836" s="400" t="n"/>
      <c r="M836" s="401" t="n"/>
    </row>
    <row r="837" ht="13.35" customHeight="1" s="162">
      <c r="B837" s="200" t="inlineStr">
        <is>
          <t>System</t>
        </is>
      </c>
      <c r="C837" s="403" t="n"/>
      <c r="D837" s="209">
        <f>IF('{Equipment Data Entry}'!B218="","",'{Equipment Data Entry}'!B218)</f>
        <v/>
      </c>
      <c r="E837" s="420" t="n"/>
      <c r="F837" s="403" t="n"/>
      <c r="G837" s="200" t="inlineStr">
        <is>
          <t>Service</t>
        </is>
      </c>
      <c r="H837" s="403" t="n"/>
      <c r="I837" s="210">
        <f>IF('{Equipment Data Entry}'!C218="","",'{Equipment Data Entry}'!C218)</f>
        <v/>
      </c>
      <c r="J837" s="420" t="n"/>
      <c r="K837" s="420" t="n"/>
      <c r="L837" s="420" t="n"/>
      <c r="M837" s="403" t="n"/>
    </row>
    <row r="838" ht="13.35" customHeight="1" s="162">
      <c r="B838" s="424" t="n"/>
      <c r="C838" s="425" t="n"/>
      <c r="D838" s="424" t="n"/>
      <c r="E838" s="426" t="n"/>
      <c r="F838" s="425" t="n"/>
      <c r="G838" s="424" t="n"/>
      <c r="H838" s="425" t="n"/>
      <c r="I838" s="424" t="n"/>
      <c r="J838" s="426" t="n"/>
      <c r="K838" s="426" t="n"/>
      <c r="L838" s="426" t="n"/>
      <c r="M838" s="425" t="n"/>
    </row>
    <row r="839" ht="13.35" customHeight="1" s="162">
      <c r="B839" s="199" t="inlineStr">
        <is>
          <t>Terminal Type</t>
        </is>
      </c>
      <c r="C839" s="401" t="n"/>
      <c r="D839" s="204">
        <f>IF('{Equipment Data Entry}'!H218="","",'{Equipment Data Entry}'!H218)</f>
        <v/>
      </c>
      <c r="E839" s="400" t="n"/>
      <c r="F839" s="400" t="n"/>
      <c r="G839" s="401" t="n"/>
      <c r="I839" s="199" t="inlineStr">
        <is>
          <t>Instrument</t>
        </is>
      </c>
      <c r="J839" s="400" t="n"/>
      <c r="K839" s="401" t="n"/>
      <c r="L839" s="199" t="n"/>
      <c r="M839" s="401" t="n"/>
    </row>
    <row r="840" ht="13.35" customHeight="1" s="162">
      <c r="B840" s="200" t="inlineStr">
        <is>
          <t>Unit Data</t>
        </is>
      </c>
      <c r="C840" s="400" t="n"/>
      <c r="D840" s="400" t="n"/>
      <c r="E840" s="400" t="n"/>
      <c r="F840" s="400" t="n"/>
      <c r="G840" s="401" t="n"/>
      <c r="I840" s="200" t="inlineStr">
        <is>
          <t>Design and Performance Data</t>
        </is>
      </c>
      <c r="J840" s="400" t="n"/>
      <c r="K840" s="400" t="n"/>
      <c r="L840" s="400" t="n"/>
      <c r="M840" s="401" t="n"/>
    </row>
    <row r="841" ht="13.35" customHeight="1" s="162">
      <c r="B841" s="199" t="inlineStr">
        <is>
          <t>Manufacturer</t>
        </is>
      </c>
      <c r="C841" s="401" t="n"/>
      <c r="D841" s="204">
        <f>IF('{Equipment Data Entry}'!E218="","",'{Equipment Data Entry}'!E218)</f>
        <v/>
      </c>
      <c r="E841" s="400" t="n"/>
      <c r="F841" s="400" t="n"/>
      <c r="G841" s="401" t="n"/>
      <c r="I841" s="199" t="inlineStr">
        <is>
          <t>Design Criteria</t>
        </is>
      </c>
      <c r="J841" s="400" t="n"/>
      <c r="K841" s="401" t="n"/>
      <c r="L841" s="199" t="inlineStr">
        <is>
          <t>Design</t>
        </is>
      </c>
      <c r="M841" s="199" t="inlineStr">
        <is>
          <t>Actual</t>
        </is>
      </c>
    </row>
    <row r="842" ht="13.35" customHeight="1" s="162">
      <c r="B842" s="199" t="inlineStr">
        <is>
          <t>Model Number</t>
        </is>
      </c>
      <c r="C842" s="401" t="n"/>
      <c r="D842" s="204">
        <f>IF('{Equipment Data Entry}'!F218="","",'{Equipment Data Entry}'!F218)</f>
        <v/>
      </c>
      <c r="E842" s="400" t="n"/>
      <c r="F842" s="400" t="n"/>
      <c r="G842" s="401" t="n"/>
      <c r="I842" s="199" t="inlineStr">
        <is>
          <t>Maximum CFM</t>
        </is>
      </c>
      <c r="J842" s="400" t="n"/>
      <c r="K842" s="401" t="n"/>
      <c r="L842" s="24">
        <f>IF('{Equipment Data Entry}'!I218="","",'{Equipment Data Entry}'!I218)</f>
        <v/>
      </c>
      <c r="M842" s="24" t="n"/>
    </row>
    <row r="843" ht="13.35" customHeight="1" s="162">
      <c r="B843" s="199" t="inlineStr">
        <is>
          <t>Serial Number</t>
        </is>
      </c>
      <c r="C843" s="401" t="n"/>
      <c r="D843" s="204" t="n"/>
      <c r="E843" s="400" t="n"/>
      <c r="F843" s="400" t="n"/>
      <c r="G843" s="401" t="n"/>
      <c r="I843" s="199" t="inlineStr">
        <is>
          <t>Minimum CFM</t>
        </is>
      </c>
      <c r="J843" s="400" t="n"/>
      <c r="K843" s="401" t="n"/>
      <c r="L843" s="24">
        <f>IF('{Equipment Data Entry}'!J218="","",'{Equipment Data Entry}'!J218)</f>
        <v/>
      </c>
      <c r="M843" s="24" t="n"/>
    </row>
    <row r="844" ht="13.35" customHeight="1" s="162">
      <c r="B844" s="199" t="inlineStr">
        <is>
          <t>Area Served</t>
        </is>
      </c>
      <c r="C844" s="401" t="n"/>
      <c r="D844" s="204">
        <f>IF('{Equipment Data Entry}'!C218="","",'{Equipment Data Entry}'!C218)</f>
        <v/>
      </c>
      <c r="E844" s="400" t="n"/>
      <c r="F844" s="400" t="n"/>
      <c r="G844" s="401" t="n"/>
      <c r="I844" s="199" t="inlineStr">
        <is>
          <t>Fan CFM</t>
        </is>
      </c>
      <c r="J844" s="400" t="n"/>
      <c r="K844" s="401" t="n"/>
      <c r="L844" s="24">
        <f>IF('{Equipment Data Entry}'!L218="","",'{Equipment Data Entry}'!L218)</f>
        <v/>
      </c>
      <c r="M844" s="24" t="n"/>
    </row>
    <row r="845" ht="13.35" customHeight="1" s="162">
      <c r="B845" s="199" t="inlineStr">
        <is>
          <t>Location</t>
        </is>
      </c>
      <c r="C845" s="401" t="n"/>
      <c r="D845" s="204">
        <f>IF('{Equipment Data Entry}'!D218="","",'{Equipment Data Entry}'!D218)</f>
        <v/>
      </c>
      <c r="E845" s="400" t="n"/>
      <c r="F845" s="400" t="n"/>
      <c r="G845" s="401" t="n"/>
      <c r="I845" s="199" t="inlineStr">
        <is>
          <t>DDC Address</t>
        </is>
      </c>
      <c r="J845" s="400" t="n"/>
      <c r="K845" s="401" t="n"/>
      <c r="L845" s="208">
        <f>IF('{Equipment Data Entry}'!M218="","",'{Equipment Data Entry}'!M218)</f>
        <v/>
      </c>
      <c r="M845" s="401" t="n"/>
    </row>
    <row r="846" ht="13.35" customHeight="1" s="162">
      <c r="B846" s="199" t="inlineStr">
        <is>
          <t>Inlet Size</t>
        </is>
      </c>
      <c r="C846" s="401" t="n"/>
      <c r="D846" s="204">
        <f>IF('{Equipment Data Entry}'!G218="","",'{Equipment Data Entry}'!G218)</f>
        <v/>
      </c>
      <c r="E846" s="400" t="n"/>
      <c r="F846" s="400" t="n"/>
      <c r="G846" s="401" t="n"/>
      <c r="I846" s="199" t="inlineStr">
        <is>
          <t>Calibration Factor</t>
        </is>
      </c>
      <c r="J846" s="400" t="n"/>
      <c r="K846" s="401" t="n"/>
      <c r="L846" s="27" t="n"/>
      <c r="M846" s="401" t="n"/>
    </row>
    <row r="847" ht="13.35" customHeight="1" s="162">
      <c r="B847" s="199" t="inlineStr">
        <is>
          <t>DDC Max / Min</t>
        </is>
      </c>
      <c r="C847" s="401" t="n"/>
      <c r="D847" s="204" t="n"/>
      <c r="E847" s="400" t="n"/>
      <c r="F847" s="400" t="n"/>
      <c r="G847" s="401" t="n"/>
      <c r="I847" s="199" t="inlineStr">
        <is>
          <t>Heating CFM</t>
        </is>
      </c>
      <c r="J847" s="400" t="n"/>
      <c r="K847" s="401" t="n"/>
      <c r="L847" s="27">
        <f>IF('{Equipment Data Entry}'!K218="","",'{Equipment Data Entry}'!K218)</f>
        <v/>
      </c>
      <c r="M847" s="401" t="n"/>
    </row>
    <row r="848"/>
    <row r="849" ht="13.35" customHeight="1" s="162">
      <c r="B849" s="200" t="inlineStr">
        <is>
          <t>System</t>
        </is>
      </c>
      <c r="C849" s="403" t="n"/>
      <c r="D849" s="209">
        <f>IF('{Equipment Data Entry}'!B219="","",'{Equipment Data Entry}'!B219)</f>
        <v/>
      </c>
      <c r="E849" s="420" t="n"/>
      <c r="F849" s="403" t="n"/>
      <c r="G849" s="200" t="inlineStr">
        <is>
          <t>Service</t>
        </is>
      </c>
      <c r="H849" s="403" t="n"/>
      <c r="I849" s="210">
        <f>IF('{Equipment Data Entry}'!C219="","",'{Equipment Data Entry}'!C219)</f>
        <v/>
      </c>
      <c r="J849" s="420" t="n"/>
      <c r="K849" s="420" t="n"/>
      <c r="L849" s="420" t="n"/>
      <c r="M849" s="403" t="n"/>
    </row>
    <row r="850" ht="13.35" customHeight="1" s="162">
      <c r="B850" s="424" t="n"/>
      <c r="C850" s="425" t="n"/>
      <c r="D850" s="424" t="n"/>
      <c r="E850" s="426" t="n"/>
      <c r="F850" s="425" t="n"/>
      <c r="G850" s="424" t="n"/>
      <c r="H850" s="425" t="n"/>
      <c r="I850" s="424" t="n"/>
      <c r="J850" s="426" t="n"/>
      <c r="K850" s="426" t="n"/>
      <c r="L850" s="426" t="n"/>
      <c r="M850" s="425" t="n"/>
    </row>
    <row r="851" ht="13.35" customHeight="1" s="162">
      <c r="B851" s="199" t="inlineStr">
        <is>
          <t>Terminal Type</t>
        </is>
      </c>
      <c r="C851" s="401" t="n"/>
      <c r="D851" s="204">
        <f>IF('{Equipment Data Entry}'!H219="","",'{Equipment Data Entry}'!H219)</f>
        <v/>
      </c>
      <c r="E851" s="400" t="n"/>
      <c r="F851" s="400" t="n"/>
      <c r="G851" s="401" t="n"/>
      <c r="I851" s="199" t="inlineStr">
        <is>
          <t>Instrument</t>
        </is>
      </c>
      <c r="J851" s="400" t="n"/>
      <c r="K851" s="401" t="n"/>
      <c r="L851" s="199" t="n"/>
      <c r="M851" s="401" t="n"/>
    </row>
    <row r="852" ht="13.35" customHeight="1" s="162">
      <c r="B852" s="200" t="inlineStr">
        <is>
          <t>Unit Data</t>
        </is>
      </c>
      <c r="C852" s="400" t="n"/>
      <c r="D852" s="400" t="n"/>
      <c r="E852" s="400" t="n"/>
      <c r="F852" s="400" t="n"/>
      <c r="G852" s="401" t="n"/>
      <c r="I852" s="200" t="inlineStr">
        <is>
          <t>Design and Performance Data</t>
        </is>
      </c>
      <c r="J852" s="400" t="n"/>
      <c r="K852" s="400" t="n"/>
      <c r="L852" s="400" t="n"/>
      <c r="M852" s="401" t="n"/>
    </row>
    <row r="853" ht="13.35" customHeight="1" s="162">
      <c r="B853" s="199" t="inlineStr">
        <is>
          <t>Manufacturer</t>
        </is>
      </c>
      <c r="C853" s="401" t="n"/>
      <c r="D853" s="204">
        <f>IF('{Equipment Data Entry}'!E219="","",'{Equipment Data Entry}'!E219)</f>
        <v/>
      </c>
      <c r="E853" s="400" t="n"/>
      <c r="F853" s="400" t="n"/>
      <c r="G853" s="401" t="n"/>
      <c r="I853" s="199" t="inlineStr">
        <is>
          <t>Design Criteria</t>
        </is>
      </c>
      <c r="J853" s="400" t="n"/>
      <c r="K853" s="401" t="n"/>
      <c r="L853" s="199" t="inlineStr">
        <is>
          <t>Design</t>
        </is>
      </c>
      <c r="M853" s="199" t="inlineStr">
        <is>
          <t>Actual</t>
        </is>
      </c>
    </row>
    <row r="854" ht="13.35" customHeight="1" s="162">
      <c r="B854" s="199" t="inlineStr">
        <is>
          <t>Model Number</t>
        </is>
      </c>
      <c r="C854" s="401" t="n"/>
      <c r="D854" s="204">
        <f>IF('{Equipment Data Entry}'!F219="","",'{Equipment Data Entry}'!F219)</f>
        <v/>
      </c>
      <c r="E854" s="400" t="n"/>
      <c r="F854" s="400" t="n"/>
      <c r="G854" s="401" t="n"/>
      <c r="I854" s="199" t="inlineStr">
        <is>
          <t>Maximum CFM</t>
        </is>
      </c>
      <c r="J854" s="400" t="n"/>
      <c r="K854" s="401" t="n"/>
      <c r="L854" s="24">
        <f>IF('{Equipment Data Entry}'!I219="","",'{Equipment Data Entry}'!I219)</f>
        <v/>
      </c>
      <c r="M854" s="24" t="n"/>
    </row>
    <row r="855" ht="13.35" customHeight="1" s="162">
      <c r="B855" s="199" t="inlineStr">
        <is>
          <t>Serial Number</t>
        </is>
      </c>
      <c r="C855" s="401" t="n"/>
      <c r="D855" s="204" t="n"/>
      <c r="E855" s="400" t="n"/>
      <c r="F855" s="400" t="n"/>
      <c r="G855" s="401" t="n"/>
      <c r="I855" s="199" t="inlineStr">
        <is>
          <t>Minimum CFM</t>
        </is>
      </c>
      <c r="J855" s="400" t="n"/>
      <c r="K855" s="401" t="n"/>
      <c r="L855" s="24">
        <f>IF('{Equipment Data Entry}'!J219="","",'{Equipment Data Entry}'!J219)</f>
        <v/>
      </c>
      <c r="M855" s="24" t="n"/>
    </row>
    <row r="856" ht="13.35" customHeight="1" s="162">
      <c r="B856" s="199" t="inlineStr">
        <is>
          <t>Area Served</t>
        </is>
      </c>
      <c r="C856" s="401" t="n"/>
      <c r="D856" s="204">
        <f>IF('{Equipment Data Entry}'!C219="","",'{Equipment Data Entry}'!C219)</f>
        <v/>
      </c>
      <c r="E856" s="400" t="n"/>
      <c r="F856" s="400" t="n"/>
      <c r="G856" s="401" t="n"/>
      <c r="I856" s="199" t="inlineStr">
        <is>
          <t>Fan CFM</t>
        </is>
      </c>
      <c r="J856" s="400" t="n"/>
      <c r="K856" s="401" t="n"/>
      <c r="L856" s="24">
        <f>IF('{Equipment Data Entry}'!L219="","",'{Equipment Data Entry}'!L219)</f>
        <v/>
      </c>
      <c r="M856" s="24" t="n"/>
    </row>
    <row r="857" ht="13.35" customHeight="1" s="162">
      <c r="B857" s="199" t="inlineStr">
        <is>
          <t>Location</t>
        </is>
      </c>
      <c r="C857" s="401" t="n"/>
      <c r="D857" s="204">
        <f>IF('{Equipment Data Entry}'!D219="","",'{Equipment Data Entry}'!D219)</f>
        <v/>
      </c>
      <c r="E857" s="400" t="n"/>
      <c r="F857" s="400" t="n"/>
      <c r="G857" s="401" t="n"/>
      <c r="I857" s="199" t="inlineStr">
        <is>
          <t>DDC Address</t>
        </is>
      </c>
      <c r="J857" s="400" t="n"/>
      <c r="K857" s="401" t="n"/>
      <c r="L857" s="208">
        <f>IF('{Equipment Data Entry}'!M219="","",'{Equipment Data Entry}'!M219)</f>
        <v/>
      </c>
      <c r="M857" s="401" t="n"/>
    </row>
    <row r="858" ht="13.35" customHeight="1" s="162">
      <c r="B858" s="199" t="inlineStr">
        <is>
          <t>Inlet Size</t>
        </is>
      </c>
      <c r="C858" s="401" t="n"/>
      <c r="D858" s="204">
        <f>IF('{Equipment Data Entry}'!G219="","",'{Equipment Data Entry}'!G219)</f>
        <v/>
      </c>
      <c r="E858" s="400" t="n"/>
      <c r="F858" s="400" t="n"/>
      <c r="G858" s="401" t="n"/>
      <c r="I858" s="199" t="inlineStr">
        <is>
          <t>Calibration Factor</t>
        </is>
      </c>
      <c r="J858" s="400" t="n"/>
      <c r="K858" s="401" t="n"/>
      <c r="L858" s="27" t="n"/>
      <c r="M858" s="401" t="n"/>
    </row>
    <row r="859" ht="13.35" customHeight="1" s="162">
      <c r="B859" s="199" t="inlineStr">
        <is>
          <t>DDC Max / Min</t>
        </is>
      </c>
      <c r="C859" s="401" t="n"/>
      <c r="D859" s="204" t="n"/>
      <c r="E859" s="400" t="n"/>
      <c r="F859" s="400" t="n"/>
      <c r="G859" s="401" t="n"/>
      <c r="I859" s="199" t="inlineStr">
        <is>
          <t>Heating CFM</t>
        </is>
      </c>
      <c r="J859" s="400" t="n"/>
      <c r="K859" s="401" t="n"/>
      <c r="L859" s="27">
        <f>IF('{Equipment Data Entry}'!K219="","",'{Equipment Data Entry}'!K219)</f>
        <v/>
      </c>
      <c r="M859" s="401" t="n"/>
    </row>
    <row r="860"/>
    <row r="861" ht="13.35" customHeight="1" s="162">
      <c r="B861" s="200" t="inlineStr">
        <is>
          <t>System</t>
        </is>
      </c>
      <c r="C861" s="403" t="n"/>
      <c r="D861" s="209">
        <f>IF('{Equipment Data Entry}'!B220="","",'{Equipment Data Entry}'!B220)</f>
        <v/>
      </c>
      <c r="E861" s="420" t="n"/>
      <c r="F861" s="403" t="n"/>
      <c r="G861" s="200" t="inlineStr">
        <is>
          <t>Service</t>
        </is>
      </c>
      <c r="H861" s="403" t="n"/>
      <c r="I861" s="210">
        <f>IF('{Equipment Data Entry}'!C220="","",'{Equipment Data Entry}'!C220)</f>
        <v/>
      </c>
      <c r="J861" s="420" t="n"/>
      <c r="K861" s="420" t="n"/>
      <c r="L861" s="420" t="n"/>
      <c r="M861" s="403" t="n"/>
    </row>
    <row r="862" ht="13.35" customHeight="1" s="162">
      <c r="B862" s="424" t="n"/>
      <c r="C862" s="425" t="n"/>
      <c r="D862" s="424" t="n"/>
      <c r="E862" s="426" t="n"/>
      <c r="F862" s="425" t="n"/>
      <c r="G862" s="424" t="n"/>
      <c r="H862" s="425" t="n"/>
      <c r="I862" s="424" t="n"/>
      <c r="J862" s="426" t="n"/>
      <c r="K862" s="426" t="n"/>
      <c r="L862" s="426" t="n"/>
      <c r="M862" s="425" t="n"/>
    </row>
    <row r="863" ht="13.35" customHeight="1" s="162">
      <c r="B863" s="199" t="inlineStr">
        <is>
          <t>Terminal Type</t>
        </is>
      </c>
      <c r="C863" s="401" t="n"/>
      <c r="D863" s="204">
        <f>IF('{Equipment Data Entry}'!H220="","",'{Equipment Data Entry}'!H220)</f>
        <v/>
      </c>
      <c r="E863" s="400" t="n"/>
      <c r="F863" s="400" t="n"/>
      <c r="G863" s="401" t="n"/>
      <c r="I863" s="199" t="inlineStr">
        <is>
          <t>Instrument</t>
        </is>
      </c>
      <c r="J863" s="400" t="n"/>
      <c r="K863" s="401" t="n"/>
      <c r="L863" s="199" t="n"/>
      <c r="M863" s="401" t="n"/>
    </row>
    <row r="864" ht="13.35" customHeight="1" s="162">
      <c r="B864" s="200" t="inlineStr">
        <is>
          <t>Unit Data</t>
        </is>
      </c>
      <c r="C864" s="400" t="n"/>
      <c r="D864" s="400" t="n"/>
      <c r="E864" s="400" t="n"/>
      <c r="F864" s="400" t="n"/>
      <c r="G864" s="401" t="n"/>
      <c r="I864" s="200" t="inlineStr">
        <is>
          <t>Design and Performance Data</t>
        </is>
      </c>
      <c r="J864" s="400" t="n"/>
      <c r="K864" s="400" t="n"/>
      <c r="L864" s="400" t="n"/>
      <c r="M864" s="401" t="n"/>
    </row>
    <row r="865" ht="13.35" customHeight="1" s="162">
      <c r="B865" s="199" t="inlineStr">
        <is>
          <t>Manufacturer</t>
        </is>
      </c>
      <c r="C865" s="401" t="n"/>
      <c r="D865" s="204">
        <f>IF('{Equipment Data Entry}'!E220="","",'{Equipment Data Entry}'!E220)</f>
        <v/>
      </c>
      <c r="E865" s="400" t="n"/>
      <c r="F865" s="400" t="n"/>
      <c r="G865" s="401" t="n"/>
      <c r="I865" s="199" t="inlineStr">
        <is>
          <t>Design Criteria</t>
        </is>
      </c>
      <c r="J865" s="400" t="n"/>
      <c r="K865" s="401" t="n"/>
      <c r="L865" s="199" t="inlineStr">
        <is>
          <t>Design</t>
        </is>
      </c>
      <c r="M865" s="199" t="inlineStr">
        <is>
          <t>Actual</t>
        </is>
      </c>
    </row>
    <row r="866" ht="13.35" customHeight="1" s="162">
      <c r="B866" s="199" t="inlineStr">
        <is>
          <t>Model Number</t>
        </is>
      </c>
      <c r="C866" s="401" t="n"/>
      <c r="D866" s="204">
        <f>IF('{Equipment Data Entry}'!F220="","",'{Equipment Data Entry}'!F220)</f>
        <v/>
      </c>
      <c r="E866" s="400" t="n"/>
      <c r="F866" s="400" t="n"/>
      <c r="G866" s="401" t="n"/>
      <c r="I866" s="199" t="inlineStr">
        <is>
          <t>Maximum CFM</t>
        </is>
      </c>
      <c r="J866" s="400" t="n"/>
      <c r="K866" s="401" t="n"/>
      <c r="L866" s="24">
        <f>IF('{Equipment Data Entry}'!I220="","",'{Equipment Data Entry}'!I220)</f>
        <v/>
      </c>
      <c r="M866" s="24" t="n"/>
    </row>
    <row r="867" ht="13.35" customHeight="1" s="162">
      <c r="B867" s="199" t="inlineStr">
        <is>
          <t>Serial Number</t>
        </is>
      </c>
      <c r="C867" s="401" t="n"/>
      <c r="D867" s="204" t="n"/>
      <c r="E867" s="400" t="n"/>
      <c r="F867" s="400" t="n"/>
      <c r="G867" s="401" t="n"/>
      <c r="I867" s="199" t="inlineStr">
        <is>
          <t>Minimum CFM</t>
        </is>
      </c>
      <c r="J867" s="400" t="n"/>
      <c r="K867" s="401" t="n"/>
      <c r="L867" s="24">
        <f>IF('{Equipment Data Entry}'!J220="","",'{Equipment Data Entry}'!J220)</f>
        <v/>
      </c>
      <c r="M867" s="24" t="n"/>
    </row>
    <row r="868" ht="13.35" customHeight="1" s="162">
      <c r="B868" s="199" t="inlineStr">
        <is>
          <t>Area Served</t>
        </is>
      </c>
      <c r="C868" s="401" t="n"/>
      <c r="D868" s="204">
        <f>IF('{Equipment Data Entry}'!C220="","",'{Equipment Data Entry}'!C220)</f>
        <v/>
      </c>
      <c r="E868" s="400" t="n"/>
      <c r="F868" s="400" t="n"/>
      <c r="G868" s="401" t="n"/>
      <c r="I868" s="199" t="inlineStr">
        <is>
          <t>Fan CFM</t>
        </is>
      </c>
      <c r="J868" s="400" t="n"/>
      <c r="K868" s="401" t="n"/>
      <c r="L868" s="24">
        <f>IF('{Equipment Data Entry}'!L220="","",'{Equipment Data Entry}'!L220)</f>
        <v/>
      </c>
      <c r="M868" s="24" t="n"/>
    </row>
    <row r="869" ht="13.35" customHeight="1" s="162">
      <c r="B869" s="199" t="inlineStr">
        <is>
          <t>Location</t>
        </is>
      </c>
      <c r="C869" s="401" t="n"/>
      <c r="D869" s="204">
        <f>IF('{Equipment Data Entry}'!D220="","",'{Equipment Data Entry}'!D220)</f>
        <v/>
      </c>
      <c r="E869" s="400" t="n"/>
      <c r="F869" s="400" t="n"/>
      <c r="G869" s="401" t="n"/>
      <c r="I869" s="199" t="inlineStr">
        <is>
          <t>DDC Address</t>
        </is>
      </c>
      <c r="J869" s="400" t="n"/>
      <c r="K869" s="401" t="n"/>
      <c r="L869" s="208">
        <f>IF('{Equipment Data Entry}'!M220="","",'{Equipment Data Entry}'!M220)</f>
        <v/>
      </c>
      <c r="M869" s="401" t="n"/>
    </row>
    <row r="870" ht="13.35" customHeight="1" s="162">
      <c r="B870" s="199" t="inlineStr">
        <is>
          <t>Inlet Size</t>
        </is>
      </c>
      <c r="C870" s="401" t="n"/>
      <c r="D870" s="204">
        <f>IF('{Equipment Data Entry}'!G220="","",'{Equipment Data Entry}'!G220)</f>
        <v/>
      </c>
      <c r="E870" s="400" t="n"/>
      <c r="F870" s="400" t="n"/>
      <c r="G870" s="401" t="n"/>
      <c r="I870" s="199" t="inlineStr">
        <is>
          <t>Calibration Factor</t>
        </is>
      </c>
      <c r="J870" s="400" t="n"/>
      <c r="K870" s="401" t="n"/>
      <c r="L870" s="27" t="n"/>
      <c r="M870" s="401" t="n"/>
    </row>
    <row r="871" ht="13.35" customHeight="1" s="162">
      <c r="B871" s="199" t="inlineStr">
        <is>
          <t>DDC Max / Min</t>
        </is>
      </c>
      <c r="C871" s="401" t="n"/>
      <c r="D871" s="204" t="n"/>
      <c r="E871" s="400" t="n"/>
      <c r="F871" s="400" t="n"/>
      <c r="G871" s="401" t="n"/>
      <c r="I871" s="199" t="inlineStr">
        <is>
          <t>Heating CFM</t>
        </is>
      </c>
      <c r="J871" s="400" t="n"/>
      <c r="K871" s="401" t="n"/>
      <c r="L871" s="27">
        <f>IF('{Equipment Data Entry}'!K220="","",'{Equipment Data Entry}'!K220)</f>
        <v/>
      </c>
      <c r="M871" s="401" t="n"/>
    </row>
    <row r="872"/>
    <row r="873" ht="13.35" customHeight="1" s="162">
      <c r="B873" s="200" t="inlineStr">
        <is>
          <t>System</t>
        </is>
      </c>
      <c r="C873" s="403" t="n"/>
      <c r="D873" s="209">
        <f>IF('{Equipment Data Entry}'!B221="","",'{Equipment Data Entry}'!B221)</f>
        <v/>
      </c>
      <c r="E873" s="420" t="n"/>
      <c r="F873" s="403" t="n"/>
      <c r="G873" s="200" t="inlineStr">
        <is>
          <t>Service</t>
        </is>
      </c>
      <c r="H873" s="403" t="n"/>
      <c r="I873" s="210">
        <f>IF('{Equipment Data Entry}'!C221="","",'{Equipment Data Entry}'!C221)</f>
        <v/>
      </c>
      <c r="J873" s="420" t="n"/>
      <c r="K873" s="420" t="n"/>
      <c r="L873" s="420" t="n"/>
      <c r="M873" s="403" t="n"/>
    </row>
    <row r="874" ht="13.35" customHeight="1" s="162">
      <c r="B874" s="424" t="n"/>
      <c r="C874" s="425" t="n"/>
      <c r="D874" s="424" t="n"/>
      <c r="E874" s="426" t="n"/>
      <c r="F874" s="425" t="n"/>
      <c r="G874" s="424" t="n"/>
      <c r="H874" s="425" t="n"/>
      <c r="I874" s="424" t="n"/>
      <c r="J874" s="426" t="n"/>
      <c r="K874" s="426" t="n"/>
      <c r="L874" s="426" t="n"/>
      <c r="M874" s="425" t="n"/>
    </row>
    <row r="875" ht="13.35" customHeight="1" s="162">
      <c r="B875" s="199" t="inlineStr">
        <is>
          <t>Terminal Type</t>
        </is>
      </c>
      <c r="C875" s="401" t="n"/>
      <c r="D875" s="204">
        <f>IF('{Equipment Data Entry}'!H221="","",'{Equipment Data Entry}'!H221)</f>
        <v/>
      </c>
      <c r="E875" s="400" t="n"/>
      <c r="F875" s="400" t="n"/>
      <c r="G875" s="401" t="n"/>
      <c r="I875" s="199" t="inlineStr">
        <is>
          <t>Instrument</t>
        </is>
      </c>
      <c r="J875" s="400" t="n"/>
      <c r="K875" s="401" t="n"/>
      <c r="L875" s="199" t="n"/>
      <c r="M875" s="401" t="n"/>
    </row>
    <row r="876" ht="13.35" customHeight="1" s="162">
      <c r="B876" s="200" t="inlineStr">
        <is>
          <t>Unit Data</t>
        </is>
      </c>
      <c r="C876" s="400" t="n"/>
      <c r="D876" s="400" t="n"/>
      <c r="E876" s="400" t="n"/>
      <c r="F876" s="400" t="n"/>
      <c r="G876" s="401" t="n"/>
      <c r="I876" s="200" t="inlineStr">
        <is>
          <t>Design and Performance Data</t>
        </is>
      </c>
      <c r="J876" s="400" t="n"/>
      <c r="K876" s="400" t="n"/>
      <c r="L876" s="400" t="n"/>
      <c r="M876" s="401" t="n"/>
    </row>
    <row r="877" ht="13.35" customHeight="1" s="162">
      <c r="B877" s="199" t="inlineStr">
        <is>
          <t>Manufacturer</t>
        </is>
      </c>
      <c r="C877" s="401" t="n"/>
      <c r="D877" s="204">
        <f>IF('{Equipment Data Entry}'!E221="","",'{Equipment Data Entry}'!E221)</f>
        <v/>
      </c>
      <c r="E877" s="400" t="n"/>
      <c r="F877" s="400" t="n"/>
      <c r="G877" s="401" t="n"/>
      <c r="I877" s="199" t="inlineStr">
        <is>
          <t>Design Criteria</t>
        </is>
      </c>
      <c r="J877" s="400" t="n"/>
      <c r="K877" s="401" t="n"/>
      <c r="L877" s="199" t="inlineStr">
        <is>
          <t>Design</t>
        </is>
      </c>
      <c r="M877" s="199" t="inlineStr">
        <is>
          <t>Actual</t>
        </is>
      </c>
    </row>
    <row r="878" ht="13.35" customHeight="1" s="162">
      <c r="B878" s="199" t="inlineStr">
        <is>
          <t>Model Number</t>
        </is>
      </c>
      <c r="C878" s="401" t="n"/>
      <c r="D878" s="204">
        <f>IF('{Equipment Data Entry}'!F221="","",'{Equipment Data Entry}'!F221)</f>
        <v/>
      </c>
      <c r="E878" s="400" t="n"/>
      <c r="F878" s="400" t="n"/>
      <c r="G878" s="401" t="n"/>
      <c r="I878" s="199" t="inlineStr">
        <is>
          <t>Maximum CFM</t>
        </is>
      </c>
      <c r="J878" s="400" t="n"/>
      <c r="K878" s="401" t="n"/>
      <c r="L878" s="24">
        <f>IF('{Equipment Data Entry}'!I221="","",'{Equipment Data Entry}'!I221)</f>
        <v/>
      </c>
      <c r="M878" s="24" t="n"/>
    </row>
    <row r="879" ht="13.35" customHeight="1" s="162">
      <c r="B879" s="199" t="inlineStr">
        <is>
          <t>Serial Number</t>
        </is>
      </c>
      <c r="C879" s="401" t="n"/>
      <c r="D879" s="204" t="n"/>
      <c r="E879" s="400" t="n"/>
      <c r="F879" s="400" t="n"/>
      <c r="G879" s="401" t="n"/>
      <c r="I879" s="199" t="inlineStr">
        <is>
          <t>Minimum CFM</t>
        </is>
      </c>
      <c r="J879" s="400" t="n"/>
      <c r="K879" s="401" t="n"/>
      <c r="L879" s="24">
        <f>IF('{Equipment Data Entry}'!J221="","",'{Equipment Data Entry}'!J221)</f>
        <v/>
      </c>
      <c r="M879" s="24" t="n"/>
    </row>
    <row r="880" ht="13.35" customHeight="1" s="162">
      <c r="B880" s="199" t="inlineStr">
        <is>
          <t>Area Served</t>
        </is>
      </c>
      <c r="C880" s="401" t="n"/>
      <c r="D880" s="204">
        <f>IF('{Equipment Data Entry}'!C221="","",'{Equipment Data Entry}'!C221)</f>
        <v/>
      </c>
      <c r="E880" s="400" t="n"/>
      <c r="F880" s="400" t="n"/>
      <c r="G880" s="401" t="n"/>
      <c r="I880" s="199" t="inlineStr">
        <is>
          <t>Fan CFM</t>
        </is>
      </c>
      <c r="J880" s="400" t="n"/>
      <c r="K880" s="401" t="n"/>
      <c r="L880" s="24">
        <f>IF('{Equipment Data Entry}'!L221="","",'{Equipment Data Entry}'!L221)</f>
        <v/>
      </c>
      <c r="M880" s="24" t="n"/>
    </row>
    <row r="881" ht="13.35" customHeight="1" s="162">
      <c r="B881" s="199" t="inlineStr">
        <is>
          <t>Location</t>
        </is>
      </c>
      <c r="C881" s="401" t="n"/>
      <c r="D881" s="204">
        <f>IF('{Equipment Data Entry}'!D221="","",'{Equipment Data Entry}'!D221)</f>
        <v/>
      </c>
      <c r="E881" s="400" t="n"/>
      <c r="F881" s="400" t="n"/>
      <c r="G881" s="401" t="n"/>
      <c r="I881" s="199" t="inlineStr">
        <is>
          <t>DDC Address</t>
        </is>
      </c>
      <c r="J881" s="400" t="n"/>
      <c r="K881" s="401" t="n"/>
      <c r="L881" s="208">
        <f>IF('{Equipment Data Entry}'!M221="","",'{Equipment Data Entry}'!M221)</f>
        <v/>
      </c>
      <c r="M881" s="401" t="n"/>
    </row>
    <row r="882" ht="13.35" customHeight="1" s="162">
      <c r="B882" s="199" t="inlineStr">
        <is>
          <t>Inlet Size</t>
        </is>
      </c>
      <c r="C882" s="401" t="n"/>
      <c r="D882" s="204">
        <f>IF('{Equipment Data Entry}'!G221="","",'{Equipment Data Entry}'!G221)</f>
        <v/>
      </c>
      <c r="E882" s="400" t="n"/>
      <c r="F882" s="400" t="n"/>
      <c r="G882" s="401" t="n"/>
      <c r="I882" s="199" t="inlineStr">
        <is>
          <t>Calibration Factor</t>
        </is>
      </c>
      <c r="J882" s="400" t="n"/>
      <c r="K882" s="401" t="n"/>
      <c r="L882" s="27" t="n"/>
      <c r="M882" s="401" t="n"/>
    </row>
    <row r="883" ht="13.35" customHeight="1" s="162">
      <c r="B883" s="199" t="inlineStr">
        <is>
          <t>DDC Max / Min</t>
        </is>
      </c>
      <c r="C883" s="401" t="n"/>
      <c r="D883" s="204" t="n"/>
      <c r="E883" s="400" t="n"/>
      <c r="F883" s="400" t="n"/>
      <c r="G883" s="401" t="n"/>
      <c r="I883" s="199" t="inlineStr">
        <is>
          <t>Heating CFM</t>
        </is>
      </c>
      <c r="J883" s="400" t="n"/>
      <c r="K883" s="401" t="n"/>
      <c r="L883" s="27">
        <f>IF('{Equipment Data Entry}'!K221="","",'{Equipment Data Entry}'!K221)</f>
        <v/>
      </c>
      <c r="M883" s="401" t="n"/>
    </row>
    <row r="884" ht="13.35" customHeight="1" s="162">
      <c r="B884" s="205" t="inlineStr">
        <is>
          <t>Notes</t>
        </is>
      </c>
      <c r="C884" s="186" t="n"/>
      <c r="D884" s="400" t="n"/>
      <c r="E884" s="400" t="n"/>
      <c r="F884" s="400" t="n"/>
      <c r="G884" s="400" t="n"/>
      <c r="H884" s="400" t="n"/>
      <c r="I884" s="400" t="n"/>
      <c r="J884" s="400" t="n"/>
      <c r="K884" s="400" t="n"/>
      <c r="L884" s="400" t="n"/>
      <c r="M884" s="401" t="n"/>
    </row>
    <row r="885" ht="13.35" customHeight="1" s="162">
      <c r="B885" s="186" t="n"/>
      <c r="C885" s="400" t="n"/>
      <c r="D885" s="400" t="n"/>
      <c r="E885" s="400" t="n"/>
      <c r="F885" s="400" t="n"/>
      <c r="G885" s="400" t="n"/>
      <c r="H885" s="400" t="n"/>
      <c r="I885" s="400" t="n"/>
      <c r="J885" s="400" t="n"/>
      <c r="K885" s="400" t="n"/>
      <c r="L885" s="400" t="n"/>
      <c r="M885" s="401" t="n"/>
    </row>
    <row r="886" ht="13.35" customHeight="1" s="162">
      <c r="B886" s="200" t="inlineStr">
        <is>
          <t>System</t>
        </is>
      </c>
      <c r="C886" s="403" t="n"/>
      <c r="D886" s="209">
        <f>IF('{Equipment Data Entry}'!B222="","",'{Equipment Data Entry}'!B222)</f>
        <v/>
      </c>
      <c r="E886" s="420" t="n"/>
      <c r="F886" s="403" t="n"/>
      <c r="G886" s="200" t="inlineStr">
        <is>
          <t>Service</t>
        </is>
      </c>
      <c r="H886" s="403" t="n"/>
      <c r="I886" s="210">
        <f>IF('{Equipment Data Entry}'!C222="","",'{Equipment Data Entry}'!C222)</f>
        <v/>
      </c>
      <c r="J886" s="420" t="n"/>
      <c r="K886" s="420" t="n"/>
      <c r="L886" s="420" t="n"/>
      <c r="M886" s="403" t="n"/>
    </row>
    <row r="887" ht="13.35" customHeight="1" s="162">
      <c r="B887" s="424" t="n"/>
      <c r="C887" s="425" t="n"/>
      <c r="D887" s="424" t="n"/>
      <c r="E887" s="426" t="n"/>
      <c r="F887" s="425" t="n"/>
      <c r="G887" s="424" t="n"/>
      <c r="H887" s="425" t="n"/>
      <c r="I887" s="424" t="n"/>
      <c r="J887" s="426" t="n"/>
      <c r="K887" s="426" t="n"/>
      <c r="L887" s="426" t="n"/>
      <c r="M887" s="425" t="n"/>
    </row>
    <row r="888" ht="13.35" customHeight="1" s="162">
      <c r="B888" s="199" t="inlineStr">
        <is>
          <t>Terminal Type</t>
        </is>
      </c>
      <c r="C888" s="401" t="n"/>
      <c r="D888" s="204">
        <f>IF('{Equipment Data Entry}'!H222="","",'{Equipment Data Entry}'!H222)</f>
        <v/>
      </c>
      <c r="E888" s="400" t="n"/>
      <c r="F888" s="400" t="n"/>
      <c r="G888" s="401" t="n"/>
      <c r="I888" s="199" t="inlineStr">
        <is>
          <t>Instrument</t>
        </is>
      </c>
      <c r="J888" s="400" t="n"/>
      <c r="K888" s="401" t="n"/>
      <c r="L888" s="199" t="n"/>
      <c r="M888" s="401" t="n"/>
    </row>
    <row r="889" ht="13.35" customHeight="1" s="162">
      <c r="B889" s="200" t="inlineStr">
        <is>
          <t>Unit Data</t>
        </is>
      </c>
      <c r="C889" s="400" t="n"/>
      <c r="D889" s="400" t="n"/>
      <c r="E889" s="400" t="n"/>
      <c r="F889" s="400" t="n"/>
      <c r="G889" s="401" t="n"/>
      <c r="I889" s="200" t="inlineStr">
        <is>
          <t>Design and Performance Data</t>
        </is>
      </c>
      <c r="J889" s="400" t="n"/>
      <c r="K889" s="400" t="n"/>
      <c r="L889" s="400" t="n"/>
      <c r="M889" s="401" t="n"/>
    </row>
    <row r="890" ht="13.35" customHeight="1" s="162">
      <c r="B890" s="199" t="inlineStr">
        <is>
          <t>Manufacturer</t>
        </is>
      </c>
      <c r="C890" s="401" t="n"/>
      <c r="D890" s="204">
        <f>IF('{Equipment Data Entry}'!E222="","",'{Equipment Data Entry}'!E222)</f>
        <v/>
      </c>
      <c r="E890" s="400" t="n"/>
      <c r="F890" s="400" t="n"/>
      <c r="G890" s="401" t="n"/>
      <c r="I890" s="199" t="inlineStr">
        <is>
          <t>Design Criteria</t>
        </is>
      </c>
      <c r="J890" s="400" t="n"/>
      <c r="K890" s="401" t="n"/>
      <c r="L890" s="199" t="inlineStr">
        <is>
          <t>Design</t>
        </is>
      </c>
      <c r="M890" s="199" t="inlineStr">
        <is>
          <t>Actual</t>
        </is>
      </c>
    </row>
    <row r="891" ht="13.35" customHeight="1" s="162">
      <c r="B891" s="199" t="inlineStr">
        <is>
          <t>Model Number</t>
        </is>
      </c>
      <c r="C891" s="401" t="n"/>
      <c r="D891" s="204">
        <f>IF('{Equipment Data Entry}'!F222="","",'{Equipment Data Entry}'!F222)</f>
        <v/>
      </c>
      <c r="E891" s="400" t="n"/>
      <c r="F891" s="400" t="n"/>
      <c r="G891" s="401" t="n"/>
      <c r="I891" s="199" t="inlineStr">
        <is>
          <t>Maximum CFM</t>
        </is>
      </c>
      <c r="J891" s="400" t="n"/>
      <c r="K891" s="401" t="n"/>
      <c r="L891" s="24">
        <f>IF('{Equipment Data Entry}'!I222="","",'{Equipment Data Entry}'!I222)</f>
        <v/>
      </c>
      <c r="M891" s="24" t="n"/>
    </row>
    <row r="892" ht="13.35" customHeight="1" s="162">
      <c r="B892" s="199" t="inlineStr">
        <is>
          <t>Serial Number</t>
        </is>
      </c>
      <c r="C892" s="401" t="n"/>
      <c r="D892" s="204" t="n"/>
      <c r="E892" s="400" t="n"/>
      <c r="F892" s="400" t="n"/>
      <c r="G892" s="401" t="n"/>
      <c r="I892" s="199" t="inlineStr">
        <is>
          <t>Minimum CFM</t>
        </is>
      </c>
      <c r="J892" s="400" t="n"/>
      <c r="K892" s="401" t="n"/>
      <c r="L892" s="24">
        <f>IF('{Equipment Data Entry}'!J222="","",'{Equipment Data Entry}'!J222)</f>
        <v/>
      </c>
      <c r="M892" s="24" t="n"/>
    </row>
    <row r="893" ht="13.35" customHeight="1" s="162">
      <c r="B893" s="199" t="inlineStr">
        <is>
          <t>Area Served</t>
        </is>
      </c>
      <c r="C893" s="401" t="n"/>
      <c r="D893" s="204">
        <f>IF('{Equipment Data Entry}'!C222="","",'{Equipment Data Entry}'!C222)</f>
        <v/>
      </c>
      <c r="E893" s="400" t="n"/>
      <c r="F893" s="400" t="n"/>
      <c r="G893" s="401" t="n"/>
      <c r="I893" s="199" t="inlineStr">
        <is>
          <t>Fan CFM</t>
        </is>
      </c>
      <c r="J893" s="400" t="n"/>
      <c r="K893" s="401" t="n"/>
      <c r="L893" s="24">
        <f>IF('{Equipment Data Entry}'!L222="","",'{Equipment Data Entry}'!L222)</f>
        <v/>
      </c>
      <c r="M893" s="24" t="n"/>
    </row>
    <row r="894" ht="13.35" customHeight="1" s="162">
      <c r="B894" s="199" t="inlineStr">
        <is>
          <t>Location</t>
        </is>
      </c>
      <c r="C894" s="401" t="n"/>
      <c r="D894" s="204">
        <f>IF('{Equipment Data Entry}'!D222="","",'{Equipment Data Entry}'!D222)</f>
        <v/>
      </c>
      <c r="E894" s="400" t="n"/>
      <c r="F894" s="400" t="n"/>
      <c r="G894" s="401" t="n"/>
      <c r="I894" s="199" t="inlineStr">
        <is>
          <t>DDC Address</t>
        </is>
      </c>
      <c r="J894" s="400" t="n"/>
      <c r="K894" s="401" t="n"/>
      <c r="L894" s="208">
        <f>IF('{Equipment Data Entry}'!M222="","",'{Equipment Data Entry}'!M222)</f>
        <v/>
      </c>
      <c r="M894" s="401" t="n"/>
    </row>
    <row r="895" ht="13.35" customHeight="1" s="162">
      <c r="B895" s="199" t="inlineStr">
        <is>
          <t>Inlet Size</t>
        </is>
      </c>
      <c r="C895" s="401" t="n"/>
      <c r="D895" s="204">
        <f>IF('{Equipment Data Entry}'!G222="","",'{Equipment Data Entry}'!G222)</f>
        <v/>
      </c>
      <c r="E895" s="400" t="n"/>
      <c r="F895" s="400" t="n"/>
      <c r="G895" s="401" t="n"/>
      <c r="I895" s="199" t="inlineStr">
        <is>
          <t>Calibration Factor</t>
        </is>
      </c>
      <c r="J895" s="400" t="n"/>
      <c r="K895" s="401" t="n"/>
      <c r="L895" s="27" t="n"/>
      <c r="M895" s="401" t="n"/>
    </row>
    <row r="896" ht="13.35" customHeight="1" s="162">
      <c r="B896" s="199" t="inlineStr">
        <is>
          <t>DDC Max / Min</t>
        </is>
      </c>
      <c r="C896" s="401" t="n"/>
      <c r="D896" s="204" t="n"/>
      <c r="E896" s="400" t="n"/>
      <c r="F896" s="400" t="n"/>
      <c r="G896" s="401" t="n"/>
      <c r="I896" s="199" t="inlineStr">
        <is>
          <t>Heating CFM</t>
        </is>
      </c>
      <c r="J896" s="400" t="n"/>
      <c r="K896" s="401" t="n"/>
      <c r="L896" s="27">
        <f>IF('{Equipment Data Entry}'!K222="","",'{Equipment Data Entry}'!K222)</f>
        <v/>
      </c>
      <c r="M896" s="401" t="n"/>
    </row>
    <row r="897"/>
    <row r="898" ht="13.35" customHeight="1" s="162">
      <c r="B898" s="200" t="inlineStr">
        <is>
          <t>System</t>
        </is>
      </c>
      <c r="C898" s="403" t="n"/>
      <c r="D898" s="209">
        <f>IF('{Equipment Data Entry}'!B223="","",'{Equipment Data Entry}'!B223)</f>
        <v/>
      </c>
      <c r="E898" s="420" t="n"/>
      <c r="F898" s="403" t="n"/>
      <c r="G898" s="200" t="inlineStr">
        <is>
          <t>Service</t>
        </is>
      </c>
      <c r="H898" s="403" t="n"/>
      <c r="I898" s="210">
        <f>IF('{Equipment Data Entry}'!C223="","",'{Equipment Data Entry}'!C223)</f>
        <v/>
      </c>
      <c r="J898" s="420" t="n"/>
      <c r="K898" s="420" t="n"/>
      <c r="L898" s="420" t="n"/>
      <c r="M898" s="403" t="n"/>
    </row>
    <row r="899" ht="13.35" customHeight="1" s="162">
      <c r="B899" s="424" t="n"/>
      <c r="C899" s="425" t="n"/>
      <c r="D899" s="424" t="n"/>
      <c r="E899" s="426" t="n"/>
      <c r="F899" s="425" t="n"/>
      <c r="G899" s="424" t="n"/>
      <c r="H899" s="425" t="n"/>
      <c r="I899" s="424" t="n"/>
      <c r="J899" s="426" t="n"/>
      <c r="K899" s="426" t="n"/>
      <c r="L899" s="426" t="n"/>
      <c r="M899" s="425" t="n"/>
    </row>
    <row r="900" ht="13.35" customHeight="1" s="162">
      <c r="B900" s="199" t="inlineStr">
        <is>
          <t>Terminal Type</t>
        </is>
      </c>
      <c r="C900" s="401" t="n"/>
      <c r="D900" s="204">
        <f>IF('{Equipment Data Entry}'!H223="","",'{Equipment Data Entry}'!H223)</f>
        <v/>
      </c>
      <c r="E900" s="400" t="n"/>
      <c r="F900" s="400" t="n"/>
      <c r="G900" s="401" t="n"/>
      <c r="I900" s="199" t="inlineStr">
        <is>
          <t>Instrument</t>
        </is>
      </c>
      <c r="J900" s="400" t="n"/>
      <c r="K900" s="401" t="n"/>
      <c r="L900" s="199" t="n"/>
      <c r="M900" s="401" t="n"/>
    </row>
    <row r="901" ht="13.35" customHeight="1" s="162">
      <c r="B901" s="200" t="inlineStr">
        <is>
          <t>Unit Data</t>
        </is>
      </c>
      <c r="C901" s="400" t="n"/>
      <c r="D901" s="400" t="n"/>
      <c r="E901" s="400" t="n"/>
      <c r="F901" s="400" t="n"/>
      <c r="G901" s="401" t="n"/>
      <c r="I901" s="200" t="inlineStr">
        <is>
          <t>Design and Performance Data</t>
        </is>
      </c>
      <c r="J901" s="400" t="n"/>
      <c r="K901" s="400" t="n"/>
      <c r="L901" s="400" t="n"/>
      <c r="M901" s="401" t="n"/>
    </row>
    <row r="902" ht="13.35" customHeight="1" s="162">
      <c r="B902" s="199" t="inlineStr">
        <is>
          <t>Manufacturer</t>
        </is>
      </c>
      <c r="C902" s="401" t="n"/>
      <c r="D902" s="204">
        <f>IF('{Equipment Data Entry}'!E223="","",'{Equipment Data Entry}'!E223)</f>
        <v/>
      </c>
      <c r="E902" s="400" t="n"/>
      <c r="F902" s="400" t="n"/>
      <c r="G902" s="401" t="n"/>
      <c r="I902" s="199" t="inlineStr">
        <is>
          <t>Design Criteria</t>
        </is>
      </c>
      <c r="J902" s="400" t="n"/>
      <c r="K902" s="401" t="n"/>
      <c r="L902" s="199" t="inlineStr">
        <is>
          <t>Design</t>
        </is>
      </c>
      <c r="M902" s="199" t="inlineStr">
        <is>
          <t>Actual</t>
        </is>
      </c>
    </row>
    <row r="903" ht="13.35" customHeight="1" s="162">
      <c r="B903" s="199" t="inlineStr">
        <is>
          <t>Model Number</t>
        </is>
      </c>
      <c r="C903" s="401" t="n"/>
      <c r="D903" s="204">
        <f>IF('{Equipment Data Entry}'!F223="","",'{Equipment Data Entry}'!F223)</f>
        <v/>
      </c>
      <c r="E903" s="400" t="n"/>
      <c r="F903" s="400" t="n"/>
      <c r="G903" s="401" t="n"/>
      <c r="I903" s="199" t="inlineStr">
        <is>
          <t>Maximum CFM</t>
        </is>
      </c>
      <c r="J903" s="400" t="n"/>
      <c r="K903" s="401" t="n"/>
      <c r="L903" s="24">
        <f>IF('{Equipment Data Entry}'!I223="","",'{Equipment Data Entry}'!I223)</f>
        <v/>
      </c>
      <c r="M903" s="24" t="n"/>
    </row>
    <row r="904" ht="13.35" customHeight="1" s="162">
      <c r="B904" s="199" t="inlineStr">
        <is>
          <t>Serial Number</t>
        </is>
      </c>
      <c r="C904" s="401" t="n"/>
      <c r="D904" s="204" t="n"/>
      <c r="E904" s="400" t="n"/>
      <c r="F904" s="400" t="n"/>
      <c r="G904" s="401" t="n"/>
      <c r="I904" s="199" t="inlineStr">
        <is>
          <t>Minimum CFM</t>
        </is>
      </c>
      <c r="J904" s="400" t="n"/>
      <c r="K904" s="401" t="n"/>
      <c r="L904" s="24">
        <f>IF('{Equipment Data Entry}'!J223="","",'{Equipment Data Entry}'!J223)</f>
        <v/>
      </c>
      <c r="M904" s="24" t="n"/>
    </row>
    <row r="905" ht="13.35" customHeight="1" s="162">
      <c r="B905" s="199" t="inlineStr">
        <is>
          <t>Area Served</t>
        </is>
      </c>
      <c r="C905" s="401" t="n"/>
      <c r="D905" s="204">
        <f>IF('{Equipment Data Entry}'!C223="","",'{Equipment Data Entry}'!C223)</f>
        <v/>
      </c>
      <c r="E905" s="400" t="n"/>
      <c r="F905" s="400" t="n"/>
      <c r="G905" s="401" t="n"/>
      <c r="I905" s="199" t="inlineStr">
        <is>
          <t>Fan CFM</t>
        </is>
      </c>
      <c r="J905" s="400" t="n"/>
      <c r="K905" s="401" t="n"/>
      <c r="L905" s="24">
        <f>IF('{Equipment Data Entry}'!L223="","",'{Equipment Data Entry}'!L223)</f>
        <v/>
      </c>
      <c r="M905" s="24" t="n"/>
    </row>
    <row r="906" ht="13.35" customHeight="1" s="162">
      <c r="B906" s="199" t="inlineStr">
        <is>
          <t>Location</t>
        </is>
      </c>
      <c r="C906" s="401" t="n"/>
      <c r="D906" s="204">
        <f>IF('{Equipment Data Entry}'!D223="","",'{Equipment Data Entry}'!D223)</f>
        <v/>
      </c>
      <c r="E906" s="400" t="n"/>
      <c r="F906" s="400" t="n"/>
      <c r="G906" s="401" t="n"/>
      <c r="I906" s="199" t="inlineStr">
        <is>
          <t>DDC Address</t>
        </is>
      </c>
      <c r="J906" s="400" t="n"/>
      <c r="K906" s="401" t="n"/>
      <c r="L906" s="208">
        <f>IF('{Equipment Data Entry}'!M223="","",'{Equipment Data Entry}'!M223)</f>
        <v/>
      </c>
      <c r="M906" s="401" t="n"/>
    </row>
    <row r="907" ht="13.35" customHeight="1" s="162">
      <c r="B907" s="199" t="inlineStr">
        <is>
          <t>Inlet Size</t>
        </is>
      </c>
      <c r="C907" s="401" t="n"/>
      <c r="D907" s="204">
        <f>IF('{Equipment Data Entry}'!G223="","",'{Equipment Data Entry}'!G223)</f>
        <v/>
      </c>
      <c r="E907" s="400" t="n"/>
      <c r="F907" s="400" t="n"/>
      <c r="G907" s="401" t="n"/>
      <c r="I907" s="199" t="inlineStr">
        <is>
          <t>Calibration Factor</t>
        </is>
      </c>
      <c r="J907" s="400" t="n"/>
      <c r="K907" s="401" t="n"/>
      <c r="L907" s="27" t="n"/>
      <c r="M907" s="401" t="n"/>
    </row>
    <row r="908" ht="13.35" customHeight="1" s="162">
      <c r="B908" s="199" t="inlineStr">
        <is>
          <t>DDC Max / Min</t>
        </is>
      </c>
      <c r="C908" s="401" t="n"/>
      <c r="D908" s="204" t="n"/>
      <c r="E908" s="400" t="n"/>
      <c r="F908" s="400" t="n"/>
      <c r="G908" s="401" t="n"/>
      <c r="I908" s="199" t="inlineStr">
        <is>
          <t>Heating CFM</t>
        </is>
      </c>
      <c r="J908" s="400" t="n"/>
      <c r="K908" s="401" t="n"/>
      <c r="L908" s="27">
        <f>IF('{Equipment Data Entry}'!K223="","",'{Equipment Data Entry}'!K223)</f>
        <v/>
      </c>
      <c r="M908" s="401" t="n"/>
    </row>
    <row r="909"/>
    <row r="910" ht="13.35" customHeight="1" s="162">
      <c r="B910" s="200" t="inlineStr">
        <is>
          <t>System</t>
        </is>
      </c>
      <c r="C910" s="403" t="n"/>
      <c r="D910" s="209">
        <f>IF('{Equipment Data Entry}'!B224="","",'{Equipment Data Entry}'!B224)</f>
        <v/>
      </c>
      <c r="E910" s="420" t="n"/>
      <c r="F910" s="403" t="n"/>
      <c r="G910" s="200" t="inlineStr">
        <is>
          <t>Service</t>
        </is>
      </c>
      <c r="H910" s="403" t="n"/>
      <c r="I910" s="210">
        <f>IF('{Equipment Data Entry}'!C224="","",'{Equipment Data Entry}'!C224)</f>
        <v/>
      </c>
      <c r="J910" s="420" t="n"/>
      <c r="K910" s="420" t="n"/>
      <c r="L910" s="420" t="n"/>
      <c r="M910" s="403" t="n"/>
    </row>
    <row r="911" ht="13.35" customHeight="1" s="162">
      <c r="B911" s="424" t="n"/>
      <c r="C911" s="425" t="n"/>
      <c r="D911" s="424" t="n"/>
      <c r="E911" s="426" t="n"/>
      <c r="F911" s="425" t="n"/>
      <c r="G911" s="424" t="n"/>
      <c r="H911" s="425" t="n"/>
      <c r="I911" s="424" t="n"/>
      <c r="J911" s="426" t="n"/>
      <c r="K911" s="426" t="n"/>
      <c r="L911" s="426" t="n"/>
      <c r="M911" s="425" t="n"/>
    </row>
    <row r="912" ht="13.35" customHeight="1" s="162">
      <c r="B912" s="199" t="inlineStr">
        <is>
          <t>Terminal Type</t>
        </is>
      </c>
      <c r="C912" s="401" t="n"/>
      <c r="D912" s="204">
        <f>IF('{Equipment Data Entry}'!H224="","",'{Equipment Data Entry}'!H224)</f>
        <v/>
      </c>
      <c r="E912" s="400" t="n"/>
      <c r="F912" s="400" t="n"/>
      <c r="G912" s="401" t="n"/>
      <c r="I912" s="199" t="inlineStr">
        <is>
          <t>Instrument</t>
        </is>
      </c>
      <c r="J912" s="400" t="n"/>
      <c r="K912" s="401" t="n"/>
      <c r="L912" s="199" t="n"/>
      <c r="M912" s="401" t="n"/>
    </row>
    <row r="913" ht="13.35" customHeight="1" s="162">
      <c r="B913" s="200" t="inlineStr">
        <is>
          <t>Unit Data</t>
        </is>
      </c>
      <c r="C913" s="400" t="n"/>
      <c r="D913" s="400" t="n"/>
      <c r="E913" s="400" t="n"/>
      <c r="F913" s="400" t="n"/>
      <c r="G913" s="401" t="n"/>
      <c r="I913" s="200" t="inlineStr">
        <is>
          <t>Design and Performance Data</t>
        </is>
      </c>
      <c r="J913" s="400" t="n"/>
      <c r="K913" s="400" t="n"/>
      <c r="L913" s="400" t="n"/>
      <c r="M913" s="401" t="n"/>
    </row>
    <row r="914" ht="13.35" customHeight="1" s="162">
      <c r="B914" s="199" t="inlineStr">
        <is>
          <t>Manufacturer</t>
        </is>
      </c>
      <c r="C914" s="401" t="n"/>
      <c r="D914" s="204">
        <f>IF('{Equipment Data Entry}'!E224="","",'{Equipment Data Entry}'!E224)</f>
        <v/>
      </c>
      <c r="E914" s="400" t="n"/>
      <c r="F914" s="400" t="n"/>
      <c r="G914" s="401" t="n"/>
      <c r="I914" s="199" t="inlineStr">
        <is>
          <t>Design Criteria</t>
        </is>
      </c>
      <c r="J914" s="400" t="n"/>
      <c r="K914" s="401" t="n"/>
      <c r="L914" s="199" t="inlineStr">
        <is>
          <t>Design</t>
        </is>
      </c>
      <c r="M914" s="199" t="inlineStr">
        <is>
          <t>Actual</t>
        </is>
      </c>
    </row>
    <row r="915" ht="13.35" customHeight="1" s="162">
      <c r="B915" s="199" t="inlineStr">
        <is>
          <t>Model Number</t>
        </is>
      </c>
      <c r="C915" s="401" t="n"/>
      <c r="D915" s="204">
        <f>IF('{Equipment Data Entry}'!F224="","",'{Equipment Data Entry}'!F224)</f>
        <v/>
      </c>
      <c r="E915" s="400" t="n"/>
      <c r="F915" s="400" t="n"/>
      <c r="G915" s="401" t="n"/>
      <c r="I915" s="199" t="inlineStr">
        <is>
          <t>Maximum CFM</t>
        </is>
      </c>
      <c r="J915" s="400" t="n"/>
      <c r="K915" s="401" t="n"/>
      <c r="L915" s="24">
        <f>IF('{Equipment Data Entry}'!I224="","",'{Equipment Data Entry}'!I224)</f>
        <v/>
      </c>
      <c r="M915" s="24" t="n"/>
    </row>
    <row r="916" ht="13.35" customHeight="1" s="162">
      <c r="B916" s="199" t="inlineStr">
        <is>
          <t>Serial Number</t>
        </is>
      </c>
      <c r="C916" s="401" t="n"/>
      <c r="D916" s="204" t="n"/>
      <c r="E916" s="400" t="n"/>
      <c r="F916" s="400" t="n"/>
      <c r="G916" s="401" t="n"/>
      <c r="I916" s="199" t="inlineStr">
        <is>
          <t>Minimum CFM</t>
        </is>
      </c>
      <c r="J916" s="400" t="n"/>
      <c r="K916" s="401" t="n"/>
      <c r="L916" s="24">
        <f>IF('{Equipment Data Entry}'!J224="","",'{Equipment Data Entry}'!J224)</f>
        <v/>
      </c>
      <c r="M916" s="24" t="n"/>
    </row>
    <row r="917" ht="13.35" customHeight="1" s="162">
      <c r="B917" s="199" t="inlineStr">
        <is>
          <t>Area Served</t>
        </is>
      </c>
      <c r="C917" s="401" t="n"/>
      <c r="D917" s="204">
        <f>IF('{Equipment Data Entry}'!C224="","",'{Equipment Data Entry}'!C224)</f>
        <v/>
      </c>
      <c r="E917" s="400" t="n"/>
      <c r="F917" s="400" t="n"/>
      <c r="G917" s="401" t="n"/>
      <c r="I917" s="199" t="inlineStr">
        <is>
          <t>Fan CFM</t>
        </is>
      </c>
      <c r="J917" s="400" t="n"/>
      <c r="K917" s="401" t="n"/>
      <c r="L917" s="24">
        <f>IF('{Equipment Data Entry}'!L224="","",'{Equipment Data Entry}'!L224)</f>
        <v/>
      </c>
      <c r="M917" s="24" t="n"/>
    </row>
    <row r="918" ht="13.35" customHeight="1" s="162">
      <c r="B918" s="199" t="inlineStr">
        <is>
          <t>Location</t>
        </is>
      </c>
      <c r="C918" s="401" t="n"/>
      <c r="D918" s="204">
        <f>IF('{Equipment Data Entry}'!D224="","",'{Equipment Data Entry}'!D224)</f>
        <v/>
      </c>
      <c r="E918" s="400" t="n"/>
      <c r="F918" s="400" t="n"/>
      <c r="G918" s="401" t="n"/>
      <c r="I918" s="199" t="inlineStr">
        <is>
          <t>DDC Address</t>
        </is>
      </c>
      <c r="J918" s="400" t="n"/>
      <c r="K918" s="401" t="n"/>
      <c r="L918" s="208">
        <f>IF('{Equipment Data Entry}'!M224="","",'{Equipment Data Entry}'!M224)</f>
        <v/>
      </c>
      <c r="M918" s="401" t="n"/>
    </row>
    <row r="919" ht="13.35" customHeight="1" s="162">
      <c r="B919" s="199" t="inlineStr">
        <is>
          <t>Inlet Size</t>
        </is>
      </c>
      <c r="C919" s="401" t="n"/>
      <c r="D919" s="204">
        <f>IF('{Equipment Data Entry}'!G224="","",'{Equipment Data Entry}'!G224)</f>
        <v/>
      </c>
      <c r="E919" s="400" t="n"/>
      <c r="F919" s="400" t="n"/>
      <c r="G919" s="401" t="n"/>
      <c r="I919" s="199" t="inlineStr">
        <is>
          <t>Calibration Factor</t>
        </is>
      </c>
      <c r="J919" s="400" t="n"/>
      <c r="K919" s="401" t="n"/>
      <c r="L919" s="27" t="n"/>
      <c r="M919" s="401" t="n"/>
    </row>
    <row r="920" ht="13.35" customHeight="1" s="162">
      <c r="B920" s="199" t="inlineStr">
        <is>
          <t>DDC Max / Min</t>
        </is>
      </c>
      <c r="C920" s="401" t="n"/>
      <c r="D920" s="204" t="n"/>
      <c r="E920" s="400" t="n"/>
      <c r="F920" s="400" t="n"/>
      <c r="G920" s="401" t="n"/>
      <c r="I920" s="199" t="inlineStr">
        <is>
          <t>Heating CFM</t>
        </is>
      </c>
      <c r="J920" s="400" t="n"/>
      <c r="K920" s="401" t="n"/>
      <c r="L920" s="27">
        <f>IF('{Equipment Data Entry}'!K224="","",'{Equipment Data Entry}'!K224)</f>
        <v/>
      </c>
      <c r="M920" s="401" t="n"/>
    </row>
    <row r="921"/>
    <row r="922" ht="13.35" customHeight="1" s="162">
      <c r="B922" s="200" t="inlineStr">
        <is>
          <t>System</t>
        </is>
      </c>
      <c r="C922" s="403" t="n"/>
      <c r="D922" s="209">
        <f>IF('{Equipment Data Entry}'!B225="","",'{Equipment Data Entry}'!B225)</f>
        <v/>
      </c>
      <c r="E922" s="420" t="n"/>
      <c r="F922" s="403" t="n"/>
      <c r="G922" s="200" t="inlineStr">
        <is>
          <t>Service</t>
        </is>
      </c>
      <c r="H922" s="403" t="n"/>
      <c r="I922" s="210">
        <f>IF('{Equipment Data Entry}'!C225="","",'{Equipment Data Entry}'!C225)</f>
        <v/>
      </c>
      <c r="J922" s="420" t="n"/>
      <c r="K922" s="420" t="n"/>
      <c r="L922" s="420" t="n"/>
      <c r="M922" s="403" t="n"/>
    </row>
    <row r="923" ht="13.35" customHeight="1" s="162">
      <c r="B923" s="424" t="n"/>
      <c r="C923" s="425" t="n"/>
      <c r="D923" s="424" t="n"/>
      <c r="E923" s="426" t="n"/>
      <c r="F923" s="425" t="n"/>
      <c r="G923" s="424" t="n"/>
      <c r="H923" s="425" t="n"/>
      <c r="I923" s="424" t="n"/>
      <c r="J923" s="426" t="n"/>
      <c r="K923" s="426" t="n"/>
      <c r="L923" s="426" t="n"/>
      <c r="M923" s="425" t="n"/>
    </row>
    <row r="924" ht="13.35" customHeight="1" s="162">
      <c r="B924" s="199" t="inlineStr">
        <is>
          <t>Terminal Type</t>
        </is>
      </c>
      <c r="C924" s="401" t="n"/>
      <c r="D924" s="204">
        <f>IF('{Equipment Data Entry}'!H225="","",'{Equipment Data Entry}'!H225)</f>
        <v/>
      </c>
      <c r="E924" s="400" t="n"/>
      <c r="F924" s="400" t="n"/>
      <c r="G924" s="401" t="n"/>
      <c r="I924" s="199" t="inlineStr">
        <is>
          <t>Instrument</t>
        </is>
      </c>
      <c r="J924" s="400" t="n"/>
      <c r="K924" s="401" t="n"/>
      <c r="L924" s="199" t="n"/>
      <c r="M924" s="401" t="n"/>
    </row>
    <row r="925" ht="13.35" customHeight="1" s="162">
      <c r="B925" s="200" t="inlineStr">
        <is>
          <t>Unit Data</t>
        </is>
      </c>
      <c r="C925" s="400" t="n"/>
      <c r="D925" s="400" t="n"/>
      <c r="E925" s="400" t="n"/>
      <c r="F925" s="400" t="n"/>
      <c r="G925" s="401" t="n"/>
      <c r="I925" s="200" t="inlineStr">
        <is>
          <t>Design and Performance Data</t>
        </is>
      </c>
      <c r="J925" s="400" t="n"/>
      <c r="K925" s="400" t="n"/>
      <c r="L925" s="400" t="n"/>
      <c r="M925" s="401" t="n"/>
    </row>
    <row r="926" ht="13.35" customHeight="1" s="162">
      <c r="B926" s="199" t="inlineStr">
        <is>
          <t>Manufacturer</t>
        </is>
      </c>
      <c r="C926" s="401" t="n"/>
      <c r="D926" s="204">
        <f>IF('{Equipment Data Entry}'!E225="","",'{Equipment Data Entry}'!E225)</f>
        <v/>
      </c>
      <c r="E926" s="400" t="n"/>
      <c r="F926" s="400" t="n"/>
      <c r="G926" s="401" t="n"/>
      <c r="I926" s="199" t="inlineStr">
        <is>
          <t>Design Criteria</t>
        </is>
      </c>
      <c r="J926" s="400" t="n"/>
      <c r="K926" s="401" t="n"/>
      <c r="L926" s="199" t="inlineStr">
        <is>
          <t>Design</t>
        </is>
      </c>
      <c r="M926" s="199" t="inlineStr">
        <is>
          <t>Actual</t>
        </is>
      </c>
    </row>
    <row r="927" ht="13.35" customHeight="1" s="162">
      <c r="B927" s="199" t="inlineStr">
        <is>
          <t>Model Number</t>
        </is>
      </c>
      <c r="C927" s="401" t="n"/>
      <c r="D927" s="204">
        <f>IF('{Equipment Data Entry}'!F225="","",'{Equipment Data Entry}'!F225)</f>
        <v/>
      </c>
      <c r="E927" s="400" t="n"/>
      <c r="F927" s="400" t="n"/>
      <c r="G927" s="401" t="n"/>
      <c r="I927" s="199" t="inlineStr">
        <is>
          <t>Maximum CFM</t>
        </is>
      </c>
      <c r="J927" s="400" t="n"/>
      <c r="K927" s="401" t="n"/>
      <c r="L927" s="24">
        <f>IF('{Equipment Data Entry}'!I225="","",'{Equipment Data Entry}'!I225)</f>
        <v/>
      </c>
      <c r="M927" s="24" t="n"/>
    </row>
    <row r="928" ht="13.35" customHeight="1" s="162">
      <c r="B928" s="199" t="inlineStr">
        <is>
          <t>Serial Number</t>
        </is>
      </c>
      <c r="C928" s="401" t="n"/>
      <c r="D928" s="204" t="n"/>
      <c r="E928" s="400" t="n"/>
      <c r="F928" s="400" t="n"/>
      <c r="G928" s="401" t="n"/>
      <c r="I928" s="199" t="inlineStr">
        <is>
          <t>Minimum CFM</t>
        </is>
      </c>
      <c r="J928" s="400" t="n"/>
      <c r="K928" s="401" t="n"/>
      <c r="L928" s="24">
        <f>IF('{Equipment Data Entry}'!J225="","",'{Equipment Data Entry}'!J225)</f>
        <v/>
      </c>
      <c r="M928" s="24" t="n"/>
    </row>
    <row r="929" ht="13.35" customHeight="1" s="162">
      <c r="B929" s="199" t="inlineStr">
        <is>
          <t>Area Served</t>
        </is>
      </c>
      <c r="C929" s="401" t="n"/>
      <c r="D929" s="204">
        <f>IF('{Equipment Data Entry}'!C225="","",'{Equipment Data Entry}'!C225)</f>
        <v/>
      </c>
      <c r="E929" s="400" t="n"/>
      <c r="F929" s="400" t="n"/>
      <c r="G929" s="401" t="n"/>
      <c r="I929" s="199" t="inlineStr">
        <is>
          <t>Fan CFM</t>
        </is>
      </c>
      <c r="J929" s="400" t="n"/>
      <c r="K929" s="401" t="n"/>
      <c r="L929" s="24">
        <f>IF('{Equipment Data Entry}'!L225="","",'{Equipment Data Entry}'!L225)</f>
        <v/>
      </c>
      <c r="M929" s="24" t="n"/>
    </row>
    <row r="930" ht="13.35" customHeight="1" s="162">
      <c r="B930" s="199" t="inlineStr">
        <is>
          <t>Location</t>
        </is>
      </c>
      <c r="C930" s="401" t="n"/>
      <c r="D930" s="204">
        <f>IF('{Equipment Data Entry}'!D225="","",'{Equipment Data Entry}'!D225)</f>
        <v/>
      </c>
      <c r="E930" s="400" t="n"/>
      <c r="F930" s="400" t="n"/>
      <c r="G930" s="401" t="n"/>
      <c r="I930" s="199" t="inlineStr">
        <is>
          <t>DDC Address</t>
        </is>
      </c>
      <c r="J930" s="400" t="n"/>
      <c r="K930" s="401" t="n"/>
      <c r="L930" s="208">
        <f>IF('{Equipment Data Entry}'!M225="","",'{Equipment Data Entry}'!M225)</f>
        <v/>
      </c>
      <c r="M930" s="401" t="n"/>
    </row>
    <row r="931" ht="13.35" customHeight="1" s="162">
      <c r="B931" s="199" t="inlineStr">
        <is>
          <t>Inlet Size</t>
        </is>
      </c>
      <c r="C931" s="401" t="n"/>
      <c r="D931" s="204">
        <f>IF('{Equipment Data Entry}'!G225="","",'{Equipment Data Entry}'!G225)</f>
        <v/>
      </c>
      <c r="E931" s="400" t="n"/>
      <c r="F931" s="400" t="n"/>
      <c r="G931" s="401" t="n"/>
      <c r="I931" s="199" t="inlineStr">
        <is>
          <t>Calibration Factor</t>
        </is>
      </c>
      <c r="J931" s="400" t="n"/>
      <c r="K931" s="401" t="n"/>
      <c r="L931" s="27" t="n"/>
      <c r="M931" s="401" t="n"/>
    </row>
    <row r="932" ht="13.35" customHeight="1" s="162">
      <c r="B932" s="199" t="inlineStr">
        <is>
          <t>DDC Max / Min</t>
        </is>
      </c>
      <c r="C932" s="401" t="n"/>
      <c r="D932" s="204" t="n"/>
      <c r="E932" s="400" t="n"/>
      <c r="F932" s="400" t="n"/>
      <c r="G932" s="401" t="n"/>
      <c r="I932" s="199" t="inlineStr">
        <is>
          <t>Heating CFM</t>
        </is>
      </c>
      <c r="J932" s="400" t="n"/>
      <c r="K932" s="401" t="n"/>
      <c r="L932" s="27">
        <f>IF('{Equipment Data Entry}'!K225="","",'{Equipment Data Entry}'!K225)</f>
        <v/>
      </c>
      <c r="M932" s="401" t="n"/>
    </row>
    <row r="933" ht="13.35" customHeight="1" s="162">
      <c r="B933" s="205" t="inlineStr">
        <is>
          <t>Notes</t>
        </is>
      </c>
      <c r="C933" s="186" t="n"/>
      <c r="D933" s="400" t="n"/>
      <c r="E933" s="400" t="n"/>
      <c r="F933" s="400" t="n"/>
      <c r="G933" s="400" t="n"/>
      <c r="H933" s="400" t="n"/>
      <c r="I933" s="400" t="n"/>
      <c r="J933" s="400" t="n"/>
      <c r="K933" s="400" t="n"/>
      <c r="L933" s="400" t="n"/>
      <c r="M933" s="401" t="n"/>
    </row>
    <row r="934" ht="13.35" customHeight="1" s="162">
      <c r="B934" s="186" t="n"/>
      <c r="C934" s="400" t="n"/>
      <c r="D934" s="400" t="n"/>
      <c r="E934" s="400" t="n"/>
      <c r="F934" s="400" t="n"/>
      <c r="G934" s="400" t="n"/>
      <c r="H934" s="400" t="n"/>
      <c r="I934" s="400" t="n"/>
      <c r="J934" s="400" t="n"/>
      <c r="K934" s="400" t="n"/>
      <c r="L934" s="400" t="n"/>
      <c r="M934" s="401" t="n"/>
    </row>
    <row r="935" ht="13.35" customHeight="1" s="162">
      <c r="B935" s="200" t="inlineStr">
        <is>
          <t>System</t>
        </is>
      </c>
      <c r="C935" s="403" t="n"/>
      <c r="D935" s="209">
        <f>IF('{Equipment Data Entry}'!B226="","",'{Equipment Data Entry}'!B226)</f>
        <v/>
      </c>
      <c r="E935" s="420" t="n"/>
      <c r="F935" s="403" t="n"/>
      <c r="G935" s="200" t="inlineStr">
        <is>
          <t>Service</t>
        </is>
      </c>
      <c r="H935" s="403" t="n"/>
      <c r="I935" s="210">
        <f>IF('{Equipment Data Entry}'!C226="","",'{Equipment Data Entry}'!C226)</f>
        <v/>
      </c>
      <c r="J935" s="420" t="n"/>
      <c r="K935" s="420" t="n"/>
      <c r="L935" s="420" t="n"/>
      <c r="M935" s="403" t="n"/>
    </row>
    <row r="936" ht="13.35" customHeight="1" s="162">
      <c r="B936" s="424" t="n"/>
      <c r="C936" s="425" t="n"/>
      <c r="D936" s="424" t="n"/>
      <c r="E936" s="426" t="n"/>
      <c r="F936" s="425" t="n"/>
      <c r="G936" s="424" t="n"/>
      <c r="H936" s="425" t="n"/>
      <c r="I936" s="424" t="n"/>
      <c r="J936" s="426" t="n"/>
      <c r="K936" s="426" t="n"/>
      <c r="L936" s="426" t="n"/>
      <c r="M936" s="425" t="n"/>
    </row>
    <row r="937" ht="13.35" customHeight="1" s="162">
      <c r="B937" s="199" t="inlineStr">
        <is>
          <t>Terminal Type</t>
        </is>
      </c>
      <c r="C937" s="401" t="n"/>
      <c r="D937" s="204">
        <f>IF('{Equipment Data Entry}'!H226="","",'{Equipment Data Entry}'!H226)</f>
        <v/>
      </c>
      <c r="E937" s="400" t="n"/>
      <c r="F937" s="400" t="n"/>
      <c r="G937" s="401" t="n"/>
      <c r="I937" s="199" t="inlineStr">
        <is>
          <t>Instrument</t>
        </is>
      </c>
      <c r="J937" s="400" t="n"/>
      <c r="K937" s="401" t="n"/>
      <c r="L937" s="199" t="n"/>
      <c r="M937" s="401" t="n"/>
    </row>
    <row r="938" ht="13.35" customHeight="1" s="162">
      <c r="B938" s="200" t="inlineStr">
        <is>
          <t>Unit Data</t>
        </is>
      </c>
      <c r="C938" s="400" t="n"/>
      <c r="D938" s="400" t="n"/>
      <c r="E938" s="400" t="n"/>
      <c r="F938" s="400" t="n"/>
      <c r="G938" s="401" t="n"/>
      <c r="I938" s="200" t="inlineStr">
        <is>
          <t>Design and Performance Data</t>
        </is>
      </c>
      <c r="J938" s="400" t="n"/>
      <c r="K938" s="400" t="n"/>
      <c r="L938" s="400" t="n"/>
      <c r="M938" s="401" t="n"/>
    </row>
    <row r="939" ht="13.35" customHeight="1" s="162">
      <c r="B939" s="199" t="inlineStr">
        <is>
          <t>Manufacturer</t>
        </is>
      </c>
      <c r="C939" s="401" t="n"/>
      <c r="D939" s="204">
        <f>IF('{Equipment Data Entry}'!E226="","",'{Equipment Data Entry}'!E226)</f>
        <v/>
      </c>
      <c r="E939" s="400" t="n"/>
      <c r="F939" s="400" t="n"/>
      <c r="G939" s="401" t="n"/>
      <c r="I939" s="199" t="inlineStr">
        <is>
          <t>Design Criteria</t>
        </is>
      </c>
      <c r="J939" s="400" t="n"/>
      <c r="K939" s="401" t="n"/>
      <c r="L939" s="199" t="inlineStr">
        <is>
          <t>Design</t>
        </is>
      </c>
      <c r="M939" s="199" t="inlineStr">
        <is>
          <t>Actual</t>
        </is>
      </c>
    </row>
    <row r="940" ht="13.35" customHeight="1" s="162">
      <c r="B940" s="199" t="inlineStr">
        <is>
          <t>Model Number</t>
        </is>
      </c>
      <c r="C940" s="401" t="n"/>
      <c r="D940" s="204">
        <f>IF('{Equipment Data Entry}'!F226="","",'{Equipment Data Entry}'!F226)</f>
        <v/>
      </c>
      <c r="E940" s="400" t="n"/>
      <c r="F940" s="400" t="n"/>
      <c r="G940" s="401" t="n"/>
      <c r="I940" s="199" t="inlineStr">
        <is>
          <t>Maximum CFM</t>
        </is>
      </c>
      <c r="J940" s="400" t="n"/>
      <c r="K940" s="401" t="n"/>
      <c r="L940" s="24">
        <f>IF('{Equipment Data Entry}'!I226="","",'{Equipment Data Entry}'!I226)</f>
        <v/>
      </c>
      <c r="M940" s="24" t="n"/>
    </row>
    <row r="941" ht="13.35" customHeight="1" s="162">
      <c r="B941" s="199" t="inlineStr">
        <is>
          <t>Serial Number</t>
        </is>
      </c>
      <c r="C941" s="401" t="n"/>
      <c r="D941" s="204" t="n"/>
      <c r="E941" s="400" t="n"/>
      <c r="F941" s="400" t="n"/>
      <c r="G941" s="401" t="n"/>
      <c r="I941" s="199" t="inlineStr">
        <is>
          <t>Minimum CFM</t>
        </is>
      </c>
      <c r="J941" s="400" t="n"/>
      <c r="K941" s="401" t="n"/>
      <c r="L941" s="24">
        <f>IF('{Equipment Data Entry}'!J226="","",'{Equipment Data Entry}'!J226)</f>
        <v/>
      </c>
      <c r="M941" s="24" t="n"/>
    </row>
    <row r="942" ht="13.35" customHeight="1" s="162">
      <c r="B942" s="199" t="inlineStr">
        <is>
          <t>Area Served</t>
        </is>
      </c>
      <c r="C942" s="401" t="n"/>
      <c r="D942" s="204">
        <f>IF('{Equipment Data Entry}'!C226="","",'{Equipment Data Entry}'!C226)</f>
        <v/>
      </c>
      <c r="E942" s="400" t="n"/>
      <c r="F942" s="400" t="n"/>
      <c r="G942" s="401" t="n"/>
      <c r="I942" s="199" t="inlineStr">
        <is>
          <t>Fan CFM</t>
        </is>
      </c>
      <c r="J942" s="400" t="n"/>
      <c r="K942" s="401" t="n"/>
      <c r="L942" s="24">
        <f>IF('{Equipment Data Entry}'!L226="","",'{Equipment Data Entry}'!L226)</f>
        <v/>
      </c>
      <c r="M942" s="24" t="n"/>
    </row>
    <row r="943" ht="13.35" customHeight="1" s="162">
      <c r="B943" s="199" t="inlineStr">
        <is>
          <t>Location</t>
        </is>
      </c>
      <c r="C943" s="401" t="n"/>
      <c r="D943" s="204">
        <f>IF('{Equipment Data Entry}'!D226="","",'{Equipment Data Entry}'!D226)</f>
        <v/>
      </c>
      <c r="E943" s="400" t="n"/>
      <c r="F943" s="400" t="n"/>
      <c r="G943" s="401" t="n"/>
      <c r="I943" s="199" t="inlineStr">
        <is>
          <t>DDC Address</t>
        </is>
      </c>
      <c r="J943" s="400" t="n"/>
      <c r="K943" s="401" t="n"/>
      <c r="L943" s="208">
        <f>IF('{Equipment Data Entry}'!M226="","",'{Equipment Data Entry}'!M226)</f>
        <v/>
      </c>
      <c r="M943" s="401" t="n"/>
    </row>
    <row r="944" ht="13.35" customHeight="1" s="162">
      <c r="B944" s="199" t="inlineStr">
        <is>
          <t>Inlet Size</t>
        </is>
      </c>
      <c r="C944" s="401" t="n"/>
      <c r="D944" s="204">
        <f>IF('{Equipment Data Entry}'!G226="","",'{Equipment Data Entry}'!G226)</f>
        <v/>
      </c>
      <c r="E944" s="400" t="n"/>
      <c r="F944" s="400" t="n"/>
      <c r="G944" s="401" t="n"/>
      <c r="I944" s="199" t="inlineStr">
        <is>
          <t>Calibration Factor</t>
        </is>
      </c>
      <c r="J944" s="400" t="n"/>
      <c r="K944" s="401" t="n"/>
      <c r="L944" s="27" t="n"/>
      <c r="M944" s="401" t="n"/>
    </row>
    <row r="945" ht="13.35" customHeight="1" s="162">
      <c r="B945" s="199" t="inlineStr">
        <is>
          <t>DDC Max / Min</t>
        </is>
      </c>
      <c r="C945" s="401" t="n"/>
      <c r="D945" s="204" t="n"/>
      <c r="E945" s="400" t="n"/>
      <c r="F945" s="400" t="n"/>
      <c r="G945" s="401" t="n"/>
      <c r="I945" s="199" t="inlineStr">
        <is>
          <t>Heating CFM</t>
        </is>
      </c>
      <c r="J945" s="400" t="n"/>
      <c r="K945" s="401" t="n"/>
      <c r="L945" s="27">
        <f>IF('{Equipment Data Entry}'!K226="","",'{Equipment Data Entry}'!K226)</f>
        <v/>
      </c>
      <c r="M945" s="401" t="n"/>
    </row>
    <row r="946"/>
    <row r="947" ht="13.35" customHeight="1" s="162">
      <c r="B947" s="200" t="inlineStr">
        <is>
          <t>System</t>
        </is>
      </c>
      <c r="C947" s="403" t="n"/>
      <c r="D947" s="209">
        <f>IF('{Equipment Data Entry}'!B227="","",'{Equipment Data Entry}'!B227)</f>
        <v/>
      </c>
      <c r="E947" s="420" t="n"/>
      <c r="F947" s="403" t="n"/>
      <c r="G947" s="200" t="inlineStr">
        <is>
          <t>Service</t>
        </is>
      </c>
      <c r="H947" s="403" t="n"/>
      <c r="I947" s="210">
        <f>IF('{Equipment Data Entry}'!C227="","",'{Equipment Data Entry}'!C227)</f>
        <v/>
      </c>
      <c r="J947" s="420" t="n"/>
      <c r="K947" s="420" t="n"/>
      <c r="L947" s="420" t="n"/>
      <c r="M947" s="403" t="n"/>
    </row>
    <row r="948" ht="13.35" customHeight="1" s="162">
      <c r="B948" s="424" t="n"/>
      <c r="C948" s="425" t="n"/>
      <c r="D948" s="424" t="n"/>
      <c r="E948" s="426" t="n"/>
      <c r="F948" s="425" t="n"/>
      <c r="G948" s="424" t="n"/>
      <c r="H948" s="425" t="n"/>
      <c r="I948" s="424" t="n"/>
      <c r="J948" s="426" t="n"/>
      <c r="K948" s="426" t="n"/>
      <c r="L948" s="426" t="n"/>
      <c r="M948" s="425" t="n"/>
    </row>
    <row r="949" ht="13.35" customHeight="1" s="162">
      <c r="B949" s="199" t="inlineStr">
        <is>
          <t>Terminal Type</t>
        </is>
      </c>
      <c r="C949" s="401" t="n"/>
      <c r="D949" s="204">
        <f>IF('{Equipment Data Entry}'!H227="","",'{Equipment Data Entry}'!H227)</f>
        <v/>
      </c>
      <c r="E949" s="400" t="n"/>
      <c r="F949" s="400" t="n"/>
      <c r="G949" s="401" t="n"/>
      <c r="I949" s="199" t="inlineStr">
        <is>
          <t>Instrument</t>
        </is>
      </c>
      <c r="J949" s="400" t="n"/>
      <c r="K949" s="401" t="n"/>
      <c r="L949" s="199" t="n"/>
      <c r="M949" s="401" t="n"/>
    </row>
    <row r="950" ht="13.35" customHeight="1" s="162">
      <c r="B950" s="200" t="inlineStr">
        <is>
          <t>Unit Data</t>
        </is>
      </c>
      <c r="C950" s="400" t="n"/>
      <c r="D950" s="400" t="n"/>
      <c r="E950" s="400" t="n"/>
      <c r="F950" s="400" t="n"/>
      <c r="G950" s="401" t="n"/>
      <c r="I950" s="200" t="inlineStr">
        <is>
          <t>Design and Performance Data</t>
        </is>
      </c>
      <c r="J950" s="400" t="n"/>
      <c r="K950" s="400" t="n"/>
      <c r="L950" s="400" t="n"/>
      <c r="M950" s="401" t="n"/>
    </row>
    <row r="951" ht="13.35" customHeight="1" s="162">
      <c r="B951" s="199" t="inlineStr">
        <is>
          <t>Manufacturer</t>
        </is>
      </c>
      <c r="C951" s="401" t="n"/>
      <c r="D951" s="204">
        <f>IF('{Equipment Data Entry}'!E227="","",'{Equipment Data Entry}'!E227)</f>
        <v/>
      </c>
      <c r="E951" s="400" t="n"/>
      <c r="F951" s="400" t="n"/>
      <c r="G951" s="401" t="n"/>
      <c r="I951" s="199" t="inlineStr">
        <is>
          <t>Design Criteria</t>
        </is>
      </c>
      <c r="J951" s="400" t="n"/>
      <c r="K951" s="401" t="n"/>
      <c r="L951" s="199" t="inlineStr">
        <is>
          <t>Design</t>
        </is>
      </c>
      <c r="M951" s="199" t="inlineStr">
        <is>
          <t>Actual</t>
        </is>
      </c>
    </row>
    <row r="952" ht="13.35" customHeight="1" s="162">
      <c r="B952" s="199" t="inlineStr">
        <is>
          <t>Model Number</t>
        </is>
      </c>
      <c r="C952" s="401" t="n"/>
      <c r="D952" s="204">
        <f>IF('{Equipment Data Entry}'!F227="","",'{Equipment Data Entry}'!F227)</f>
        <v/>
      </c>
      <c r="E952" s="400" t="n"/>
      <c r="F952" s="400" t="n"/>
      <c r="G952" s="401" t="n"/>
      <c r="I952" s="199" t="inlineStr">
        <is>
          <t>Maximum CFM</t>
        </is>
      </c>
      <c r="J952" s="400" t="n"/>
      <c r="K952" s="401" t="n"/>
      <c r="L952" s="24">
        <f>IF('{Equipment Data Entry}'!I227="","",'{Equipment Data Entry}'!I227)</f>
        <v/>
      </c>
      <c r="M952" s="24" t="n"/>
    </row>
    <row r="953" ht="13.35" customHeight="1" s="162">
      <c r="B953" s="199" t="inlineStr">
        <is>
          <t>Serial Number</t>
        </is>
      </c>
      <c r="C953" s="401" t="n"/>
      <c r="D953" s="204" t="n"/>
      <c r="E953" s="400" t="n"/>
      <c r="F953" s="400" t="n"/>
      <c r="G953" s="401" t="n"/>
      <c r="I953" s="199" t="inlineStr">
        <is>
          <t>Minimum CFM</t>
        </is>
      </c>
      <c r="J953" s="400" t="n"/>
      <c r="K953" s="401" t="n"/>
      <c r="L953" s="24">
        <f>IF('{Equipment Data Entry}'!J227="","",'{Equipment Data Entry}'!J227)</f>
        <v/>
      </c>
      <c r="M953" s="24" t="n"/>
    </row>
    <row r="954" ht="13.35" customHeight="1" s="162">
      <c r="B954" s="199" t="inlineStr">
        <is>
          <t>Area Served</t>
        </is>
      </c>
      <c r="C954" s="401" t="n"/>
      <c r="D954" s="204">
        <f>IF('{Equipment Data Entry}'!C227="","",'{Equipment Data Entry}'!C227)</f>
        <v/>
      </c>
      <c r="E954" s="400" t="n"/>
      <c r="F954" s="400" t="n"/>
      <c r="G954" s="401" t="n"/>
      <c r="I954" s="199" t="inlineStr">
        <is>
          <t>Fan CFM</t>
        </is>
      </c>
      <c r="J954" s="400" t="n"/>
      <c r="K954" s="401" t="n"/>
      <c r="L954" s="24">
        <f>IF('{Equipment Data Entry}'!L227="","",'{Equipment Data Entry}'!L227)</f>
        <v/>
      </c>
      <c r="M954" s="24" t="n"/>
    </row>
    <row r="955" ht="13.35" customHeight="1" s="162">
      <c r="B955" s="199" t="inlineStr">
        <is>
          <t>Location</t>
        </is>
      </c>
      <c r="C955" s="401" t="n"/>
      <c r="D955" s="204">
        <f>IF('{Equipment Data Entry}'!D227="","",'{Equipment Data Entry}'!D227)</f>
        <v/>
      </c>
      <c r="E955" s="400" t="n"/>
      <c r="F955" s="400" t="n"/>
      <c r="G955" s="401" t="n"/>
      <c r="I955" s="199" t="inlineStr">
        <is>
          <t>DDC Address</t>
        </is>
      </c>
      <c r="J955" s="400" t="n"/>
      <c r="K955" s="401" t="n"/>
      <c r="L955" s="208">
        <f>IF('{Equipment Data Entry}'!M227="","",'{Equipment Data Entry}'!M227)</f>
        <v/>
      </c>
      <c r="M955" s="401" t="n"/>
    </row>
    <row r="956" ht="13.35" customHeight="1" s="162">
      <c r="B956" s="199" t="inlineStr">
        <is>
          <t>Inlet Size</t>
        </is>
      </c>
      <c r="C956" s="401" t="n"/>
      <c r="D956" s="204">
        <f>IF('{Equipment Data Entry}'!G227="","",'{Equipment Data Entry}'!G227)</f>
        <v/>
      </c>
      <c r="E956" s="400" t="n"/>
      <c r="F956" s="400" t="n"/>
      <c r="G956" s="401" t="n"/>
      <c r="I956" s="199" t="inlineStr">
        <is>
          <t>Calibration Factor</t>
        </is>
      </c>
      <c r="J956" s="400" t="n"/>
      <c r="K956" s="401" t="n"/>
      <c r="L956" s="27" t="n"/>
      <c r="M956" s="401" t="n"/>
    </row>
    <row r="957" ht="13.35" customHeight="1" s="162">
      <c r="B957" s="199" t="inlineStr">
        <is>
          <t>DDC Max / Min</t>
        </is>
      </c>
      <c r="C957" s="401" t="n"/>
      <c r="D957" s="204" t="n"/>
      <c r="E957" s="400" t="n"/>
      <c r="F957" s="400" t="n"/>
      <c r="G957" s="401" t="n"/>
      <c r="I957" s="199" t="inlineStr">
        <is>
          <t>Heating CFM</t>
        </is>
      </c>
      <c r="J957" s="400" t="n"/>
      <c r="K957" s="401" t="n"/>
      <c r="L957" s="27">
        <f>IF('{Equipment Data Entry}'!K227="","",'{Equipment Data Entry}'!K227)</f>
        <v/>
      </c>
      <c r="M957" s="401" t="n"/>
    </row>
    <row r="958"/>
    <row r="959" ht="13.35" customHeight="1" s="162">
      <c r="B959" s="200" t="inlineStr">
        <is>
          <t>System</t>
        </is>
      </c>
      <c r="C959" s="403" t="n"/>
      <c r="D959" s="209">
        <f>IF('{Equipment Data Entry}'!B228="","",'{Equipment Data Entry}'!B228)</f>
        <v/>
      </c>
      <c r="E959" s="420" t="n"/>
      <c r="F959" s="403" t="n"/>
      <c r="G959" s="200" t="inlineStr">
        <is>
          <t>Service</t>
        </is>
      </c>
      <c r="H959" s="403" t="n"/>
      <c r="I959" s="210">
        <f>IF('{Equipment Data Entry}'!C228="","",'{Equipment Data Entry}'!C228)</f>
        <v/>
      </c>
      <c r="J959" s="420" t="n"/>
      <c r="K959" s="420" t="n"/>
      <c r="L959" s="420" t="n"/>
      <c r="M959" s="403" t="n"/>
    </row>
    <row r="960" ht="13.35" customHeight="1" s="162">
      <c r="B960" s="424" t="n"/>
      <c r="C960" s="425" t="n"/>
      <c r="D960" s="424" t="n"/>
      <c r="E960" s="426" t="n"/>
      <c r="F960" s="425" t="n"/>
      <c r="G960" s="424" t="n"/>
      <c r="H960" s="425" t="n"/>
      <c r="I960" s="424" t="n"/>
      <c r="J960" s="426" t="n"/>
      <c r="K960" s="426" t="n"/>
      <c r="L960" s="426" t="n"/>
      <c r="M960" s="425" t="n"/>
    </row>
    <row r="961" ht="13.35" customHeight="1" s="162">
      <c r="B961" s="199" t="inlineStr">
        <is>
          <t>Terminal Type</t>
        </is>
      </c>
      <c r="C961" s="401" t="n"/>
      <c r="D961" s="204">
        <f>IF('{Equipment Data Entry}'!H228="","",'{Equipment Data Entry}'!H228)</f>
        <v/>
      </c>
      <c r="E961" s="400" t="n"/>
      <c r="F961" s="400" t="n"/>
      <c r="G961" s="401" t="n"/>
      <c r="I961" s="199" t="inlineStr">
        <is>
          <t>Instrument</t>
        </is>
      </c>
      <c r="J961" s="400" t="n"/>
      <c r="K961" s="401" t="n"/>
      <c r="L961" s="199" t="n"/>
      <c r="M961" s="401" t="n"/>
    </row>
    <row r="962" ht="13.35" customHeight="1" s="162">
      <c r="B962" s="200" t="inlineStr">
        <is>
          <t>Unit Data</t>
        </is>
      </c>
      <c r="C962" s="400" t="n"/>
      <c r="D962" s="400" t="n"/>
      <c r="E962" s="400" t="n"/>
      <c r="F962" s="400" t="n"/>
      <c r="G962" s="401" t="n"/>
      <c r="I962" s="200" t="inlineStr">
        <is>
          <t>Design and Performance Data</t>
        </is>
      </c>
      <c r="J962" s="400" t="n"/>
      <c r="K962" s="400" t="n"/>
      <c r="L962" s="400" t="n"/>
      <c r="M962" s="401" t="n"/>
    </row>
    <row r="963" ht="13.35" customHeight="1" s="162">
      <c r="B963" s="199" t="inlineStr">
        <is>
          <t>Manufacturer</t>
        </is>
      </c>
      <c r="C963" s="401" t="n"/>
      <c r="D963" s="204">
        <f>IF('{Equipment Data Entry}'!E228="","",'{Equipment Data Entry}'!E228)</f>
        <v/>
      </c>
      <c r="E963" s="400" t="n"/>
      <c r="F963" s="400" t="n"/>
      <c r="G963" s="401" t="n"/>
      <c r="I963" s="199" t="inlineStr">
        <is>
          <t>Design Criteria</t>
        </is>
      </c>
      <c r="J963" s="400" t="n"/>
      <c r="K963" s="401" t="n"/>
      <c r="L963" s="199" t="inlineStr">
        <is>
          <t>Design</t>
        </is>
      </c>
      <c r="M963" s="199" t="inlineStr">
        <is>
          <t>Actual</t>
        </is>
      </c>
    </row>
    <row r="964" ht="13.35" customHeight="1" s="162">
      <c r="B964" s="199" t="inlineStr">
        <is>
          <t>Model Number</t>
        </is>
      </c>
      <c r="C964" s="401" t="n"/>
      <c r="D964" s="204">
        <f>IF('{Equipment Data Entry}'!F228="","",'{Equipment Data Entry}'!F228)</f>
        <v/>
      </c>
      <c r="E964" s="400" t="n"/>
      <c r="F964" s="400" t="n"/>
      <c r="G964" s="401" t="n"/>
      <c r="I964" s="199" t="inlineStr">
        <is>
          <t>Maximum CFM</t>
        </is>
      </c>
      <c r="J964" s="400" t="n"/>
      <c r="K964" s="401" t="n"/>
      <c r="L964" s="24">
        <f>IF('{Equipment Data Entry}'!I228="","",'{Equipment Data Entry}'!I228)</f>
        <v/>
      </c>
      <c r="M964" s="24" t="n"/>
    </row>
    <row r="965" ht="13.35" customHeight="1" s="162">
      <c r="B965" s="199" t="inlineStr">
        <is>
          <t>Serial Number</t>
        </is>
      </c>
      <c r="C965" s="401" t="n"/>
      <c r="D965" s="204" t="n"/>
      <c r="E965" s="400" t="n"/>
      <c r="F965" s="400" t="n"/>
      <c r="G965" s="401" t="n"/>
      <c r="I965" s="199" t="inlineStr">
        <is>
          <t>Minimum CFM</t>
        </is>
      </c>
      <c r="J965" s="400" t="n"/>
      <c r="K965" s="401" t="n"/>
      <c r="L965" s="24">
        <f>IF('{Equipment Data Entry}'!J228="","",'{Equipment Data Entry}'!J228)</f>
        <v/>
      </c>
      <c r="M965" s="24" t="n"/>
    </row>
    <row r="966" ht="13.35" customHeight="1" s="162">
      <c r="B966" s="199" t="inlineStr">
        <is>
          <t>Area Served</t>
        </is>
      </c>
      <c r="C966" s="401" t="n"/>
      <c r="D966" s="204">
        <f>IF('{Equipment Data Entry}'!C228="","",'{Equipment Data Entry}'!C228)</f>
        <v/>
      </c>
      <c r="E966" s="400" t="n"/>
      <c r="F966" s="400" t="n"/>
      <c r="G966" s="401" t="n"/>
      <c r="I966" s="199" t="inlineStr">
        <is>
          <t>Fan CFM</t>
        </is>
      </c>
      <c r="J966" s="400" t="n"/>
      <c r="K966" s="401" t="n"/>
      <c r="L966" s="24">
        <f>IF('{Equipment Data Entry}'!L228="","",'{Equipment Data Entry}'!L228)</f>
        <v/>
      </c>
      <c r="M966" s="24" t="n"/>
    </row>
    <row r="967" ht="13.35" customHeight="1" s="162">
      <c r="B967" s="199" t="inlineStr">
        <is>
          <t>Location</t>
        </is>
      </c>
      <c r="C967" s="401" t="n"/>
      <c r="D967" s="204">
        <f>IF('{Equipment Data Entry}'!D228="","",'{Equipment Data Entry}'!D228)</f>
        <v/>
      </c>
      <c r="E967" s="400" t="n"/>
      <c r="F967" s="400" t="n"/>
      <c r="G967" s="401" t="n"/>
      <c r="I967" s="199" t="inlineStr">
        <is>
          <t>DDC Address</t>
        </is>
      </c>
      <c r="J967" s="400" t="n"/>
      <c r="K967" s="401" t="n"/>
      <c r="L967" s="208">
        <f>IF('{Equipment Data Entry}'!M228="","",'{Equipment Data Entry}'!M228)</f>
        <v/>
      </c>
      <c r="M967" s="401" t="n"/>
    </row>
    <row r="968" ht="13.35" customHeight="1" s="162">
      <c r="B968" s="199" t="inlineStr">
        <is>
          <t>Inlet Size</t>
        </is>
      </c>
      <c r="C968" s="401" t="n"/>
      <c r="D968" s="204">
        <f>IF('{Equipment Data Entry}'!G228="","",'{Equipment Data Entry}'!G228)</f>
        <v/>
      </c>
      <c r="E968" s="400" t="n"/>
      <c r="F968" s="400" t="n"/>
      <c r="G968" s="401" t="n"/>
      <c r="I968" s="199" t="inlineStr">
        <is>
          <t>Calibration Factor</t>
        </is>
      </c>
      <c r="J968" s="400" t="n"/>
      <c r="K968" s="401" t="n"/>
      <c r="L968" s="27" t="n"/>
      <c r="M968" s="401" t="n"/>
    </row>
    <row r="969" ht="13.35" customHeight="1" s="162">
      <c r="B969" s="199" t="inlineStr">
        <is>
          <t>DDC Max / Min</t>
        </is>
      </c>
      <c r="C969" s="401" t="n"/>
      <c r="D969" s="204" t="n"/>
      <c r="E969" s="400" t="n"/>
      <c r="F969" s="400" t="n"/>
      <c r="G969" s="401" t="n"/>
      <c r="I969" s="199" t="inlineStr">
        <is>
          <t>Heating CFM</t>
        </is>
      </c>
      <c r="J969" s="400" t="n"/>
      <c r="K969" s="401" t="n"/>
      <c r="L969" s="27">
        <f>IF('{Equipment Data Entry}'!K228="","",'{Equipment Data Entry}'!K228)</f>
        <v/>
      </c>
      <c r="M969" s="401" t="n"/>
    </row>
    <row r="970"/>
    <row r="971" ht="13.35" customHeight="1" s="162">
      <c r="B971" s="200" t="inlineStr">
        <is>
          <t>System</t>
        </is>
      </c>
      <c r="C971" s="403" t="n"/>
      <c r="D971" s="209">
        <f>IF('{Equipment Data Entry}'!B229="","",'{Equipment Data Entry}'!B229)</f>
        <v/>
      </c>
      <c r="E971" s="420" t="n"/>
      <c r="F971" s="403" t="n"/>
      <c r="G971" s="200" t="inlineStr">
        <is>
          <t>Service</t>
        </is>
      </c>
      <c r="H971" s="403" t="n"/>
      <c r="I971" s="210">
        <f>IF('{Equipment Data Entry}'!C229="","",'{Equipment Data Entry}'!C229)</f>
        <v/>
      </c>
      <c r="J971" s="420" t="n"/>
      <c r="K971" s="420" t="n"/>
      <c r="L971" s="420" t="n"/>
      <c r="M971" s="403" t="n"/>
    </row>
    <row r="972" ht="13.35" customHeight="1" s="162">
      <c r="B972" s="424" t="n"/>
      <c r="C972" s="425" t="n"/>
      <c r="D972" s="424" t="n"/>
      <c r="E972" s="426" t="n"/>
      <c r="F972" s="425" t="n"/>
      <c r="G972" s="424" t="n"/>
      <c r="H972" s="425" t="n"/>
      <c r="I972" s="424" t="n"/>
      <c r="J972" s="426" t="n"/>
      <c r="K972" s="426" t="n"/>
      <c r="L972" s="426" t="n"/>
      <c r="M972" s="425" t="n"/>
    </row>
    <row r="973" ht="13.35" customHeight="1" s="162">
      <c r="B973" s="199" t="inlineStr">
        <is>
          <t>Terminal Type</t>
        </is>
      </c>
      <c r="C973" s="401" t="n"/>
      <c r="D973" s="204">
        <f>IF('{Equipment Data Entry}'!H229="","",'{Equipment Data Entry}'!H229)</f>
        <v/>
      </c>
      <c r="E973" s="400" t="n"/>
      <c r="F973" s="400" t="n"/>
      <c r="G973" s="401" t="n"/>
      <c r="I973" s="199" t="inlineStr">
        <is>
          <t>Instrument</t>
        </is>
      </c>
      <c r="J973" s="400" t="n"/>
      <c r="K973" s="401" t="n"/>
      <c r="L973" s="199" t="n"/>
      <c r="M973" s="401" t="n"/>
    </row>
    <row r="974" ht="13.35" customHeight="1" s="162">
      <c r="B974" s="200" t="inlineStr">
        <is>
          <t>Unit Data</t>
        </is>
      </c>
      <c r="C974" s="400" t="n"/>
      <c r="D974" s="400" t="n"/>
      <c r="E974" s="400" t="n"/>
      <c r="F974" s="400" t="n"/>
      <c r="G974" s="401" t="n"/>
      <c r="I974" s="200" t="inlineStr">
        <is>
          <t>Design and Performance Data</t>
        </is>
      </c>
      <c r="J974" s="400" t="n"/>
      <c r="K974" s="400" t="n"/>
      <c r="L974" s="400" t="n"/>
      <c r="M974" s="401" t="n"/>
    </row>
    <row r="975" ht="13.35" customHeight="1" s="162">
      <c r="B975" s="199" t="inlineStr">
        <is>
          <t>Manufacturer</t>
        </is>
      </c>
      <c r="C975" s="401" t="n"/>
      <c r="D975" s="204">
        <f>IF('{Equipment Data Entry}'!E229="","",'{Equipment Data Entry}'!E229)</f>
        <v/>
      </c>
      <c r="E975" s="400" t="n"/>
      <c r="F975" s="400" t="n"/>
      <c r="G975" s="401" t="n"/>
      <c r="I975" s="199" t="inlineStr">
        <is>
          <t>Design Criteria</t>
        </is>
      </c>
      <c r="J975" s="400" t="n"/>
      <c r="K975" s="401" t="n"/>
      <c r="L975" s="199" t="inlineStr">
        <is>
          <t>Design</t>
        </is>
      </c>
      <c r="M975" s="199" t="inlineStr">
        <is>
          <t>Actual</t>
        </is>
      </c>
    </row>
    <row r="976" ht="13.35" customHeight="1" s="162">
      <c r="B976" s="199" t="inlineStr">
        <is>
          <t>Model Number</t>
        </is>
      </c>
      <c r="C976" s="401" t="n"/>
      <c r="D976" s="204">
        <f>IF('{Equipment Data Entry}'!F229="","",'{Equipment Data Entry}'!F229)</f>
        <v/>
      </c>
      <c r="E976" s="400" t="n"/>
      <c r="F976" s="400" t="n"/>
      <c r="G976" s="401" t="n"/>
      <c r="I976" s="199" t="inlineStr">
        <is>
          <t>Maximum CFM</t>
        </is>
      </c>
      <c r="J976" s="400" t="n"/>
      <c r="K976" s="401" t="n"/>
      <c r="L976" s="24">
        <f>IF('{Equipment Data Entry}'!I229="","",'{Equipment Data Entry}'!I229)</f>
        <v/>
      </c>
      <c r="M976" s="24" t="n"/>
    </row>
    <row r="977" ht="13.35" customHeight="1" s="162">
      <c r="B977" s="199" t="inlineStr">
        <is>
          <t>Serial Number</t>
        </is>
      </c>
      <c r="C977" s="401" t="n"/>
      <c r="D977" s="204" t="n"/>
      <c r="E977" s="400" t="n"/>
      <c r="F977" s="400" t="n"/>
      <c r="G977" s="401" t="n"/>
      <c r="I977" s="199" t="inlineStr">
        <is>
          <t>Minimum CFM</t>
        </is>
      </c>
      <c r="J977" s="400" t="n"/>
      <c r="K977" s="401" t="n"/>
      <c r="L977" s="24">
        <f>IF('{Equipment Data Entry}'!J229="","",'{Equipment Data Entry}'!J229)</f>
        <v/>
      </c>
      <c r="M977" s="24" t="n"/>
    </row>
    <row r="978" ht="13.35" customHeight="1" s="162">
      <c r="B978" s="199" t="inlineStr">
        <is>
          <t>Area Served</t>
        </is>
      </c>
      <c r="C978" s="401" t="n"/>
      <c r="D978" s="204">
        <f>IF('{Equipment Data Entry}'!C229="","",'{Equipment Data Entry}'!C229)</f>
        <v/>
      </c>
      <c r="E978" s="400" t="n"/>
      <c r="F978" s="400" t="n"/>
      <c r="G978" s="401" t="n"/>
      <c r="I978" s="199" t="inlineStr">
        <is>
          <t>Fan CFM</t>
        </is>
      </c>
      <c r="J978" s="400" t="n"/>
      <c r="K978" s="401" t="n"/>
      <c r="L978" s="24">
        <f>IF('{Equipment Data Entry}'!L229="","",'{Equipment Data Entry}'!L229)</f>
        <v/>
      </c>
      <c r="M978" s="24" t="n"/>
    </row>
    <row r="979" ht="13.35" customHeight="1" s="162">
      <c r="B979" s="199" t="inlineStr">
        <is>
          <t>Location</t>
        </is>
      </c>
      <c r="C979" s="401" t="n"/>
      <c r="D979" s="204">
        <f>IF('{Equipment Data Entry}'!D229="","",'{Equipment Data Entry}'!D229)</f>
        <v/>
      </c>
      <c r="E979" s="400" t="n"/>
      <c r="F979" s="400" t="n"/>
      <c r="G979" s="401" t="n"/>
      <c r="I979" s="199" t="inlineStr">
        <is>
          <t>DDC Address</t>
        </is>
      </c>
      <c r="J979" s="400" t="n"/>
      <c r="K979" s="401" t="n"/>
      <c r="L979" s="208">
        <f>IF('{Equipment Data Entry}'!M229="","",'{Equipment Data Entry}'!M229)</f>
        <v/>
      </c>
      <c r="M979" s="401" t="n"/>
    </row>
    <row r="980" ht="13.35" customHeight="1" s="162">
      <c r="B980" s="199" t="inlineStr">
        <is>
          <t>Inlet Size</t>
        </is>
      </c>
      <c r="C980" s="401" t="n"/>
      <c r="D980" s="204">
        <f>IF('{Equipment Data Entry}'!G229="","",'{Equipment Data Entry}'!G229)</f>
        <v/>
      </c>
      <c r="E980" s="400" t="n"/>
      <c r="F980" s="400" t="n"/>
      <c r="G980" s="401" t="n"/>
      <c r="I980" s="199" t="inlineStr">
        <is>
          <t>Calibration Factor</t>
        </is>
      </c>
      <c r="J980" s="400" t="n"/>
      <c r="K980" s="401" t="n"/>
      <c r="L980" s="27" t="n"/>
      <c r="M980" s="401" t="n"/>
    </row>
    <row r="981" ht="13.35" customHeight="1" s="162">
      <c r="B981" s="199" t="inlineStr">
        <is>
          <t>DDC Max / Min</t>
        </is>
      </c>
      <c r="C981" s="401" t="n"/>
      <c r="D981" s="204" t="n"/>
      <c r="E981" s="400" t="n"/>
      <c r="F981" s="400" t="n"/>
      <c r="G981" s="401" t="n"/>
      <c r="I981" s="199" t="inlineStr">
        <is>
          <t>Heating CFM</t>
        </is>
      </c>
      <c r="J981" s="400" t="n"/>
      <c r="K981" s="401" t="n"/>
      <c r="L981" s="27">
        <f>IF('{Equipment Data Entry}'!K229="","",'{Equipment Data Entry}'!K229)</f>
        <v/>
      </c>
      <c r="M981" s="401" t="n"/>
    </row>
    <row r="982" ht="13.35" customHeight="1" s="162">
      <c r="B982" s="205" t="inlineStr">
        <is>
          <t>Notes</t>
        </is>
      </c>
      <c r="C982" s="186" t="n"/>
      <c r="D982" s="400" t="n"/>
      <c r="E982" s="400" t="n"/>
      <c r="F982" s="400" t="n"/>
      <c r="G982" s="400" t="n"/>
      <c r="H982" s="400" t="n"/>
      <c r="I982" s="400" t="n"/>
      <c r="J982" s="400" t="n"/>
      <c r="K982" s="400" t="n"/>
      <c r="L982" s="400" t="n"/>
      <c r="M982" s="401" t="n"/>
    </row>
    <row r="983" ht="13.35" customHeight="1" s="162">
      <c r="B983" s="186" t="n"/>
      <c r="C983" s="400" t="n"/>
      <c r="D983" s="400" t="n"/>
      <c r="E983" s="400" t="n"/>
      <c r="F983" s="400" t="n"/>
      <c r="G983" s="400" t="n"/>
      <c r="H983" s="400" t="n"/>
      <c r="I983" s="400" t="n"/>
      <c r="J983" s="400" t="n"/>
      <c r="K983" s="400" t="n"/>
      <c r="L983" s="400" t="n"/>
      <c r="M983" s="401" t="n"/>
    </row>
  </sheetData>
  <mergeCells count="2688">
    <mergeCell ref="D592:F593"/>
    <mergeCell ref="D130:G130"/>
    <mergeCell ref="I842:K842"/>
    <mergeCell ref="I475:K475"/>
    <mergeCell ref="L336:M336"/>
    <mergeCell ref="D383:F384"/>
    <mergeCell ref="B675:C675"/>
    <mergeCell ref="D893:G893"/>
    <mergeCell ref="D132:G132"/>
    <mergeCell ref="I387:K387"/>
    <mergeCell ref="B975:C975"/>
    <mergeCell ref="B660:C660"/>
    <mergeCell ref="D920:G920"/>
    <mergeCell ref="D895:G895"/>
    <mergeCell ref="D463:G463"/>
    <mergeCell ref="L263:M263"/>
    <mergeCell ref="L692:M692"/>
    <mergeCell ref="C835:M835"/>
    <mergeCell ref="D739:F740"/>
    <mergeCell ref="G898:H899"/>
    <mergeCell ref="B243:C243"/>
    <mergeCell ref="B205:C205"/>
    <mergeCell ref="L563:M563"/>
    <mergeCell ref="B363:C363"/>
    <mergeCell ref="B574:C574"/>
    <mergeCell ref="I870:K870"/>
    <mergeCell ref="I826:K826"/>
    <mergeCell ref="D490:G490"/>
    <mergeCell ref="I405:K405"/>
    <mergeCell ref="I855:K855"/>
    <mergeCell ref="B390:C390"/>
    <mergeCell ref="D62:G62"/>
    <mergeCell ref="L710:M710"/>
    <mergeCell ref="D193:G193"/>
    <mergeCell ref="D491:G491"/>
    <mergeCell ref="L405:M405"/>
    <mergeCell ref="B721:C721"/>
    <mergeCell ref="I400:K400"/>
    <mergeCell ref="I592:M593"/>
    <mergeCell ref="D476:G476"/>
    <mergeCell ref="L741:M741"/>
    <mergeCell ref="B287:C287"/>
    <mergeCell ref="B716:C716"/>
    <mergeCell ref="B383:C384"/>
    <mergeCell ref="I731:K731"/>
    <mergeCell ref="B289:C289"/>
    <mergeCell ref="I883:K883"/>
    <mergeCell ref="I128:K128"/>
    <mergeCell ref="B747:C747"/>
    <mergeCell ref="I426:K426"/>
    <mergeCell ref="B325:G325"/>
    <mergeCell ref="D965:G965"/>
    <mergeCell ref="D661:G661"/>
    <mergeCell ref="D204:G204"/>
    <mergeCell ref="B618:C618"/>
    <mergeCell ref="I453:K453"/>
    <mergeCell ref="I428:K428"/>
    <mergeCell ref="B434:C434"/>
    <mergeCell ref="D75:G75"/>
    <mergeCell ref="G971:H972"/>
    <mergeCell ref="D206:G206"/>
    <mergeCell ref="D504:G504"/>
    <mergeCell ref="B620:C620"/>
    <mergeCell ref="B918:C918"/>
    <mergeCell ref="B950:G950"/>
    <mergeCell ref="B315:C315"/>
    <mergeCell ref="I938:M938"/>
    <mergeCell ref="G543:H544"/>
    <mergeCell ref="I146:K146"/>
    <mergeCell ref="L637:M637"/>
    <mergeCell ref="I181:K181"/>
    <mergeCell ref="I479:K479"/>
    <mergeCell ref="I515:K515"/>
    <mergeCell ref="D677:F678"/>
    <mergeCell ref="B40:C41"/>
    <mergeCell ref="I656:M656"/>
    <mergeCell ref="B469:C470"/>
    <mergeCell ref="B760:C760"/>
    <mergeCell ref="D128:G128"/>
    <mergeCell ref="D217:G217"/>
    <mergeCell ref="D837:F838"/>
    <mergeCell ref="D891:G891"/>
    <mergeCell ref="B491:C491"/>
    <mergeCell ref="B34:C34"/>
    <mergeCell ref="D428:G428"/>
    <mergeCell ref="L25:M25"/>
    <mergeCell ref="D586:G586"/>
    <mergeCell ref="B252:G252"/>
    <mergeCell ref="B30:C30"/>
    <mergeCell ref="I655:K655"/>
    <mergeCell ref="I70:K70"/>
    <mergeCell ref="I228:K228"/>
    <mergeCell ref="I499:K499"/>
    <mergeCell ref="B361:C361"/>
    <mergeCell ref="B659:C659"/>
    <mergeCell ref="I657:K657"/>
    <mergeCell ref="I955:K955"/>
    <mergeCell ref="D304:G304"/>
    <mergeCell ref="I194:K194"/>
    <mergeCell ref="D602:G602"/>
    <mergeCell ref="D733:G733"/>
    <mergeCell ref="I528:K528"/>
    <mergeCell ref="I71:K71"/>
    <mergeCell ref="I957:K957"/>
    <mergeCell ref="B684:C684"/>
    <mergeCell ref="B475:C475"/>
    <mergeCell ref="D902:G902"/>
    <mergeCell ref="B263:C263"/>
    <mergeCell ref="I828:K828"/>
    <mergeCell ref="B686:C686"/>
    <mergeCell ref="B229:C229"/>
    <mergeCell ref="I800:M801"/>
    <mergeCell ref="D728:G728"/>
    <mergeCell ref="D904:G904"/>
    <mergeCell ref="B387:C387"/>
    <mergeCell ref="B685:C685"/>
    <mergeCell ref="I677:M678"/>
    <mergeCell ref="D330:G330"/>
    <mergeCell ref="B258:C258"/>
    <mergeCell ref="L73:M73"/>
    <mergeCell ref="D816:G816"/>
    <mergeCell ref="B687:C687"/>
    <mergeCell ref="B787:M787"/>
    <mergeCell ref="I837:M838"/>
    <mergeCell ref="D630:G630"/>
    <mergeCell ref="I124:K124"/>
    <mergeCell ref="D445:F446"/>
    <mergeCell ref="I422:K422"/>
    <mergeCell ref="I670:K670"/>
    <mergeCell ref="I968:K968"/>
    <mergeCell ref="D657:G657"/>
    <mergeCell ref="D632:G632"/>
    <mergeCell ref="D955:G955"/>
    <mergeCell ref="D930:G930"/>
    <mergeCell ref="I424:K424"/>
    <mergeCell ref="I242:K242"/>
    <mergeCell ref="D957:G957"/>
    <mergeCell ref="L2:M2"/>
    <mergeCell ref="D202:G202"/>
    <mergeCell ref="D500:G500"/>
    <mergeCell ref="L300:M300"/>
    <mergeCell ref="G322:H323"/>
    <mergeCell ref="I882:K882"/>
    <mergeCell ref="I102:M103"/>
    <mergeCell ref="G751:H752"/>
    <mergeCell ref="D231:G231"/>
    <mergeCell ref="B857:C857"/>
    <mergeCell ref="B863:C863"/>
    <mergeCell ref="B400:C400"/>
    <mergeCell ref="B698:C698"/>
    <mergeCell ref="L3:M3"/>
    <mergeCell ref="D343:G343"/>
    <mergeCell ref="B611:C611"/>
    <mergeCell ref="B402:C402"/>
    <mergeCell ref="I600:K600"/>
    <mergeCell ref="I594:K594"/>
    <mergeCell ref="I873:M874"/>
    <mergeCell ref="I892:K892"/>
    <mergeCell ref="B756:C756"/>
    <mergeCell ref="D854:G854"/>
    <mergeCell ref="B983:M983"/>
    <mergeCell ref="D257:G257"/>
    <mergeCell ref="D968:G968"/>
    <mergeCell ref="I900:K900"/>
    <mergeCell ref="B758:C758"/>
    <mergeCell ref="B785:C785"/>
    <mergeCell ref="B24:C24"/>
    <mergeCell ref="D557:G557"/>
    <mergeCell ref="B453:C453"/>
    <mergeCell ref="D513:G513"/>
    <mergeCell ref="B31:G31"/>
    <mergeCell ref="L748:M748"/>
    <mergeCell ref="D671:G671"/>
    <mergeCell ref="I19:M19"/>
    <mergeCell ref="B32:C32"/>
    <mergeCell ref="L471:M471"/>
    <mergeCell ref="L906:M906"/>
    <mergeCell ref="B330:C330"/>
    <mergeCell ref="B26:C26"/>
    <mergeCell ref="L900:M900"/>
    <mergeCell ref="B324:C324"/>
    <mergeCell ref="I626:K626"/>
    <mergeCell ref="D947:F948"/>
    <mergeCell ref="B753:C753"/>
    <mergeCell ref="L777:M777"/>
    <mergeCell ref="L356:M356"/>
    <mergeCell ref="I951:K951"/>
    <mergeCell ref="I926:K926"/>
    <mergeCell ref="B782:C782"/>
    <mergeCell ref="I165:K165"/>
    <mergeCell ref="B178:G178"/>
    <mergeCell ref="L802:M802"/>
    <mergeCell ref="D241:G241"/>
    <mergeCell ref="I953:K953"/>
    <mergeCell ref="I928:K928"/>
    <mergeCell ref="D861:F862"/>
    <mergeCell ref="D539:G539"/>
    <mergeCell ref="I496:K496"/>
    <mergeCell ref="I219:K219"/>
    <mergeCell ref="I794:K794"/>
    <mergeCell ref="D575:G575"/>
    <mergeCell ref="B471:C471"/>
    <mergeCell ref="B769:C769"/>
    <mergeCell ref="B927:C927"/>
    <mergeCell ref="D243:G243"/>
    <mergeCell ref="D270:G270"/>
    <mergeCell ref="B464:C464"/>
    <mergeCell ref="B352:C352"/>
    <mergeCell ref="B37:C37"/>
    <mergeCell ref="D543:F544"/>
    <mergeCell ref="B168:C168"/>
    <mergeCell ref="B466:C466"/>
    <mergeCell ref="G396:H397"/>
    <mergeCell ref="L919:M919"/>
    <mergeCell ref="I366:K366"/>
    <mergeCell ref="B501:C501"/>
    <mergeCell ref="L832:M832"/>
    <mergeCell ref="D626:G626"/>
    <mergeCell ref="B169:C169"/>
    <mergeCell ref="L527:M527"/>
    <mergeCell ref="I964:K964"/>
    <mergeCell ref="I209:K209"/>
    <mergeCell ref="I693:M693"/>
    <mergeCell ref="D926:G926"/>
    <mergeCell ref="B526:C526"/>
    <mergeCell ref="D165:G165"/>
    <mergeCell ref="B194:C194"/>
    <mergeCell ref="I966:K966"/>
    <mergeCell ref="I238:K238"/>
    <mergeCell ref="D928:G928"/>
    <mergeCell ref="B528:C528"/>
    <mergeCell ref="B96:C96"/>
    <mergeCell ref="B71:C71"/>
    <mergeCell ref="B826:C826"/>
    <mergeCell ref="B947:C948"/>
    <mergeCell ref="D623:G623"/>
    <mergeCell ref="L245:M245"/>
    <mergeCell ref="B853:C853"/>
    <mergeCell ref="B828:C828"/>
    <mergeCell ref="B98:C98"/>
    <mergeCell ref="I187:M188"/>
    <mergeCell ref="I692:K692"/>
    <mergeCell ref="I861:M862"/>
    <mergeCell ref="L545:M545"/>
    <mergeCell ref="D714:F715"/>
    <mergeCell ref="I265:K265"/>
    <mergeCell ref="D768:G768"/>
    <mergeCell ref="B398:C398"/>
    <mergeCell ref="I563:K563"/>
    <mergeCell ref="C982:M982"/>
    <mergeCell ref="B696:C696"/>
    <mergeCell ref="I694:K694"/>
    <mergeCell ref="B861:C862"/>
    <mergeCell ref="D341:G341"/>
    <mergeCell ref="L845:M845"/>
    <mergeCell ref="D770:G770"/>
    <mergeCell ref="I565:K565"/>
    <mergeCell ref="I108:K108"/>
    <mergeCell ref="B129:G129"/>
    <mergeCell ref="B7:G7"/>
    <mergeCell ref="I266:K266"/>
    <mergeCell ref="D465:G465"/>
    <mergeCell ref="I564:K564"/>
    <mergeCell ref="B241:C241"/>
    <mergeCell ref="B124:C124"/>
    <mergeCell ref="I864:M864"/>
    <mergeCell ref="D342:G342"/>
    <mergeCell ref="D336:G336"/>
    <mergeCell ref="B518:C519"/>
    <mergeCell ref="D771:G771"/>
    <mergeCell ref="L869:M869"/>
    <mergeCell ref="D765:G765"/>
    <mergeCell ref="B424:C424"/>
    <mergeCell ref="B109:C109"/>
    <mergeCell ref="B249:C250"/>
    <mergeCell ref="D25:G25"/>
    <mergeCell ref="B295:C295"/>
    <mergeCell ref="B724:C724"/>
    <mergeCell ref="I778:M778"/>
    <mergeCell ref="I624:K624"/>
    <mergeCell ref="D483:G483"/>
    <mergeCell ref="D781:G781"/>
    <mergeCell ref="L477:M477"/>
    <mergeCell ref="I924:K924"/>
    <mergeCell ref="D783:G783"/>
    <mergeCell ref="I460:M460"/>
    <mergeCell ref="I279:K279"/>
    <mergeCell ref="I714:M715"/>
    <mergeCell ref="D266:G266"/>
    <mergeCell ref="D695:G695"/>
    <mergeCell ref="D57:G57"/>
    <mergeCell ref="D355:G355"/>
    <mergeCell ref="G359:H360"/>
    <mergeCell ref="D971:F972"/>
    <mergeCell ref="B900:C900"/>
    <mergeCell ref="D268:G268"/>
    <mergeCell ref="B804:C804"/>
    <mergeCell ref="G824:H825"/>
    <mergeCell ref="L503:M503"/>
    <mergeCell ref="L496:M496"/>
    <mergeCell ref="I635:K635"/>
    <mergeCell ref="I791:M791"/>
    <mergeCell ref="I32:K32"/>
    <mergeCell ref="I330:K330"/>
    <mergeCell ref="D89:F90"/>
    <mergeCell ref="I759:K759"/>
    <mergeCell ref="I637:K637"/>
    <mergeCell ref="B793:C793"/>
    <mergeCell ref="I332:K332"/>
    <mergeCell ref="B951:C951"/>
    <mergeCell ref="I937:K937"/>
    <mergeCell ref="D110:G110"/>
    <mergeCell ref="G89:H90"/>
    <mergeCell ref="B524:C524"/>
    <mergeCell ref="L643:M643"/>
    <mergeCell ref="B67:C67"/>
    <mergeCell ref="B822:C822"/>
    <mergeCell ref="B953:C953"/>
    <mergeCell ref="I632:K632"/>
    <mergeCell ref="B61:C61"/>
    <mergeCell ref="B613:C613"/>
    <mergeCell ref="B163:C164"/>
    <mergeCell ref="B68:G68"/>
    <mergeCell ref="G420:H421"/>
    <mergeCell ref="L514:M514"/>
    <mergeCell ref="D410:G410"/>
    <mergeCell ref="D708:G708"/>
    <mergeCell ref="I56:M56"/>
    <mergeCell ref="B69:C69"/>
    <mergeCell ref="L943:M943"/>
    <mergeCell ref="B367:C367"/>
    <mergeCell ref="L937:M937"/>
    <mergeCell ref="I50:K50"/>
    <mergeCell ref="L209:M209"/>
    <mergeCell ref="D281:G281"/>
    <mergeCell ref="B374:G374"/>
    <mergeCell ref="I777:K777"/>
    <mergeCell ref="L122:M122"/>
    <mergeCell ref="L814:M814"/>
    <mergeCell ref="I212:M213"/>
    <mergeCell ref="B591:M591"/>
    <mergeCell ref="D136:G136"/>
    <mergeCell ref="D312:G312"/>
    <mergeCell ref="D434:G434"/>
    <mergeCell ref="I779:K779"/>
    <mergeCell ref="I45:K45"/>
    <mergeCell ref="D426:G426"/>
    <mergeCell ref="B215:G215"/>
    <mergeCell ref="D224:F225"/>
    <mergeCell ref="I474:K474"/>
    <mergeCell ref="I352:K352"/>
    <mergeCell ref="D285:F286"/>
    <mergeCell ref="I772:K772"/>
    <mergeCell ref="I560:K560"/>
    <mergeCell ref="D734:G734"/>
    <mergeCell ref="I47:K47"/>
    <mergeCell ref="B964:C964"/>
    <mergeCell ref="B209:C209"/>
    <mergeCell ref="D307:G307"/>
    <mergeCell ref="I543:M544"/>
    <mergeCell ref="I562:K562"/>
    <mergeCell ref="D761:G761"/>
    <mergeCell ref="B537:C537"/>
    <mergeCell ref="L140:M140"/>
    <mergeCell ref="B966:C966"/>
    <mergeCell ref="I376:K376"/>
    <mergeCell ref="B238:C238"/>
    <mergeCell ref="D638:G638"/>
    <mergeCell ref="B543:C544"/>
    <mergeCell ref="L569:M569"/>
    <mergeCell ref="B965:C965"/>
    <mergeCell ref="B661:C661"/>
    <mergeCell ref="B334:C335"/>
    <mergeCell ref="L956:M956"/>
    <mergeCell ref="L440:M440"/>
    <mergeCell ref="B240:C240"/>
    <mergeCell ref="B538:C538"/>
    <mergeCell ref="B532:C532"/>
    <mergeCell ref="I709:K709"/>
    <mergeCell ref="I246:K246"/>
    <mergeCell ref="B563:C563"/>
    <mergeCell ref="D779:G779"/>
    <mergeCell ref="I275:K275"/>
    <mergeCell ref="D474:G474"/>
    <mergeCell ref="B894:C894"/>
    <mergeCell ref="B565:C565"/>
    <mergeCell ref="I406:K406"/>
    <mergeCell ref="I704:K704"/>
    <mergeCell ref="B901:G901"/>
    <mergeCell ref="D351:G351"/>
    <mergeCell ref="D47:G47"/>
    <mergeCell ref="I889:M889"/>
    <mergeCell ref="L282:M282"/>
    <mergeCell ref="I277:K277"/>
    <mergeCell ref="D780:G780"/>
    <mergeCell ref="B896:C896"/>
    <mergeCell ref="I575:K575"/>
    <mergeCell ref="I224:M225"/>
    <mergeCell ref="I285:M286"/>
    <mergeCell ref="D751:F752"/>
    <mergeCell ref="G788:H789"/>
    <mergeCell ref="D805:G805"/>
    <mergeCell ref="L581:M581"/>
    <mergeCell ref="I416:K416"/>
    <mergeCell ref="B891:C891"/>
    <mergeCell ref="D378:G378"/>
    <mergeCell ref="D536:G536"/>
    <mergeCell ref="D807:G807"/>
    <mergeCell ref="D834:G834"/>
    <mergeCell ref="D79:G79"/>
    <mergeCell ref="I722:K722"/>
    <mergeCell ref="D508:G508"/>
    <mergeCell ref="I328:K328"/>
    <mergeCell ref="I303:K303"/>
    <mergeCell ref="D806:G806"/>
    <mergeCell ref="D502:G502"/>
    <mergeCell ref="I417:K417"/>
    <mergeCell ref="D81:G81"/>
    <mergeCell ref="D379:G379"/>
    <mergeCell ref="G935:H936"/>
    <mergeCell ref="D808:G808"/>
    <mergeCell ref="B609:C609"/>
    <mergeCell ref="L722:M722"/>
    <mergeCell ref="B146:C146"/>
    <mergeCell ref="C51:M51"/>
    <mergeCell ref="B304:C304"/>
    <mergeCell ref="B602:C602"/>
    <mergeCell ref="B733:C733"/>
    <mergeCell ref="B490:C490"/>
    <mergeCell ref="I815:M815"/>
    <mergeCell ref="I773:K773"/>
    <mergeCell ref="I748:K748"/>
    <mergeCell ref="G849:H850"/>
    <mergeCell ref="D520:G520"/>
    <mergeCell ref="L636:M636"/>
    <mergeCell ref="D221:G221"/>
    <mergeCell ref="B904:C904"/>
    <mergeCell ref="B635:C635"/>
    <mergeCell ref="I497:M497"/>
    <mergeCell ref="I804:K804"/>
    <mergeCell ref="B101:M101"/>
    <mergeCell ref="I322:M323"/>
    <mergeCell ref="I18:K18"/>
    <mergeCell ref="I341:K341"/>
    <mergeCell ref="D819:G819"/>
    <mergeCell ref="I751:M752"/>
    <mergeCell ref="D303:G303"/>
    <mergeCell ref="I770:K770"/>
    <mergeCell ref="D732:G732"/>
    <mergeCell ref="D94:G94"/>
    <mergeCell ref="B630:C630"/>
    <mergeCell ref="B546:G546"/>
    <mergeCell ref="B937:C937"/>
    <mergeCell ref="I672:K672"/>
    <mergeCell ref="B534:C534"/>
    <mergeCell ref="L349:M349"/>
    <mergeCell ref="I830:K830"/>
    <mergeCell ref="D396:F397"/>
    <mergeCell ref="I69:K69"/>
    <mergeCell ref="B957:C957"/>
    <mergeCell ref="I367:K367"/>
    <mergeCell ref="D748:G748"/>
    <mergeCell ref="D906:G906"/>
    <mergeCell ref="I674:K674"/>
    <mergeCell ref="B536:C536"/>
    <mergeCell ref="L220:M220"/>
    <mergeCell ref="D145:G145"/>
    <mergeCell ref="B834:C834"/>
    <mergeCell ref="I832:K832"/>
    <mergeCell ref="L649:M649"/>
    <mergeCell ref="I375:K375"/>
    <mergeCell ref="I369:K369"/>
    <mergeCell ref="I489:K489"/>
    <mergeCell ref="D908:G908"/>
    <mergeCell ref="D147:G147"/>
    <mergeCell ref="L251:M251"/>
    <mergeCell ref="B561:C561"/>
    <mergeCell ref="B859:C859"/>
    <mergeCell ref="I668:M668"/>
    <mergeCell ref="D18:G18"/>
    <mergeCell ref="I72:K72"/>
    <mergeCell ref="I514:K514"/>
    <mergeCell ref="L551:M551"/>
    <mergeCell ref="L980:M980"/>
    <mergeCell ref="D903:G903"/>
    <mergeCell ref="B981:C981"/>
    <mergeCell ref="I87:K87"/>
    <mergeCell ref="B562:C562"/>
    <mergeCell ref="I814:K814"/>
    <mergeCell ref="I249:M250"/>
    <mergeCell ref="G873:H874"/>
    <mergeCell ref="B547:C547"/>
    <mergeCell ref="I545:K545"/>
    <mergeCell ref="I843:K843"/>
    <mergeCell ref="B976:C976"/>
    <mergeCell ref="I82:K82"/>
    <mergeCell ref="D621:G621"/>
    <mergeCell ref="I511:K511"/>
    <mergeCell ref="D919:G919"/>
    <mergeCell ref="I809:K809"/>
    <mergeCell ref="D158:G158"/>
    <mergeCell ref="I845:K845"/>
    <mergeCell ref="D832:G832"/>
    <mergeCell ref="D614:G614"/>
    <mergeCell ref="B246:C246"/>
    <mergeCell ref="L306:M306"/>
    <mergeCell ref="D160:G160"/>
    <mergeCell ref="I396:M397"/>
    <mergeCell ref="D377:G377"/>
    <mergeCell ref="B275:C275"/>
    <mergeCell ref="B406:C406"/>
    <mergeCell ref="B704:C704"/>
    <mergeCell ref="B396:C397"/>
    <mergeCell ref="B371:C372"/>
    <mergeCell ref="D72:G72"/>
    <mergeCell ref="G628:H629"/>
    <mergeCell ref="B277:C277"/>
    <mergeCell ref="B575:C575"/>
    <mergeCell ref="D184:G184"/>
    <mergeCell ref="I439:K439"/>
    <mergeCell ref="I746:K746"/>
    <mergeCell ref="I595:M595"/>
    <mergeCell ref="C590:M590"/>
    <mergeCell ref="G200:H201"/>
    <mergeCell ref="I12:K12"/>
    <mergeCell ref="I143:K143"/>
    <mergeCell ref="I441:K441"/>
    <mergeCell ref="D545:G545"/>
    <mergeCell ref="L294:M294"/>
    <mergeCell ref="I14:K14"/>
    <mergeCell ref="I312:K312"/>
    <mergeCell ref="B931:C931"/>
    <mergeCell ref="I741:K741"/>
    <mergeCell ref="D851:G851"/>
    <mergeCell ref="D845:G845"/>
    <mergeCell ref="B938:G938"/>
    <mergeCell ref="B328:C328"/>
    <mergeCell ref="D388:G388"/>
    <mergeCell ref="B626:C626"/>
    <mergeCell ref="I313:M313"/>
    <mergeCell ref="L319:M319"/>
    <mergeCell ref="B126:C127"/>
    <mergeCell ref="I314:K314"/>
    <mergeCell ref="D817:G817"/>
    <mergeCell ref="B417:C417"/>
    <mergeCell ref="D844:G844"/>
    <mergeCell ref="B119:C119"/>
    <mergeCell ref="G347:H348"/>
    <mergeCell ref="L318:M318"/>
    <mergeCell ref="L196:M196"/>
    <mergeCell ref="D390:G390"/>
    <mergeCell ref="B926:C926"/>
    <mergeCell ref="D548:G548"/>
    <mergeCell ref="D846:G846"/>
    <mergeCell ref="D788:F789"/>
    <mergeCell ref="I459:K459"/>
    <mergeCell ref="L618:M618"/>
    <mergeCell ref="B928:C928"/>
    <mergeCell ref="I915:K915"/>
    <mergeCell ref="D573:G573"/>
    <mergeCell ref="B773:C773"/>
    <mergeCell ref="D871:G871"/>
    <mergeCell ref="D230:G230"/>
    <mergeCell ref="I917:K917"/>
    <mergeCell ref="I25:K25"/>
    <mergeCell ref="I775:M776"/>
    <mergeCell ref="I156:K156"/>
    <mergeCell ref="I454:K454"/>
    <mergeCell ref="D118:G118"/>
    <mergeCell ref="B898:C899"/>
    <mergeCell ref="D232:G232"/>
    <mergeCell ref="B768:C768"/>
    <mergeCell ref="B646:C646"/>
    <mergeCell ref="B944:C944"/>
    <mergeCell ref="B341:C341"/>
    <mergeCell ref="D532:G532"/>
    <mergeCell ref="B797:C797"/>
    <mergeCell ref="I180:K180"/>
    <mergeCell ref="L373:M373"/>
    <mergeCell ref="D420:F421"/>
    <mergeCell ref="G273:H274"/>
    <mergeCell ref="L244:M244"/>
    <mergeCell ref="B342:C342"/>
    <mergeCell ref="L673:M673"/>
    <mergeCell ref="I839:K839"/>
    <mergeCell ref="I84:K84"/>
    <mergeCell ref="D258:G258"/>
    <mergeCell ref="D915:G915"/>
    <mergeCell ref="D890:G890"/>
    <mergeCell ref="I841:K841"/>
    <mergeCell ref="I86:K86"/>
    <mergeCell ref="I359:M360"/>
    <mergeCell ref="I378:K378"/>
    <mergeCell ref="G726:H727"/>
    <mergeCell ref="I788:M789"/>
    <mergeCell ref="I536:K536"/>
    <mergeCell ref="D917:G917"/>
    <mergeCell ref="B369:C369"/>
    <mergeCell ref="B276:G276"/>
    <mergeCell ref="L391:M391"/>
    <mergeCell ref="B667:C667"/>
    <mergeCell ref="B489:C489"/>
    <mergeCell ref="D612:G612"/>
    <mergeCell ref="B781:C781"/>
    <mergeCell ref="L86:M86"/>
    <mergeCell ref="B824:C825"/>
    <mergeCell ref="B700:C700"/>
    <mergeCell ref="B62:C62"/>
    <mergeCell ref="D912:G912"/>
    <mergeCell ref="D157:G157"/>
    <mergeCell ref="B571:C571"/>
    <mergeCell ref="L392:M392"/>
    <mergeCell ref="I867:K867"/>
    <mergeCell ref="I525:K525"/>
    <mergeCell ref="D487:G487"/>
    <mergeCell ref="I981:K981"/>
    <mergeCell ref="I226:K226"/>
    <mergeCell ref="D943:G943"/>
    <mergeCell ref="B573:C573"/>
    <mergeCell ref="D182:G182"/>
    <mergeCell ref="B871:C871"/>
    <mergeCell ref="L686:M686"/>
    <mergeCell ref="I526:K526"/>
    <mergeCell ref="D945:G945"/>
    <mergeCell ref="I520:K520"/>
    <mergeCell ref="D488:G488"/>
    <mergeCell ref="L104:M104"/>
    <mergeCell ref="I99:K99"/>
    <mergeCell ref="I705:M705"/>
    <mergeCell ref="C247:M247"/>
    <mergeCell ref="D183:G183"/>
    <mergeCell ref="G739:H740"/>
    <mergeCell ref="D219:G219"/>
    <mergeCell ref="B413:C413"/>
    <mergeCell ref="L404:M404"/>
    <mergeCell ref="D185:G185"/>
    <mergeCell ref="B415:C415"/>
    <mergeCell ref="I619:M619"/>
    <mergeCell ref="D214:G214"/>
    <mergeCell ref="B110:C110"/>
    <mergeCell ref="D873:F874"/>
    <mergeCell ref="B52:M52"/>
    <mergeCell ref="B584:C584"/>
    <mergeCell ref="D658:G658"/>
    <mergeCell ref="D956:G956"/>
    <mergeCell ref="B439:C439"/>
    <mergeCell ref="D55:G55"/>
    <mergeCell ref="D353:G353"/>
    <mergeCell ref="D651:G651"/>
    <mergeCell ref="B12:C12"/>
    <mergeCell ref="I337:M337"/>
    <mergeCell ref="I4:M5"/>
    <mergeCell ref="B441:C441"/>
    <mergeCell ref="D868:G868"/>
    <mergeCell ref="D659:G659"/>
    <mergeCell ref="B731:C731"/>
    <mergeCell ref="B14:C14"/>
    <mergeCell ref="B312:C312"/>
    <mergeCell ref="I908:K908"/>
    <mergeCell ref="B610:C610"/>
    <mergeCell ref="D870:G870"/>
    <mergeCell ref="G236:H237"/>
    <mergeCell ref="B741:C741"/>
    <mergeCell ref="B13:C13"/>
    <mergeCell ref="G665:H666"/>
    <mergeCell ref="B314:C314"/>
    <mergeCell ref="I939:K939"/>
    <mergeCell ref="I295:K295"/>
    <mergeCell ref="D798:G798"/>
    <mergeCell ref="I512:K512"/>
    <mergeCell ref="I267:K267"/>
    <mergeCell ref="D200:F201"/>
    <mergeCell ref="D254:G254"/>
    <mergeCell ref="I49:K49"/>
    <mergeCell ref="I207:K207"/>
    <mergeCell ref="I478:K478"/>
    <mergeCell ref="I636:K636"/>
    <mergeCell ref="L331:M331"/>
    <mergeCell ref="B922:C923"/>
    <mergeCell ref="D283:G283"/>
    <mergeCell ref="D581:G581"/>
    <mergeCell ref="D888:G888"/>
    <mergeCell ref="B362:G362"/>
    <mergeCell ref="B365:C365"/>
    <mergeCell ref="B25:C25"/>
    <mergeCell ref="I472:M472"/>
    <mergeCell ref="D800:F801"/>
    <mergeCell ref="I350:M350"/>
    <mergeCell ref="D583:G583"/>
    <mergeCell ref="B156:C156"/>
    <mergeCell ref="B454:C454"/>
    <mergeCell ref="D881:G881"/>
    <mergeCell ref="I807:K807"/>
    <mergeCell ref="D883:G883"/>
    <mergeCell ref="B779:C779"/>
    <mergeCell ref="L42:M42"/>
    <mergeCell ref="I264:M264"/>
    <mergeCell ref="I952:K952"/>
    <mergeCell ref="D518:F519"/>
    <mergeCell ref="I191:K191"/>
    <mergeCell ref="B810:C810"/>
    <mergeCell ref="I349:K349"/>
    <mergeCell ref="I647:K647"/>
    <mergeCell ref="D267:G267"/>
    <mergeCell ref="I954:K954"/>
    <mergeCell ref="D425:G425"/>
    <mergeCell ref="D126:F127"/>
    <mergeCell ref="D723:G723"/>
    <mergeCell ref="D601:G601"/>
    <mergeCell ref="B84:C84"/>
    <mergeCell ref="B839:C839"/>
    <mergeCell ref="I649:K649"/>
    <mergeCell ref="D636:G636"/>
    <mergeCell ref="B935:C936"/>
    <mergeCell ref="D269:G269"/>
    <mergeCell ref="I192:K192"/>
    <mergeCell ref="D427:G427"/>
    <mergeCell ref="I222:K222"/>
    <mergeCell ref="B841:C841"/>
    <mergeCell ref="B150:M150"/>
    <mergeCell ref="I200:M201"/>
    <mergeCell ref="B378:C378"/>
    <mergeCell ref="I949:K949"/>
    <mergeCell ref="D181:G181"/>
    <mergeCell ref="D596:G596"/>
    <mergeCell ref="B79:C79"/>
    <mergeCell ref="I553:K553"/>
    <mergeCell ref="I851:K851"/>
    <mergeCell ref="B175:C176"/>
    <mergeCell ref="G310:H311"/>
    <mergeCell ref="I494:M495"/>
    <mergeCell ref="B849:C850"/>
    <mergeCell ref="B842:C842"/>
    <mergeCell ref="B81:C81"/>
    <mergeCell ref="L858:M858"/>
    <mergeCell ref="L833:M833"/>
    <mergeCell ref="I371:M372"/>
    <mergeCell ref="I667:K667"/>
    <mergeCell ref="D898:F899"/>
    <mergeCell ref="B381:C381"/>
    <mergeCell ref="I878:K878"/>
    <mergeCell ref="I123:K123"/>
    <mergeCell ref="I660:K660"/>
    <mergeCell ref="I877:K877"/>
    <mergeCell ref="I573:K573"/>
    <mergeCell ref="B437:C437"/>
    <mergeCell ref="B313:G313"/>
    <mergeCell ref="L428:M428"/>
    <mergeCell ref="D655:G655"/>
    <mergeCell ref="D649:G649"/>
    <mergeCell ref="B742:G742"/>
    <mergeCell ref="B520:C520"/>
    <mergeCell ref="I518:M519"/>
    <mergeCell ref="I879:K879"/>
    <mergeCell ref="B778:G778"/>
    <mergeCell ref="L123:M123"/>
    <mergeCell ref="I117:M117"/>
    <mergeCell ref="B854:C854"/>
    <mergeCell ref="B99:C99"/>
    <mergeCell ref="D194:G194"/>
    <mergeCell ref="I126:M127"/>
    <mergeCell ref="L429:M429"/>
    <mergeCell ref="I720:K720"/>
    <mergeCell ref="D628:F629"/>
    <mergeCell ref="D367:G367"/>
    <mergeCell ref="B460:G460"/>
    <mergeCell ref="I288:M288"/>
    <mergeCell ref="B94:C94"/>
    <mergeCell ref="I293:K293"/>
    <mergeCell ref="D796:G796"/>
    <mergeCell ref="I717:M717"/>
    <mergeCell ref="I134:K134"/>
    <mergeCell ref="I292:K292"/>
    <mergeCell ref="D667:G667"/>
    <mergeCell ref="I721:K721"/>
    <mergeCell ref="D683:G683"/>
    <mergeCell ref="D368:G368"/>
    <mergeCell ref="D975:G975"/>
    <mergeCell ref="I294:K294"/>
    <mergeCell ref="D797:G797"/>
    <mergeCell ref="I932:K932"/>
    <mergeCell ref="B702:C703"/>
    <mergeCell ref="D256:G256"/>
    <mergeCell ref="B450:C450"/>
    <mergeCell ref="B748:C748"/>
    <mergeCell ref="B906:C906"/>
    <mergeCell ref="B539:C539"/>
    <mergeCell ref="D222:G222"/>
    <mergeCell ref="B145:C145"/>
    <mergeCell ref="I898:M899"/>
    <mergeCell ref="B23:C23"/>
    <mergeCell ref="B791:G791"/>
    <mergeCell ref="B181:C181"/>
    <mergeCell ref="B452:C452"/>
    <mergeCell ref="L172:M172"/>
    <mergeCell ref="L55:M55"/>
    <mergeCell ref="B908:C908"/>
    <mergeCell ref="B451:C451"/>
    <mergeCell ref="B147:C147"/>
    <mergeCell ref="B873:C874"/>
    <mergeCell ref="G77:H78"/>
    <mergeCell ref="I481:M482"/>
    <mergeCell ref="L171:M171"/>
    <mergeCell ref="D96:G96"/>
    <mergeCell ref="D641:F642"/>
    <mergeCell ref="I643:K643"/>
    <mergeCell ref="B395:M395"/>
    <mergeCell ref="I610:K610"/>
    <mergeCell ref="I645:K645"/>
    <mergeCell ref="I374:M374"/>
    <mergeCell ref="I163:M164"/>
    <mergeCell ref="B207:C207"/>
    <mergeCell ref="B56:G56"/>
    <mergeCell ref="D398:G398"/>
    <mergeCell ref="I218:K218"/>
    <mergeCell ref="D721:G721"/>
    <mergeCell ref="D696:G696"/>
    <mergeCell ref="I945:K945"/>
    <mergeCell ref="B165:C165"/>
    <mergeCell ref="B628:C629"/>
    <mergeCell ref="B919:C919"/>
    <mergeCell ref="B832:C832"/>
    <mergeCell ref="I373:K373"/>
    <mergeCell ref="D20:G20"/>
    <mergeCell ref="D318:G318"/>
    <mergeCell ref="G432:H433"/>
    <mergeCell ref="I663:K663"/>
    <mergeCell ref="I785:K785"/>
    <mergeCell ref="I961:K961"/>
    <mergeCell ref="I244:K244"/>
    <mergeCell ref="D747:G747"/>
    <mergeCell ref="B377:C377"/>
    <mergeCell ref="D109:G109"/>
    <mergeCell ref="I673:K673"/>
    <mergeCell ref="D22:G22"/>
    <mergeCell ref="D320:G320"/>
    <mergeCell ref="B191:C191"/>
    <mergeCell ref="D618:G618"/>
    <mergeCell ref="I963:K963"/>
    <mergeCell ref="D749:G749"/>
    <mergeCell ref="I658:K658"/>
    <mergeCell ref="D13:G13"/>
    <mergeCell ref="I509:M509"/>
    <mergeCell ref="D620:G620"/>
    <mergeCell ref="B347:C348"/>
    <mergeCell ref="I974:M974"/>
    <mergeCell ref="B705:G705"/>
    <mergeCell ref="I641:M642"/>
    <mergeCell ref="I361:K361"/>
    <mergeCell ref="B63:C63"/>
    <mergeCell ref="B553:C553"/>
    <mergeCell ref="D922:F923"/>
    <mergeCell ref="B851:C851"/>
    <mergeCell ref="B845:C845"/>
    <mergeCell ref="I392:K392"/>
    <mergeCell ref="I684:K684"/>
    <mergeCell ref="D33:G33"/>
    <mergeCell ref="I263:K263"/>
    <mergeCell ref="D462:G462"/>
    <mergeCell ref="D760:G760"/>
    <mergeCell ref="C737:M737"/>
    <mergeCell ref="I686:K686"/>
    <mergeCell ref="B548:C548"/>
    <mergeCell ref="I229:K229"/>
    <mergeCell ref="D35:G35"/>
    <mergeCell ref="I141:M141"/>
    <mergeCell ref="B878:C878"/>
    <mergeCell ref="D34:G34"/>
    <mergeCell ref="D305:G305"/>
    <mergeCell ref="B877:C877"/>
    <mergeCell ref="B535:C535"/>
    <mergeCell ref="B116:C116"/>
    <mergeCell ref="B869:C869"/>
    <mergeCell ref="B493:M493"/>
    <mergeCell ref="G40:H41"/>
    <mergeCell ref="B840:G840"/>
    <mergeCell ref="B230:C230"/>
    <mergeCell ref="D36:G36"/>
    <mergeCell ref="B273:C274"/>
    <mergeCell ref="B879:C879"/>
    <mergeCell ref="B118:C118"/>
    <mergeCell ref="L895:M895"/>
    <mergeCell ref="D61:G61"/>
    <mergeCell ref="L894:M894"/>
    <mergeCell ref="I316:K316"/>
    <mergeCell ref="D935:F936"/>
    <mergeCell ref="I745:K745"/>
    <mergeCell ref="D392:G392"/>
    <mergeCell ref="G187:H188"/>
    <mergeCell ref="B726:C727"/>
    <mergeCell ref="D475:G475"/>
    <mergeCell ref="I730:K730"/>
    <mergeCell ref="B134:C134"/>
    <mergeCell ref="D692:G692"/>
    <mergeCell ref="B292:C292"/>
    <mergeCell ref="D686:G686"/>
    <mergeCell ref="B166:G166"/>
    <mergeCell ref="I922:M923"/>
    <mergeCell ref="I916:K916"/>
    <mergeCell ref="B815:G815"/>
    <mergeCell ref="I154:M154"/>
    <mergeCell ref="D265:G265"/>
    <mergeCell ref="B503:C503"/>
    <mergeCell ref="D694:G694"/>
    <mergeCell ref="B294:C294"/>
    <mergeCell ref="B932:C932"/>
    <mergeCell ref="B472:G472"/>
    <mergeCell ref="B915:C915"/>
    <mergeCell ref="B890:C890"/>
    <mergeCell ref="L195:M195"/>
    <mergeCell ref="L624:M624"/>
    <mergeCell ref="D665:F666"/>
    <mergeCell ref="B594:C594"/>
    <mergeCell ref="B917:C917"/>
    <mergeCell ref="B892:C892"/>
    <mergeCell ref="B497:G497"/>
    <mergeCell ref="L153:M153"/>
    <mergeCell ref="I756:K756"/>
    <mergeCell ref="D833:G833"/>
    <mergeCell ref="I634:K634"/>
    <mergeCell ref="L924:M924"/>
    <mergeCell ref="I329:K329"/>
    <mergeCell ref="I758:K758"/>
    <mergeCell ref="B485:C485"/>
    <mergeCell ref="D745:G745"/>
    <mergeCell ref="D107:G107"/>
    <mergeCell ref="C688:M688"/>
    <mergeCell ref="D405:G405"/>
    <mergeCell ref="I331:K331"/>
    <mergeCell ref="D828:G828"/>
    <mergeCell ref="B739:C740"/>
    <mergeCell ref="B189:C189"/>
    <mergeCell ref="B216:C216"/>
    <mergeCell ref="B487:C487"/>
    <mergeCell ref="I26:K26"/>
    <mergeCell ref="B645:C645"/>
    <mergeCell ref="B943:C943"/>
    <mergeCell ref="B821:C821"/>
    <mergeCell ref="B521:G521"/>
    <mergeCell ref="B305:C305"/>
    <mergeCell ref="I935:M936"/>
    <mergeCell ref="D863:G863"/>
    <mergeCell ref="B522:C522"/>
    <mergeCell ref="B218:C218"/>
    <mergeCell ref="B516:C516"/>
    <mergeCell ref="B59:C59"/>
    <mergeCell ref="B945:C945"/>
    <mergeCell ref="B827:G827"/>
    <mergeCell ref="B488:C488"/>
    <mergeCell ref="I171:K171"/>
    <mergeCell ref="L208:M208"/>
    <mergeCell ref="G114:H115"/>
    <mergeCell ref="D133:G133"/>
    <mergeCell ref="L662:M662"/>
    <mergeCell ref="B219:C219"/>
    <mergeCell ref="I42:K42"/>
    <mergeCell ref="I849:M850"/>
    <mergeCell ref="I173:K173"/>
    <mergeCell ref="I471:K471"/>
    <mergeCell ref="I769:K769"/>
    <mergeCell ref="B668:G668"/>
    <mergeCell ref="I259:K259"/>
    <mergeCell ref="D756:G756"/>
    <mergeCell ref="D731:G731"/>
    <mergeCell ref="I682:K682"/>
    <mergeCell ref="I44:K44"/>
    <mergeCell ref="B961:C961"/>
    <mergeCell ref="I473:K473"/>
    <mergeCell ref="L564:M564"/>
    <mergeCell ref="D758:G758"/>
    <mergeCell ref="I852:M852"/>
    <mergeCell ref="D32:G32"/>
    <mergeCell ref="B665:C666"/>
    <mergeCell ref="B658:C658"/>
    <mergeCell ref="B956:C956"/>
    <mergeCell ref="I256:K256"/>
    <mergeCell ref="B875:C875"/>
    <mergeCell ref="B971:C972"/>
    <mergeCell ref="D432:F433"/>
    <mergeCell ref="G469:H470"/>
    <mergeCell ref="D146:G146"/>
    <mergeCell ref="I858:K858"/>
    <mergeCell ref="I401:K401"/>
    <mergeCell ref="I97:K97"/>
    <mergeCell ref="B232:C232"/>
    <mergeCell ref="I96:K96"/>
    <mergeCell ref="D515:G515"/>
    <mergeCell ref="D173:G173"/>
    <mergeCell ref="D471:G471"/>
    <mergeCell ref="D769:G769"/>
    <mergeCell ref="I403:K403"/>
    <mergeCell ref="I853:K853"/>
    <mergeCell ref="I98:K98"/>
    <mergeCell ref="I582:M582"/>
    <mergeCell ref="D473:G473"/>
    <mergeCell ref="D60:G60"/>
    <mergeCell ref="L735:M735"/>
    <mergeCell ref="G616:H617"/>
    <mergeCell ref="B290:C290"/>
    <mergeCell ref="B588:C588"/>
    <mergeCell ref="I702:M703"/>
    <mergeCell ref="I398:K398"/>
    <mergeCell ref="B595:G595"/>
    <mergeCell ref="D45:G45"/>
    <mergeCell ref="B283:C283"/>
    <mergeCell ref="D802:G802"/>
    <mergeCell ref="B888:C888"/>
    <mergeCell ref="D16:F17"/>
    <mergeCell ref="D70:G70"/>
    <mergeCell ref="D499:G499"/>
    <mergeCell ref="B199:M199"/>
    <mergeCell ref="I116:K116"/>
    <mergeCell ref="I414:K414"/>
    <mergeCell ref="D347:F348"/>
    <mergeCell ref="D322:F323"/>
    <mergeCell ref="D376:G376"/>
    <mergeCell ref="D534:G534"/>
    <mergeCell ref="I178:M178"/>
    <mergeCell ref="D71:G71"/>
    <mergeCell ref="I22:K22"/>
    <mergeCell ref="B3:C3"/>
    <mergeCell ref="I432:M433"/>
    <mergeCell ref="B730:C730"/>
    <mergeCell ref="D98:G98"/>
    <mergeCell ref="D73:G73"/>
    <mergeCell ref="B941:C941"/>
    <mergeCell ref="B916:C916"/>
    <mergeCell ref="B310:C311"/>
    <mergeCell ref="B601:C601"/>
    <mergeCell ref="B303:C303"/>
    <mergeCell ref="L422:M422"/>
    <mergeCell ref="B732:C732"/>
    <mergeCell ref="I167:K167"/>
    <mergeCell ref="I142:K142"/>
    <mergeCell ref="L931:M931"/>
    <mergeCell ref="D973:G973"/>
    <mergeCell ref="I169:K169"/>
    <mergeCell ref="D77:F78"/>
    <mergeCell ref="I467:K467"/>
    <mergeCell ref="I442:K442"/>
    <mergeCell ref="D131:G131"/>
    <mergeCell ref="B515:C515"/>
    <mergeCell ref="D124:G124"/>
    <mergeCell ref="I767:K767"/>
    <mergeCell ref="B329:C329"/>
    <mergeCell ref="I959:M960"/>
    <mergeCell ref="D843:G843"/>
    <mergeCell ref="I796:K796"/>
    <mergeCell ref="I16:M17"/>
    <mergeCell ref="B356:C356"/>
    <mergeCell ref="B331:C331"/>
    <mergeCell ref="B509:G509"/>
    <mergeCell ref="B952:C952"/>
    <mergeCell ref="I445:M446"/>
    <mergeCell ref="I195:K195"/>
    <mergeCell ref="L48:M48"/>
    <mergeCell ref="I347:M348"/>
    <mergeCell ref="B662:C662"/>
    <mergeCell ref="B954:C954"/>
    <mergeCell ref="I522:K522"/>
    <mergeCell ref="I793:K793"/>
    <mergeCell ref="B655:C655"/>
    <mergeCell ref="D142:G142"/>
    <mergeCell ref="B751:C752"/>
    <mergeCell ref="D869:G869"/>
    <mergeCell ref="B228:C228"/>
    <mergeCell ref="I524:K524"/>
    <mergeCell ref="I795:K795"/>
    <mergeCell ref="B657:C657"/>
    <mergeCell ref="I822:K822"/>
    <mergeCell ref="I67:K67"/>
    <mergeCell ref="D144:G144"/>
    <mergeCell ref="D442:G442"/>
    <mergeCell ref="B42:C42"/>
    <mergeCell ref="D302:G302"/>
    <mergeCell ref="D600:G600"/>
    <mergeCell ref="C541:M541"/>
    <mergeCell ref="L74:M74"/>
    <mergeCell ref="B682:C682"/>
    <mergeCell ref="B44:C44"/>
    <mergeCell ref="B980:C980"/>
    <mergeCell ref="B558:G558"/>
    <mergeCell ref="G910:H911"/>
    <mergeCell ref="D900:G900"/>
    <mergeCell ref="I77:M78"/>
    <mergeCell ref="B681:C681"/>
    <mergeCell ref="B375:C375"/>
    <mergeCell ref="B889:G889"/>
    <mergeCell ref="B864:G864"/>
    <mergeCell ref="C443:M443"/>
    <mergeCell ref="B254:C254"/>
    <mergeCell ref="I208:K208"/>
    <mergeCell ref="G151:H152"/>
    <mergeCell ref="B683:C683"/>
    <mergeCell ref="B77:C78"/>
    <mergeCell ref="L674:M674"/>
    <mergeCell ref="B256:C256"/>
    <mergeCell ref="I210:K210"/>
    <mergeCell ref="D501:G501"/>
    <mergeCell ref="L728:M728"/>
    <mergeCell ref="I719:K719"/>
    <mergeCell ref="D584:G584"/>
    <mergeCell ref="I122:K122"/>
    <mergeCell ref="I537:K537"/>
    <mergeCell ref="D918:G918"/>
    <mergeCell ref="B408:C409"/>
    <mergeCell ref="D524:G524"/>
    <mergeCell ref="D795:G795"/>
    <mergeCell ref="B401:C401"/>
    <mergeCell ref="D279:G279"/>
    <mergeCell ref="L759:M759"/>
    <mergeCell ref="D67:G67"/>
    <mergeCell ref="D953:G953"/>
    <mergeCell ref="D496:G496"/>
    <mergeCell ref="I726:M727"/>
    <mergeCell ref="I107:K107"/>
    <mergeCell ref="D830:G830"/>
    <mergeCell ref="B619:G619"/>
    <mergeCell ref="D69:G69"/>
    <mergeCell ref="D498:G498"/>
    <mergeCell ref="B728:C728"/>
    <mergeCell ref="B267:C267"/>
    <mergeCell ref="D527:G527"/>
    <mergeCell ref="D469:F470"/>
    <mergeCell ref="D969:G969"/>
    <mergeCell ref="I9:K9"/>
    <mergeCell ref="I895:K895"/>
    <mergeCell ref="I140:K140"/>
    <mergeCell ref="I438:K438"/>
    <mergeCell ref="D4:F5"/>
    <mergeCell ref="B269:C269"/>
    <mergeCell ref="I894:K894"/>
    <mergeCell ref="G837:H838"/>
    <mergeCell ref="D775:F776"/>
    <mergeCell ref="I133:K133"/>
    <mergeCell ref="D514:G514"/>
    <mergeCell ref="D210:G210"/>
    <mergeCell ref="I11:K11"/>
    <mergeCell ref="I440:K440"/>
    <mergeCell ref="I598:K598"/>
    <mergeCell ref="D209:G209"/>
    <mergeCell ref="I896:K896"/>
    <mergeCell ref="D245:G245"/>
    <mergeCell ref="I135:K135"/>
    <mergeCell ref="D516:G516"/>
    <mergeCell ref="G224:H225"/>
    <mergeCell ref="B414:C414"/>
    <mergeCell ref="L772:M772"/>
    <mergeCell ref="G653:H654"/>
    <mergeCell ref="B579:C580"/>
    <mergeCell ref="D966:G966"/>
    <mergeCell ref="B327:C327"/>
    <mergeCell ref="B625:C625"/>
    <mergeCell ref="I739:M740"/>
    <mergeCell ref="B416:C416"/>
    <mergeCell ref="B22:C22"/>
    <mergeCell ref="D82:G82"/>
    <mergeCell ref="B320:C320"/>
    <mergeCell ref="D240:G240"/>
    <mergeCell ref="D511:G511"/>
    <mergeCell ref="B749:C749"/>
    <mergeCell ref="D669:G669"/>
    <mergeCell ref="I608:K608"/>
    <mergeCell ref="C786:M786"/>
    <mergeCell ref="L12:M12"/>
    <mergeCell ref="I491:K491"/>
    <mergeCell ref="D271:G271"/>
    <mergeCell ref="I153:K153"/>
    <mergeCell ref="I818:K818"/>
    <mergeCell ref="D359:F360"/>
    <mergeCell ref="B38:C38"/>
    <mergeCell ref="I609:K609"/>
    <mergeCell ref="D571:G571"/>
    <mergeCell ref="D229:G229"/>
    <mergeCell ref="D894:G894"/>
    <mergeCell ref="D849:F850"/>
    <mergeCell ref="B467:C467"/>
    <mergeCell ref="D565:G565"/>
    <mergeCell ref="D108:G108"/>
    <mergeCell ref="I820:K820"/>
    <mergeCell ref="L368:M368"/>
    <mergeCell ref="I40:M41"/>
    <mergeCell ref="I363:K363"/>
    <mergeCell ref="D537:G537"/>
    <mergeCell ref="I611:K611"/>
    <mergeCell ref="I469:M470"/>
    <mergeCell ref="B338:C338"/>
    <mergeCell ref="D598:G598"/>
    <mergeCell ref="L159:M159"/>
    <mergeCell ref="D896:G896"/>
    <mergeCell ref="B496:C496"/>
    <mergeCell ref="B767:C767"/>
    <mergeCell ref="B33:C33"/>
    <mergeCell ref="B264:G264"/>
    <mergeCell ref="B462:C462"/>
    <mergeCell ref="B340:C340"/>
    <mergeCell ref="L459:M459"/>
    <mergeCell ref="I965:K965"/>
    <mergeCell ref="B498:C498"/>
    <mergeCell ref="B796:C796"/>
    <mergeCell ref="I179:K179"/>
    <mergeCell ref="B35:C35"/>
    <mergeCell ref="L968:M968"/>
    <mergeCell ref="D255:G255"/>
    <mergeCell ref="I510:K510"/>
    <mergeCell ref="I206:K206"/>
    <mergeCell ref="D114:F115"/>
    <mergeCell ref="I504:K504"/>
    <mergeCell ref="B979:C979"/>
    <mergeCell ref="I802:K802"/>
    <mergeCell ref="I662:K662"/>
    <mergeCell ref="L699:M699"/>
    <mergeCell ref="D624:G624"/>
    <mergeCell ref="B552:C552"/>
    <mergeCell ref="B180:C180"/>
    <mergeCell ref="D924:G924"/>
    <mergeCell ref="D609:G609"/>
    <mergeCell ref="I386:M386"/>
    <mergeCell ref="I833:K833"/>
    <mergeCell ref="B697:C697"/>
    <mergeCell ref="D611:G611"/>
    <mergeCell ref="B392:C392"/>
    <mergeCell ref="L85:M85"/>
    <mergeCell ref="B699:C699"/>
    <mergeCell ref="B399:G399"/>
    <mergeCell ref="B738:M738"/>
    <mergeCell ref="I490:K490"/>
    <mergeCell ref="L839:M839"/>
    <mergeCell ref="I559:K559"/>
    <mergeCell ref="D940:G940"/>
    <mergeCell ref="I217:K217"/>
    <mergeCell ref="B692:C692"/>
    <mergeCell ref="D179:G179"/>
    <mergeCell ref="L385:M385"/>
    <mergeCell ref="D635:G635"/>
    <mergeCell ref="B265:C265"/>
    <mergeCell ref="I980:K980"/>
    <mergeCell ref="I561:K561"/>
    <mergeCell ref="B694:C694"/>
    <mergeCell ref="I859:K859"/>
    <mergeCell ref="I681:K681"/>
    <mergeCell ref="D339:G339"/>
    <mergeCell ref="D643:G643"/>
    <mergeCell ref="D637:G637"/>
    <mergeCell ref="B117:G117"/>
    <mergeCell ref="D180:G180"/>
    <mergeCell ref="I254:K254"/>
    <mergeCell ref="I105:M105"/>
    <mergeCell ref="D332:G332"/>
    <mergeCell ref="I220:K220"/>
    <mergeCell ref="C884:M884"/>
    <mergeCell ref="B122:C122"/>
    <mergeCell ref="D937:G937"/>
    <mergeCell ref="I114:M115"/>
    <mergeCell ref="B412:C412"/>
    <mergeCell ref="G4:H5"/>
    <mergeCell ref="B710:C710"/>
    <mergeCell ref="B288:G288"/>
    <mergeCell ref="B868:C868"/>
    <mergeCell ref="B717:G717"/>
    <mergeCell ref="B114:C115"/>
    <mergeCell ref="B107:C107"/>
    <mergeCell ref="B89:C90"/>
    <mergeCell ref="B405:C405"/>
    <mergeCell ref="I280:K280"/>
    <mergeCell ref="I551:K551"/>
    <mergeCell ref="D479:G479"/>
    <mergeCell ref="D777:G777"/>
    <mergeCell ref="L771:M771"/>
    <mergeCell ref="L765:M765"/>
    <mergeCell ref="B9:C9"/>
    <mergeCell ref="B438:C438"/>
    <mergeCell ref="D681:G681"/>
    <mergeCell ref="D352:G352"/>
    <mergeCell ref="B133:C133"/>
    <mergeCell ref="I905:K905"/>
    <mergeCell ref="I763:M764"/>
    <mergeCell ref="D569:G569"/>
    <mergeCell ref="I144:K144"/>
    <mergeCell ref="D867:G867"/>
    <mergeCell ref="B43:G43"/>
    <mergeCell ref="D106:G106"/>
    <mergeCell ref="I302:K302"/>
    <mergeCell ref="L483:M483"/>
    <mergeCell ref="I31:M31"/>
    <mergeCell ref="D481:F482"/>
    <mergeCell ref="D981:G981"/>
    <mergeCell ref="B135:C135"/>
    <mergeCell ref="L912:M912"/>
    <mergeCell ref="I907:K907"/>
    <mergeCell ref="G65:H66"/>
    <mergeCell ref="B792:C792"/>
    <mergeCell ref="L783:M783"/>
    <mergeCell ref="D251:G251"/>
    <mergeCell ref="L478:M478"/>
    <mergeCell ref="I177:K177"/>
    <mergeCell ref="I633:K633"/>
    <mergeCell ref="I931:K931"/>
    <mergeCell ref="D280:G280"/>
    <mergeCell ref="D551:G551"/>
    <mergeCell ref="I170:K170"/>
    <mergeCell ref="L784:M784"/>
    <mergeCell ref="D709:G709"/>
    <mergeCell ref="D246:G246"/>
    <mergeCell ref="D282:G282"/>
    <mergeCell ref="C198:M198"/>
    <mergeCell ref="I172:K172"/>
    <mergeCell ref="B818:C818"/>
    <mergeCell ref="D711:G711"/>
    <mergeCell ref="L809:M809"/>
    <mergeCell ref="B616:C617"/>
    <mergeCell ref="B364:C364"/>
    <mergeCell ref="D275:G275"/>
    <mergeCell ref="D406:G406"/>
    <mergeCell ref="G714:H715"/>
    <mergeCell ref="D704:G704"/>
    <mergeCell ref="B820:C820"/>
    <mergeCell ref="I812:M813"/>
    <mergeCell ref="I46:K46"/>
    <mergeCell ref="I166:M166"/>
    <mergeCell ref="D277:G277"/>
    <mergeCell ref="L49:M49"/>
    <mergeCell ref="B50:C50"/>
    <mergeCell ref="B479:C479"/>
    <mergeCell ref="B777:C777"/>
    <mergeCell ref="L380:M380"/>
    <mergeCell ref="I557:K557"/>
    <mergeCell ref="D422:G422"/>
    <mergeCell ref="I671:K671"/>
    <mergeCell ref="I646:K646"/>
    <mergeCell ref="D579:F580"/>
    <mergeCell ref="I944:K944"/>
    <mergeCell ref="D633:G633"/>
    <mergeCell ref="B504:C504"/>
    <mergeCell ref="D931:G931"/>
    <mergeCell ref="D886:F887"/>
    <mergeCell ref="B802:C802"/>
    <mergeCell ref="D424:G424"/>
    <mergeCell ref="I857:K857"/>
    <mergeCell ref="D722:G722"/>
    <mergeCell ref="I977:K977"/>
    <mergeCell ref="I648:K648"/>
    <mergeCell ref="D417:G417"/>
    <mergeCell ref="D295:G295"/>
    <mergeCell ref="B831:C831"/>
    <mergeCell ref="D724:G724"/>
    <mergeCell ref="B499:C499"/>
    <mergeCell ref="L863:M863"/>
    <mergeCell ref="I245:K245"/>
    <mergeCell ref="D910:F911"/>
    <mergeCell ref="B833:C833"/>
    <mergeCell ref="G763:H764"/>
    <mergeCell ref="B376:C376"/>
    <mergeCell ref="I59:K59"/>
    <mergeCell ref="B805:C805"/>
    <mergeCell ref="D21:G21"/>
    <mergeCell ref="D151:F152"/>
    <mergeCell ref="B745:C745"/>
    <mergeCell ref="I699:K699"/>
    <mergeCell ref="G126:H127"/>
    <mergeCell ref="D48:G48"/>
    <mergeCell ref="B141:G141"/>
    <mergeCell ref="I278:K278"/>
    <mergeCell ref="D477:G477"/>
    <mergeCell ref="I576:K576"/>
    <mergeCell ref="I840:M840"/>
    <mergeCell ref="I271:K271"/>
    <mergeCell ref="B530:C531"/>
    <mergeCell ref="D646:G646"/>
    <mergeCell ref="D944:G944"/>
    <mergeCell ref="L881:M881"/>
    <mergeCell ref="I700:K700"/>
    <mergeCell ref="D804:G804"/>
    <mergeCell ref="I423:M423"/>
    <mergeCell ref="G28:H29"/>
    <mergeCell ref="B973:C973"/>
    <mergeCell ref="B734:C734"/>
    <mergeCell ref="L576:M576"/>
    <mergeCell ref="G457:H458"/>
    <mergeCell ref="D648:G648"/>
    <mergeCell ref="B131:C131"/>
    <mergeCell ref="B429:C429"/>
    <mergeCell ref="I729:M729"/>
    <mergeCell ref="D349:G349"/>
    <mergeCell ref="B465:C465"/>
    <mergeCell ref="B220:C220"/>
    <mergeCell ref="D647:G647"/>
    <mergeCell ref="B736:C736"/>
    <mergeCell ref="I579:M580"/>
    <mergeCell ref="B2:C2"/>
    <mergeCell ref="I418:K418"/>
    <mergeCell ref="B765:C765"/>
    <mergeCell ref="D672:G672"/>
    <mergeCell ref="I927:K927"/>
    <mergeCell ref="I718:K718"/>
    <mergeCell ref="I712:K712"/>
    <mergeCell ref="I255:K255"/>
    <mergeCell ref="D674:G674"/>
    <mergeCell ref="B154:G154"/>
    <mergeCell ref="D163:F164"/>
    <mergeCell ref="I929:K929"/>
    <mergeCell ref="D794:G794"/>
    <mergeCell ref="I413:K413"/>
    <mergeCell ref="I291:K291"/>
    <mergeCell ref="I589:K589"/>
    <mergeCell ref="D375:G375"/>
    <mergeCell ref="C492:M492"/>
    <mergeCell ref="D369:G369"/>
    <mergeCell ref="B447:C447"/>
    <mergeCell ref="D489:G489"/>
    <mergeCell ref="B910:C911"/>
    <mergeCell ref="I415:K415"/>
    <mergeCell ref="I151:M152"/>
    <mergeCell ref="B142:C142"/>
    <mergeCell ref="I197:K197"/>
    <mergeCell ref="D700:G700"/>
    <mergeCell ref="D675:G675"/>
    <mergeCell ref="B449:C449"/>
    <mergeCell ref="B905:C905"/>
    <mergeCell ref="B151:C152"/>
    <mergeCell ref="B144:C144"/>
    <mergeCell ref="L508:M508"/>
    <mergeCell ref="B442:C442"/>
    <mergeCell ref="B302:C302"/>
    <mergeCell ref="B600:C600"/>
    <mergeCell ref="I925:M925"/>
    <mergeCell ref="B542:M542"/>
    <mergeCell ref="L293:M293"/>
    <mergeCell ref="B907:C907"/>
    <mergeCell ref="I342:K342"/>
    <mergeCell ref="I317:K317"/>
    <mergeCell ref="L134:M134"/>
    <mergeCell ref="D814:G814"/>
    <mergeCell ref="L808:M808"/>
    <mergeCell ref="D393:G393"/>
    <mergeCell ref="I344:K344"/>
    <mergeCell ref="I940:K940"/>
    <mergeCell ref="I827:M827"/>
    <mergeCell ref="B318:C318"/>
    <mergeCell ref="B170:C170"/>
    <mergeCell ref="I942:K942"/>
    <mergeCell ref="D413:G413"/>
    <mergeCell ref="B80:G80"/>
    <mergeCell ref="I339:K339"/>
    <mergeCell ref="D720:G720"/>
    <mergeCell ref="I68:M68"/>
    <mergeCell ref="I190:M190"/>
    <mergeCell ref="L520:M520"/>
    <mergeCell ref="B172:C172"/>
    <mergeCell ref="L949:M949"/>
    <mergeCell ref="L221:M221"/>
    <mergeCell ref="G102:H103"/>
    <mergeCell ref="D415:G415"/>
    <mergeCell ref="B386:G386"/>
    <mergeCell ref="B829:C829"/>
    <mergeCell ref="L650:M650"/>
    <mergeCell ref="J2:K2"/>
    <mergeCell ref="I57:K57"/>
    <mergeCell ref="D236:F237"/>
    <mergeCell ref="I355:K355"/>
    <mergeCell ref="B830:C830"/>
    <mergeCell ref="D439:G439"/>
    <mergeCell ref="D317:G317"/>
    <mergeCell ref="I784:K784"/>
    <mergeCell ref="L821:M821"/>
    <mergeCell ref="I365:K365"/>
    <mergeCell ref="D746:G746"/>
    <mergeCell ref="I243:K243"/>
    <mergeCell ref="L979:M979"/>
    <mergeCell ref="D12:G12"/>
    <mergeCell ref="I357:K357"/>
    <mergeCell ref="D143:G143"/>
    <mergeCell ref="D441:G441"/>
    <mergeCell ref="D319:G319"/>
    <mergeCell ref="B852:G852"/>
    <mergeCell ref="I58:K58"/>
    <mergeCell ref="B653:C654"/>
    <mergeCell ref="D14:G14"/>
    <mergeCell ref="B244:C244"/>
    <mergeCell ref="D741:G741"/>
    <mergeCell ref="I971:M972"/>
    <mergeCell ref="B977:C977"/>
    <mergeCell ref="B673:C673"/>
    <mergeCell ref="I83:K83"/>
    <mergeCell ref="I203:M203"/>
    <mergeCell ref="D314:G314"/>
    <mergeCell ref="B514:C514"/>
    <mergeCell ref="I239:M239"/>
    <mergeCell ref="B92:G92"/>
    <mergeCell ref="I569:K569"/>
    <mergeCell ref="I810:K810"/>
    <mergeCell ref="B550:C550"/>
    <mergeCell ref="B766:G766"/>
    <mergeCell ref="D159:G159"/>
    <mergeCell ref="B87:C87"/>
    <mergeCell ref="L961:M961"/>
    <mergeCell ref="B245:C245"/>
    <mergeCell ref="B814:C814"/>
    <mergeCell ref="L417:M417"/>
    <mergeCell ref="I89:M90"/>
    <mergeCell ref="D459:G459"/>
    <mergeCell ref="I385:K385"/>
    <mergeCell ref="D616:F617"/>
    <mergeCell ref="B545:C545"/>
    <mergeCell ref="D461:G461"/>
    <mergeCell ref="I716:K716"/>
    <mergeCell ref="D156:G156"/>
    <mergeCell ref="B576:C576"/>
    <mergeCell ref="D454:G454"/>
    <mergeCell ref="D373:G373"/>
    <mergeCell ref="B271:C271"/>
    <mergeCell ref="I236:M237"/>
    <mergeCell ref="I282:K282"/>
    <mergeCell ref="D785:G785"/>
    <mergeCell ref="I711:K711"/>
    <mergeCell ref="G922:H923"/>
    <mergeCell ref="G800:H801"/>
    <mergeCell ref="D673:G673"/>
    <mergeCell ref="L587:M587"/>
    <mergeCell ref="B598:C598"/>
    <mergeCell ref="I8:K8"/>
    <mergeCell ref="D389:G389"/>
    <mergeCell ref="I437:K437"/>
    <mergeCell ref="D818:G818"/>
    <mergeCell ref="I435:M435"/>
    <mergeCell ref="I735:K735"/>
    <mergeCell ref="I613:K613"/>
    <mergeCell ref="I315:K315"/>
    <mergeCell ref="D84:G84"/>
    <mergeCell ref="I771:K771"/>
    <mergeCell ref="I429:K429"/>
    <mergeCell ref="I10:K10"/>
    <mergeCell ref="I308:K308"/>
    <mergeCell ref="D385:G385"/>
    <mergeCell ref="L918:M918"/>
    <mergeCell ref="D841:G841"/>
    <mergeCell ref="D86:G86"/>
    <mergeCell ref="B712:C712"/>
    <mergeCell ref="B255:C255"/>
    <mergeCell ref="B316:C316"/>
    <mergeCell ref="B929:C929"/>
    <mergeCell ref="B420:C421"/>
    <mergeCell ref="B589:C589"/>
    <mergeCell ref="B624:C624"/>
    <mergeCell ref="B502:C502"/>
    <mergeCell ref="D684:G684"/>
    <mergeCell ref="I616:M617"/>
    <mergeCell ref="D842:G842"/>
    <mergeCell ref="B914:C914"/>
    <mergeCell ref="B197:C197"/>
    <mergeCell ref="I455:K455"/>
    <mergeCell ref="B924:C924"/>
    <mergeCell ref="L606:M606"/>
    <mergeCell ref="L160:M160"/>
    <mergeCell ref="I326:K326"/>
    <mergeCell ref="I755:K755"/>
    <mergeCell ref="D226:G226"/>
    <mergeCell ref="I21:K21"/>
    <mergeCell ref="L214:M214"/>
    <mergeCell ref="L189:M189"/>
    <mergeCell ref="D560:G560"/>
    <mergeCell ref="D831:G831"/>
    <mergeCell ref="I450:K450"/>
    <mergeCell ref="D261:F262"/>
    <mergeCell ref="D437:G437"/>
    <mergeCell ref="I486:K486"/>
    <mergeCell ref="I757:K757"/>
    <mergeCell ref="D690:F691"/>
    <mergeCell ref="D228:G228"/>
    <mergeCell ref="I23:K23"/>
    <mergeCell ref="D526:G526"/>
    <mergeCell ref="D404:G404"/>
    <mergeCell ref="B940:C940"/>
    <mergeCell ref="D562:G562"/>
    <mergeCell ref="I452:K452"/>
    <mergeCell ref="B179:C179"/>
    <mergeCell ref="D99:G99"/>
    <mergeCell ref="B4:C5"/>
    <mergeCell ref="L30:M30"/>
    <mergeCell ref="D528:G528"/>
    <mergeCell ref="D826:G826"/>
    <mergeCell ref="B942:C942"/>
    <mergeCell ref="B974:G974"/>
    <mergeCell ref="I533:M533"/>
    <mergeCell ref="B339:C339"/>
    <mergeCell ref="B643:C643"/>
    <mergeCell ref="L361:M361"/>
    <mergeCell ref="B637:C637"/>
    <mergeCell ref="I962:M962"/>
    <mergeCell ref="G567:H568"/>
    <mergeCell ref="I81:K81"/>
    <mergeCell ref="I379:K379"/>
    <mergeCell ref="B885:M885"/>
    <mergeCell ref="L661:M661"/>
    <mergeCell ref="D430:G430"/>
    <mergeCell ref="I381:K381"/>
    <mergeCell ref="I679:K679"/>
    <mergeCell ref="I380:K380"/>
    <mergeCell ref="B355:C355"/>
    <mergeCell ref="B784:C784"/>
    <mergeCell ref="B572:C572"/>
    <mergeCell ref="D450:G450"/>
    <mergeCell ref="L685:M685"/>
    <mergeCell ref="B357:C357"/>
    <mergeCell ref="L258:M258"/>
    <mergeCell ref="B65:C66"/>
    <mergeCell ref="B58:C58"/>
    <mergeCell ref="D452:G452"/>
    <mergeCell ref="B423:G423"/>
    <mergeCell ref="B60:C60"/>
    <mergeCell ref="B640:M640"/>
    <mergeCell ref="I819:K819"/>
    <mergeCell ref="I690:M691"/>
    <mergeCell ref="L716:M716"/>
    <mergeCell ref="I94:K94"/>
    <mergeCell ref="D939:G939"/>
    <mergeCell ref="B569:C569"/>
    <mergeCell ref="B867:C867"/>
    <mergeCell ref="B236:C237"/>
    <mergeCell ref="I550:K550"/>
    <mergeCell ref="I821:K821"/>
    <mergeCell ref="I979:K979"/>
    <mergeCell ref="D941:G941"/>
    <mergeCell ref="D49:G49"/>
    <mergeCell ref="I516:K516"/>
    <mergeCell ref="D478:G478"/>
    <mergeCell ref="I856:K856"/>
    <mergeCell ref="I552:K552"/>
    <mergeCell ref="I733:K733"/>
    <mergeCell ref="I95:K95"/>
    <mergeCell ref="I393:K393"/>
    <mergeCell ref="C296:M296"/>
    <mergeCell ref="B251:C251"/>
    <mergeCell ref="D171:G171"/>
    <mergeCell ref="B714:C715"/>
    <mergeCell ref="B585:C585"/>
    <mergeCell ref="L698:M698"/>
    <mergeCell ref="B280:C280"/>
    <mergeCell ref="B709:C709"/>
    <mergeCell ref="B587:C587"/>
    <mergeCell ref="B803:G803"/>
    <mergeCell ref="D196:G196"/>
    <mergeCell ref="B282:C282"/>
    <mergeCell ref="B920:C920"/>
    <mergeCell ref="I607:M607"/>
    <mergeCell ref="L97:M97"/>
    <mergeCell ref="G212:H213"/>
    <mergeCell ref="B711:C711"/>
    <mergeCell ref="L183:M183"/>
    <mergeCell ref="I121:K121"/>
    <mergeCell ref="L612:M612"/>
    <mergeCell ref="D952:G952"/>
    <mergeCell ref="D653:F654"/>
    <mergeCell ref="D191:G191"/>
    <mergeCell ref="I148:K148"/>
    <mergeCell ref="G506:H507"/>
    <mergeCell ref="B8:C8"/>
    <mergeCell ref="I535:K535"/>
    <mergeCell ref="D954:G954"/>
    <mergeCell ref="D959:F960"/>
    <mergeCell ref="I631:M631"/>
    <mergeCell ref="D522:G522"/>
    <mergeCell ref="D856:G856"/>
    <mergeCell ref="B10:C10"/>
    <mergeCell ref="I782:K782"/>
    <mergeCell ref="B308:C308"/>
    <mergeCell ref="L330:M330"/>
    <mergeCell ref="I319:K319"/>
    <mergeCell ref="D822:G822"/>
    <mergeCell ref="B300:C300"/>
    <mergeCell ref="G530:H531"/>
    <mergeCell ref="B422:C422"/>
    <mergeCell ref="I477:K477"/>
    <mergeCell ref="D858:G858"/>
    <mergeCell ref="G959:H960"/>
    <mergeCell ref="B190:G190"/>
    <mergeCell ref="B633:C633"/>
    <mergeCell ref="B608:C608"/>
    <mergeCell ref="L630:M630"/>
    <mergeCell ref="D553:G553"/>
    <mergeCell ref="B722:C722"/>
    <mergeCell ref="I508:K508"/>
    <mergeCell ref="D853:G853"/>
    <mergeCell ref="L790:M790"/>
    <mergeCell ref="I159:K159"/>
    <mergeCell ref="D121:G121"/>
    <mergeCell ref="I808:K808"/>
    <mergeCell ref="I466:K466"/>
    <mergeCell ref="G677:H678"/>
    <mergeCell ref="B326:C326"/>
    <mergeCell ref="I503:K503"/>
    <mergeCell ref="D824:F825"/>
    <mergeCell ref="I161:K161"/>
    <mergeCell ref="D878:G878"/>
    <mergeCell ref="D123:G123"/>
    <mergeCell ref="B656:G656"/>
    <mergeCell ref="B21:C21"/>
    <mergeCell ref="B457:C458"/>
    <mergeCell ref="D535:G535"/>
    <mergeCell ref="I461:K461"/>
    <mergeCell ref="D3:I3"/>
    <mergeCell ref="B239:G239"/>
    <mergeCell ref="I653:M654"/>
    <mergeCell ref="L343:M343"/>
    <mergeCell ref="D879:G879"/>
    <mergeCell ref="I63:K63"/>
    <mergeCell ref="I43:M43"/>
    <mergeCell ref="B354:C354"/>
    <mergeCell ref="B203:G203"/>
    <mergeCell ref="I485:K485"/>
    <mergeCell ref="B648:C648"/>
    <mergeCell ref="D263:G263"/>
    <mergeCell ref="I189:K189"/>
    <mergeCell ref="D597:G597"/>
    <mergeCell ref="I487:K487"/>
    <mergeCell ref="I548:K548"/>
    <mergeCell ref="I523:K523"/>
    <mergeCell ref="D134:G134"/>
    <mergeCell ref="D292:G292"/>
    <mergeCell ref="D563:G563"/>
    <mergeCell ref="B679:C679"/>
    <mergeCell ref="D599:G599"/>
    <mergeCell ref="D726:F727"/>
    <mergeCell ref="I276:M276"/>
    <mergeCell ref="B380:C380"/>
    <mergeCell ref="L98:M98"/>
    <mergeCell ref="D294:G294"/>
    <mergeCell ref="D932:G932"/>
    <mergeCell ref="B506:C507"/>
    <mergeCell ref="I570:M570"/>
    <mergeCell ref="I205:K205"/>
    <mergeCell ref="L398:M398"/>
    <mergeCell ref="B674:C674"/>
    <mergeCell ref="G604:H605"/>
    <mergeCell ref="I118:K118"/>
    <mergeCell ref="B794:C794"/>
    <mergeCell ref="D594:G594"/>
    <mergeCell ref="B253:C253"/>
    <mergeCell ref="I824:M825"/>
    <mergeCell ref="B837:C838"/>
    <mergeCell ref="B551:C551"/>
    <mergeCell ref="B707:C707"/>
    <mergeCell ref="D650:G650"/>
    <mergeCell ref="I880:K880"/>
    <mergeCell ref="I119:K119"/>
    <mergeCell ref="D195:G195"/>
    <mergeCell ref="D610:G610"/>
    <mergeCell ref="D189:G189"/>
    <mergeCell ref="I865:K865"/>
    <mergeCell ref="B6:C6"/>
    <mergeCell ref="B301:G301"/>
    <mergeCell ref="I875:K875"/>
    <mergeCell ref="D197:G197"/>
    <mergeCell ref="I831:K831"/>
    <mergeCell ref="B102:C103"/>
    <mergeCell ref="B95:C95"/>
    <mergeCell ref="B418:C418"/>
    <mergeCell ref="B393:C393"/>
    <mergeCell ref="L453:M453"/>
    <mergeCell ref="L111:M111"/>
    <mergeCell ref="D951:G951"/>
    <mergeCell ref="I890:K890"/>
    <mergeCell ref="L882:M882"/>
    <mergeCell ref="B306:C306"/>
    <mergeCell ref="I420:M421"/>
    <mergeCell ref="B97:C97"/>
    <mergeCell ref="B718:C718"/>
    <mergeCell ref="L753:M753"/>
    <mergeCell ref="G775:H776"/>
    <mergeCell ref="I289:K289"/>
    <mergeCell ref="I587:K587"/>
    <mergeCell ref="B720:C720"/>
    <mergeCell ref="I130:K130"/>
    <mergeCell ref="D365:G365"/>
    <mergeCell ref="D663:G663"/>
    <mergeCell ref="D961:G961"/>
    <mergeCell ref="I893:K893"/>
    <mergeCell ref="I138:M139"/>
    <mergeCell ref="I132:K132"/>
    <mergeCell ref="D65:F66"/>
    <mergeCell ref="D40:F41"/>
    <mergeCell ref="I430:K430"/>
    <mergeCell ref="I290:K290"/>
    <mergeCell ref="I588:K588"/>
    <mergeCell ref="B148:C148"/>
    <mergeCell ref="D963:G963"/>
    <mergeCell ref="D208:G208"/>
    <mergeCell ref="B622:C622"/>
    <mergeCell ref="D366:G366"/>
    <mergeCell ref="B780:C780"/>
    <mergeCell ref="B317:C317"/>
    <mergeCell ref="I888:K888"/>
    <mergeCell ref="D875:G875"/>
    <mergeCell ref="B746:C746"/>
    <mergeCell ref="B108:C108"/>
    <mergeCell ref="L466:M466"/>
    <mergeCell ref="D964:G964"/>
    <mergeCell ref="B143:C143"/>
    <mergeCell ref="B319:C319"/>
    <mergeCell ref="I644:M644"/>
    <mergeCell ref="D212:F213"/>
    <mergeCell ref="G249:H250"/>
    <mergeCell ref="B477:C477"/>
    <mergeCell ref="I183:K183"/>
    <mergeCell ref="B20:C20"/>
    <mergeCell ref="L797:M797"/>
    <mergeCell ref="B689:M689"/>
    <mergeCell ref="D259:G259"/>
    <mergeCell ref="I606:K606"/>
    <mergeCell ref="I185:K185"/>
    <mergeCell ref="I483:K483"/>
    <mergeCell ref="L67:M67"/>
    <mergeCell ref="I817:K817"/>
    <mergeCell ref="D559:G559"/>
    <mergeCell ref="B159:C159"/>
    <mergeCell ref="I484:M484"/>
    <mergeCell ref="D812:F813"/>
    <mergeCell ref="I214:K214"/>
    <mergeCell ref="I941:K941"/>
    <mergeCell ref="L367:M367"/>
    <mergeCell ref="I601:K601"/>
    <mergeCell ref="D290:G290"/>
    <mergeCell ref="B167:C167"/>
    <mergeCell ref="B161:C161"/>
    <mergeCell ref="D588:G588"/>
    <mergeCell ref="D859:G859"/>
    <mergeCell ref="B459:C459"/>
    <mergeCell ref="C933:M933"/>
    <mergeCell ref="L62:M62"/>
    <mergeCell ref="B800:C801"/>
    <mergeCell ref="B670:C670"/>
    <mergeCell ref="L667:M667"/>
    <mergeCell ref="B461:C461"/>
    <mergeCell ref="I65:M66"/>
    <mergeCell ref="B795:C795"/>
    <mergeCell ref="B444:M444"/>
    <mergeCell ref="I659:K659"/>
    <mergeCell ref="D567:F568"/>
    <mergeCell ref="B373:C373"/>
    <mergeCell ref="I196:K196"/>
    <mergeCell ref="I232:K232"/>
    <mergeCell ref="D735:G735"/>
    <mergeCell ref="D316:G316"/>
    <mergeCell ref="I661:K661"/>
    <mergeCell ref="L820:M820"/>
    <mergeCell ref="I204:K204"/>
    <mergeCell ref="D308:G308"/>
    <mergeCell ref="D606:G606"/>
    <mergeCell ref="I356:K356"/>
    <mergeCell ref="I532:K532"/>
    <mergeCell ref="L238:M238"/>
    <mergeCell ref="I233:K233"/>
    <mergeCell ref="D730:G730"/>
    <mergeCell ref="B846:C846"/>
    <mergeCell ref="D608:G608"/>
    <mergeCell ref="B91:C91"/>
    <mergeCell ref="B389:C389"/>
    <mergeCell ref="L747:M747"/>
    <mergeCell ref="I685:K685"/>
    <mergeCell ref="B187:C188"/>
    <mergeCell ref="D916:G916"/>
    <mergeCell ref="L538:M538"/>
    <mergeCell ref="I506:M507"/>
    <mergeCell ref="I80:M80"/>
    <mergeCell ref="B93:C93"/>
    <mergeCell ref="I258:K258"/>
    <mergeCell ref="L967:M967"/>
    <mergeCell ref="B391:C391"/>
    <mergeCell ref="B385:C385"/>
    <mergeCell ref="L233:M233"/>
    <mergeCell ref="I687:K687"/>
    <mergeCell ref="B86:C86"/>
    <mergeCell ref="I411:M411"/>
    <mergeCell ref="I253:K253"/>
    <mergeCell ref="D634:G634"/>
    <mergeCell ref="D329:G329"/>
    <mergeCell ref="B754:G754"/>
    <mergeCell ref="D763:F764"/>
    <mergeCell ref="I742:M742"/>
    <mergeCell ref="D331:G331"/>
    <mergeCell ref="I567:M568"/>
    <mergeCell ref="I586:K586"/>
    <mergeCell ref="B865:C865"/>
    <mergeCell ref="C149:M149"/>
    <mergeCell ref="B104:C104"/>
    <mergeCell ref="D662:G662"/>
    <mergeCell ref="L760:M760"/>
    <mergeCell ref="I698:K698"/>
    <mergeCell ref="G641:H642"/>
    <mergeCell ref="B567:C568"/>
    <mergeCell ref="B560:C560"/>
    <mergeCell ref="L434:M434"/>
    <mergeCell ref="B744:C744"/>
    <mergeCell ref="B106:C106"/>
    <mergeCell ref="B771:C771"/>
    <mergeCell ref="B404:C404"/>
    <mergeCell ref="I766:M766"/>
    <mergeCell ref="L734:M734"/>
    <mergeCell ref="I602:K602"/>
    <mergeCell ref="D42:G42"/>
    <mergeCell ref="L465:M465"/>
    <mergeCell ref="B130:C130"/>
    <mergeCell ref="I902:K902"/>
    <mergeCell ref="D50:G50"/>
    <mergeCell ref="D44:G44"/>
    <mergeCell ref="I597:K597"/>
    <mergeCell ref="B157:C157"/>
    <mergeCell ref="B132:C132"/>
    <mergeCell ref="I728:K728"/>
    <mergeCell ref="B455:C455"/>
    <mergeCell ref="B430:C430"/>
    <mergeCell ref="B925:G925"/>
    <mergeCell ref="L490:M490"/>
    <mergeCell ref="I913:M913"/>
    <mergeCell ref="I599:K599"/>
    <mergeCell ref="I457:M458"/>
    <mergeCell ref="D561:G561"/>
    <mergeCell ref="B755:C755"/>
    <mergeCell ref="L177:M177"/>
    <mergeCell ref="G812:H813"/>
    <mergeCell ref="I630:K630"/>
    <mergeCell ref="L447:M447"/>
    <mergeCell ref="B486:C486"/>
    <mergeCell ref="B757:C757"/>
    <mergeCell ref="D706:G706"/>
    <mergeCell ref="D402:G402"/>
    <mergeCell ref="I930:K930"/>
    <mergeCell ref="I175:M176"/>
    <mergeCell ref="D401:G401"/>
    <mergeCell ref="D102:F103"/>
    <mergeCell ref="I327:K327"/>
    <mergeCell ref="I650:K650"/>
    <mergeCell ref="I625:K625"/>
    <mergeCell ref="B185:C185"/>
    <mergeCell ref="B483:C483"/>
    <mergeCell ref="D403:G403"/>
    <mergeCell ref="B939:C939"/>
    <mergeCell ref="B817:C817"/>
    <mergeCell ref="L930:M930"/>
    <mergeCell ref="B214:C214"/>
    <mergeCell ref="B512:C512"/>
    <mergeCell ref="B783:C783"/>
    <mergeCell ref="I683:K683"/>
    <mergeCell ref="D249:F250"/>
    <mergeCell ref="G408:H409"/>
    <mergeCell ref="I343:K343"/>
    <mergeCell ref="B212:C213"/>
    <mergeCell ref="B57:C57"/>
    <mergeCell ref="I628:M629"/>
    <mergeCell ref="D759:G759"/>
    <mergeCell ref="I680:M680"/>
    <mergeCell ref="I38:K38"/>
    <mergeCell ref="B171:C171"/>
    <mergeCell ref="I854:K854"/>
    <mergeCell ref="I338:K338"/>
    <mergeCell ref="D877:G877"/>
    <mergeCell ref="I521:M521"/>
    <mergeCell ref="I257:K257"/>
    <mergeCell ref="D116:G116"/>
    <mergeCell ref="D414:G414"/>
    <mergeCell ref="D790:G790"/>
    <mergeCell ref="I978:K978"/>
    <mergeCell ref="I340:K340"/>
    <mergeCell ref="D273:F274"/>
    <mergeCell ref="B204:C204"/>
    <mergeCell ref="D327:G327"/>
    <mergeCell ref="D625:G625"/>
    <mergeCell ref="I252:M252"/>
    <mergeCell ref="B105:G105"/>
    <mergeCell ref="D416:G416"/>
    <mergeCell ref="B75:C75"/>
    <mergeCell ref="L257:M257"/>
    <mergeCell ref="L135:M135"/>
    <mergeCell ref="B233:C233"/>
    <mergeCell ref="B297:M297"/>
    <mergeCell ref="D328:G328"/>
    <mergeCell ref="L557:M557"/>
    <mergeCell ref="I696:K696"/>
    <mergeCell ref="D604:F605"/>
    <mergeCell ref="B856:C856"/>
    <mergeCell ref="B70:C70"/>
    <mergeCell ref="I269:K269"/>
    <mergeCell ref="D772:G772"/>
    <mergeCell ref="G886:H887"/>
    <mergeCell ref="L857:M857"/>
    <mergeCell ref="B858:C858"/>
    <mergeCell ref="I241:K241"/>
    <mergeCell ref="I539:K539"/>
    <mergeCell ref="D467:G467"/>
    <mergeCell ref="I697:K697"/>
    <mergeCell ref="D46:G46"/>
    <mergeCell ref="B672:C672"/>
    <mergeCell ref="D338:G338"/>
    <mergeCell ref="L275:M275"/>
    <mergeCell ref="I270:K270"/>
    <mergeCell ref="I876:M876"/>
    <mergeCell ref="D773:G773"/>
    <mergeCell ref="D767:G767"/>
    <mergeCell ref="L704:M704"/>
    <mergeCell ref="B128:C128"/>
    <mergeCell ref="B426:C426"/>
    <mergeCell ref="B224:C225"/>
    <mergeCell ref="D340:G340"/>
    <mergeCell ref="B217:C217"/>
    <mergeCell ref="L575:M575"/>
    <mergeCell ref="B428:C428"/>
    <mergeCell ref="L270:M270"/>
    <mergeCell ref="B586:C586"/>
    <mergeCell ref="B435:G435"/>
    <mergeCell ref="B123:C123"/>
    <mergeCell ref="I448:M448"/>
    <mergeCell ref="G53:H54"/>
    <mergeCell ref="D485:G485"/>
    <mergeCell ref="I273:M274"/>
    <mergeCell ref="D793:G793"/>
    <mergeCell ref="I112:K112"/>
    <mergeCell ref="D829:G829"/>
    <mergeCell ref="D74:G74"/>
    <mergeCell ref="I404:K404"/>
    <mergeCell ref="I621:K621"/>
    <mergeCell ref="D187:F188"/>
    <mergeCell ref="I412:K412"/>
    <mergeCell ref="I710:K710"/>
    <mergeCell ref="D697:G697"/>
    <mergeCell ref="D59:G59"/>
    <mergeCell ref="I604:M605"/>
    <mergeCell ref="I623:K623"/>
    <mergeCell ref="B902:C902"/>
    <mergeCell ref="D699:G699"/>
    <mergeCell ref="B604:C605"/>
    <mergeCell ref="B597:C597"/>
    <mergeCell ref="B808:C808"/>
    <mergeCell ref="I768:K768"/>
    <mergeCell ref="B599:C599"/>
    <mergeCell ref="I34:K34"/>
    <mergeCell ref="L202:M202"/>
    <mergeCell ref="I463:K463"/>
    <mergeCell ref="I803:M803"/>
    <mergeCell ref="B55:C55"/>
    <mergeCell ref="I797:K797"/>
    <mergeCell ref="I36:K36"/>
    <mergeCell ref="B322:C323"/>
    <mergeCell ref="I465:K465"/>
    <mergeCell ref="L502:M502"/>
    <mergeCell ref="L944:M944"/>
    <mergeCell ref="D112:G112"/>
    <mergeCell ref="D87:G87"/>
    <mergeCell ref="I336:K336"/>
    <mergeCell ref="B955:C955"/>
    <mergeCell ref="D122:G122"/>
    <mergeCell ref="B533:G533"/>
    <mergeCell ref="I765:K765"/>
    <mergeCell ref="I792:K792"/>
    <mergeCell ref="B962:G962"/>
    <mergeCell ref="D412:G412"/>
    <mergeCell ref="D710:G710"/>
    <mergeCell ref="I950:M950"/>
    <mergeCell ref="G555:H556"/>
    <mergeCell ref="L184:M184"/>
    <mergeCell ref="B500:C500"/>
    <mergeCell ref="B798:C798"/>
    <mergeCell ref="L342:M342"/>
    <mergeCell ref="I62:K62"/>
    <mergeCell ref="D712:G712"/>
    <mergeCell ref="B195:C195"/>
    <mergeCell ref="B231:C231"/>
    <mergeCell ref="B775:C776"/>
    <mergeCell ref="B523:C523"/>
    <mergeCell ref="I781:K781"/>
    <mergeCell ref="D743:G743"/>
    <mergeCell ref="I476:K476"/>
    <mergeCell ref="D140:G140"/>
    <mergeCell ref="D438:G438"/>
    <mergeCell ref="I783:K783"/>
    <mergeCell ref="I364:K364"/>
    <mergeCell ref="D11:G11"/>
    <mergeCell ref="D440:G440"/>
    <mergeCell ref="I695:K695"/>
    <mergeCell ref="B968:C968"/>
    <mergeCell ref="D135:G135"/>
    <mergeCell ref="B549:C549"/>
    <mergeCell ref="B978:C978"/>
    <mergeCell ref="B663:C663"/>
    <mergeCell ref="G445:H446"/>
    <mergeCell ref="B880:C880"/>
    <mergeCell ref="B242:C242"/>
    <mergeCell ref="B729:G729"/>
    <mergeCell ref="G481:H482"/>
    <mergeCell ref="I665:M666"/>
    <mergeCell ref="B671:C671"/>
    <mergeCell ref="L355:M355"/>
    <mergeCell ref="B969:C969"/>
    <mergeCell ref="I75:K75"/>
    <mergeCell ref="B963:C963"/>
    <mergeCell ref="B208:C208"/>
    <mergeCell ref="B882:C882"/>
    <mergeCell ref="B366:C366"/>
    <mergeCell ref="I863:K863"/>
    <mergeCell ref="B210:C210"/>
    <mergeCell ref="D914:G914"/>
    <mergeCell ref="C100:M100"/>
    <mergeCell ref="G163:H164"/>
    <mergeCell ref="D153:G153"/>
    <mergeCell ref="I110:K110"/>
    <mergeCell ref="I383:M384"/>
    <mergeCell ref="I706:K706"/>
    <mergeCell ref="I402:K402"/>
    <mergeCell ref="D310:F311"/>
    <mergeCell ref="D364:G364"/>
    <mergeCell ref="D820:G820"/>
    <mergeCell ref="I410:K410"/>
    <mergeCell ref="I708:K708"/>
    <mergeCell ref="B607:G607"/>
    <mergeCell ref="B234:C234"/>
    <mergeCell ref="B270:C270"/>
    <mergeCell ref="D28:F29"/>
    <mergeCell ref="B893:C893"/>
    <mergeCell ref="I891:K891"/>
    <mergeCell ref="I136:K136"/>
    <mergeCell ref="D457:F458"/>
    <mergeCell ref="G494:H495"/>
    <mergeCell ref="I434:K434"/>
    <mergeCell ref="D809:G809"/>
    <mergeCell ref="B631:G631"/>
    <mergeCell ref="L287:M287"/>
    <mergeCell ref="D967:G967"/>
    <mergeCell ref="D334:F335"/>
    <mergeCell ref="L281:M281"/>
    <mergeCell ref="B895:C895"/>
    <mergeCell ref="D510:G510"/>
    <mergeCell ref="I305:K305"/>
    <mergeCell ref="I436:K436"/>
    <mergeCell ref="I734:K734"/>
    <mergeCell ref="D540:G540"/>
    <mergeCell ref="D83:G83"/>
    <mergeCell ref="I131:K131"/>
    <mergeCell ref="D512:G512"/>
    <mergeCell ref="L312:M312"/>
    <mergeCell ref="I307:K307"/>
    <mergeCell ref="D810:G810"/>
    <mergeCell ref="I736:K736"/>
    <mergeCell ref="L13:M13"/>
    <mergeCell ref="G334:H335"/>
    <mergeCell ref="D207:G207"/>
    <mergeCell ref="D85:G85"/>
    <mergeCell ref="B621:C621"/>
    <mergeCell ref="D839:G839"/>
    <mergeCell ref="B735:C735"/>
    <mergeCell ref="I790:K790"/>
    <mergeCell ref="I301:M301"/>
    <mergeCell ref="L307:M307"/>
    <mergeCell ref="B623:C623"/>
    <mergeCell ref="B606:C606"/>
    <mergeCell ref="I310:M311"/>
    <mergeCell ref="L613:M613"/>
    <mergeCell ref="I60:K60"/>
    <mergeCell ref="I904:K904"/>
    <mergeCell ref="L552:M552"/>
    <mergeCell ref="I447:K447"/>
    <mergeCell ref="D866:G866"/>
    <mergeCell ref="D980:G980"/>
    <mergeCell ref="B463:C463"/>
    <mergeCell ref="L454:M454"/>
    <mergeCell ref="I816:K816"/>
    <mergeCell ref="I449:K449"/>
    <mergeCell ref="D436:G436"/>
    <mergeCell ref="B36:C36"/>
    <mergeCell ref="I28:M29"/>
    <mergeCell ref="D525:G525"/>
    <mergeCell ref="D220:G220"/>
    <mergeCell ref="B336:C336"/>
    <mergeCell ref="D736:G736"/>
    <mergeCell ref="D8:G8"/>
    <mergeCell ref="B641:C642"/>
    <mergeCell ref="B634:C634"/>
    <mergeCell ref="I534:K534"/>
    <mergeCell ref="I805:K805"/>
    <mergeCell ref="I500:K500"/>
    <mergeCell ref="I227:M227"/>
    <mergeCell ref="D408:F409"/>
    <mergeCell ref="I798:K798"/>
    <mergeCell ref="B669:C669"/>
    <mergeCell ref="G261:H262"/>
    <mergeCell ref="I79:K79"/>
    <mergeCell ref="I834:K834"/>
    <mergeCell ref="I73:K73"/>
    <mergeCell ref="G690:H691"/>
    <mergeCell ref="B359:C360"/>
    <mergeCell ref="I231:K231"/>
    <mergeCell ref="I806:K806"/>
    <mergeCell ref="D155:G155"/>
    <mergeCell ref="B788:C789"/>
    <mergeCell ref="D447:G447"/>
    <mergeCell ref="I501:K501"/>
    <mergeCell ref="B476:C476"/>
    <mergeCell ref="B570:G570"/>
    <mergeCell ref="L79:M79"/>
    <mergeCell ref="I829:K829"/>
    <mergeCell ref="I74:K74"/>
    <mergeCell ref="I558:M558"/>
    <mergeCell ref="D449:G449"/>
    <mergeCell ref="B49:C49"/>
    <mergeCell ref="G592:H593"/>
    <mergeCell ref="B478:C478"/>
    <mergeCell ref="D905:G905"/>
    <mergeCell ref="B876:G876"/>
    <mergeCell ref="B266:C266"/>
    <mergeCell ref="B564:C564"/>
    <mergeCell ref="L379:M379"/>
    <mergeCell ref="B695:C695"/>
    <mergeCell ref="D907:G907"/>
    <mergeCell ref="B268:C268"/>
    <mergeCell ref="B812:C813"/>
    <mergeCell ref="L110:M110"/>
    <mergeCell ref="L679:M679"/>
    <mergeCell ref="I547:K547"/>
    <mergeCell ref="I976:K976"/>
    <mergeCell ref="I221:K221"/>
    <mergeCell ref="I513:K513"/>
    <mergeCell ref="D177:G177"/>
    <mergeCell ref="L410:M410"/>
    <mergeCell ref="I549:K549"/>
    <mergeCell ref="I847:K847"/>
    <mergeCell ref="I969:K969"/>
    <mergeCell ref="D589:G589"/>
    <mergeCell ref="I732:K732"/>
    <mergeCell ref="B959:C960"/>
    <mergeCell ref="I216:K216"/>
    <mergeCell ref="D172:G172"/>
    <mergeCell ref="I408:M409"/>
    <mergeCell ref="B706:C706"/>
    <mergeCell ref="I761:K761"/>
    <mergeCell ref="D503:G503"/>
    <mergeCell ref="B279:C279"/>
    <mergeCell ref="B410:C410"/>
    <mergeCell ref="B708:C708"/>
    <mergeCell ref="B403:C403"/>
    <mergeCell ref="B281:C281"/>
    <mergeCell ref="I906:K906"/>
    <mergeCell ref="L723:M723"/>
    <mergeCell ref="L6:M6"/>
    <mergeCell ref="I145:K145"/>
    <mergeCell ref="I120:K120"/>
    <mergeCell ref="D53:F54"/>
    <mergeCell ref="I234:K234"/>
    <mergeCell ref="D976:G976"/>
    <mergeCell ref="I147:K147"/>
    <mergeCell ref="I743:K743"/>
    <mergeCell ref="B346:M346"/>
    <mergeCell ref="D978:G978"/>
    <mergeCell ref="B759:C759"/>
    <mergeCell ref="B121:C121"/>
    <mergeCell ref="D857:G857"/>
    <mergeCell ref="B337:G337"/>
    <mergeCell ref="D977:G977"/>
    <mergeCell ref="B644:G644"/>
    <mergeCell ref="I325:M325"/>
    <mergeCell ref="D216:G216"/>
    <mergeCell ref="B332:C332"/>
    <mergeCell ref="I903:K903"/>
    <mergeCell ref="B307:C307"/>
    <mergeCell ref="I754:M754"/>
    <mergeCell ref="D550:G550"/>
    <mergeCell ref="D979:G979"/>
    <mergeCell ref="L24:M24"/>
    <mergeCell ref="D218:G218"/>
    <mergeCell ref="L18:M18"/>
    <mergeCell ref="B632:C632"/>
    <mergeCell ref="B930:C930"/>
    <mergeCell ref="B790:C790"/>
    <mergeCell ref="D494:F495"/>
    <mergeCell ref="B886:C887"/>
    <mergeCell ref="L324:M324"/>
    <mergeCell ref="D371:F372"/>
    <mergeCell ref="D547:G547"/>
    <mergeCell ref="I919:K919"/>
    <mergeCell ref="I202:K202"/>
    <mergeCell ref="I158:K158"/>
    <mergeCell ref="D577:G577"/>
    <mergeCell ref="D242:G242"/>
    <mergeCell ref="D120:G120"/>
    <mergeCell ref="I614:K614"/>
    <mergeCell ref="D278:G278"/>
    <mergeCell ref="D549:G549"/>
    <mergeCell ref="I168:K168"/>
    <mergeCell ref="D576:G576"/>
    <mergeCell ref="D847:G847"/>
    <mergeCell ref="D234:G234"/>
    <mergeCell ref="D707:G707"/>
    <mergeCell ref="I527:K527"/>
    <mergeCell ref="I502:K502"/>
    <mergeCell ref="I160:K160"/>
    <mergeCell ref="G371:H372"/>
    <mergeCell ref="B806:C806"/>
    <mergeCell ref="D244:G244"/>
    <mergeCell ref="B45:C45"/>
    <mergeCell ref="B343:C343"/>
    <mergeCell ref="I914:K914"/>
    <mergeCell ref="B816:C816"/>
    <mergeCell ref="B474:C474"/>
    <mergeCell ref="B772:C772"/>
    <mergeCell ref="B350:G350"/>
    <mergeCell ref="I53:M54"/>
    <mergeCell ref="G702:H703"/>
    <mergeCell ref="B351:C351"/>
    <mergeCell ref="B47:C47"/>
    <mergeCell ref="D2:I2"/>
    <mergeCell ref="I184:K184"/>
    <mergeCell ref="B53:C54"/>
    <mergeCell ref="B46:C46"/>
    <mergeCell ref="B28:C29"/>
    <mergeCell ref="G285:H286"/>
    <mergeCell ref="L37:M37"/>
    <mergeCell ref="L711:M711"/>
    <mergeCell ref="D418:G418"/>
    <mergeCell ref="B48:C48"/>
    <mergeCell ref="D927:G927"/>
    <mergeCell ref="I240:K240"/>
    <mergeCell ref="D718:G718"/>
    <mergeCell ref="I538:K538"/>
    <mergeCell ref="I669:K669"/>
    <mergeCell ref="B73:C73"/>
    <mergeCell ref="I967:K967"/>
    <mergeCell ref="B200:C201"/>
    <mergeCell ref="D929:G929"/>
    <mergeCell ref="D291:G291"/>
    <mergeCell ref="I844:K844"/>
    <mergeCell ref="I540:K540"/>
    <mergeCell ref="B379:C379"/>
    <mergeCell ref="B411:G411"/>
    <mergeCell ref="D293:G293"/>
    <mergeCell ref="B494:C495"/>
    <mergeCell ref="B74:C74"/>
    <mergeCell ref="L851:M851"/>
    <mergeCell ref="I399:M399"/>
    <mergeCell ref="I571:K571"/>
    <mergeCell ref="I869:K869"/>
    <mergeCell ref="G298:H299"/>
    <mergeCell ref="I871:K871"/>
    <mergeCell ref="B582:G582"/>
    <mergeCell ref="L846:M846"/>
    <mergeCell ref="L91:M91"/>
    <mergeCell ref="I572:K572"/>
    <mergeCell ref="I268:K268"/>
    <mergeCell ref="I230:K230"/>
    <mergeCell ref="D138:F139"/>
    <mergeCell ref="D192:G192"/>
    <mergeCell ref="D344:G344"/>
    <mergeCell ref="B513:C513"/>
    <mergeCell ref="I574:K574"/>
    <mergeCell ref="D949:G949"/>
    <mergeCell ref="L116:M116"/>
    <mergeCell ref="I866:K866"/>
    <mergeCell ref="I111:K111"/>
    <mergeCell ref="B847:C847"/>
    <mergeCell ref="G138:H139"/>
    <mergeCell ref="G16:H17"/>
    <mergeCell ref="B555:C556"/>
    <mergeCell ref="B819:C819"/>
    <mergeCell ref="D942:G942"/>
    <mergeCell ref="B425:C425"/>
    <mergeCell ref="L416:M416"/>
    <mergeCell ref="B427:C427"/>
    <mergeCell ref="B112:C112"/>
    <mergeCell ref="L147:M147"/>
    <mergeCell ref="D645:G645"/>
    <mergeCell ref="B761:C761"/>
    <mergeCell ref="I584:K584"/>
    <mergeCell ref="D660:G660"/>
    <mergeCell ref="I251:K251"/>
    <mergeCell ref="D670:G670"/>
    <mergeCell ref="D238:G238"/>
    <mergeCell ref="I287:K287"/>
    <mergeCell ref="D486:G486"/>
    <mergeCell ref="I585:K585"/>
    <mergeCell ref="D784:G784"/>
    <mergeCell ref="I281:K281"/>
    <mergeCell ref="D572:G572"/>
    <mergeCell ref="D205:G205"/>
    <mergeCell ref="I498:K498"/>
    <mergeCell ref="D363:G363"/>
    <mergeCell ref="D357:G357"/>
    <mergeCell ref="D792:G792"/>
    <mergeCell ref="I612:K612"/>
    <mergeCell ref="D574:G574"/>
    <mergeCell ref="D58:G58"/>
    <mergeCell ref="B743:C743"/>
    <mergeCell ref="B18:C18"/>
    <mergeCell ref="B140:C140"/>
    <mergeCell ref="I912:K912"/>
    <mergeCell ref="B481:C482"/>
    <mergeCell ref="B903:C903"/>
    <mergeCell ref="B11:C11"/>
    <mergeCell ref="B138:C139"/>
    <mergeCell ref="B440:C440"/>
    <mergeCell ref="I943:K943"/>
    <mergeCell ref="L489:M489"/>
    <mergeCell ref="I182:K182"/>
    <mergeCell ref="I638:K638"/>
    <mergeCell ref="I300:K300"/>
    <mergeCell ref="D287:G287"/>
    <mergeCell ref="B158:C158"/>
    <mergeCell ref="D585:G585"/>
    <mergeCell ref="J3:K3"/>
    <mergeCell ref="D716:G716"/>
    <mergeCell ref="I362:M362"/>
    <mergeCell ref="B614:C614"/>
    <mergeCell ref="D253:G253"/>
    <mergeCell ref="D506:F507"/>
    <mergeCell ref="D289:G289"/>
    <mergeCell ref="B527:C527"/>
    <mergeCell ref="B160:C160"/>
    <mergeCell ref="D587:G587"/>
    <mergeCell ref="B680:G680"/>
    <mergeCell ref="B368:C368"/>
    <mergeCell ref="L61:M61"/>
    <mergeCell ref="B153:C153"/>
    <mergeCell ref="B72:C72"/>
    <mergeCell ref="I351:K351"/>
    <mergeCell ref="D530:F531"/>
    <mergeCell ref="I780:K780"/>
    <mergeCell ref="B184:C184"/>
    <mergeCell ref="I956:K956"/>
    <mergeCell ref="G383:H384"/>
    <mergeCell ref="I55:K55"/>
    <mergeCell ref="I353:K353"/>
    <mergeCell ref="I651:K651"/>
    <mergeCell ref="D315:G315"/>
    <mergeCell ref="D613:G613"/>
    <mergeCell ref="D744:G744"/>
    <mergeCell ref="I868:K868"/>
    <mergeCell ref="D429:G429"/>
    <mergeCell ref="C345:M345"/>
    <mergeCell ref="I48:K48"/>
    <mergeCell ref="B843:C843"/>
    <mergeCell ref="D10:G10"/>
    <mergeCell ref="B82:C82"/>
    <mergeCell ref="B763:C764"/>
    <mergeCell ref="D300:G300"/>
    <mergeCell ref="L875:M875"/>
    <mergeCell ref="B809:C809"/>
    <mergeCell ref="I354:K354"/>
    <mergeCell ref="B967:C967"/>
    <mergeCell ref="B510:C510"/>
    <mergeCell ref="B388:C388"/>
    <mergeCell ref="B844:C844"/>
    <mergeCell ref="B540:C540"/>
    <mergeCell ref="B693:G693"/>
    <mergeCell ref="B83:C83"/>
    <mergeCell ref="L441:M441"/>
    <mergeCell ref="L870:M870"/>
    <mergeCell ref="L232:M232"/>
    <mergeCell ref="D455:G455"/>
    <mergeCell ref="B85:C85"/>
    <mergeCell ref="D326:G326"/>
    <mergeCell ref="L532:M532"/>
    <mergeCell ref="I283:K283"/>
    <mergeCell ref="I581:K581"/>
    <mergeCell ref="D755:G755"/>
    <mergeCell ref="D30:G30"/>
    <mergeCell ref="L588:M588"/>
    <mergeCell ref="I583:K583"/>
    <mergeCell ref="D782:G782"/>
    <mergeCell ref="D757:G757"/>
    <mergeCell ref="I881:K881"/>
    <mergeCell ref="I577:K577"/>
    <mergeCell ref="B19:G19"/>
    <mergeCell ref="D23:G23"/>
    <mergeCell ref="D361:G361"/>
    <mergeCell ref="I530:M531"/>
    <mergeCell ref="B448:G448"/>
    <mergeCell ref="B259:C259"/>
    <mergeCell ref="I129:M129"/>
    <mergeCell ref="I7:M7"/>
    <mergeCell ref="B866:C866"/>
    <mergeCell ref="I707:K707"/>
    <mergeCell ref="B111:C111"/>
    <mergeCell ref="B136:C136"/>
    <mergeCell ref="L888:M888"/>
    <mergeCell ref="D354:G354"/>
    <mergeCell ref="I261:M262"/>
    <mergeCell ref="B559:C559"/>
    <mergeCell ref="B436:C436"/>
    <mergeCell ref="D356:G356"/>
    <mergeCell ref="B770:C770"/>
    <mergeCell ref="B525:C525"/>
    <mergeCell ref="B261:C262"/>
    <mergeCell ref="I724:K724"/>
    <mergeCell ref="B690:C691"/>
    <mergeCell ref="L128:M128"/>
    <mergeCell ref="D170:G170"/>
    <mergeCell ref="D175:F176"/>
    <mergeCell ref="I425:K425"/>
    <mergeCell ref="I723:K723"/>
    <mergeCell ref="I6:K6"/>
    <mergeCell ref="D387:G387"/>
    <mergeCell ref="B836:M836"/>
    <mergeCell ref="D685:G685"/>
    <mergeCell ref="I304:K304"/>
    <mergeCell ref="I886:M887"/>
    <mergeCell ref="D381:G381"/>
    <mergeCell ref="D679:G679"/>
    <mergeCell ref="I427:K427"/>
    <mergeCell ref="D380:G380"/>
    <mergeCell ref="I306:K306"/>
    <mergeCell ref="D687:G687"/>
    <mergeCell ref="G175:H176"/>
    <mergeCell ref="B592:C593"/>
    <mergeCell ref="L601:M601"/>
    <mergeCell ref="I596:K596"/>
    <mergeCell ref="I910:M911"/>
    <mergeCell ref="B612:C612"/>
    <mergeCell ref="B193:C193"/>
    <mergeCell ref="B155:C155"/>
    <mergeCell ref="I451:K451"/>
    <mergeCell ref="L146:M146"/>
    <mergeCell ref="D682:G682"/>
    <mergeCell ref="I24:K24"/>
    <mergeCell ref="B912:C912"/>
    <mergeCell ref="L515:M515"/>
    <mergeCell ref="D855:G855"/>
    <mergeCell ref="I324:K324"/>
    <mergeCell ref="D523:G523"/>
    <mergeCell ref="I622:K622"/>
    <mergeCell ref="D821:G821"/>
    <mergeCell ref="D555:F556"/>
    <mergeCell ref="B182:C182"/>
    <mergeCell ref="I753:K753"/>
    <mergeCell ref="D400:G400"/>
    <mergeCell ref="B638:C638"/>
    <mergeCell ref="D698:G698"/>
    <mergeCell ref="C639:M639"/>
    <mergeCell ref="D6:G6"/>
    <mergeCell ref="D552:G552"/>
    <mergeCell ref="D95:G95"/>
    <mergeCell ref="B183:C183"/>
    <mergeCell ref="D306:G306"/>
    <mergeCell ref="B177:C177"/>
    <mergeCell ref="L226:M226"/>
    <mergeCell ref="D97:G97"/>
    <mergeCell ref="B511:C511"/>
    <mergeCell ref="L655:M655"/>
    <mergeCell ref="D702:F703"/>
    <mergeCell ref="B206:C206"/>
    <mergeCell ref="L526:M526"/>
    <mergeCell ref="I464:K464"/>
    <mergeCell ref="D451:G451"/>
    <mergeCell ref="L955:M955"/>
    <mergeCell ref="I377:K377"/>
    <mergeCell ref="I37:K37"/>
    <mergeCell ref="I675:K675"/>
    <mergeCell ref="I973:K973"/>
    <mergeCell ref="D24:G24"/>
    <mergeCell ref="L826:M826"/>
    <mergeCell ref="D453:G453"/>
    <mergeCell ref="I368:K368"/>
    <mergeCell ref="I975:K975"/>
    <mergeCell ref="D26:G26"/>
    <mergeCell ref="D148:G148"/>
    <mergeCell ref="D324:G324"/>
    <mergeCell ref="D622:G622"/>
    <mergeCell ref="D753:G753"/>
    <mergeCell ref="B353:C353"/>
    <mergeCell ref="B651:C651"/>
    <mergeCell ref="I215:M215"/>
    <mergeCell ref="I92:M92"/>
    <mergeCell ref="B196:C196"/>
    <mergeCell ref="L973:M973"/>
    <mergeCell ref="I555:M556"/>
    <mergeCell ref="B257:C257"/>
    <mergeCell ref="B870:C870"/>
    <mergeCell ref="B934:M934"/>
    <mergeCell ref="I388:K388"/>
    <mergeCell ref="B557:C557"/>
    <mergeCell ref="L539:M539"/>
    <mergeCell ref="B855:C855"/>
    <mergeCell ref="D464:G464"/>
    <mergeCell ref="I390:K390"/>
    <mergeCell ref="D298:F299"/>
    <mergeCell ref="D37:G37"/>
    <mergeCell ref="I846:K846"/>
    <mergeCell ref="I91:K91"/>
    <mergeCell ref="D168:G168"/>
    <mergeCell ref="I389:K389"/>
    <mergeCell ref="D466:G466"/>
    <mergeCell ref="I85:K85"/>
    <mergeCell ref="D9:G9"/>
    <mergeCell ref="D167:G167"/>
    <mergeCell ref="D161:G161"/>
    <mergeCell ref="B581:C581"/>
    <mergeCell ref="I93:K93"/>
    <mergeCell ref="I391:K391"/>
    <mergeCell ref="B677:C678"/>
    <mergeCell ref="D38:G38"/>
    <mergeCell ref="D169:G169"/>
    <mergeCell ref="B583:C583"/>
    <mergeCell ref="B881:C881"/>
    <mergeCell ref="B577:C577"/>
    <mergeCell ref="B120:C120"/>
    <mergeCell ref="B913:G913"/>
    <mergeCell ref="B285:C286"/>
    <mergeCell ref="B278:C278"/>
    <mergeCell ref="I901:M901"/>
    <mergeCell ref="L907:M907"/>
    <mergeCell ref="L269:M269"/>
    <mergeCell ref="D63:G63"/>
    <mergeCell ref="I20:K20"/>
    <mergeCell ref="B883:C883"/>
    <mergeCell ref="I318:K318"/>
    <mergeCell ref="I747:K747"/>
    <mergeCell ref="I109:K109"/>
    <mergeCell ref="I13:K13"/>
    <mergeCell ref="L600:M600"/>
    <mergeCell ref="L594:M594"/>
    <mergeCell ref="I320:K320"/>
    <mergeCell ref="I618:K618"/>
    <mergeCell ref="I749:K749"/>
    <mergeCell ref="L625:M625"/>
    <mergeCell ref="B432:C433"/>
    <mergeCell ref="I620:K620"/>
    <mergeCell ref="I104:K104"/>
    <mergeCell ref="B723:C723"/>
    <mergeCell ref="I918:K918"/>
    <mergeCell ref="D91:G91"/>
    <mergeCell ref="B636:C636"/>
    <mergeCell ref="B173:C173"/>
    <mergeCell ref="I744:K744"/>
    <mergeCell ref="I106:K106"/>
    <mergeCell ref="D93:G93"/>
    <mergeCell ref="B719:C719"/>
    <mergeCell ref="D391:G391"/>
    <mergeCell ref="B484:G484"/>
    <mergeCell ref="B248:M248"/>
    <mergeCell ref="I298:M299"/>
    <mergeCell ref="G947:H948"/>
    <mergeCell ref="B596:C596"/>
    <mergeCell ref="B202:C202"/>
    <mergeCell ref="B473:C473"/>
    <mergeCell ref="B807:C807"/>
    <mergeCell ref="B298:C299"/>
    <mergeCell ref="B291:C291"/>
    <mergeCell ref="L165:M165"/>
    <mergeCell ref="I155:K155"/>
    <mergeCell ref="I33:K33"/>
    <mergeCell ref="B508:C508"/>
    <mergeCell ref="I462:K462"/>
    <mergeCell ref="I760:K760"/>
    <mergeCell ref="B293:C293"/>
    <mergeCell ref="G861:H862"/>
    <mergeCell ref="I157:K157"/>
    <mergeCell ref="D880:G880"/>
    <mergeCell ref="D538:G538"/>
    <mergeCell ref="I35:K35"/>
    <mergeCell ref="D119:G119"/>
    <mergeCell ref="I193:K193"/>
    <mergeCell ref="C394:M394"/>
    <mergeCell ref="D233:G233"/>
    <mergeCell ref="D111:G111"/>
    <mergeCell ref="B349:C349"/>
    <mergeCell ref="B647:C647"/>
    <mergeCell ref="B16:C17"/>
    <mergeCell ref="I920:K920"/>
    <mergeCell ref="D882:G882"/>
    <mergeCell ref="B445:C446"/>
    <mergeCell ref="D865:G865"/>
    <mergeCell ref="B226:C226"/>
    <mergeCell ref="L796:M796"/>
    <mergeCell ref="D104:G104"/>
    <mergeCell ref="I334:M335"/>
    <mergeCell ref="I947:M948"/>
    <mergeCell ref="B649:C649"/>
    <mergeCell ref="G518:H519"/>
    <mergeCell ref="B227:G227"/>
    <mergeCell ref="I30:K30"/>
    <mergeCell ref="G579:H580"/>
    <mergeCell ref="B192:C192"/>
    <mergeCell ref="I488:K488"/>
    <mergeCell ref="D719:G719"/>
    <mergeCell ref="B222:C222"/>
    <mergeCell ref="B344:C344"/>
    <mergeCell ref="I61:K61"/>
    <mergeCell ref="D564:G564"/>
    <mergeCell ref="B949:C949"/>
    <mergeCell ref="B221:C221"/>
    <mergeCell ref="I546:M546"/>
    <mergeCell ref="L36:M36"/>
    <mergeCell ref="B650:C650"/>
    <mergeCell ref="D892:G892"/>
  </mergeCells>
  <dataValidations count="1">
    <dataValidation sqref="L6 L18 L30 L42 L55 L67 L79 L91 L104 L116 L128 L140 L153 L165 L177 L189 L202 L214 L226 L238 L251 L263 L275 L287 L300 L312 L324 L336 L349 L361 L373 L385 L398 L410 L422 L434 L447 L459 L471 L483 L496 L508 L520 L532 L545 L557 L569 L581 L594 L606 L618 L630 L643 L655 L667 L679 L692 L704 L716 L728 L741 L753 L765 L777 L790 L802 L814 L826 L839 L851 L863 L875 L888 L900 L912 L924 L937 L949 L961 L973" showDropDown="0" showInputMessage="0" showErrorMessage="0" allowBlank="1" type="list">
      <formula1>Airflow.Instrument</formula1>
    </dataValidation>
  </dataValidations>
  <pageMargins left="0.7" right="0.7" top="0.75" bottom="0.75" header="0.3" footer="0.3"/>
  <pageSetup orientation="portrait" scale="99" horizontalDpi="4294967293"/>
  <headerFooter>
    <oddFooter>&amp;C&amp;8Page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9">
    <tabColor rgb="FF00B0F0"/>
    <outlinePr summaryBelow="1" summaryRight="1"/>
    <pageSetUpPr/>
  </sheetPr>
  <dimension ref="A1:Z492"/>
  <sheetViews>
    <sheetView tabSelected="0" view="pageBreakPreview" zoomScale="90" zoomScaleNormal="100" zoomScaleSheetLayoutView="90" workbookViewId="0">
      <selection activeCell="I15" sqref="I14:I15"/>
    </sheetView>
  </sheetViews>
  <sheetFormatPr baseColWidth="8" defaultColWidth="6.85546875" defaultRowHeight="13.35" customHeight="1"/>
  <cols>
    <col width="3.42578125" customWidth="1" style="238" min="1" max="1"/>
    <col width="6.85546875" customWidth="1" style="238" min="2" max="13"/>
    <col width="20.6" customWidth="1" style="162" min="3" max="3"/>
    <col width="5.4" customWidth="1" style="162" min="4" max="4"/>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20" t="n"/>
      <c r="F4" s="403" t="n"/>
      <c r="G4" s="200" t="inlineStr">
        <is>
          <t>Service</t>
        </is>
      </c>
      <c r="H4" s="403" t="n"/>
      <c r="I4" s="210">
        <f>IF('{Equipment Data Entry}'!C150="","",'{Equipment Data Entry}'!C150)</f>
        <v/>
      </c>
      <c r="J4" s="420" t="n"/>
      <c r="K4" s="420" t="n"/>
      <c r="L4" s="420" t="n"/>
      <c r="M4" s="403" t="n"/>
      <c r="P4" s="450" t="inlineStr">
        <is>
          <t>Technician Notes</t>
        </is>
      </c>
      <c r="Q4" s="451" t="n"/>
      <c r="R4" s="451" t="n"/>
      <c r="S4" s="451" t="n"/>
      <c r="T4" s="451" t="n"/>
      <c r="U4" s="451" t="n"/>
      <c r="V4" s="451" t="n"/>
      <c r="W4" s="451" t="n"/>
      <c r="X4" s="451" t="n"/>
      <c r="Y4" s="451" t="n"/>
      <c r="Z4" s="452" t="n"/>
    </row>
    <row r="5" ht="13.35" customHeight="1" s="162">
      <c r="B5" s="424" t="n"/>
      <c r="C5" s="425" t="n"/>
      <c r="D5" s="424" t="n"/>
      <c r="E5" s="426" t="n"/>
      <c r="F5" s="425" t="n"/>
      <c r="G5" s="424" t="n"/>
      <c r="H5" s="425" t="n"/>
      <c r="I5" s="424" t="n"/>
      <c r="J5" s="426" t="n"/>
      <c r="K5" s="426" t="n"/>
      <c r="L5" s="426" t="n"/>
      <c r="M5" s="425" t="n"/>
      <c r="P5" s="453" t="n"/>
      <c r="Z5" s="454" t="n"/>
    </row>
    <row r="6" ht="13.35" customHeight="1" s="162">
      <c r="B6" s="455" t="inlineStr">
        <is>
          <t>Instrument:</t>
        </is>
      </c>
      <c r="C6" s="5" t="n"/>
      <c r="D6" s="428" t="n"/>
      <c r="G6" s="427" t="inlineStr">
        <is>
          <t>Ak basis / notes:</t>
        </is>
      </c>
      <c r="I6" s="456" t="n"/>
      <c r="P6" s="453" t="n"/>
      <c r="Z6" s="454" t="n"/>
    </row>
    <row r="7" ht="13.35" customHeight="1" s="162">
      <c r="B7" s="188" t="inlineStr">
        <is>
          <t>Register/Grille/Diffuser Airflow</t>
        </is>
      </c>
      <c r="C7" s="174" t="n"/>
      <c r="D7" s="174" t="n"/>
      <c r="E7" s="174" t="n"/>
      <c r="F7" s="173" t="n"/>
      <c r="G7" s="233" t="inlineStr">
        <is>
          <t>Design VEL</t>
        </is>
      </c>
      <c r="H7" s="194" t="inlineStr">
        <is>
          <t>Design CFM</t>
        </is>
      </c>
      <c r="I7" s="188" t="inlineStr">
        <is>
          <t>Initial</t>
        </is>
      </c>
      <c r="J7" s="173" t="n"/>
      <c r="K7" s="188" t="inlineStr">
        <is>
          <t>Final</t>
        </is>
      </c>
      <c r="L7" s="173" t="n"/>
      <c r="M7" s="188" t="inlineStr">
        <is>
          <t>%</t>
        </is>
      </c>
      <c r="P7" s="453" t="n"/>
      <c r="Z7" s="454" t="n"/>
    </row>
    <row r="8" ht="13.35" customHeight="1" s="162">
      <c r="B8" s="153" t="inlineStr">
        <is>
          <t>No.</t>
        </is>
      </c>
      <c r="C8" s="188" t="inlineStr">
        <is>
          <t>Area Served</t>
        </is>
      </c>
      <c r="D8" s="188" t="inlineStr">
        <is>
          <t>Type</t>
        </is>
      </c>
      <c r="E8" s="188" t="inlineStr">
        <is>
          <t>Size</t>
        </is>
      </c>
      <c r="F8" s="188" t="inlineStr">
        <is>
          <t>Ak</t>
        </is>
      </c>
      <c r="G8" s="442" t="n"/>
      <c r="H8" s="442" t="n"/>
      <c r="I8" s="188" t="inlineStr">
        <is>
          <t>VEL</t>
        </is>
      </c>
      <c r="J8" s="188" t="inlineStr">
        <is>
          <t>CFM</t>
        </is>
      </c>
      <c r="K8" s="188" t="inlineStr">
        <is>
          <t>VEL</t>
        </is>
      </c>
      <c r="L8" s="188" t="inlineStr">
        <is>
          <t>CFM</t>
        </is>
      </c>
      <c r="M8" s="442" t="n"/>
      <c r="P8" s="453" t="n"/>
      <c r="Z8" s="454" t="n"/>
    </row>
    <row r="9" ht="13.35" customHeight="1" s="162">
      <c r="B9" s="307" t="n"/>
      <c r="C9" s="307" t="n"/>
      <c r="E9" s="307" t="n"/>
      <c r="F9" s="32" t="n"/>
      <c r="G9" s="33">
        <f>IF(F9="", "", H9/F9)</f>
        <v/>
      </c>
      <c r="H9" s="33" t="n"/>
      <c r="I9" s="33" t="n"/>
      <c r="J9" s="33">
        <f>IF(I9="", "", I9*$F9)</f>
        <v/>
      </c>
      <c r="K9" s="33" t="n"/>
      <c r="L9" s="33">
        <f>IF(K9="", "", K9*$F9)</f>
        <v/>
      </c>
      <c r="M9" s="30">
        <f>IF(OR(H9="",H9=0),"",IF(K9="",IF(J9="","",J9/H9),L9/H9))</f>
        <v/>
      </c>
      <c r="P9" s="453" t="n"/>
      <c r="Z9" s="454" t="n"/>
    </row>
    <row r="10" ht="13.35" customHeight="1" s="162">
      <c r="B10" s="307" t="n"/>
      <c r="C10" s="307" t="n"/>
      <c r="E10" s="307" t="n"/>
      <c r="F10" s="32" t="n"/>
      <c r="G10" s="33">
        <f>IF(F10="", "", H10/F10)</f>
        <v/>
      </c>
      <c r="H10" s="33" t="n"/>
      <c r="I10" s="33" t="n"/>
      <c r="J10" s="33">
        <f>IF(I10="", "", I10*$F10)</f>
        <v/>
      </c>
      <c r="K10" s="33" t="n"/>
      <c r="L10" s="33">
        <f>IF(K10="", "", K10*$F10)</f>
        <v/>
      </c>
      <c r="M10" s="30">
        <f>IF(OR(H10="",H10=0),"",IF(K10="",IF(J10="","",J10/H10),L10/H10))</f>
        <v/>
      </c>
      <c r="P10" s="453" t="n"/>
      <c r="Z10" s="454" t="n"/>
    </row>
    <row r="11" ht="13.35" customHeight="1" s="162">
      <c r="B11" s="307" t="n"/>
      <c r="C11" s="307" t="n"/>
      <c r="E11" s="307" t="n"/>
      <c r="F11" s="32" t="n"/>
      <c r="G11" s="33">
        <f>IF(F11="", "", H11/F11)</f>
        <v/>
      </c>
      <c r="H11" s="33" t="n"/>
      <c r="I11" s="33" t="n"/>
      <c r="J11" s="33">
        <f>IF(I11="", "", I11*$F11)</f>
        <v/>
      </c>
      <c r="K11" s="33" t="n"/>
      <c r="L11" s="33">
        <f>IF(K11="", "", K11*$F11)</f>
        <v/>
      </c>
      <c r="M11" s="30">
        <f>IF(OR(H11="",H11=0),"",IF(K11="",IF(J11="","",J11/H11),L11/H11))</f>
        <v/>
      </c>
      <c r="P11" s="453" t="n"/>
      <c r="Z11" s="454" t="n"/>
    </row>
    <row r="12" ht="13.35" customHeight="1" s="162">
      <c r="B12" s="307" t="n"/>
      <c r="C12" s="307" t="n"/>
      <c r="E12" s="307" t="n"/>
      <c r="F12" s="32" t="n"/>
      <c r="G12" s="33">
        <f>IF(F12="", "", H12/F12)</f>
        <v/>
      </c>
      <c r="H12" s="33" t="n"/>
      <c r="I12" s="33" t="n"/>
      <c r="J12" s="33">
        <f>IF(I12="", "", I12*$F12)</f>
        <v/>
      </c>
      <c r="K12" s="33" t="n"/>
      <c r="L12" s="33">
        <f>IF(K12="", "", K12*$F12)</f>
        <v/>
      </c>
      <c r="M12" s="30">
        <f>IF(OR(H12="",H12=0),"",IF(K12="",IF(J12="","",J12/H12),L12/H12))</f>
        <v/>
      </c>
      <c r="P12" s="453" t="n"/>
      <c r="Z12" s="454" t="n"/>
    </row>
    <row r="13" ht="13.35" customHeight="1" s="162">
      <c r="B13" s="307" t="n"/>
      <c r="C13" s="307" t="n"/>
      <c r="E13" s="307" t="n"/>
      <c r="F13" s="32" t="n"/>
      <c r="G13" s="33">
        <f>IF(F13="", "", H13/F13)</f>
        <v/>
      </c>
      <c r="H13" s="33" t="n"/>
      <c r="I13" s="33" t="n"/>
      <c r="J13" s="33">
        <f>IF(I13="", "", I13*$F13)</f>
        <v/>
      </c>
      <c r="K13" s="33" t="n"/>
      <c r="L13" s="33">
        <f>IF(K13="", "", K13*$F13)</f>
        <v/>
      </c>
      <c r="M13" s="30">
        <f>IF(OR(H13="",H13=0),"",IF(K13="",IF(J13="","",J13/H13),L13/H13))</f>
        <v/>
      </c>
      <c r="P13" s="453" t="n"/>
      <c r="Z13" s="454" t="n"/>
    </row>
    <row r="14" ht="13.35" customHeight="1" s="162">
      <c r="B14" s="307" t="n"/>
      <c r="C14" s="307" t="n"/>
      <c r="E14" s="307" t="n"/>
      <c r="F14" s="32" t="n"/>
      <c r="G14" s="33">
        <f>IF(F14="", "", H14/F14)</f>
        <v/>
      </c>
      <c r="H14" s="33" t="n"/>
      <c r="I14" s="33" t="n"/>
      <c r="J14" s="33">
        <f>IF(I14="", "", I14*$F14)</f>
        <v/>
      </c>
      <c r="K14" s="33" t="n"/>
      <c r="L14" s="33">
        <f>IF(K14="", "", K14*$F14)</f>
        <v/>
      </c>
      <c r="M14" s="30">
        <f>IF(OR(H14="",H14=0),"",IF(K14="",IF(J14="","",J14/H14),L14/H14))</f>
        <v/>
      </c>
      <c r="P14" s="453" t="n"/>
      <c r="Z14" s="454" t="n"/>
    </row>
    <row r="15" ht="13.35" customHeight="1" s="162">
      <c r="B15" s="307" t="n"/>
      <c r="C15" s="307" t="n"/>
      <c r="E15" s="307" t="n"/>
      <c r="F15" s="32" t="n"/>
      <c r="G15" s="33">
        <f>IF(F15="", "", H15/F15)</f>
        <v/>
      </c>
      <c r="H15" s="33" t="n"/>
      <c r="I15" s="33" t="n"/>
      <c r="J15" s="33">
        <f>IF(I15="", "", I15*$F15)</f>
        <v/>
      </c>
      <c r="K15" s="33" t="n"/>
      <c r="L15" s="33">
        <f>IF(K15="", "", K15*$F15)</f>
        <v/>
      </c>
      <c r="M15" s="30">
        <f>IF(OR(H15="",H15=0),"",IF(K15="",IF(J15="","",J15/H15),L15/H15))</f>
        <v/>
      </c>
      <c r="P15" s="453" t="n"/>
      <c r="Z15" s="454"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c r="P16" s="453" t="n"/>
      <c r="Z16" s="454"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c r="P17" s="453" t="n"/>
      <c r="Z17" s="454" t="n"/>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c r="P18" s="453" t="n"/>
      <c r="Z18" s="454" t="n"/>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c r="P19" s="453" t="n"/>
      <c r="Z19" s="454" t="n"/>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c r="P20" s="453" t="n"/>
      <c r="Z20" s="454" t="n"/>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c r="P21" s="453" t="n"/>
      <c r="Z21" s="454" t="n"/>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c r="P22" s="457" t="n"/>
      <c r="Q22" s="458" t="n"/>
      <c r="R22" s="458" t="n"/>
      <c r="S22" s="458" t="n"/>
      <c r="T22" s="458" t="n"/>
      <c r="U22" s="458" t="n"/>
      <c r="V22" s="458" t="n"/>
      <c r="W22" s="458" t="n"/>
      <c r="X22" s="458" t="n"/>
      <c r="Y22" s="458" t="n"/>
      <c r="Z22" s="459" t="n"/>
    </row>
    <row r="23" ht="13.35" customHeight="1" s="162">
      <c r="C23" s="126" t="inlineStr">
        <is>
          <t>Total</t>
        </is>
      </c>
      <c r="D23" s="159" t="n"/>
      <c r="H23" s="45">
        <f>IF(SUM(H9:H22)=0,"",SUM(H9:H22))</f>
        <v/>
      </c>
      <c r="J23" s="45">
        <f>IF(SUM(J9:J22)=0,"",SUM(J9:J22))</f>
        <v/>
      </c>
      <c r="L23" s="45">
        <f>IF(SUM(L9:L22)=0,"",SUM(L9:L22))</f>
        <v/>
      </c>
      <c r="M23" s="35">
        <f>IF(OR(H23="",H23=0),"",IF(L23="",IF(J23="","",J23/H23),L23/H23))</f>
        <v/>
      </c>
    </row>
    <row r="24"/>
    <row r="25" ht="13.35" customHeight="1" s="162">
      <c r="B25" s="200" t="inlineStr">
        <is>
          <t>System</t>
        </is>
      </c>
      <c r="C25" s="403" t="n"/>
      <c r="D25" s="209">
        <f>IF('{Equipment Data Entry}'!B151="","",'{Equipment Data Entry}'!B151)</f>
        <v/>
      </c>
      <c r="E25" s="420" t="n"/>
      <c r="F25" s="403" t="n"/>
      <c r="G25" s="200" t="inlineStr">
        <is>
          <t>Service</t>
        </is>
      </c>
      <c r="H25" s="403" t="n"/>
      <c r="I25" s="210">
        <f>IF('{Equipment Data Entry}'!C151="","",'{Equipment Data Entry}'!C151)</f>
        <v/>
      </c>
      <c r="J25" s="420" t="n"/>
      <c r="K25" s="420" t="n"/>
      <c r="L25" s="420" t="n"/>
      <c r="M25" s="403" t="n"/>
      <c r="P25" s="450" t="inlineStr">
        <is>
          <t>Technician Notes</t>
        </is>
      </c>
      <c r="Q25" s="451" t="n"/>
      <c r="R25" s="451" t="n"/>
      <c r="S25" s="451" t="n"/>
      <c r="T25" s="451" t="n"/>
      <c r="U25" s="451" t="n"/>
      <c r="V25" s="451" t="n"/>
      <c r="W25" s="451" t="n"/>
      <c r="X25" s="451" t="n"/>
      <c r="Y25" s="451" t="n"/>
      <c r="Z25" s="452" t="n"/>
    </row>
    <row r="26" ht="13.35" customHeight="1" s="162">
      <c r="B26" s="424" t="n"/>
      <c r="C26" s="425" t="n"/>
      <c r="D26" s="424" t="n"/>
      <c r="E26" s="426" t="n"/>
      <c r="F26" s="425" t="n"/>
      <c r="G26" s="424" t="n"/>
      <c r="H26" s="425" t="n"/>
      <c r="I26" s="424" t="n"/>
      <c r="J26" s="426" t="n"/>
      <c r="K26" s="426" t="n"/>
      <c r="L26" s="426" t="n"/>
      <c r="M26" s="425" t="n"/>
      <c r="P26" s="453" t="n"/>
      <c r="Z26" s="454" t="n"/>
    </row>
    <row r="27" ht="13.35" customHeight="1" s="162">
      <c r="B27" s="455" t="inlineStr">
        <is>
          <t>Instrument:</t>
        </is>
      </c>
      <c r="C27" s="5" t="n"/>
      <c r="D27" s="428" t="n"/>
      <c r="G27" s="427" t="inlineStr">
        <is>
          <t>Ak basis / notes:</t>
        </is>
      </c>
      <c r="I27" s="456" t="n"/>
      <c r="P27" s="453" t="n"/>
      <c r="Z27" s="454" t="n"/>
    </row>
    <row r="28" ht="13.35" customHeight="1" s="162">
      <c r="B28" s="188" t="inlineStr">
        <is>
          <t>Register/Grille/Diffuser Airflow</t>
        </is>
      </c>
      <c r="C28" s="174" t="n"/>
      <c r="D28" s="174" t="n"/>
      <c r="E28" s="174" t="n"/>
      <c r="F28" s="173" t="n"/>
      <c r="G28" s="233" t="inlineStr">
        <is>
          <t>Design VEL</t>
        </is>
      </c>
      <c r="H28" s="194" t="inlineStr">
        <is>
          <t>Design CFM</t>
        </is>
      </c>
      <c r="I28" s="188" t="inlineStr">
        <is>
          <t>Initial</t>
        </is>
      </c>
      <c r="J28" s="173" t="n"/>
      <c r="K28" s="188" t="inlineStr">
        <is>
          <t>Final</t>
        </is>
      </c>
      <c r="L28" s="173" t="n"/>
      <c r="M28" s="188" t="inlineStr">
        <is>
          <t>%</t>
        </is>
      </c>
      <c r="P28" s="453" t="n"/>
      <c r="Z28" s="454" t="n"/>
    </row>
    <row r="29" ht="13.35" customHeight="1" s="162">
      <c r="B29" s="153" t="inlineStr">
        <is>
          <t>No.</t>
        </is>
      </c>
      <c r="C29" s="188" t="inlineStr">
        <is>
          <t>Area Served</t>
        </is>
      </c>
      <c r="D29" s="188" t="inlineStr">
        <is>
          <t>Type</t>
        </is>
      </c>
      <c r="E29" s="188" t="inlineStr">
        <is>
          <t>Size</t>
        </is>
      </c>
      <c r="F29" s="188" t="inlineStr">
        <is>
          <t>Ak</t>
        </is>
      </c>
      <c r="G29" s="442" t="n"/>
      <c r="H29" s="442" t="n"/>
      <c r="I29" s="188" t="inlineStr">
        <is>
          <t>VEL</t>
        </is>
      </c>
      <c r="J29" s="188" t="inlineStr">
        <is>
          <t>CFM</t>
        </is>
      </c>
      <c r="K29" s="188" t="inlineStr">
        <is>
          <t>VEL</t>
        </is>
      </c>
      <c r="L29" s="188" t="inlineStr">
        <is>
          <t>CFM</t>
        </is>
      </c>
      <c r="M29" s="442" t="n"/>
      <c r="P29" s="453" t="n"/>
      <c r="Z29" s="454" t="n"/>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c r="P30" s="453" t="n"/>
      <c r="Z30" s="454" t="n"/>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c r="P31" s="453" t="n"/>
      <c r="Z31" s="454" t="n"/>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c r="P32" s="453" t="n"/>
      <c r="Z32" s="454"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c r="P33" s="453" t="n"/>
      <c r="Z33" s="454" t="n"/>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c r="P34" s="453" t="n"/>
      <c r="Z34" s="454" t="n"/>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c r="P35" s="453" t="n"/>
      <c r="Z35" s="454" t="n"/>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c r="P36" s="453" t="n"/>
      <c r="Z36" s="454" t="n"/>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c r="P37" s="453" t="n"/>
      <c r="Z37" s="454" t="n"/>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c r="P38" s="453" t="n"/>
      <c r="Z38" s="454" t="n"/>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c r="P39" s="453" t="n"/>
      <c r="Z39" s="454"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c r="P40" s="453" t="n"/>
      <c r="Z40" s="454"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c r="P41" s="453" t="n"/>
      <c r="Z41" s="454" t="n"/>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c r="P42" s="453" t="n"/>
      <c r="Z42" s="454"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c r="P43" s="457" t="n"/>
      <c r="Q43" s="458" t="n"/>
      <c r="R43" s="458" t="n"/>
      <c r="S43" s="458" t="n"/>
      <c r="T43" s="458" t="n"/>
      <c r="U43" s="458" t="n"/>
      <c r="V43" s="458" t="n"/>
      <c r="W43" s="458" t="n"/>
      <c r="X43" s="458" t="n"/>
      <c r="Y43" s="458" t="n"/>
      <c r="Z43" s="459" t="n"/>
    </row>
    <row r="44" ht="13.35" customHeight="1" s="162">
      <c r="C44" s="126" t="inlineStr">
        <is>
          <t>Total</t>
        </is>
      </c>
      <c r="D44" s="159" t="n"/>
      <c r="H44" s="45">
        <f>IF(SUM(H30:H43)=0,"",SUM(H30:H43))</f>
        <v/>
      </c>
      <c r="J44" s="45">
        <f>IF(SUM(J30:J43)=0,"",SUM(J30:J43))</f>
        <v/>
      </c>
      <c r="L44" s="45">
        <f>IF(SUM(L30:L43)=0,"",SUM(L30:L43))</f>
        <v/>
      </c>
      <c r="M44" s="35">
        <f>IF(OR(H44="",H44=0),"",IF(L44="",IF(J44="","",J44/H44),L44/H44))</f>
        <v/>
      </c>
    </row>
    <row r="45"/>
    <row r="46"/>
    <row r="47" ht="13.35" customHeight="1" s="162">
      <c r="B47" s="188" t="inlineStr">
        <is>
          <t>Notes</t>
        </is>
      </c>
      <c r="C47" s="173" t="n"/>
      <c r="D47" s="254" t="n"/>
      <c r="E47" s="159" t="n"/>
      <c r="F47" s="159" t="n"/>
      <c r="G47" s="159" t="n"/>
      <c r="H47" s="159" t="n"/>
      <c r="I47" s="159" t="n"/>
      <c r="J47" s="159" t="n"/>
      <c r="K47" s="159" t="n"/>
      <c r="L47" s="159" t="n"/>
      <c r="M47" s="160" t="n"/>
    </row>
    <row r="48" ht="13.35" customHeight="1" s="162">
      <c r="B48" s="460" t="n"/>
      <c r="M48" s="163" t="n"/>
    </row>
    <row r="49" ht="13.35" customHeight="1" s="162">
      <c r="B49" s="460" t="n"/>
      <c r="M49" s="163" t="n"/>
    </row>
    <row r="50" ht="13.35" customHeight="1" s="162">
      <c r="B50" s="460" t="n"/>
      <c r="M50" s="163" t="n"/>
    </row>
    <row r="51" ht="13.35" customHeight="1" s="162">
      <c r="B51" s="461" t="n"/>
      <c r="C51" s="165" t="n"/>
      <c r="D51" s="165" t="n"/>
      <c r="E51" s="165" t="n"/>
      <c r="F51" s="165" t="n"/>
      <c r="G51" s="165" t="n"/>
      <c r="H51" s="165" t="n"/>
      <c r="I51" s="165" t="n"/>
      <c r="J51" s="165" t="n"/>
      <c r="K51" s="165" t="n"/>
      <c r="L51" s="165" t="n"/>
      <c r="M51" s="166" t="n"/>
    </row>
    <row r="52"/>
    <row r="53" ht="13.35" customHeight="1" s="162">
      <c r="B53" s="200" t="inlineStr">
        <is>
          <t>System</t>
        </is>
      </c>
      <c r="C53" s="403" t="n"/>
      <c r="D53" s="209">
        <f>IF('{Equipment Data Entry}'!B152="","",'{Equipment Data Entry}'!B152)</f>
        <v/>
      </c>
      <c r="E53" s="420" t="n"/>
      <c r="F53" s="403" t="n"/>
      <c r="G53" s="200" t="inlineStr">
        <is>
          <t>Service</t>
        </is>
      </c>
      <c r="H53" s="403" t="n"/>
      <c r="I53" s="210">
        <f>IF('{Equipment Data Entry}'!C152="","",'{Equipment Data Entry}'!C152)</f>
        <v/>
      </c>
      <c r="J53" s="420" t="n"/>
      <c r="K53" s="420" t="n"/>
      <c r="L53" s="420" t="n"/>
      <c r="M53" s="403" t="n"/>
      <c r="P53" s="450" t="inlineStr">
        <is>
          <t>Technician Notes</t>
        </is>
      </c>
      <c r="Q53" s="451" t="n"/>
      <c r="R53" s="451" t="n"/>
      <c r="S53" s="451" t="n"/>
      <c r="T53" s="451" t="n"/>
      <c r="U53" s="451" t="n"/>
      <c r="V53" s="451" t="n"/>
      <c r="W53" s="451" t="n"/>
      <c r="X53" s="451" t="n"/>
      <c r="Y53" s="451" t="n"/>
      <c r="Z53" s="452" t="n"/>
    </row>
    <row r="54" ht="13.35" customHeight="1" s="162">
      <c r="B54" s="424" t="n"/>
      <c r="C54" s="425" t="n"/>
      <c r="D54" s="424" t="n"/>
      <c r="E54" s="426" t="n"/>
      <c r="F54" s="425" t="n"/>
      <c r="G54" s="424" t="n"/>
      <c r="H54" s="425" t="n"/>
      <c r="I54" s="424" t="n"/>
      <c r="J54" s="426" t="n"/>
      <c r="K54" s="426" t="n"/>
      <c r="L54" s="426" t="n"/>
      <c r="M54" s="425" t="n"/>
      <c r="P54" s="453" t="n"/>
      <c r="Z54" s="454" t="n"/>
    </row>
    <row r="55" ht="13.35" customHeight="1" s="162">
      <c r="B55" s="455" t="inlineStr">
        <is>
          <t>Instrument:</t>
        </is>
      </c>
      <c r="C55" s="5" t="n"/>
      <c r="D55" s="428" t="n"/>
      <c r="G55" s="427" t="inlineStr">
        <is>
          <t>Ak basis / notes:</t>
        </is>
      </c>
      <c r="I55" s="456" t="n"/>
      <c r="P55" s="453" t="n"/>
      <c r="Z55" s="454" t="n"/>
    </row>
    <row r="56" ht="13.35" customHeight="1" s="162">
      <c r="B56" s="188" t="inlineStr">
        <is>
          <t>Register/Grille/Diffuser Airflow</t>
        </is>
      </c>
      <c r="C56" s="174" t="n"/>
      <c r="D56" s="174" t="n"/>
      <c r="E56" s="174" t="n"/>
      <c r="F56" s="173" t="n"/>
      <c r="G56" s="233" t="inlineStr">
        <is>
          <t>Design VEL</t>
        </is>
      </c>
      <c r="H56" s="194" t="inlineStr">
        <is>
          <t>Design CFM</t>
        </is>
      </c>
      <c r="I56" s="188" t="inlineStr">
        <is>
          <t>Initial</t>
        </is>
      </c>
      <c r="J56" s="173" t="n"/>
      <c r="K56" s="188" t="inlineStr">
        <is>
          <t>Final</t>
        </is>
      </c>
      <c r="L56" s="173" t="n"/>
      <c r="M56" s="188" t="inlineStr">
        <is>
          <t>%</t>
        </is>
      </c>
      <c r="P56" s="453" t="n"/>
      <c r="Z56" s="454" t="n"/>
    </row>
    <row r="57" ht="13.35" customHeight="1" s="162">
      <c r="B57" s="153" t="inlineStr">
        <is>
          <t>No.</t>
        </is>
      </c>
      <c r="C57" s="188" t="inlineStr">
        <is>
          <t>Area Served</t>
        </is>
      </c>
      <c r="D57" s="188" t="inlineStr">
        <is>
          <t>Type</t>
        </is>
      </c>
      <c r="E57" s="188" t="inlineStr">
        <is>
          <t>Size</t>
        </is>
      </c>
      <c r="F57" s="188" t="inlineStr">
        <is>
          <t>Ak</t>
        </is>
      </c>
      <c r="G57" s="442" t="n"/>
      <c r="H57" s="442" t="n"/>
      <c r="I57" s="188" t="inlineStr">
        <is>
          <t>VEL</t>
        </is>
      </c>
      <c r="J57" s="188" t="inlineStr">
        <is>
          <t>CFM</t>
        </is>
      </c>
      <c r="K57" s="188" t="inlineStr">
        <is>
          <t>VEL</t>
        </is>
      </c>
      <c r="L57" s="188" t="inlineStr">
        <is>
          <t>CFM</t>
        </is>
      </c>
      <c r="M57" s="442" t="n"/>
      <c r="P57" s="453" t="n"/>
      <c r="Z57" s="454" t="n"/>
    </row>
    <row r="58" ht="13.35" customHeight="1" s="162">
      <c r="B58" s="307" t="n"/>
      <c r="C58" s="307" t="n"/>
      <c r="E58" s="307" t="n"/>
      <c r="F58" s="32" t="n"/>
      <c r="G58" s="33">
        <f>IF(F58="", "", H58/F58)</f>
        <v/>
      </c>
      <c r="H58" s="33" t="n"/>
      <c r="I58" s="33" t="n"/>
      <c r="J58" s="33">
        <f>IF(I58="", "", I58*$F58)</f>
        <v/>
      </c>
      <c r="K58" s="33" t="n"/>
      <c r="L58" s="33">
        <f>IF(K58="", "", K58*$F58)</f>
        <v/>
      </c>
      <c r="M58" s="30">
        <f>IF(OR(H58="",H58=0),"",IF(K58="",IF(J58="","",J58/H58),L58/H58))</f>
        <v/>
      </c>
      <c r="P58" s="453" t="n"/>
      <c r="Z58" s="454" t="n"/>
    </row>
    <row r="59" ht="13.35" customHeight="1" s="162">
      <c r="B59" s="307" t="n"/>
      <c r="C59" s="307" t="n"/>
      <c r="E59" s="307" t="n"/>
      <c r="F59" s="32" t="n"/>
      <c r="G59" s="33">
        <f>IF(F59="", "", H59/F59)</f>
        <v/>
      </c>
      <c r="H59" s="33" t="n"/>
      <c r="I59" s="33" t="n"/>
      <c r="J59" s="33">
        <f>IF(I59="", "", I59*$F59)</f>
        <v/>
      </c>
      <c r="K59" s="33" t="n"/>
      <c r="L59" s="33">
        <f>IF(K59="", "", K59*$F59)</f>
        <v/>
      </c>
      <c r="M59" s="30">
        <f>IF(OR(H59="",H59=0),"",IF(K59="",IF(J59="","",J59/H59),L59/H59))</f>
        <v/>
      </c>
      <c r="P59" s="453" t="n"/>
      <c r="Z59" s="454"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c r="P60" s="453" t="n"/>
      <c r="Z60" s="454" t="n"/>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c r="P61" s="453" t="n"/>
      <c r="Z61" s="454" t="n"/>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c r="P62" s="453" t="n"/>
      <c r="Z62" s="454" t="n"/>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c r="P63" s="453" t="n"/>
      <c r="Z63" s="454"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c r="P64" s="453" t="n"/>
      <c r="Z64" s="454" t="n"/>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c r="P65" s="453" t="n"/>
      <c r="Z65" s="454" t="n"/>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c r="P66" s="453" t="n"/>
      <c r="Z66" s="454" t="n"/>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c r="P67" s="453" t="n"/>
      <c r="Z67" s="454" t="n"/>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c r="P68" s="453" t="n"/>
      <c r="Z68" s="454"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c r="P69" s="453" t="n"/>
      <c r="Z69" s="454" t="n"/>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c r="P70" s="453" t="n"/>
      <c r="Z70" s="454" t="n"/>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c r="P71" s="457" t="n"/>
      <c r="Q71" s="458" t="n"/>
      <c r="R71" s="458" t="n"/>
      <c r="S71" s="458" t="n"/>
      <c r="T71" s="458" t="n"/>
      <c r="U71" s="458" t="n"/>
      <c r="V71" s="458" t="n"/>
      <c r="W71" s="458" t="n"/>
      <c r="X71" s="458" t="n"/>
      <c r="Y71" s="458" t="n"/>
      <c r="Z71" s="459" t="n"/>
    </row>
    <row r="72" ht="13.35" customHeight="1" s="162">
      <c r="C72" s="126" t="inlineStr">
        <is>
          <t>Total</t>
        </is>
      </c>
      <c r="D72" s="159" t="n"/>
      <c r="H72" s="45">
        <f>IF(SUM(H58:H71)=0,"",SUM(H58:H71))</f>
        <v/>
      </c>
      <c r="J72" s="45">
        <f>IF(SUM(J58:J71)=0,"",SUM(J58:J71))</f>
        <v/>
      </c>
      <c r="L72" s="45">
        <f>IF(SUM(L58:L71)=0,"",SUM(L58:L71))</f>
        <v/>
      </c>
      <c r="M72" s="35">
        <f>IF(OR(H72="",H72=0),"",IF(L72="",IF(J72="","",J72/H72),L72/H72))</f>
        <v/>
      </c>
    </row>
    <row r="73"/>
    <row r="74" ht="13.35" customHeight="1" s="162">
      <c r="B74" s="200" t="inlineStr">
        <is>
          <t>System</t>
        </is>
      </c>
      <c r="C74" s="403" t="n"/>
      <c r="D74" s="209">
        <f>IF('{Equipment Data Entry}'!B153="","",'{Equipment Data Entry}'!B153)</f>
        <v/>
      </c>
      <c r="E74" s="420" t="n"/>
      <c r="F74" s="403" t="n"/>
      <c r="G74" s="200" t="inlineStr">
        <is>
          <t>Service</t>
        </is>
      </c>
      <c r="H74" s="403" t="n"/>
      <c r="I74" s="210">
        <f>IF('{Equipment Data Entry}'!C153="","",'{Equipment Data Entry}'!C153)</f>
        <v/>
      </c>
      <c r="J74" s="420" t="n"/>
      <c r="K74" s="420" t="n"/>
      <c r="L74" s="420" t="n"/>
      <c r="M74" s="403" t="n"/>
      <c r="P74" s="450" t="inlineStr">
        <is>
          <t>Technician Notes</t>
        </is>
      </c>
      <c r="Q74" s="451" t="n"/>
      <c r="R74" s="451" t="n"/>
      <c r="S74" s="451" t="n"/>
      <c r="T74" s="451" t="n"/>
      <c r="U74" s="451" t="n"/>
      <c r="V74" s="451" t="n"/>
      <c r="W74" s="451" t="n"/>
      <c r="X74" s="451" t="n"/>
      <c r="Y74" s="451" t="n"/>
      <c r="Z74" s="452" t="n"/>
    </row>
    <row r="75" ht="13.35" customHeight="1" s="162">
      <c r="B75" s="424" t="n"/>
      <c r="C75" s="425" t="n"/>
      <c r="D75" s="424" t="n"/>
      <c r="E75" s="426" t="n"/>
      <c r="F75" s="425" t="n"/>
      <c r="G75" s="424" t="n"/>
      <c r="H75" s="425" t="n"/>
      <c r="I75" s="424" t="n"/>
      <c r="J75" s="426" t="n"/>
      <c r="K75" s="426" t="n"/>
      <c r="L75" s="426" t="n"/>
      <c r="M75" s="425" t="n"/>
      <c r="P75" s="453" t="n"/>
      <c r="Z75" s="454" t="n"/>
    </row>
    <row r="76" ht="13.35" customHeight="1" s="162">
      <c r="B76" s="455" t="inlineStr">
        <is>
          <t>Instrument:</t>
        </is>
      </c>
      <c r="C76" s="5" t="n"/>
      <c r="D76" s="428" t="n"/>
      <c r="G76" s="427" t="inlineStr">
        <is>
          <t>Ak basis / notes:</t>
        </is>
      </c>
      <c r="I76" s="456" t="n"/>
      <c r="P76" s="453" t="n"/>
      <c r="Z76" s="454" t="n"/>
    </row>
    <row r="77" ht="13.35" customHeight="1" s="162">
      <c r="B77" s="188" t="inlineStr">
        <is>
          <t>Register/Grille/Diffuser Airflow</t>
        </is>
      </c>
      <c r="C77" s="174" t="n"/>
      <c r="D77" s="174" t="n"/>
      <c r="E77" s="174" t="n"/>
      <c r="F77" s="173" t="n"/>
      <c r="G77" s="233" t="inlineStr">
        <is>
          <t>Design VEL</t>
        </is>
      </c>
      <c r="H77" s="194" t="inlineStr">
        <is>
          <t>Design CFM</t>
        </is>
      </c>
      <c r="I77" s="188" t="inlineStr">
        <is>
          <t>Initial</t>
        </is>
      </c>
      <c r="J77" s="173" t="n"/>
      <c r="K77" s="188" t="inlineStr">
        <is>
          <t>Final</t>
        </is>
      </c>
      <c r="L77" s="173" t="n"/>
      <c r="M77" s="188" t="inlineStr">
        <is>
          <t>%</t>
        </is>
      </c>
      <c r="P77" s="453" t="n"/>
      <c r="Z77" s="454" t="n"/>
    </row>
    <row r="78" ht="13.35" customHeight="1" s="162">
      <c r="B78" s="153" t="inlineStr">
        <is>
          <t>No.</t>
        </is>
      </c>
      <c r="C78" s="188" t="inlineStr">
        <is>
          <t>Area Served</t>
        </is>
      </c>
      <c r="D78" s="188" t="inlineStr">
        <is>
          <t>Type</t>
        </is>
      </c>
      <c r="E78" s="188" t="inlineStr">
        <is>
          <t>Size</t>
        </is>
      </c>
      <c r="F78" s="188" t="inlineStr">
        <is>
          <t>Ak</t>
        </is>
      </c>
      <c r="G78" s="442" t="n"/>
      <c r="H78" s="442" t="n"/>
      <c r="I78" s="188" t="inlineStr">
        <is>
          <t>VEL</t>
        </is>
      </c>
      <c r="J78" s="188" t="inlineStr">
        <is>
          <t>CFM</t>
        </is>
      </c>
      <c r="K78" s="188" t="inlineStr">
        <is>
          <t>VEL</t>
        </is>
      </c>
      <c r="L78" s="188" t="inlineStr">
        <is>
          <t>CFM</t>
        </is>
      </c>
      <c r="M78" s="442" t="n"/>
      <c r="P78" s="453" t="n"/>
      <c r="Z78" s="454" t="n"/>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c r="P79" s="453" t="n"/>
      <c r="Z79" s="454"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c r="P80" s="453" t="n"/>
      <c r="Z80" s="454"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c r="P81" s="453" t="n"/>
      <c r="Z81" s="454" t="n"/>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c r="P82" s="453" t="n"/>
      <c r="Z82" s="454" t="n"/>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c r="P83" s="453" t="n"/>
      <c r="Z83" s="454" t="n"/>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c r="P84" s="453" t="n"/>
      <c r="Z84" s="454" t="n"/>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c r="P85" s="453" t="n"/>
      <c r="Z85" s="454" t="n"/>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c r="P86" s="453" t="n"/>
      <c r="Z86" s="454" t="n"/>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c r="P87" s="453" t="n"/>
      <c r="Z87" s="454"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c r="P88" s="453" t="n"/>
      <c r="Z88" s="454" t="n"/>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c r="P89" s="453" t="n"/>
      <c r="Z89" s="454" t="n"/>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c r="P90" s="453" t="n"/>
      <c r="Z90" s="454" t="n"/>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c r="P91" s="453" t="n"/>
      <c r="Z91" s="454" t="n"/>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c r="P92" s="457" t="n"/>
      <c r="Q92" s="458" t="n"/>
      <c r="R92" s="458" t="n"/>
      <c r="S92" s="458" t="n"/>
      <c r="T92" s="458" t="n"/>
      <c r="U92" s="458" t="n"/>
      <c r="V92" s="458" t="n"/>
      <c r="W92" s="458" t="n"/>
      <c r="X92" s="458" t="n"/>
      <c r="Y92" s="458" t="n"/>
      <c r="Z92" s="459" t="n"/>
    </row>
    <row r="93" ht="13.35" customHeight="1" s="162">
      <c r="C93" s="126" t="inlineStr">
        <is>
          <t>Total</t>
        </is>
      </c>
      <c r="D93" s="159" t="n"/>
      <c r="H93" s="45">
        <f>IF(SUM(H79:H92)=0,"",SUM(H79:H92))</f>
        <v/>
      </c>
      <c r="J93" s="45">
        <f>IF(SUM(J79:J92)=0,"",SUM(J79:J92))</f>
        <v/>
      </c>
      <c r="L93" s="45">
        <f>IF(SUM(L79:L92)=0,"",SUM(L79:L92))</f>
        <v/>
      </c>
      <c r="M93" s="35">
        <f>IF(OR(H93="",H93=0),"",IF(L93="",IF(J93="","",J93/H93),L93/H93))</f>
        <v/>
      </c>
    </row>
    <row r="94"/>
    <row r="95"/>
    <row r="96" ht="13.35" customHeight="1" s="162">
      <c r="B96" s="188" t="inlineStr">
        <is>
          <t>Notes</t>
        </is>
      </c>
      <c r="C96" s="173" t="n"/>
      <c r="D96" s="254" t="n"/>
      <c r="E96" s="159" t="n"/>
      <c r="F96" s="159" t="n"/>
      <c r="G96" s="159" t="n"/>
      <c r="H96" s="159" t="n"/>
      <c r="I96" s="159" t="n"/>
      <c r="J96" s="159" t="n"/>
      <c r="K96" s="159" t="n"/>
      <c r="L96" s="159" t="n"/>
      <c r="M96" s="160" t="n"/>
    </row>
    <row r="97" ht="13.35" customHeight="1" s="162">
      <c r="B97" s="460" t="n"/>
      <c r="M97" s="163" t="n"/>
    </row>
    <row r="98" ht="13.35" customHeight="1" s="162">
      <c r="B98" s="460" t="n"/>
      <c r="M98" s="163" t="n"/>
    </row>
    <row r="99" ht="13.35" customHeight="1" s="162">
      <c r="B99" s="460" t="n"/>
      <c r="M99" s="163" t="n"/>
    </row>
    <row r="100" ht="13.35" customHeight="1" s="162">
      <c r="B100" s="461" t="n"/>
      <c r="C100" s="165" t="n"/>
      <c r="D100" s="165" t="n"/>
      <c r="E100" s="165" t="n"/>
      <c r="F100" s="165" t="n"/>
      <c r="G100" s="165" t="n"/>
      <c r="H100" s="165" t="n"/>
      <c r="I100" s="165" t="n"/>
      <c r="J100" s="165" t="n"/>
      <c r="K100" s="165" t="n"/>
      <c r="L100" s="165" t="n"/>
      <c r="M100" s="166" t="n"/>
    </row>
    <row r="101"/>
    <row r="102" ht="13.35" customHeight="1" s="162">
      <c r="B102" s="200" t="inlineStr">
        <is>
          <t>System</t>
        </is>
      </c>
      <c r="C102" s="403" t="n"/>
      <c r="D102" s="209">
        <f>IF('{Equipment Data Entry}'!B154="","",'{Equipment Data Entry}'!B154)</f>
        <v/>
      </c>
      <c r="E102" s="420" t="n"/>
      <c r="F102" s="403" t="n"/>
      <c r="G102" s="200" t="inlineStr">
        <is>
          <t>Service</t>
        </is>
      </c>
      <c r="H102" s="403" t="n"/>
      <c r="I102" s="210">
        <f>IF('{Equipment Data Entry}'!C154="","",'{Equipment Data Entry}'!C154)</f>
        <v/>
      </c>
      <c r="J102" s="420" t="n"/>
      <c r="K102" s="420" t="n"/>
      <c r="L102" s="420" t="n"/>
      <c r="M102" s="403" t="n"/>
      <c r="P102" s="450" t="inlineStr">
        <is>
          <t>Technician Notes</t>
        </is>
      </c>
      <c r="Q102" s="451" t="n"/>
      <c r="R102" s="451" t="n"/>
      <c r="S102" s="451" t="n"/>
      <c r="T102" s="451" t="n"/>
      <c r="U102" s="451" t="n"/>
      <c r="V102" s="451" t="n"/>
      <c r="W102" s="451" t="n"/>
      <c r="X102" s="451" t="n"/>
      <c r="Y102" s="451" t="n"/>
      <c r="Z102" s="452" t="n"/>
    </row>
    <row r="103" ht="13.35" customHeight="1" s="162">
      <c r="B103" s="424" t="n"/>
      <c r="C103" s="425" t="n"/>
      <c r="D103" s="424" t="n"/>
      <c r="E103" s="426" t="n"/>
      <c r="F103" s="425" t="n"/>
      <c r="G103" s="424" t="n"/>
      <c r="H103" s="425" t="n"/>
      <c r="I103" s="424" t="n"/>
      <c r="J103" s="426" t="n"/>
      <c r="K103" s="426" t="n"/>
      <c r="L103" s="426" t="n"/>
      <c r="M103" s="425" t="n"/>
      <c r="P103" s="453" t="n"/>
      <c r="Z103" s="454" t="n"/>
    </row>
    <row r="104" ht="13.35" customHeight="1" s="162">
      <c r="B104" s="455" t="inlineStr">
        <is>
          <t>Instrument:</t>
        </is>
      </c>
      <c r="C104" s="5" t="n"/>
      <c r="D104" s="428" t="n"/>
      <c r="G104" s="427" t="inlineStr">
        <is>
          <t>Ak basis / notes:</t>
        </is>
      </c>
      <c r="I104" s="456" t="n"/>
      <c r="P104" s="453" t="n"/>
      <c r="Z104" s="454" t="n"/>
    </row>
    <row r="105" ht="13.35" customHeight="1" s="162">
      <c r="B105" s="188" t="inlineStr">
        <is>
          <t>Register/Grille/Diffuser Airflow</t>
        </is>
      </c>
      <c r="C105" s="174" t="n"/>
      <c r="D105" s="174" t="n"/>
      <c r="E105" s="174" t="n"/>
      <c r="F105" s="173" t="n"/>
      <c r="G105" s="233" t="inlineStr">
        <is>
          <t>Design VEL</t>
        </is>
      </c>
      <c r="H105" s="194" t="inlineStr">
        <is>
          <t>Design CFM</t>
        </is>
      </c>
      <c r="I105" s="188" t="inlineStr">
        <is>
          <t>Initial</t>
        </is>
      </c>
      <c r="J105" s="173" t="n"/>
      <c r="K105" s="188" t="inlineStr">
        <is>
          <t>Final</t>
        </is>
      </c>
      <c r="L105" s="173" t="n"/>
      <c r="M105" s="188" t="inlineStr">
        <is>
          <t>%</t>
        </is>
      </c>
      <c r="P105" s="453" t="n"/>
      <c r="Z105" s="454" t="n"/>
    </row>
    <row r="106" ht="13.35" customHeight="1" s="162">
      <c r="B106" s="153" t="inlineStr">
        <is>
          <t>No.</t>
        </is>
      </c>
      <c r="C106" s="188" t="inlineStr">
        <is>
          <t>Area Served</t>
        </is>
      </c>
      <c r="D106" s="188" t="inlineStr">
        <is>
          <t>Type</t>
        </is>
      </c>
      <c r="E106" s="188" t="inlineStr">
        <is>
          <t>Size</t>
        </is>
      </c>
      <c r="F106" s="188" t="inlineStr">
        <is>
          <t>Ak</t>
        </is>
      </c>
      <c r="G106" s="442" t="n"/>
      <c r="H106" s="442" t="n"/>
      <c r="I106" s="188" t="inlineStr">
        <is>
          <t>VEL</t>
        </is>
      </c>
      <c r="J106" s="188" t="inlineStr">
        <is>
          <t>CFM</t>
        </is>
      </c>
      <c r="K106" s="188" t="inlineStr">
        <is>
          <t>VEL</t>
        </is>
      </c>
      <c r="L106" s="188" t="inlineStr">
        <is>
          <t>CFM</t>
        </is>
      </c>
      <c r="M106" s="442" t="n"/>
      <c r="P106" s="453" t="n"/>
      <c r="Z106" s="454" t="n"/>
    </row>
    <row r="107" ht="13.35" customHeight="1" s="162">
      <c r="B107" s="307" t="n"/>
      <c r="C107" s="307" t="n"/>
      <c r="E107" s="307" t="n"/>
      <c r="F107" s="32" t="n"/>
      <c r="G107" s="33">
        <f>IF(F107="", "", H107/F107)</f>
        <v/>
      </c>
      <c r="H107" s="33" t="n"/>
      <c r="I107" s="33" t="n"/>
      <c r="J107" s="33">
        <f>IF(I107="", "", I107*$F107)</f>
        <v/>
      </c>
      <c r="K107" s="33" t="n"/>
      <c r="L107" s="33">
        <f>IF(K107="", "", K107*$F107)</f>
        <v/>
      </c>
      <c r="M107" s="30">
        <f>IF(OR(H107="",H107=0),"",IF(K107="",IF(J107="","",J107/H107),L107/H107))</f>
        <v/>
      </c>
      <c r="P107" s="453" t="n"/>
      <c r="Z107" s="454" t="n"/>
    </row>
    <row r="108" ht="13.35" customHeight="1" s="162">
      <c r="B108" s="307" t="n"/>
      <c r="C108" s="307" t="n"/>
      <c r="E108" s="307" t="n"/>
      <c r="F108" s="32" t="n"/>
      <c r="G108" s="33">
        <f>IF(F108="", "", H108/F108)</f>
        <v/>
      </c>
      <c r="H108" s="33" t="n"/>
      <c r="I108" s="33" t="n"/>
      <c r="J108" s="33">
        <f>IF(I108="", "", I108*$F108)</f>
        <v/>
      </c>
      <c r="K108" s="33" t="n"/>
      <c r="L108" s="33">
        <f>IF(K108="", "", K108*$F108)</f>
        <v/>
      </c>
      <c r="M108" s="30">
        <f>IF(OR(H108="",H108=0),"",IF(K108="",IF(J108="","",J108/H108),L108/H108))</f>
        <v/>
      </c>
      <c r="P108" s="453" t="n"/>
      <c r="Z108" s="454" t="n"/>
    </row>
    <row r="109" ht="13.35" customHeight="1" s="162">
      <c r="B109" s="307" t="n"/>
      <c r="C109" s="307" t="n"/>
      <c r="E109" s="307" t="n"/>
      <c r="F109" s="32" t="n"/>
      <c r="G109" s="33">
        <f>IF(F109="", "", H109/F109)</f>
        <v/>
      </c>
      <c r="H109" s="33" t="n"/>
      <c r="I109" s="33" t="n"/>
      <c r="J109" s="33">
        <f>IF(I109="", "", I109*$F109)</f>
        <v/>
      </c>
      <c r="K109" s="33" t="n"/>
      <c r="L109" s="33">
        <f>IF(K109="", "", K109*$F109)</f>
        <v/>
      </c>
      <c r="M109" s="30">
        <f>IF(OR(H109="",H109=0),"",IF(K109="",IF(J109="","",J109/H109),L109/H109))</f>
        <v/>
      </c>
      <c r="P109" s="453" t="n"/>
      <c r="Z109" s="454" t="n"/>
    </row>
    <row r="110" ht="13.35" customHeight="1" s="162">
      <c r="B110" s="307" t="n"/>
      <c r="C110" s="307" t="n"/>
      <c r="E110" s="307" t="n"/>
      <c r="F110" s="32" t="n"/>
      <c r="G110" s="33">
        <f>IF(F110="", "", H110/F110)</f>
        <v/>
      </c>
      <c r="H110" s="33" t="n"/>
      <c r="I110" s="33" t="n"/>
      <c r="J110" s="33">
        <f>IF(I110="", "", I110*$F110)</f>
        <v/>
      </c>
      <c r="K110" s="33" t="n"/>
      <c r="L110" s="33">
        <f>IF(K110="", "", K110*$F110)</f>
        <v/>
      </c>
      <c r="M110" s="30">
        <f>IF(OR(H110="",H110=0),"",IF(K110="",IF(J110="","",J110/H110),L110/H110))</f>
        <v/>
      </c>
      <c r="P110" s="453" t="n"/>
      <c r="Z110" s="454" t="n"/>
    </row>
    <row r="111" ht="13.35" customHeight="1" s="162">
      <c r="B111" s="307" t="n"/>
      <c r="C111" s="307" t="n"/>
      <c r="E111" s="307" t="n"/>
      <c r="F111" s="32" t="n"/>
      <c r="G111" s="33">
        <f>IF(F111="", "", H111/F111)</f>
        <v/>
      </c>
      <c r="H111" s="33" t="n"/>
      <c r="I111" s="33" t="n"/>
      <c r="J111" s="33">
        <f>IF(I111="", "", I111*$F111)</f>
        <v/>
      </c>
      <c r="K111" s="33" t="n"/>
      <c r="L111" s="33">
        <f>IF(K111="", "", K111*$F111)</f>
        <v/>
      </c>
      <c r="M111" s="30">
        <f>IF(OR(H111="",H111=0),"",IF(K111="",IF(J111="","",J111/H111),L111/H111))</f>
        <v/>
      </c>
      <c r="P111" s="453" t="n"/>
      <c r="Z111" s="454"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c r="P112" s="453" t="n"/>
      <c r="Z112" s="454" t="n"/>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c r="P113" s="453" t="n"/>
      <c r="Z113" s="454" t="n"/>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c r="P114" s="453" t="n"/>
      <c r="Z114" s="454" t="n"/>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c r="P115" s="453" t="n"/>
      <c r="Z115" s="454" t="n"/>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c r="P116" s="453" t="n"/>
      <c r="Z116" s="454" t="n"/>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c r="P117" s="453" t="n"/>
      <c r="Z117" s="454" t="n"/>
    </row>
    <row r="118" ht="13.35" customHeight="1" s="162">
      <c r="B118" s="307" t="n"/>
      <c r="C118" s="307" t="n"/>
      <c r="E118" s="307" t="n"/>
      <c r="F118" s="32" t="n"/>
      <c r="G118" s="33">
        <f>IF(F118="", "", H118/F118)</f>
        <v/>
      </c>
      <c r="H118" s="33" t="n"/>
      <c r="I118" s="33" t="n"/>
      <c r="J118" s="33">
        <f>IF(I118="", "", I118*$F118)</f>
        <v/>
      </c>
      <c r="K118" s="33" t="n"/>
      <c r="L118" s="33">
        <f>IF(K118="", "", K118*$F118)</f>
        <v/>
      </c>
      <c r="M118" s="30">
        <f>IF(OR(H118="",H118=0),"",IF(K118="",IF(J118="","",J118/H118),L118/H118))</f>
        <v/>
      </c>
      <c r="P118" s="453" t="n"/>
      <c r="Z118" s="454" t="n"/>
    </row>
    <row r="119" ht="13.35" customHeight="1" s="162">
      <c r="B119" s="307" t="n"/>
      <c r="C119" s="307" t="n"/>
      <c r="E119" s="307" t="n"/>
      <c r="F119" s="32" t="n"/>
      <c r="G119" s="33">
        <f>IF(F119="", "", H119/F119)</f>
        <v/>
      </c>
      <c r="H119" s="33" t="n"/>
      <c r="I119" s="33" t="n"/>
      <c r="J119" s="33">
        <f>IF(I119="", "", I119*$F119)</f>
        <v/>
      </c>
      <c r="K119" s="33" t="n"/>
      <c r="L119" s="33">
        <f>IF(K119="", "", K119*$F119)</f>
        <v/>
      </c>
      <c r="M119" s="30">
        <f>IF(OR(H119="",H119=0),"",IF(K119="",IF(J119="","",J119/H119),L119/H119))</f>
        <v/>
      </c>
      <c r="P119" s="453" t="n"/>
      <c r="Z119" s="454" t="n"/>
    </row>
    <row r="120" ht="13.35" customHeight="1" s="162">
      <c r="B120" s="307" t="n"/>
      <c r="C120" s="307" t="n"/>
      <c r="E120" s="307" t="n"/>
      <c r="F120" s="32" t="n"/>
      <c r="G120" s="33">
        <f>IF(F120="", "", H120/F120)</f>
        <v/>
      </c>
      <c r="H120" s="33" t="n"/>
      <c r="I120" s="33" t="n"/>
      <c r="J120" s="33">
        <f>IF(I120="", "", I120*$F120)</f>
        <v/>
      </c>
      <c r="K120" s="33" t="n"/>
      <c r="L120" s="33">
        <f>IF(K120="", "", K120*$F120)</f>
        <v/>
      </c>
      <c r="M120" s="30">
        <f>IF(OR(H120="",H120=0),"",IF(K120="",IF(J120="","",J120/H120),L120/H120))</f>
        <v/>
      </c>
      <c r="P120" s="457" t="n"/>
      <c r="Q120" s="458" t="n"/>
      <c r="R120" s="458" t="n"/>
      <c r="S120" s="458" t="n"/>
      <c r="T120" s="458" t="n"/>
      <c r="U120" s="458" t="n"/>
      <c r="V120" s="458" t="n"/>
      <c r="W120" s="458" t="n"/>
      <c r="X120" s="458" t="n"/>
      <c r="Y120" s="458" t="n"/>
      <c r="Z120" s="459" t="n"/>
    </row>
    <row r="121" ht="13.35" customHeight="1" s="162">
      <c r="C121" s="126" t="inlineStr">
        <is>
          <t>Total</t>
        </is>
      </c>
      <c r="D121" s="159" t="n"/>
      <c r="H121" s="45">
        <f>IF(SUM(H107:H120)=0,"",SUM(H107:H120))</f>
        <v/>
      </c>
      <c r="J121" s="45">
        <f>IF(SUM(J107:J120)=0,"",SUM(J107:J120))</f>
        <v/>
      </c>
      <c r="L121" s="45">
        <f>IF(SUM(L107:L120)=0,"",SUM(L107:L120))</f>
        <v/>
      </c>
      <c r="M121" s="35">
        <f>IF(OR(H121="",H121=0),"",IF(L121="",IF(J121="","",J121/H121),L121/H121))</f>
        <v/>
      </c>
    </row>
    <row r="122"/>
    <row r="123" ht="13.35" customHeight="1" s="162">
      <c r="B123" s="200" t="inlineStr">
        <is>
          <t>System</t>
        </is>
      </c>
      <c r="C123" s="403" t="n"/>
      <c r="D123" s="209">
        <f>IF('{Equipment Data Entry}'!B155="","",'{Equipment Data Entry}'!B155)</f>
        <v/>
      </c>
      <c r="E123" s="420" t="n"/>
      <c r="F123" s="403" t="n"/>
      <c r="G123" s="200" t="inlineStr">
        <is>
          <t>Service</t>
        </is>
      </c>
      <c r="H123" s="403" t="n"/>
      <c r="I123" s="210">
        <f>IF('{Equipment Data Entry}'!C155="","",'{Equipment Data Entry}'!C155)</f>
        <v/>
      </c>
      <c r="J123" s="420" t="n"/>
      <c r="K123" s="420" t="n"/>
      <c r="L123" s="420" t="n"/>
      <c r="M123" s="403" t="n"/>
      <c r="P123" s="450" t="inlineStr">
        <is>
          <t>Technician Notes</t>
        </is>
      </c>
      <c r="Q123" s="451" t="n"/>
      <c r="R123" s="451" t="n"/>
      <c r="S123" s="451" t="n"/>
      <c r="T123" s="451" t="n"/>
      <c r="U123" s="451" t="n"/>
      <c r="V123" s="451" t="n"/>
      <c r="W123" s="451" t="n"/>
      <c r="X123" s="451" t="n"/>
      <c r="Y123" s="451" t="n"/>
      <c r="Z123" s="452" t="n"/>
    </row>
    <row r="124" ht="13.35" customHeight="1" s="162">
      <c r="B124" s="424" t="n"/>
      <c r="C124" s="425" t="n"/>
      <c r="D124" s="424" t="n"/>
      <c r="E124" s="426" t="n"/>
      <c r="F124" s="425" t="n"/>
      <c r="G124" s="424" t="n"/>
      <c r="H124" s="425" t="n"/>
      <c r="I124" s="424" t="n"/>
      <c r="J124" s="426" t="n"/>
      <c r="K124" s="426" t="n"/>
      <c r="L124" s="426" t="n"/>
      <c r="M124" s="425" t="n"/>
      <c r="P124" s="453" t="n"/>
      <c r="Z124" s="454" t="n"/>
    </row>
    <row r="125" ht="13.35" customHeight="1" s="162">
      <c r="B125" s="455" t="inlineStr">
        <is>
          <t>Instrument:</t>
        </is>
      </c>
      <c r="C125" s="5" t="n"/>
      <c r="D125" s="428" t="n"/>
      <c r="G125" s="427" t="inlineStr">
        <is>
          <t>Ak basis / notes:</t>
        </is>
      </c>
      <c r="I125" s="456" t="n"/>
      <c r="P125" s="453" t="n"/>
      <c r="Z125" s="454" t="n"/>
    </row>
    <row r="126" ht="13.35" customHeight="1" s="162">
      <c r="B126" s="188" t="inlineStr">
        <is>
          <t>Register/Grille/Diffuser Airflow</t>
        </is>
      </c>
      <c r="C126" s="174" t="n"/>
      <c r="D126" s="174" t="n"/>
      <c r="E126" s="174" t="n"/>
      <c r="F126" s="173" t="n"/>
      <c r="G126" s="233" t="inlineStr">
        <is>
          <t>Design VEL</t>
        </is>
      </c>
      <c r="H126" s="194" t="inlineStr">
        <is>
          <t>Design CFM</t>
        </is>
      </c>
      <c r="I126" s="188" t="inlineStr">
        <is>
          <t>Initial</t>
        </is>
      </c>
      <c r="J126" s="173" t="n"/>
      <c r="K126" s="188" t="inlineStr">
        <is>
          <t>Final</t>
        </is>
      </c>
      <c r="L126" s="173" t="n"/>
      <c r="M126" s="188" t="inlineStr">
        <is>
          <t>%</t>
        </is>
      </c>
      <c r="P126" s="453" t="n"/>
      <c r="Z126" s="454" t="n"/>
    </row>
    <row r="127" ht="13.35" customHeight="1" s="162">
      <c r="B127" s="153" t="inlineStr">
        <is>
          <t>No.</t>
        </is>
      </c>
      <c r="C127" s="188" t="inlineStr">
        <is>
          <t>Area Served</t>
        </is>
      </c>
      <c r="D127" s="188" t="inlineStr">
        <is>
          <t>Type</t>
        </is>
      </c>
      <c r="E127" s="188" t="inlineStr">
        <is>
          <t>Size</t>
        </is>
      </c>
      <c r="F127" s="188" t="inlineStr">
        <is>
          <t>Ak</t>
        </is>
      </c>
      <c r="G127" s="442" t="n"/>
      <c r="H127" s="442" t="n"/>
      <c r="I127" s="188" t="inlineStr">
        <is>
          <t>VEL</t>
        </is>
      </c>
      <c r="J127" s="188" t="inlineStr">
        <is>
          <t>CFM</t>
        </is>
      </c>
      <c r="K127" s="188" t="inlineStr">
        <is>
          <t>VEL</t>
        </is>
      </c>
      <c r="L127" s="188" t="inlineStr">
        <is>
          <t>CFM</t>
        </is>
      </c>
      <c r="M127" s="442" t="n"/>
      <c r="P127" s="453" t="n"/>
      <c r="Z127" s="454" t="n"/>
    </row>
    <row r="128" ht="13.35" customHeight="1" s="162">
      <c r="B128" s="307" t="n"/>
      <c r="C128" s="307" t="n"/>
      <c r="E128" s="307" t="n"/>
      <c r="F128" s="32" t="n"/>
      <c r="G128" s="33">
        <f>IF(F128="", "", H128/F128)</f>
        <v/>
      </c>
      <c r="H128" s="33" t="n"/>
      <c r="I128" s="33" t="n"/>
      <c r="J128" s="33">
        <f>IF(I128="", "", I128*$F128)</f>
        <v/>
      </c>
      <c r="K128" s="33" t="n"/>
      <c r="L128" s="33">
        <f>IF(K128="", "", K128*$F128)</f>
        <v/>
      </c>
      <c r="M128" s="30">
        <f>IF(OR(H128="",H128=0),"",IF(K128="",IF(J128="","",J128/H128),L128/H128))</f>
        <v/>
      </c>
      <c r="P128" s="453" t="n"/>
      <c r="Z128" s="454" t="n"/>
    </row>
    <row r="129" ht="13.35" customHeight="1" s="162">
      <c r="B129" s="307" t="n"/>
      <c r="C129" s="307" t="n"/>
      <c r="E129" s="307" t="n"/>
      <c r="F129" s="32" t="n"/>
      <c r="G129" s="33">
        <f>IF(F129="", "", H129/F129)</f>
        <v/>
      </c>
      <c r="H129" s="33" t="n"/>
      <c r="I129" s="33" t="n"/>
      <c r="J129" s="33">
        <f>IF(I129="", "", I129*$F129)</f>
        <v/>
      </c>
      <c r="K129" s="33" t="n"/>
      <c r="L129" s="33">
        <f>IF(K129="", "", K129*$F129)</f>
        <v/>
      </c>
      <c r="M129" s="30">
        <f>IF(OR(H129="",H129=0),"",IF(K129="",IF(J129="","",J129/H129),L129/H129))</f>
        <v/>
      </c>
      <c r="P129" s="453" t="n"/>
      <c r="Z129" s="454" t="n"/>
    </row>
    <row r="130" ht="13.35" customHeight="1" s="162">
      <c r="B130" s="307" t="n"/>
      <c r="C130" s="307" t="n"/>
      <c r="E130" s="307" t="n"/>
      <c r="F130" s="32" t="n"/>
      <c r="G130" s="33">
        <f>IF(F130="", "", H130/F130)</f>
        <v/>
      </c>
      <c r="H130" s="33" t="n"/>
      <c r="I130" s="33" t="n"/>
      <c r="J130" s="33">
        <f>IF(I130="", "", I130*$F130)</f>
        <v/>
      </c>
      <c r="K130" s="33" t="n"/>
      <c r="L130" s="33">
        <f>IF(K130="", "", K130*$F130)</f>
        <v/>
      </c>
      <c r="M130" s="30">
        <f>IF(OR(H130="",H130=0),"",IF(K130="",IF(J130="","",J130/H130),L130/H130))</f>
        <v/>
      </c>
      <c r="P130" s="453" t="n"/>
      <c r="Z130" s="454" t="n"/>
    </row>
    <row r="131" ht="13.35" customHeight="1" s="162">
      <c r="B131" s="307" t="n"/>
      <c r="C131" s="307" t="n"/>
      <c r="E131" s="307" t="n"/>
      <c r="F131" s="32" t="n"/>
      <c r="G131" s="33">
        <f>IF(F131="", "", H131/F131)</f>
        <v/>
      </c>
      <c r="H131" s="33" t="n"/>
      <c r="I131" s="33" t="n"/>
      <c r="J131" s="33">
        <f>IF(I131="", "", I131*$F131)</f>
        <v/>
      </c>
      <c r="K131" s="33" t="n"/>
      <c r="L131" s="33">
        <f>IF(K131="", "", K131*$F131)</f>
        <v/>
      </c>
      <c r="M131" s="30">
        <f>IF(OR(H131="",H131=0),"",IF(K131="",IF(J131="","",J131/H131),L131/H131))</f>
        <v/>
      </c>
      <c r="P131" s="453" t="n"/>
      <c r="Z131" s="454" t="n"/>
    </row>
    <row r="132" ht="13.35" customHeight="1" s="162">
      <c r="B132" s="307" t="n"/>
      <c r="C132" s="307" t="n"/>
      <c r="E132" s="307" t="n"/>
      <c r="F132" s="32" t="n"/>
      <c r="G132" s="33">
        <f>IF(F132="", "", H132/F132)</f>
        <v/>
      </c>
      <c r="H132" s="33" t="n"/>
      <c r="I132" s="33" t="n"/>
      <c r="J132" s="33">
        <f>IF(I132="", "", I132*$F132)</f>
        <v/>
      </c>
      <c r="K132" s="33" t="n"/>
      <c r="L132" s="33">
        <f>IF(K132="", "", K132*$F132)</f>
        <v/>
      </c>
      <c r="M132" s="30">
        <f>IF(OR(H132="",H132=0),"",IF(K132="",IF(J132="","",J132/H132),L132/H132))</f>
        <v/>
      </c>
      <c r="P132" s="453" t="n"/>
      <c r="Z132" s="454"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c r="P133" s="453" t="n"/>
      <c r="Z133" s="454" t="n"/>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c r="P134" s="453" t="n"/>
      <c r="Z134" s="454" t="n"/>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c r="P135" s="453" t="n"/>
      <c r="Z135" s="454"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c r="P136" s="453" t="n"/>
      <c r="Z136" s="454"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c r="P137" s="453" t="n"/>
      <c r="Z137" s="454" t="n"/>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c r="P138" s="453" t="n"/>
      <c r="Z138" s="454" t="n"/>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c r="P139" s="453" t="n"/>
      <c r="Z139" s="454" t="n"/>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c r="P140" s="453" t="n"/>
      <c r="Z140" s="454" t="n"/>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c r="P141" s="457" t="n"/>
      <c r="Q141" s="458" t="n"/>
      <c r="R141" s="458" t="n"/>
      <c r="S141" s="458" t="n"/>
      <c r="T141" s="458" t="n"/>
      <c r="U141" s="458" t="n"/>
      <c r="V141" s="458" t="n"/>
      <c r="W141" s="458" t="n"/>
      <c r="X141" s="458" t="n"/>
      <c r="Y141" s="458" t="n"/>
      <c r="Z141" s="459" t="n"/>
    </row>
    <row r="142" ht="13.35" customHeight="1" s="162">
      <c r="C142" s="126" t="inlineStr">
        <is>
          <t>Total</t>
        </is>
      </c>
      <c r="D142" s="159" t="n"/>
      <c r="H142" s="45">
        <f>IF(SUM(H128:H141)=0,"",SUM(H128:H141))</f>
        <v/>
      </c>
      <c r="J142" s="45">
        <f>IF(SUM(J128:J141)=0,"",SUM(J128:J141))</f>
        <v/>
      </c>
      <c r="L142" s="45">
        <f>IF(SUM(L128:L141)=0,"",SUM(L128:L141))</f>
        <v/>
      </c>
      <c r="M142" s="35">
        <f>IF(OR(H142="",H142=0),"",IF(L142="",IF(J142="","",J142/H142),L142/H142))</f>
        <v/>
      </c>
    </row>
    <row r="143"/>
    <row r="144"/>
    <row r="145" ht="13.35" customHeight="1" s="162">
      <c r="B145" s="188" t="inlineStr">
        <is>
          <t>Notes</t>
        </is>
      </c>
      <c r="C145" s="173" t="n"/>
      <c r="D145" s="254" t="n"/>
      <c r="E145" s="159" t="n"/>
      <c r="F145" s="159" t="n"/>
      <c r="G145" s="159" t="n"/>
      <c r="H145" s="159" t="n"/>
      <c r="I145" s="159" t="n"/>
      <c r="J145" s="159" t="n"/>
      <c r="K145" s="159" t="n"/>
      <c r="L145" s="159" t="n"/>
      <c r="M145" s="160" t="n"/>
    </row>
    <row r="146" ht="13.35" customHeight="1" s="162">
      <c r="B146" s="460" t="n"/>
      <c r="M146" s="163" t="n"/>
    </row>
    <row r="147" ht="13.35" customHeight="1" s="162">
      <c r="B147" s="460" t="n"/>
      <c r="M147" s="163" t="n"/>
    </row>
    <row r="148" ht="13.35" customHeight="1" s="162">
      <c r="B148" s="460" t="n"/>
      <c r="M148" s="163" t="n"/>
    </row>
    <row r="149" ht="13.35" customHeight="1" s="162">
      <c r="B149" s="461" t="n"/>
      <c r="C149" s="165" t="n"/>
      <c r="D149" s="165" t="n"/>
      <c r="E149" s="165" t="n"/>
      <c r="F149" s="165" t="n"/>
      <c r="G149" s="165" t="n"/>
      <c r="H149" s="165" t="n"/>
      <c r="I149" s="165" t="n"/>
      <c r="J149" s="165" t="n"/>
      <c r="K149" s="165" t="n"/>
      <c r="L149" s="165" t="n"/>
      <c r="M149" s="166" t="n"/>
    </row>
    <row r="150"/>
    <row r="151" ht="13.35" customHeight="1" s="162">
      <c r="B151" s="200" t="inlineStr">
        <is>
          <t>System</t>
        </is>
      </c>
      <c r="C151" s="403" t="n"/>
      <c r="D151" s="209">
        <f>IF('{Equipment Data Entry}'!B156="","",'{Equipment Data Entry}'!B156)</f>
        <v/>
      </c>
      <c r="E151" s="420" t="n"/>
      <c r="F151" s="403" t="n"/>
      <c r="G151" s="200" t="inlineStr">
        <is>
          <t>Service</t>
        </is>
      </c>
      <c r="H151" s="403" t="n"/>
      <c r="I151" s="210">
        <f>IF('{Equipment Data Entry}'!C156="","",'{Equipment Data Entry}'!C156)</f>
        <v/>
      </c>
      <c r="J151" s="420" t="n"/>
      <c r="K151" s="420" t="n"/>
      <c r="L151" s="420" t="n"/>
      <c r="M151" s="403" t="n"/>
      <c r="P151" s="450" t="inlineStr">
        <is>
          <t>Technician Notes</t>
        </is>
      </c>
      <c r="Q151" s="451" t="n"/>
      <c r="R151" s="451" t="n"/>
      <c r="S151" s="451" t="n"/>
      <c r="T151" s="451" t="n"/>
      <c r="U151" s="451" t="n"/>
      <c r="V151" s="451" t="n"/>
      <c r="W151" s="451" t="n"/>
      <c r="X151" s="451" t="n"/>
      <c r="Y151" s="451" t="n"/>
      <c r="Z151" s="452" t="n"/>
    </row>
    <row r="152" ht="13.35" customHeight="1" s="162">
      <c r="B152" s="424" t="n"/>
      <c r="C152" s="425" t="n"/>
      <c r="D152" s="424" t="n"/>
      <c r="E152" s="426" t="n"/>
      <c r="F152" s="425" t="n"/>
      <c r="G152" s="424" t="n"/>
      <c r="H152" s="425" t="n"/>
      <c r="I152" s="424" t="n"/>
      <c r="J152" s="426" t="n"/>
      <c r="K152" s="426" t="n"/>
      <c r="L152" s="426" t="n"/>
      <c r="M152" s="425" t="n"/>
      <c r="P152" s="453" t="n"/>
      <c r="Z152" s="454" t="n"/>
    </row>
    <row r="153" ht="13.35" customHeight="1" s="162">
      <c r="B153" s="455" t="inlineStr">
        <is>
          <t>Instrument:</t>
        </is>
      </c>
      <c r="C153" s="5" t="n"/>
      <c r="D153" s="428" t="n"/>
      <c r="G153" s="427" t="inlineStr">
        <is>
          <t>Ak basis / notes:</t>
        </is>
      </c>
      <c r="I153" s="456" t="n"/>
      <c r="P153" s="453" t="n"/>
      <c r="Z153" s="454" t="n"/>
    </row>
    <row r="154" ht="13.35" customHeight="1" s="162">
      <c r="B154" s="188" t="inlineStr">
        <is>
          <t>Register/Grille/Diffuser Airflow</t>
        </is>
      </c>
      <c r="C154" s="174" t="n"/>
      <c r="D154" s="174" t="n"/>
      <c r="E154" s="174" t="n"/>
      <c r="F154" s="173" t="n"/>
      <c r="G154" s="233" t="inlineStr">
        <is>
          <t>Design VEL</t>
        </is>
      </c>
      <c r="H154" s="194" t="inlineStr">
        <is>
          <t>Design CFM</t>
        </is>
      </c>
      <c r="I154" s="188" t="inlineStr">
        <is>
          <t>Initial</t>
        </is>
      </c>
      <c r="J154" s="173" t="n"/>
      <c r="K154" s="188" t="inlineStr">
        <is>
          <t>Final</t>
        </is>
      </c>
      <c r="L154" s="173" t="n"/>
      <c r="M154" s="188" t="inlineStr">
        <is>
          <t>%</t>
        </is>
      </c>
      <c r="P154" s="453" t="n"/>
      <c r="Z154" s="454" t="n"/>
    </row>
    <row r="155" ht="13.35" customHeight="1" s="162">
      <c r="B155" s="153" t="inlineStr">
        <is>
          <t>No.</t>
        </is>
      </c>
      <c r="C155" s="188" t="inlineStr">
        <is>
          <t>Area Served</t>
        </is>
      </c>
      <c r="D155" s="188" t="inlineStr">
        <is>
          <t>Type</t>
        </is>
      </c>
      <c r="E155" s="188" t="inlineStr">
        <is>
          <t>Size</t>
        </is>
      </c>
      <c r="F155" s="188" t="inlineStr">
        <is>
          <t>Ak</t>
        </is>
      </c>
      <c r="G155" s="442" t="n"/>
      <c r="H155" s="442" t="n"/>
      <c r="I155" s="188" t="inlineStr">
        <is>
          <t>VEL</t>
        </is>
      </c>
      <c r="J155" s="188" t="inlineStr">
        <is>
          <t>CFM</t>
        </is>
      </c>
      <c r="K155" s="188" t="inlineStr">
        <is>
          <t>VEL</t>
        </is>
      </c>
      <c r="L155" s="188" t="inlineStr">
        <is>
          <t>CFM</t>
        </is>
      </c>
      <c r="M155" s="442" t="n"/>
      <c r="P155" s="453" t="n"/>
      <c r="Z155" s="454" t="n"/>
    </row>
    <row r="156" ht="13.35" customHeight="1" s="162">
      <c r="B156" s="307" t="n"/>
      <c r="C156" s="307" t="n"/>
      <c r="E156" s="307" t="n"/>
      <c r="F156" s="32" t="n"/>
      <c r="G156" s="33">
        <f>IF(F156="", "", H156/F156)</f>
        <v/>
      </c>
      <c r="H156" s="33" t="n"/>
      <c r="I156" s="33" t="n"/>
      <c r="J156" s="33">
        <f>IF(I156="", "", I156*$F156)</f>
        <v/>
      </c>
      <c r="K156" s="33" t="n"/>
      <c r="L156" s="33">
        <f>IF(K156="", "", K156*$F156)</f>
        <v/>
      </c>
      <c r="M156" s="30">
        <f>IF(OR(H156="",H156=0),"",IF(K156="",IF(J156="","",J156/H156),L156/H156))</f>
        <v/>
      </c>
      <c r="P156" s="453" t="n"/>
      <c r="Z156" s="454" t="n"/>
    </row>
    <row r="157" ht="13.35" customHeight="1" s="162">
      <c r="B157" s="307" t="n"/>
      <c r="C157" s="307" t="n"/>
      <c r="E157" s="307" t="n"/>
      <c r="F157" s="32" t="n"/>
      <c r="G157" s="33">
        <f>IF(F157="", "", H157/F157)</f>
        <v/>
      </c>
      <c r="H157" s="33" t="n"/>
      <c r="I157" s="33" t="n"/>
      <c r="J157" s="33">
        <f>IF(I157="", "", I157*$F157)</f>
        <v/>
      </c>
      <c r="K157" s="33" t="n"/>
      <c r="L157" s="33">
        <f>IF(K157="", "", K157*$F157)</f>
        <v/>
      </c>
      <c r="M157" s="30">
        <f>IF(OR(H157="",H157=0),"",IF(K157="",IF(J157="","",J157/H157),L157/H157))</f>
        <v/>
      </c>
      <c r="P157" s="453" t="n"/>
      <c r="Z157" s="454" t="n"/>
    </row>
    <row r="158" ht="13.35" customHeight="1" s="162">
      <c r="B158" s="307" t="n"/>
      <c r="C158" s="307" t="n"/>
      <c r="E158" s="307" t="n"/>
      <c r="F158" s="32" t="n"/>
      <c r="G158" s="33">
        <f>IF(F158="", "", H158/F158)</f>
        <v/>
      </c>
      <c r="H158" s="33" t="n"/>
      <c r="I158" s="33" t="n"/>
      <c r="J158" s="33">
        <f>IF(I158="", "", I158*$F158)</f>
        <v/>
      </c>
      <c r="K158" s="33" t="n"/>
      <c r="L158" s="33">
        <f>IF(K158="", "", K158*$F158)</f>
        <v/>
      </c>
      <c r="M158" s="30">
        <f>IF(OR(H158="",H158=0),"",IF(K158="",IF(J158="","",J158/H158),L158/H158))</f>
        <v/>
      </c>
      <c r="P158" s="453" t="n"/>
      <c r="Z158" s="454" t="n"/>
    </row>
    <row r="159" ht="13.35" customHeight="1" s="162">
      <c r="B159" s="307" t="n"/>
      <c r="C159" s="307" t="n"/>
      <c r="E159" s="307" t="n"/>
      <c r="F159" s="32" t="n"/>
      <c r="G159" s="33">
        <f>IF(F159="", "", H159/F159)</f>
        <v/>
      </c>
      <c r="H159" s="33" t="n"/>
      <c r="I159" s="33" t="n"/>
      <c r="J159" s="33">
        <f>IF(I159="", "", I159*$F159)</f>
        <v/>
      </c>
      <c r="K159" s="33" t="n"/>
      <c r="L159" s="33">
        <f>IF(K159="", "", K159*$F159)</f>
        <v/>
      </c>
      <c r="M159" s="30">
        <f>IF(OR(H159="",H159=0),"",IF(K159="",IF(J159="","",J159/H159),L159/H159))</f>
        <v/>
      </c>
      <c r="P159" s="453" t="n"/>
      <c r="Z159" s="454"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c r="P160" s="453" t="n"/>
      <c r="Z160" s="454" t="n"/>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c r="P161" s="453" t="n"/>
      <c r="Z161" s="454" t="n"/>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c r="P162" s="453" t="n"/>
      <c r="Z162" s="454" t="n"/>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c r="P163" s="453" t="n"/>
      <c r="Z163" s="454"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c r="P164" s="453" t="n"/>
      <c r="Z164" s="454" t="n"/>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c r="P165" s="453" t="n"/>
      <c r="Z165" s="454" t="n"/>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c r="P166" s="453" t="n"/>
      <c r="Z166" s="454" t="n"/>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c r="P167" s="453" t="n"/>
      <c r="Z167" s="454" t="n"/>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c r="P168" s="453" t="n"/>
      <c r="Z168" s="454" t="n"/>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c r="P169" s="457" t="n"/>
      <c r="Q169" s="458" t="n"/>
      <c r="R169" s="458" t="n"/>
      <c r="S169" s="458" t="n"/>
      <c r="T169" s="458" t="n"/>
      <c r="U169" s="458" t="n"/>
      <c r="V169" s="458" t="n"/>
      <c r="W169" s="458" t="n"/>
      <c r="X169" s="458" t="n"/>
      <c r="Y169" s="458" t="n"/>
      <c r="Z169" s="459" t="n"/>
    </row>
    <row r="170" ht="13.35" customHeight="1" s="162">
      <c r="C170" s="126" t="inlineStr">
        <is>
          <t>Total</t>
        </is>
      </c>
      <c r="D170" s="159" t="n"/>
      <c r="H170" s="45">
        <f>IF(SUM(H156:H169)=0,"",SUM(H156:H169))</f>
        <v/>
      </c>
      <c r="J170" s="45">
        <f>IF(SUM(J156:J169)=0,"",SUM(J156:J169))</f>
        <v/>
      </c>
      <c r="L170" s="45">
        <f>IF(SUM(L156:L169)=0,"",SUM(L156:L169))</f>
        <v/>
      </c>
      <c r="M170" s="35">
        <f>IF(OR(H170="",H170=0),"",IF(L170="",IF(J170="","",J170/H170),L170/H170))</f>
        <v/>
      </c>
    </row>
    <row r="171"/>
    <row r="172" ht="13.35" customHeight="1" s="162">
      <c r="B172" s="200" t="inlineStr">
        <is>
          <t>System</t>
        </is>
      </c>
      <c r="C172" s="403" t="n"/>
      <c r="D172" s="209">
        <f>IF('{Equipment Data Entry}'!B157="","",'{Equipment Data Entry}'!B157)</f>
        <v/>
      </c>
      <c r="E172" s="420" t="n"/>
      <c r="F172" s="403" t="n"/>
      <c r="G172" s="200" t="inlineStr">
        <is>
          <t>Service</t>
        </is>
      </c>
      <c r="H172" s="403" t="n"/>
      <c r="I172" s="210">
        <f>IF('{Equipment Data Entry}'!C157="","",'{Equipment Data Entry}'!C157)</f>
        <v/>
      </c>
      <c r="J172" s="420" t="n"/>
      <c r="K172" s="420" t="n"/>
      <c r="L172" s="420" t="n"/>
      <c r="M172" s="403" t="n"/>
      <c r="P172" s="450" t="inlineStr">
        <is>
          <t>Technician Notes</t>
        </is>
      </c>
      <c r="Q172" s="451" t="n"/>
      <c r="R172" s="451" t="n"/>
      <c r="S172" s="451" t="n"/>
      <c r="T172" s="451" t="n"/>
      <c r="U172" s="451" t="n"/>
      <c r="V172" s="451" t="n"/>
      <c r="W172" s="451" t="n"/>
      <c r="X172" s="451" t="n"/>
      <c r="Y172" s="451" t="n"/>
      <c r="Z172" s="452" t="n"/>
    </row>
    <row r="173" ht="13.35" customHeight="1" s="162">
      <c r="B173" s="424" t="n"/>
      <c r="C173" s="425" t="n"/>
      <c r="D173" s="424" t="n"/>
      <c r="E173" s="426" t="n"/>
      <c r="F173" s="425" t="n"/>
      <c r="G173" s="424" t="n"/>
      <c r="H173" s="425" t="n"/>
      <c r="I173" s="424" t="n"/>
      <c r="J173" s="426" t="n"/>
      <c r="K173" s="426" t="n"/>
      <c r="L173" s="426" t="n"/>
      <c r="M173" s="425" t="n"/>
      <c r="P173" s="453" t="n"/>
      <c r="Z173" s="454" t="n"/>
    </row>
    <row r="174" ht="13.35" customHeight="1" s="162">
      <c r="B174" s="455" t="inlineStr">
        <is>
          <t>Instrument:</t>
        </is>
      </c>
      <c r="C174" s="5" t="n"/>
      <c r="D174" s="428" t="n"/>
      <c r="G174" s="427" t="inlineStr">
        <is>
          <t>Ak basis / notes:</t>
        </is>
      </c>
      <c r="I174" s="456" t="n"/>
      <c r="P174" s="453" t="n"/>
      <c r="Z174" s="454" t="n"/>
    </row>
    <row r="175" ht="13.35" customHeight="1" s="162">
      <c r="B175" s="188" t="inlineStr">
        <is>
          <t>Register/Grille/Diffuser Airflow</t>
        </is>
      </c>
      <c r="C175" s="174" t="n"/>
      <c r="D175" s="174" t="n"/>
      <c r="E175" s="174" t="n"/>
      <c r="F175" s="173" t="n"/>
      <c r="G175" s="233" t="inlineStr">
        <is>
          <t>Design VEL</t>
        </is>
      </c>
      <c r="H175" s="194" t="inlineStr">
        <is>
          <t>Design CFM</t>
        </is>
      </c>
      <c r="I175" s="188" t="inlineStr">
        <is>
          <t>Initial</t>
        </is>
      </c>
      <c r="J175" s="173" t="n"/>
      <c r="K175" s="188" t="inlineStr">
        <is>
          <t>Final</t>
        </is>
      </c>
      <c r="L175" s="173" t="n"/>
      <c r="M175" s="188" t="inlineStr">
        <is>
          <t>%</t>
        </is>
      </c>
      <c r="P175" s="453" t="n"/>
      <c r="Z175" s="454" t="n"/>
    </row>
    <row r="176" ht="13.35" customHeight="1" s="162">
      <c r="B176" s="153" t="inlineStr">
        <is>
          <t>No.</t>
        </is>
      </c>
      <c r="C176" s="188" t="inlineStr">
        <is>
          <t>Area Served</t>
        </is>
      </c>
      <c r="D176" s="188" t="inlineStr">
        <is>
          <t>Type</t>
        </is>
      </c>
      <c r="E176" s="188" t="inlineStr">
        <is>
          <t>Size</t>
        </is>
      </c>
      <c r="F176" s="188" t="inlineStr">
        <is>
          <t>Ak</t>
        </is>
      </c>
      <c r="G176" s="442" t="n"/>
      <c r="H176" s="442" t="n"/>
      <c r="I176" s="188" t="inlineStr">
        <is>
          <t>VEL</t>
        </is>
      </c>
      <c r="J176" s="188" t="inlineStr">
        <is>
          <t>CFM</t>
        </is>
      </c>
      <c r="K176" s="188" t="inlineStr">
        <is>
          <t>VEL</t>
        </is>
      </c>
      <c r="L176" s="188" t="inlineStr">
        <is>
          <t>CFM</t>
        </is>
      </c>
      <c r="M176" s="442" t="n"/>
      <c r="P176" s="453" t="n"/>
      <c r="Z176" s="454" t="n"/>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c r="P177" s="453" t="n"/>
      <c r="Z177" s="454" t="n"/>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c r="P178" s="453" t="n"/>
      <c r="Z178" s="454" t="n"/>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c r="P179" s="453" t="n"/>
      <c r="Z179" s="454" t="n"/>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c r="P180" s="453" t="n"/>
      <c r="Z180" s="454" t="n"/>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c r="P181" s="453" t="n"/>
      <c r="Z181" s="454" t="n"/>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c r="P182" s="453" t="n"/>
      <c r="Z182" s="454" t="n"/>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c r="P183" s="453" t="n"/>
      <c r="Z183" s="454"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c r="P184" s="453" t="n"/>
      <c r="Z184" s="454"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c r="P185" s="453" t="n"/>
      <c r="Z185" s="454" t="n"/>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c r="P186" s="453" t="n"/>
      <c r="Z186" s="454" t="n"/>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c r="P187" s="453" t="n"/>
      <c r="Z187" s="454" t="n"/>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c r="P188" s="453" t="n"/>
      <c r="Z188" s="454" t="n"/>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c r="P189" s="453" t="n"/>
      <c r="Z189" s="454" t="n"/>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c r="P190" s="457" t="n"/>
      <c r="Q190" s="458" t="n"/>
      <c r="R190" s="458" t="n"/>
      <c r="S190" s="458" t="n"/>
      <c r="T190" s="458" t="n"/>
      <c r="U190" s="458" t="n"/>
      <c r="V190" s="458" t="n"/>
      <c r="W190" s="458" t="n"/>
      <c r="X190" s="458" t="n"/>
      <c r="Y190" s="458" t="n"/>
      <c r="Z190" s="459" t="n"/>
    </row>
    <row r="191" ht="13.35" customHeight="1" s="162">
      <c r="C191" s="126" t="inlineStr">
        <is>
          <t>Total</t>
        </is>
      </c>
      <c r="D191" s="159" t="n"/>
      <c r="H191" s="45">
        <f>IF(SUM(H177:H190)=0,"",SUM(H177:H190))</f>
        <v/>
      </c>
      <c r="J191" s="45">
        <f>IF(SUM(J177:J190)=0,"",SUM(J177:J190))</f>
        <v/>
      </c>
      <c r="L191" s="45">
        <f>IF(SUM(L177:L190)=0,"",SUM(L177:L190))</f>
        <v/>
      </c>
      <c r="M191" s="35">
        <f>IF(OR(H191="",H191=0),"",IF(L191="",IF(J191="","",J191/H191),L191/H191))</f>
        <v/>
      </c>
    </row>
    <row r="192"/>
    <row r="193"/>
    <row r="194" ht="13.35" customHeight="1" s="162">
      <c r="B194" s="188" t="inlineStr">
        <is>
          <t>Notes</t>
        </is>
      </c>
      <c r="C194" s="173" t="n"/>
      <c r="D194" s="254" t="n"/>
      <c r="E194" s="159" t="n"/>
      <c r="F194" s="159" t="n"/>
      <c r="G194" s="159" t="n"/>
      <c r="H194" s="159" t="n"/>
      <c r="I194" s="159" t="n"/>
      <c r="J194" s="159" t="n"/>
      <c r="K194" s="159" t="n"/>
      <c r="L194" s="159" t="n"/>
      <c r="M194" s="160" t="n"/>
    </row>
    <row r="195" ht="13.35" customHeight="1" s="162">
      <c r="B195" s="460" t="n"/>
      <c r="M195" s="163" t="n"/>
    </row>
    <row r="196" ht="13.35" customHeight="1" s="162">
      <c r="B196" s="460" t="n"/>
      <c r="M196" s="163" t="n"/>
    </row>
    <row r="197" ht="13.35" customHeight="1" s="162">
      <c r="B197" s="460" t="n"/>
      <c r="M197" s="163" t="n"/>
    </row>
    <row r="198" ht="13.35" customHeight="1" s="162">
      <c r="B198" s="461" t="n"/>
      <c r="C198" s="165" t="n"/>
      <c r="D198" s="165" t="n"/>
      <c r="E198" s="165" t="n"/>
      <c r="F198" s="165" t="n"/>
      <c r="G198" s="165" t="n"/>
      <c r="H198" s="165" t="n"/>
      <c r="I198" s="165" t="n"/>
      <c r="J198" s="165" t="n"/>
      <c r="K198" s="165" t="n"/>
      <c r="L198" s="165" t="n"/>
      <c r="M198" s="166" t="n"/>
    </row>
    <row r="199"/>
    <row r="200" ht="13.35" customHeight="1" s="162">
      <c r="B200" s="200" t="inlineStr">
        <is>
          <t>System</t>
        </is>
      </c>
      <c r="C200" s="403" t="n"/>
      <c r="D200" s="209">
        <f>IF('{Equipment Data Entry}'!B158="","",'{Equipment Data Entry}'!B158)</f>
        <v/>
      </c>
      <c r="E200" s="420" t="n"/>
      <c r="F200" s="403" t="n"/>
      <c r="G200" s="200" t="inlineStr">
        <is>
          <t>Service</t>
        </is>
      </c>
      <c r="H200" s="403" t="n"/>
      <c r="I200" s="210">
        <f>IF('{Equipment Data Entry}'!C158="","",'{Equipment Data Entry}'!C158)</f>
        <v/>
      </c>
      <c r="J200" s="420" t="n"/>
      <c r="K200" s="420" t="n"/>
      <c r="L200" s="420" t="n"/>
      <c r="M200" s="403" t="n"/>
      <c r="P200" s="450" t="inlineStr">
        <is>
          <t>Technician Notes</t>
        </is>
      </c>
      <c r="Q200" s="451" t="n"/>
      <c r="R200" s="451" t="n"/>
      <c r="S200" s="451" t="n"/>
      <c r="T200" s="451" t="n"/>
      <c r="U200" s="451" t="n"/>
      <c r="V200" s="451" t="n"/>
      <c r="W200" s="451" t="n"/>
      <c r="X200" s="451" t="n"/>
      <c r="Y200" s="451" t="n"/>
      <c r="Z200" s="452" t="n"/>
    </row>
    <row r="201" ht="13.35" customHeight="1" s="162">
      <c r="B201" s="424" t="n"/>
      <c r="C201" s="425" t="n"/>
      <c r="D201" s="424" t="n"/>
      <c r="E201" s="426" t="n"/>
      <c r="F201" s="425" t="n"/>
      <c r="G201" s="424" t="n"/>
      <c r="H201" s="425" t="n"/>
      <c r="I201" s="424" t="n"/>
      <c r="J201" s="426" t="n"/>
      <c r="K201" s="426" t="n"/>
      <c r="L201" s="426" t="n"/>
      <c r="M201" s="425" t="n"/>
      <c r="P201" s="453" t="n"/>
      <c r="Z201" s="454" t="n"/>
    </row>
    <row r="202" ht="13.35" customHeight="1" s="162">
      <c r="B202" s="455" t="inlineStr">
        <is>
          <t>Instrument:</t>
        </is>
      </c>
      <c r="C202" s="5" t="n"/>
      <c r="D202" s="428" t="n"/>
      <c r="G202" s="427" t="inlineStr">
        <is>
          <t>Ak basis / notes:</t>
        </is>
      </c>
      <c r="I202" s="456" t="n"/>
      <c r="P202" s="453" t="n"/>
      <c r="Z202" s="454" t="n"/>
    </row>
    <row r="203" ht="13.35" customHeight="1" s="162">
      <c r="B203" s="188" t="inlineStr">
        <is>
          <t>Register/Grille/Diffuser Airflow</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c r="P203" s="453" t="n"/>
      <c r="Z203" s="454" t="n"/>
    </row>
    <row r="204" ht="13.35" customHeight="1" s="162">
      <c r="B204" s="153" t="inlineStr">
        <is>
          <t>No.</t>
        </is>
      </c>
      <c r="C204" s="188" t="inlineStr">
        <is>
          <t>Area Served</t>
        </is>
      </c>
      <c r="D204" s="188" t="inlineStr">
        <is>
          <t>Type</t>
        </is>
      </c>
      <c r="E204" s="188" t="inlineStr">
        <is>
          <t>Size</t>
        </is>
      </c>
      <c r="F204" s="188" t="inlineStr">
        <is>
          <t>Ak</t>
        </is>
      </c>
      <c r="G204" s="442" t="n"/>
      <c r="H204" s="442" t="n"/>
      <c r="I204" s="188" t="inlineStr">
        <is>
          <t>VEL</t>
        </is>
      </c>
      <c r="J204" s="188" t="inlineStr">
        <is>
          <t>CFM</t>
        </is>
      </c>
      <c r="K204" s="188" t="inlineStr">
        <is>
          <t>VEL</t>
        </is>
      </c>
      <c r="L204" s="188" t="inlineStr">
        <is>
          <t>CFM</t>
        </is>
      </c>
      <c r="M204" s="442" t="n"/>
      <c r="P204" s="453" t="n"/>
      <c r="Z204" s="454" t="n"/>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c r="P205" s="453" t="n"/>
      <c r="Z205" s="454" t="n"/>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c r="P206" s="453" t="n"/>
      <c r="Z206" s="454" t="n"/>
    </row>
    <row r="207" ht="13.35" customHeight="1" s="162">
      <c r="B207" s="307" t="n"/>
      <c r="C207" s="307" t="n"/>
      <c r="E207" s="307" t="n"/>
      <c r="F207" s="32" t="n"/>
      <c r="G207" s="33">
        <f>IF(F207="", "", H207/F207)</f>
        <v/>
      </c>
      <c r="H207" s="33" t="n"/>
      <c r="I207" s="33" t="n"/>
      <c r="J207" s="33">
        <f>IF(I207="", "", I207*$F207)</f>
        <v/>
      </c>
      <c r="K207" s="33" t="n"/>
      <c r="L207" s="33">
        <f>IF(K207="", "", K207*$F207)</f>
        <v/>
      </c>
      <c r="M207" s="30">
        <f>IF(OR(H207="",H207=0),"",IF(K207="",IF(J207="","",J207/H207),L207/H207))</f>
        <v/>
      </c>
      <c r="P207" s="453" t="n"/>
      <c r="Z207" s="454"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c r="P208" s="453" t="n"/>
      <c r="Z208" s="454" t="n"/>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c r="P209" s="453" t="n"/>
      <c r="Z209" s="454" t="n"/>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c r="P210" s="453" t="n"/>
      <c r="Z210" s="454" t="n"/>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c r="P211" s="453" t="n"/>
      <c r="Z211" s="454" t="n"/>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c r="P212" s="453" t="n"/>
      <c r="Z212" s="454" t="n"/>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c r="P213" s="453" t="n"/>
      <c r="Z213" s="454" t="n"/>
    </row>
    <row r="214" ht="13.35" customHeight="1" s="162">
      <c r="B214" s="307" t="n"/>
      <c r="C214" s="307" t="n"/>
      <c r="E214" s="307" t="n"/>
      <c r="F214" s="32" t="n"/>
      <c r="G214" s="33">
        <f>IF(F214="", "", H214/F214)</f>
        <v/>
      </c>
      <c r="H214" s="33" t="n"/>
      <c r="I214" s="33" t="n"/>
      <c r="J214" s="33">
        <f>IF(I214="", "", I214*$F214)</f>
        <v/>
      </c>
      <c r="K214" s="33" t="n"/>
      <c r="L214" s="33">
        <f>IF(K214="", "", K214*$F214)</f>
        <v/>
      </c>
      <c r="M214" s="30">
        <f>IF(OR(H214="",H214=0),"",IF(K214="",IF(J214="","",J214/H214),L214/H214))</f>
        <v/>
      </c>
      <c r="P214" s="453" t="n"/>
      <c r="Z214" s="454" t="n"/>
    </row>
    <row r="215" ht="13.35" customHeight="1" s="162">
      <c r="B215" s="307" t="n"/>
      <c r="C215" s="307" t="n"/>
      <c r="E215" s="307" t="n"/>
      <c r="F215" s="32" t="n"/>
      <c r="G215" s="33">
        <f>IF(F215="", "", H215/F215)</f>
        <v/>
      </c>
      <c r="H215" s="33" t="n"/>
      <c r="I215" s="33" t="n"/>
      <c r="J215" s="33">
        <f>IF(I215="", "", I215*$F215)</f>
        <v/>
      </c>
      <c r="K215" s="33" t="n"/>
      <c r="L215" s="33">
        <f>IF(K215="", "", K215*$F215)</f>
        <v/>
      </c>
      <c r="M215" s="30">
        <f>IF(OR(H215="",H215=0),"",IF(K215="",IF(J215="","",J215/H215),L215/H215))</f>
        <v/>
      </c>
      <c r="P215" s="453" t="n"/>
      <c r="Z215" s="454" t="n"/>
    </row>
    <row r="216" ht="13.35" customHeight="1" s="162">
      <c r="B216" s="307" t="n"/>
      <c r="C216" s="307" t="n"/>
      <c r="E216" s="307" t="n"/>
      <c r="F216" s="32" t="n"/>
      <c r="G216" s="33">
        <f>IF(F216="", "", H216/F216)</f>
        <v/>
      </c>
      <c r="H216" s="33" t="n"/>
      <c r="I216" s="33" t="n"/>
      <c r="J216" s="33">
        <f>IF(I216="", "", I216*$F216)</f>
        <v/>
      </c>
      <c r="K216" s="33" t="n"/>
      <c r="L216" s="33">
        <f>IF(K216="", "", K216*$F216)</f>
        <v/>
      </c>
      <c r="M216" s="30">
        <f>IF(OR(H216="",H216=0),"",IF(K216="",IF(J216="","",J216/H216),L216/H216))</f>
        <v/>
      </c>
      <c r="P216" s="453" t="n"/>
      <c r="Z216" s="454" t="n"/>
    </row>
    <row r="217" ht="13.35" customHeight="1" s="162">
      <c r="B217" s="307" t="n"/>
      <c r="C217" s="307" t="n"/>
      <c r="E217" s="307" t="n"/>
      <c r="F217" s="32" t="n"/>
      <c r="G217" s="33">
        <f>IF(F217="", "", H217/F217)</f>
        <v/>
      </c>
      <c r="H217" s="33" t="n"/>
      <c r="I217" s="33" t="n"/>
      <c r="J217" s="33">
        <f>IF(I217="", "", I217*$F217)</f>
        <v/>
      </c>
      <c r="K217" s="33" t="n"/>
      <c r="L217" s="33">
        <f>IF(K217="", "", K217*$F217)</f>
        <v/>
      </c>
      <c r="M217" s="30">
        <f>IF(OR(H217="",H217=0),"",IF(K217="",IF(J217="","",J217/H217),L217/H217))</f>
        <v/>
      </c>
      <c r="P217" s="453" t="n"/>
      <c r="Z217" s="454" t="n"/>
    </row>
    <row r="218" ht="13.35" customHeight="1" s="162">
      <c r="B218" s="307" t="n"/>
      <c r="C218" s="307" t="n"/>
      <c r="E218" s="307" t="n"/>
      <c r="F218" s="32" t="n"/>
      <c r="G218" s="33">
        <f>IF(F218="", "", H218/F218)</f>
        <v/>
      </c>
      <c r="H218" s="33" t="n"/>
      <c r="I218" s="33" t="n"/>
      <c r="J218" s="33">
        <f>IF(I218="", "", I218*$F218)</f>
        <v/>
      </c>
      <c r="K218" s="33" t="n"/>
      <c r="L218" s="33">
        <f>IF(K218="", "", K218*$F218)</f>
        <v/>
      </c>
      <c r="M218" s="30">
        <f>IF(OR(H218="",H218=0),"",IF(K218="",IF(J218="","",J218/H218),L218/H218))</f>
        <v/>
      </c>
      <c r="P218" s="457" t="n"/>
      <c r="Q218" s="458" t="n"/>
      <c r="R218" s="458" t="n"/>
      <c r="S218" s="458" t="n"/>
      <c r="T218" s="458" t="n"/>
      <c r="U218" s="458" t="n"/>
      <c r="V218" s="458" t="n"/>
      <c r="W218" s="458" t="n"/>
      <c r="X218" s="458" t="n"/>
      <c r="Y218" s="458" t="n"/>
      <c r="Z218" s="459" t="n"/>
    </row>
    <row r="219" ht="13.35" customHeight="1" s="162">
      <c r="C219" s="126" t="inlineStr">
        <is>
          <t>Total</t>
        </is>
      </c>
      <c r="D219" s="159" t="n"/>
      <c r="H219" s="45">
        <f>IF(SUM(H205:H218)=0,"",SUM(H205:H218))</f>
        <v/>
      </c>
      <c r="J219" s="45">
        <f>IF(SUM(J205:J218)=0,"",SUM(J205:J218))</f>
        <v/>
      </c>
      <c r="L219" s="45">
        <f>IF(SUM(L205:L218)=0,"",SUM(L205:L218))</f>
        <v/>
      </c>
      <c r="M219" s="35">
        <f>IF(OR(H219="",H219=0),"",IF(L219="",IF(J219="","",J219/H219),L219/H219))</f>
        <v/>
      </c>
    </row>
    <row r="220"/>
    <row r="221" ht="13.35" customHeight="1" s="162">
      <c r="B221" s="200" t="inlineStr">
        <is>
          <t>System</t>
        </is>
      </c>
      <c r="C221" s="403" t="n"/>
      <c r="D221" s="209">
        <f>IF('{Equipment Data Entry}'!B159="","",'{Equipment Data Entry}'!B159)</f>
        <v/>
      </c>
      <c r="E221" s="420" t="n"/>
      <c r="F221" s="403" t="n"/>
      <c r="G221" s="200" t="inlineStr">
        <is>
          <t>Service</t>
        </is>
      </c>
      <c r="H221" s="403" t="n"/>
      <c r="I221" s="210">
        <f>IF('{Equipment Data Entry}'!C159="","",'{Equipment Data Entry}'!C159)</f>
        <v/>
      </c>
      <c r="J221" s="420" t="n"/>
      <c r="K221" s="420" t="n"/>
      <c r="L221" s="420" t="n"/>
      <c r="M221" s="403" t="n"/>
      <c r="P221" s="450" t="inlineStr">
        <is>
          <t>Technician Notes</t>
        </is>
      </c>
      <c r="Q221" s="451" t="n"/>
      <c r="R221" s="451" t="n"/>
      <c r="S221" s="451" t="n"/>
      <c r="T221" s="451" t="n"/>
      <c r="U221" s="451" t="n"/>
      <c r="V221" s="451" t="n"/>
      <c r="W221" s="451" t="n"/>
      <c r="X221" s="451" t="n"/>
      <c r="Y221" s="451" t="n"/>
      <c r="Z221" s="452" t="n"/>
    </row>
    <row r="222" ht="13.35" customHeight="1" s="162">
      <c r="B222" s="424" t="n"/>
      <c r="C222" s="425" t="n"/>
      <c r="D222" s="424" t="n"/>
      <c r="E222" s="426" t="n"/>
      <c r="F222" s="425" t="n"/>
      <c r="G222" s="424" t="n"/>
      <c r="H222" s="425" t="n"/>
      <c r="I222" s="424" t="n"/>
      <c r="J222" s="426" t="n"/>
      <c r="K222" s="426" t="n"/>
      <c r="L222" s="426" t="n"/>
      <c r="M222" s="425" t="n"/>
      <c r="P222" s="453" t="n"/>
      <c r="Z222" s="454" t="n"/>
    </row>
    <row r="223" ht="13.35" customHeight="1" s="162">
      <c r="B223" s="455" t="inlineStr">
        <is>
          <t>Instrument:</t>
        </is>
      </c>
      <c r="C223" s="5" t="n"/>
      <c r="D223" s="428" t="n"/>
      <c r="G223" s="427" t="inlineStr">
        <is>
          <t>Ak basis / notes:</t>
        </is>
      </c>
      <c r="I223" s="456" t="n"/>
      <c r="P223" s="453" t="n"/>
      <c r="Z223" s="454" t="n"/>
    </row>
    <row r="224" ht="13.35" customHeight="1" s="162">
      <c r="B224" s="188" t="inlineStr">
        <is>
          <t>Register/Grille/Diffuser Airflow</t>
        </is>
      </c>
      <c r="C224" s="174" t="n"/>
      <c r="D224" s="174" t="n"/>
      <c r="E224" s="174" t="n"/>
      <c r="F224" s="173" t="n"/>
      <c r="G224" s="233" t="inlineStr">
        <is>
          <t>Design VEL</t>
        </is>
      </c>
      <c r="H224" s="194" t="inlineStr">
        <is>
          <t>Design CFM</t>
        </is>
      </c>
      <c r="I224" s="188" t="inlineStr">
        <is>
          <t>Initial</t>
        </is>
      </c>
      <c r="J224" s="173" t="n"/>
      <c r="K224" s="188" t="inlineStr">
        <is>
          <t>Final</t>
        </is>
      </c>
      <c r="L224" s="173" t="n"/>
      <c r="M224" s="188" t="inlineStr">
        <is>
          <t>%</t>
        </is>
      </c>
      <c r="P224" s="453" t="n"/>
      <c r="Z224" s="454" t="n"/>
    </row>
    <row r="225" ht="13.35" customHeight="1" s="162">
      <c r="B225" s="153" t="inlineStr">
        <is>
          <t>No.</t>
        </is>
      </c>
      <c r="C225" s="188" t="inlineStr">
        <is>
          <t>Area Served</t>
        </is>
      </c>
      <c r="D225" s="188" t="inlineStr">
        <is>
          <t>Type</t>
        </is>
      </c>
      <c r="E225" s="188" t="inlineStr">
        <is>
          <t>Size</t>
        </is>
      </c>
      <c r="F225" s="188" t="inlineStr">
        <is>
          <t>Ak</t>
        </is>
      </c>
      <c r="G225" s="442" t="n"/>
      <c r="H225" s="442" t="n"/>
      <c r="I225" s="188" t="inlineStr">
        <is>
          <t>VEL</t>
        </is>
      </c>
      <c r="J225" s="188" t="inlineStr">
        <is>
          <t>CFM</t>
        </is>
      </c>
      <c r="K225" s="188" t="inlineStr">
        <is>
          <t>VEL</t>
        </is>
      </c>
      <c r="L225" s="188" t="inlineStr">
        <is>
          <t>CFM</t>
        </is>
      </c>
      <c r="M225" s="442" t="n"/>
      <c r="P225" s="453" t="n"/>
      <c r="Z225" s="454" t="n"/>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c r="P226" s="453" t="n"/>
      <c r="Z226" s="454" t="n"/>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c r="P227" s="453" t="n"/>
      <c r="Z227" s="454" t="n"/>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c r="P228" s="453" t="n"/>
      <c r="Z228" s="454" t="n"/>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c r="P229" s="453" t="n"/>
      <c r="Z229" s="454" t="n"/>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c r="P230" s="453" t="n"/>
      <c r="Z230" s="454" t="n"/>
    </row>
    <row r="231" ht="13.35" customHeight="1" s="162">
      <c r="B231" s="307" t="n"/>
      <c r="C231" s="307" t="n"/>
      <c r="E231" s="307" t="n"/>
      <c r="F231" s="32" t="n"/>
      <c r="G231" s="33">
        <f>IF(F231="", "", H231/F231)</f>
        <v/>
      </c>
      <c r="H231" s="33" t="n"/>
      <c r="I231" s="33" t="n"/>
      <c r="J231" s="33">
        <f>IF(I231="", "", I231*$F231)</f>
        <v/>
      </c>
      <c r="K231" s="33" t="n"/>
      <c r="L231" s="33">
        <f>IF(K231="", "", K231*$F231)</f>
        <v/>
      </c>
      <c r="M231" s="30">
        <f>IF(OR(H231="",H231=0),"",IF(K231="",IF(J231="","",J231/H231),L231/H231))</f>
        <v/>
      </c>
      <c r="P231" s="453" t="n"/>
      <c r="Z231" s="454"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c r="P232" s="453" t="n"/>
      <c r="Z232" s="454" t="n"/>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c r="P233" s="453" t="n"/>
      <c r="Z233" s="454" t="n"/>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c r="P234" s="453" t="n"/>
      <c r="Z234" s="454" t="n"/>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c r="P235" s="453" t="n"/>
      <c r="Z235" s="454" t="n"/>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c r="P236" s="453" t="n"/>
      <c r="Z236" s="454"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c r="P237" s="453" t="n"/>
      <c r="Z237" s="454" t="n"/>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c r="P238" s="453" t="n"/>
      <c r="Z238" s="454" t="n"/>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c r="P239" s="457" t="n"/>
      <c r="Q239" s="458" t="n"/>
      <c r="R239" s="458" t="n"/>
      <c r="S239" s="458" t="n"/>
      <c r="T239" s="458" t="n"/>
      <c r="U239" s="458" t="n"/>
      <c r="V239" s="458" t="n"/>
      <c r="W239" s="458" t="n"/>
      <c r="X239" s="458" t="n"/>
      <c r="Y239" s="458" t="n"/>
      <c r="Z239" s="459" t="n"/>
    </row>
    <row r="240" ht="13.35" customHeight="1" s="162">
      <c r="C240" s="126" t="inlineStr">
        <is>
          <t>Total</t>
        </is>
      </c>
      <c r="D240" s="159" t="n"/>
      <c r="H240" s="45">
        <f>IF(SUM(H226:H239)=0,"",SUM(H226:H239))</f>
        <v/>
      </c>
      <c r="J240" s="45">
        <f>IF(SUM(J226:J239)=0,"",SUM(J226:J239))</f>
        <v/>
      </c>
      <c r="L240" s="45">
        <f>IF(SUM(L226:L239)=0,"",SUM(L226:L239))</f>
        <v/>
      </c>
      <c r="M240" s="35">
        <f>IF(OR(H240="",H240=0),"",IF(L240="",IF(J240="","",J240/H240),L240/H240))</f>
        <v/>
      </c>
    </row>
    <row r="241"/>
    <row r="242"/>
    <row r="243" ht="13.35" customHeight="1" s="162">
      <c r="B243" s="188" t="inlineStr">
        <is>
          <t>Notes</t>
        </is>
      </c>
      <c r="C243" s="173" t="n"/>
      <c r="D243" s="254" t="n"/>
      <c r="E243" s="159" t="n"/>
      <c r="F243" s="159" t="n"/>
      <c r="G243" s="159" t="n"/>
      <c r="H243" s="159" t="n"/>
      <c r="I243" s="159" t="n"/>
      <c r="J243" s="159" t="n"/>
      <c r="K243" s="159" t="n"/>
      <c r="L243" s="159" t="n"/>
      <c r="M243" s="160" t="n"/>
    </row>
    <row r="244" ht="13.35" customHeight="1" s="162">
      <c r="B244" s="460" t="n"/>
      <c r="M244" s="163" t="n"/>
    </row>
    <row r="245" ht="13.35" customHeight="1" s="162">
      <c r="B245" s="460" t="n"/>
      <c r="M245" s="163" t="n"/>
    </row>
    <row r="246" ht="13.35" customHeight="1" s="162">
      <c r="B246" s="460" t="n"/>
      <c r="M246" s="163" t="n"/>
    </row>
    <row r="247" ht="13.35" customHeight="1" s="162">
      <c r="B247" s="461" t="n"/>
      <c r="C247" s="165" t="n"/>
      <c r="D247" s="165" t="n"/>
      <c r="E247" s="165" t="n"/>
      <c r="F247" s="165" t="n"/>
      <c r="G247" s="165" t="n"/>
      <c r="H247" s="165" t="n"/>
      <c r="I247" s="165" t="n"/>
      <c r="J247" s="165" t="n"/>
      <c r="K247" s="165" t="n"/>
      <c r="L247" s="165" t="n"/>
      <c r="M247" s="166" t="n"/>
    </row>
    <row r="248"/>
    <row r="249" ht="13.35" customHeight="1" s="162">
      <c r="B249" s="200" t="inlineStr">
        <is>
          <t>System</t>
        </is>
      </c>
      <c r="C249" s="403" t="n"/>
      <c r="D249" s="209">
        <f>IF('{Equipment Data Entry}'!B160="","",'{Equipment Data Entry}'!B160)</f>
        <v/>
      </c>
      <c r="E249" s="420" t="n"/>
      <c r="F249" s="403" t="n"/>
      <c r="G249" s="200" t="inlineStr">
        <is>
          <t>Service</t>
        </is>
      </c>
      <c r="H249" s="403" t="n"/>
      <c r="I249" s="210">
        <f>IF('{Equipment Data Entry}'!C160="","",'{Equipment Data Entry}'!C160)</f>
        <v/>
      </c>
      <c r="J249" s="420" t="n"/>
      <c r="K249" s="420" t="n"/>
      <c r="L249" s="420" t="n"/>
      <c r="M249" s="403" t="n"/>
      <c r="P249" s="450" t="inlineStr">
        <is>
          <t>Technician Notes</t>
        </is>
      </c>
      <c r="Q249" s="451" t="n"/>
      <c r="R249" s="451" t="n"/>
      <c r="S249" s="451" t="n"/>
      <c r="T249" s="451" t="n"/>
      <c r="U249" s="451" t="n"/>
      <c r="V249" s="451" t="n"/>
      <c r="W249" s="451" t="n"/>
      <c r="X249" s="451" t="n"/>
      <c r="Y249" s="451" t="n"/>
      <c r="Z249" s="452" t="n"/>
    </row>
    <row r="250" ht="13.35" customHeight="1" s="162">
      <c r="B250" s="424" t="n"/>
      <c r="C250" s="425" t="n"/>
      <c r="D250" s="424" t="n"/>
      <c r="E250" s="426" t="n"/>
      <c r="F250" s="425" t="n"/>
      <c r="G250" s="424" t="n"/>
      <c r="H250" s="425" t="n"/>
      <c r="I250" s="424" t="n"/>
      <c r="J250" s="426" t="n"/>
      <c r="K250" s="426" t="n"/>
      <c r="L250" s="426" t="n"/>
      <c r="M250" s="425" t="n"/>
      <c r="P250" s="453" t="n"/>
      <c r="Z250" s="454" t="n"/>
    </row>
    <row r="251" ht="13.35" customHeight="1" s="162">
      <c r="B251" s="455" t="inlineStr">
        <is>
          <t>Instrument:</t>
        </is>
      </c>
      <c r="C251" s="5" t="n"/>
      <c r="D251" s="428" t="n"/>
      <c r="G251" s="427" t="inlineStr">
        <is>
          <t>Ak basis / notes:</t>
        </is>
      </c>
      <c r="I251" s="456" t="n"/>
      <c r="P251" s="453" t="n"/>
      <c r="Z251" s="454" t="n"/>
    </row>
    <row r="252" ht="13.35" customHeight="1" s="162">
      <c r="B252" s="188" t="inlineStr">
        <is>
          <t>Register/Grille/Diffuser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c r="P252" s="453" t="n"/>
      <c r="Z252" s="454" t="n"/>
    </row>
    <row r="253" ht="13.35" customHeight="1" s="162">
      <c r="B253" s="153" t="inlineStr">
        <is>
          <t>No.</t>
        </is>
      </c>
      <c r="C253" s="188" t="inlineStr">
        <is>
          <t>Area Served</t>
        </is>
      </c>
      <c r="D253" s="188" t="inlineStr">
        <is>
          <t>Type</t>
        </is>
      </c>
      <c r="E253" s="188" t="inlineStr">
        <is>
          <t>Size</t>
        </is>
      </c>
      <c r="F253" s="188" t="inlineStr">
        <is>
          <t>Ak</t>
        </is>
      </c>
      <c r="G253" s="442" t="n"/>
      <c r="H253" s="442" t="n"/>
      <c r="I253" s="188" t="inlineStr">
        <is>
          <t>VEL</t>
        </is>
      </c>
      <c r="J253" s="188" t="inlineStr">
        <is>
          <t>CFM</t>
        </is>
      </c>
      <c r="K253" s="188" t="inlineStr">
        <is>
          <t>VEL</t>
        </is>
      </c>
      <c r="L253" s="188" t="inlineStr">
        <is>
          <t>CFM</t>
        </is>
      </c>
      <c r="M253" s="442" t="n"/>
      <c r="P253" s="453" t="n"/>
      <c r="Z253" s="454" t="n"/>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c r="P254" s="453" t="n"/>
      <c r="Z254" s="454" t="n"/>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c r="P255" s="453" t="n"/>
      <c r="Z255" s="454"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c r="P256" s="453" t="n"/>
      <c r="Z256" s="454" t="n"/>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c r="P257" s="453" t="n"/>
      <c r="Z257" s="454" t="n"/>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c r="P258" s="453" t="n"/>
      <c r="Z258" s="454" t="n"/>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c r="P259" s="453" t="n"/>
      <c r="Z259" s="454" t="n"/>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c r="P260" s="453" t="n"/>
      <c r="Z260" s="454" t="n"/>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c r="P261" s="453" t="n"/>
      <c r="Z261" s="454" t="n"/>
    </row>
    <row r="262" ht="13.35" customHeight="1" s="162">
      <c r="B262" s="307" t="n"/>
      <c r="C262" s="307" t="n"/>
      <c r="E262" s="307" t="n"/>
      <c r="F262" s="32" t="n"/>
      <c r="G262" s="33">
        <f>IF(F262="", "", H262/F262)</f>
        <v/>
      </c>
      <c r="H262" s="33" t="n"/>
      <c r="I262" s="33" t="n"/>
      <c r="J262" s="33">
        <f>IF(I262="", "", I262*$F262)</f>
        <v/>
      </c>
      <c r="K262" s="33" t="n"/>
      <c r="L262" s="33">
        <f>IF(K262="", "", K262*$F262)</f>
        <v/>
      </c>
      <c r="M262" s="30">
        <f>IF(OR(H262="",H262=0),"",IF(K262="",IF(J262="","",J262/H262),L262/H262))</f>
        <v/>
      </c>
      <c r="P262" s="453" t="n"/>
      <c r="Z262" s="454" t="n"/>
    </row>
    <row r="263" ht="13.35" customHeight="1" s="162">
      <c r="B263" s="307" t="n"/>
      <c r="C263" s="307" t="n"/>
      <c r="E263" s="307" t="n"/>
      <c r="F263" s="32" t="n"/>
      <c r="G263" s="33">
        <f>IF(F263="", "", H263/F263)</f>
        <v/>
      </c>
      <c r="H263" s="33" t="n"/>
      <c r="I263" s="33" t="n"/>
      <c r="J263" s="33">
        <f>IF(I263="", "", I263*$F263)</f>
        <v/>
      </c>
      <c r="K263" s="33" t="n"/>
      <c r="L263" s="33">
        <f>IF(K263="", "", K263*$F263)</f>
        <v/>
      </c>
      <c r="M263" s="30">
        <f>IF(OR(H263="",H263=0),"",IF(K263="",IF(J263="","",J263/H263),L263/H263))</f>
        <v/>
      </c>
      <c r="P263" s="453" t="n"/>
      <c r="Z263" s="454" t="n"/>
    </row>
    <row r="264" ht="13.35" customHeight="1" s="162">
      <c r="B264" s="307" t="n"/>
      <c r="C264" s="307" t="n"/>
      <c r="E264" s="307" t="n"/>
      <c r="F264" s="32" t="n"/>
      <c r="G264" s="33">
        <f>IF(F264="", "", H264/F264)</f>
        <v/>
      </c>
      <c r="H264" s="33" t="n"/>
      <c r="I264" s="33" t="n"/>
      <c r="J264" s="33">
        <f>IF(I264="", "", I264*$F264)</f>
        <v/>
      </c>
      <c r="K264" s="33" t="n"/>
      <c r="L264" s="33">
        <f>IF(K264="", "", K264*$F264)</f>
        <v/>
      </c>
      <c r="M264" s="30">
        <f>IF(OR(H264="",H264=0),"",IF(K264="",IF(J264="","",J264/H264),L264/H264))</f>
        <v/>
      </c>
      <c r="P264" s="453" t="n"/>
      <c r="Z264" s="454" t="n"/>
    </row>
    <row r="265" ht="13.35" customHeight="1" s="162">
      <c r="B265" s="307" t="n"/>
      <c r="C265" s="307" t="n"/>
      <c r="E265" s="307" t="n"/>
      <c r="F265" s="32" t="n"/>
      <c r="G265" s="33">
        <f>IF(F265="", "", H265/F265)</f>
        <v/>
      </c>
      <c r="H265" s="33" t="n"/>
      <c r="I265" s="33" t="n"/>
      <c r="J265" s="33">
        <f>IF(I265="", "", I265*$F265)</f>
        <v/>
      </c>
      <c r="K265" s="33" t="n"/>
      <c r="L265" s="33">
        <f>IF(K265="", "", K265*$F265)</f>
        <v/>
      </c>
      <c r="M265" s="30">
        <f>IF(OR(H265="",H265=0),"",IF(K265="",IF(J265="","",J265/H265),L265/H265))</f>
        <v/>
      </c>
      <c r="P265" s="453" t="n"/>
      <c r="Z265" s="454" t="n"/>
    </row>
    <row r="266" ht="13.35" customHeight="1" s="162">
      <c r="B266" s="307" t="n"/>
      <c r="C266" s="307" t="n"/>
      <c r="E266" s="307" t="n"/>
      <c r="F266" s="32" t="n"/>
      <c r="G266" s="33">
        <f>IF(F266="", "", H266/F266)</f>
        <v/>
      </c>
      <c r="H266" s="33" t="n"/>
      <c r="I266" s="33" t="n"/>
      <c r="J266" s="33">
        <f>IF(I266="", "", I266*$F266)</f>
        <v/>
      </c>
      <c r="K266" s="33" t="n"/>
      <c r="L266" s="33">
        <f>IF(K266="", "", K266*$F266)</f>
        <v/>
      </c>
      <c r="M266" s="30">
        <f>IF(OR(H266="",H266=0),"",IF(K266="",IF(J266="","",J266/H266),L266/H266))</f>
        <v/>
      </c>
      <c r="P266" s="453" t="n"/>
      <c r="Z266" s="454" t="n"/>
    </row>
    <row r="267" ht="13.35" customHeight="1" s="162">
      <c r="B267" s="307" t="n"/>
      <c r="C267" s="307" t="n"/>
      <c r="E267" s="307" t="n"/>
      <c r="F267" s="32" t="n"/>
      <c r="G267" s="33">
        <f>IF(F267="", "", H267/F267)</f>
        <v/>
      </c>
      <c r="H267" s="33" t="n"/>
      <c r="I267" s="33" t="n"/>
      <c r="J267" s="33">
        <f>IF(I267="", "", I267*$F267)</f>
        <v/>
      </c>
      <c r="K267" s="33" t="n"/>
      <c r="L267" s="33">
        <f>IF(K267="", "", K267*$F267)</f>
        <v/>
      </c>
      <c r="M267" s="30">
        <f>IF(OR(H267="",H267=0),"",IF(K267="",IF(J267="","",J267/H267),L267/H267))</f>
        <v/>
      </c>
      <c r="P267" s="457" t="n"/>
      <c r="Q267" s="458" t="n"/>
      <c r="R267" s="458" t="n"/>
      <c r="S267" s="458" t="n"/>
      <c r="T267" s="458" t="n"/>
      <c r="U267" s="458" t="n"/>
      <c r="V267" s="458" t="n"/>
      <c r="W267" s="458" t="n"/>
      <c r="X267" s="458" t="n"/>
      <c r="Y267" s="458" t="n"/>
      <c r="Z267" s="459" t="n"/>
    </row>
    <row r="268" ht="13.35" customHeight="1" s="162">
      <c r="C268" s="126" t="inlineStr">
        <is>
          <t>Total</t>
        </is>
      </c>
      <c r="D268" s="159" t="n"/>
      <c r="H268" s="45">
        <f>IF(SUM(H254:H267)=0,"",SUM(H254:H267))</f>
        <v/>
      </c>
      <c r="J268" s="45">
        <f>IF(SUM(J254:J267)=0,"",SUM(J254:J267))</f>
        <v/>
      </c>
      <c r="L268" s="45">
        <f>IF(SUM(L254:L267)=0,"",SUM(L254:L267))</f>
        <v/>
      </c>
      <c r="M268" s="35">
        <f>IF(OR(H268="",H268=0),"",IF(L268="",IF(J268="","",J268/H268),L268/H268))</f>
        <v/>
      </c>
    </row>
    <row r="269"/>
    <row r="270" ht="13.35" customHeight="1" s="162">
      <c r="B270" s="200" t="inlineStr">
        <is>
          <t>System</t>
        </is>
      </c>
      <c r="C270" s="403" t="n"/>
      <c r="D270" s="209">
        <f>IF('{Equipment Data Entry}'!B161="","",'{Equipment Data Entry}'!B161)</f>
        <v/>
      </c>
      <c r="E270" s="420" t="n"/>
      <c r="F270" s="403" t="n"/>
      <c r="G270" s="200" t="inlineStr">
        <is>
          <t>Service</t>
        </is>
      </c>
      <c r="H270" s="403" t="n"/>
      <c r="I270" s="210">
        <f>IF('{Equipment Data Entry}'!C161="","",'{Equipment Data Entry}'!C161)</f>
        <v/>
      </c>
      <c r="J270" s="420" t="n"/>
      <c r="K270" s="420" t="n"/>
      <c r="L270" s="420" t="n"/>
      <c r="M270" s="403" t="n"/>
      <c r="P270" s="450" t="inlineStr">
        <is>
          <t>Technician Notes</t>
        </is>
      </c>
      <c r="Q270" s="451" t="n"/>
      <c r="R270" s="451" t="n"/>
      <c r="S270" s="451" t="n"/>
      <c r="T270" s="451" t="n"/>
      <c r="U270" s="451" t="n"/>
      <c r="V270" s="451" t="n"/>
      <c r="W270" s="451" t="n"/>
      <c r="X270" s="451" t="n"/>
      <c r="Y270" s="451" t="n"/>
      <c r="Z270" s="452" t="n"/>
    </row>
    <row r="271" ht="13.35" customHeight="1" s="162">
      <c r="B271" s="424" t="n"/>
      <c r="C271" s="425" t="n"/>
      <c r="D271" s="424" t="n"/>
      <c r="E271" s="426" t="n"/>
      <c r="F271" s="425" t="n"/>
      <c r="G271" s="424" t="n"/>
      <c r="H271" s="425" t="n"/>
      <c r="I271" s="424" t="n"/>
      <c r="J271" s="426" t="n"/>
      <c r="K271" s="426" t="n"/>
      <c r="L271" s="426" t="n"/>
      <c r="M271" s="425" t="n"/>
      <c r="P271" s="453" t="n"/>
      <c r="Z271" s="454" t="n"/>
    </row>
    <row r="272" ht="13.35" customHeight="1" s="162">
      <c r="B272" s="455" t="inlineStr">
        <is>
          <t>Instrument:</t>
        </is>
      </c>
      <c r="C272" s="5" t="n"/>
      <c r="D272" s="428" t="n"/>
      <c r="G272" s="427" t="inlineStr">
        <is>
          <t>Ak basis / notes:</t>
        </is>
      </c>
      <c r="I272" s="456" t="n"/>
      <c r="P272" s="453" t="n"/>
      <c r="Z272" s="454" t="n"/>
    </row>
    <row r="273" ht="13.35" customHeight="1" s="162">
      <c r="B273" s="188" t="inlineStr">
        <is>
          <t>Register/Grille/Diffuser Airflow</t>
        </is>
      </c>
      <c r="C273" s="174" t="n"/>
      <c r="D273" s="174" t="n"/>
      <c r="E273" s="174" t="n"/>
      <c r="F273" s="173" t="n"/>
      <c r="G273" s="233" t="inlineStr">
        <is>
          <t>Design VEL</t>
        </is>
      </c>
      <c r="H273" s="194" t="inlineStr">
        <is>
          <t>Design CFM</t>
        </is>
      </c>
      <c r="I273" s="188" t="inlineStr">
        <is>
          <t>Initial</t>
        </is>
      </c>
      <c r="J273" s="173" t="n"/>
      <c r="K273" s="188" t="inlineStr">
        <is>
          <t>Final</t>
        </is>
      </c>
      <c r="L273" s="173" t="n"/>
      <c r="M273" s="188" t="inlineStr">
        <is>
          <t>%</t>
        </is>
      </c>
      <c r="P273" s="453" t="n"/>
      <c r="Z273" s="454" t="n"/>
    </row>
    <row r="274" ht="13.35" customHeight="1" s="162">
      <c r="B274" s="153" t="inlineStr">
        <is>
          <t>No.</t>
        </is>
      </c>
      <c r="C274" s="188" t="inlineStr">
        <is>
          <t>Area Served</t>
        </is>
      </c>
      <c r="D274" s="188" t="inlineStr">
        <is>
          <t>Type</t>
        </is>
      </c>
      <c r="E274" s="188" t="inlineStr">
        <is>
          <t>Size</t>
        </is>
      </c>
      <c r="F274" s="188" t="inlineStr">
        <is>
          <t>Ak</t>
        </is>
      </c>
      <c r="G274" s="442" t="n"/>
      <c r="H274" s="442" t="n"/>
      <c r="I274" s="188" t="inlineStr">
        <is>
          <t>VEL</t>
        </is>
      </c>
      <c r="J274" s="188" t="inlineStr">
        <is>
          <t>CFM</t>
        </is>
      </c>
      <c r="K274" s="188" t="inlineStr">
        <is>
          <t>VEL</t>
        </is>
      </c>
      <c r="L274" s="188" t="inlineStr">
        <is>
          <t>CFM</t>
        </is>
      </c>
      <c r="M274" s="442" t="n"/>
      <c r="P274" s="453" t="n"/>
      <c r="Z274" s="454" t="n"/>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c r="P275" s="453" t="n"/>
      <c r="Z275" s="454" t="n"/>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c r="P276" s="453" t="n"/>
      <c r="Z276" s="454"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c r="P277" s="453" t="n"/>
      <c r="Z277" s="454" t="n"/>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c r="P278" s="453" t="n"/>
      <c r="Z278" s="454" t="n"/>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c r="P279" s="453" t="n"/>
      <c r="Z279" s="454"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c r="P280" s="453" t="n"/>
      <c r="Z280" s="454" t="n"/>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c r="P281" s="453" t="n"/>
      <c r="Z281" s="454" t="n"/>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c r="P282" s="453" t="n"/>
      <c r="Z282" s="454" t="n"/>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c r="P283" s="453" t="n"/>
      <c r="Z283" s="454" t="n"/>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c r="P284" s="453" t="n"/>
      <c r="Z284" s="454" t="n"/>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c r="P285" s="453" t="n"/>
      <c r="Z285" s="454" t="n"/>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c r="P286" s="453" t="n"/>
      <c r="Z286" s="454" t="n"/>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c r="P287" s="453" t="n"/>
      <c r="Z287" s="454"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c r="P288" s="457" t="n"/>
      <c r="Q288" s="458" t="n"/>
      <c r="R288" s="458" t="n"/>
      <c r="S288" s="458" t="n"/>
      <c r="T288" s="458" t="n"/>
      <c r="U288" s="458" t="n"/>
      <c r="V288" s="458" t="n"/>
      <c r="W288" s="458" t="n"/>
      <c r="X288" s="458" t="n"/>
      <c r="Y288" s="458" t="n"/>
      <c r="Z288" s="459" t="n"/>
    </row>
    <row r="289" ht="13.35" customHeight="1" s="162">
      <c r="C289" s="126" t="inlineStr">
        <is>
          <t>Total</t>
        </is>
      </c>
      <c r="D289" s="159" t="n"/>
      <c r="H289" s="45">
        <f>IF(SUM(H275:H288)=0,"",SUM(H275:H288))</f>
        <v/>
      </c>
      <c r="J289" s="45">
        <f>IF(SUM(J275:J288)=0,"",SUM(J275:J288))</f>
        <v/>
      </c>
      <c r="L289" s="45">
        <f>IF(SUM(L275:L288)=0,"",SUM(L275:L288))</f>
        <v/>
      </c>
      <c r="M289" s="35">
        <f>IF(OR(H289="",H289=0),"",IF(L289="",IF(J289="","",J289/H289),L289/H289))</f>
        <v/>
      </c>
    </row>
    <row r="290"/>
    <row r="291"/>
    <row r="292" ht="13.35" customHeight="1" s="162">
      <c r="B292" s="188" t="inlineStr">
        <is>
          <t>Notes</t>
        </is>
      </c>
      <c r="C292" s="173" t="n"/>
      <c r="D292" s="254" t="n"/>
      <c r="E292" s="159" t="n"/>
      <c r="F292" s="159" t="n"/>
      <c r="G292" s="159" t="n"/>
      <c r="H292" s="159" t="n"/>
      <c r="I292" s="159" t="n"/>
      <c r="J292" s="159" t="n"/>
      <c r="K292" s="159" t="n"/>
      <c r="L292" s="159" t="n"/>
      <c r="M292" s="160" t="n"/>
    </row>
    <row r="293" ht="13.35" customHeight="1" s="162">
      <c r="B293" s="460" t="n"/>
      <c r="M293" s="163" t="n"/>
    </row>
    <row r="294" ht="13.35" customHeight="1" s="162">
      <c r="B294" s="460" t="n"/>
      <c r="M294" s="163" t="n"/>
    </row>
    <row r="295" ht="13.35" customHeight="1" s="162">
      <c r="B295" s="460" t="n"/>
      <c r="M295" s="163" t="n"/>
    </row>
    <row r="296" ht="13.35" customHeight="1" s="162">
      <c r="B296" s="461" t="n"/>
      <c r="C296" s="165" t="n"/>
      <c r="D296" s="165" t="n"/>
      <c r="E296" s="165" t="n"/>
      <c r="F296" s="165" t="n"/>
      <c r="G296" s="165" t="n"/>
      <c r="H296" s="165" t="n"/>
      <c r="I296" s="165" t="n"/>
      <c r="J296" s="165" t="n"/>
      <c r="K296" s="165" t="n"/>
      <c r="L296" s="165" t="n"/>
      <c r="M296" s="166" t="n"/>
    </row>
    <row r="297"/>
    <row r="298" ht="13.35" customHeight="1" s="162">
      <c r="B298" s="200" t="inlineStr">
        <is>
          <t>System</t>
        </is>
      </c>
      <c r="C298" s="403" t="n"/>
      <c r="D298" s="209">
        <f>IF('{Equipment Data Entry}'!B162="","",'{Equipment Data Entry}'!B162)</f>
        <v/>
      </c>
      <c r="E298" s="420" t="n"/>
      <c r="F298" s="403" t="n"/>
      <c r="G298" s="200" t="inlineStr">
        <is>
          <t>Service</t>
        </is>
      </c>
      <c r="H298" s="403" t="n"/>
      <c r="I298" s="210">
        <f>IF('{Equipment Data Entry}'!C162="","",'{Equipment Data Entry}'!C162)</f>
        <v/>
      </c>
      <c r="J298" s="420" t="n"/>
      <c r="K298" s="420" t="n"/>
      <c r="L298" s="420" t="n"/>
      <c r="M298" s="403" t="n"/>
      <c r="P298" s="450" t="inlineStr">
        <is>
          <t>Technician Notes</t>
        </is>
      </c>
      <c r="Q298" s="451" t="n"/>
      <c r="R298" s="451" t="n"/>
      <c r="S298" s="451" t="n"/>
      <c r="T298" s="451" t="n"/>
      <c r="U298" s="451" t="n"/>
      <c r="V298" s="451" t="n"/>
      <c r="W298" s="451" t="n"/>
      <c r="X298" s="451" t="n"/>
      <c r="Y298" s="451" t="n"/>
      <c r="Z298" s="452" t="n"/>
    </row>
    <row r="299" ht="13.35" customHeight="1" s="162">
      <c r="B299" s="424" t="n"/>
      <c r="C299" s="425" t="n"/>
      <c r="D299" s="424" t="n"/>
      <c r="E299" s="426" t="n"/>
      <c r="F299" s="425" t="n"/>
      <c r="G299" s="424" t="n"/>
      <c r="H299" s="425" t="n"/>
      <c r="I299" s="424" t="n"/>
      <c r="J299" s="426" t="n"/>
      <c r="K299" s="426" t="n"/>
      <c r="L299" s="426" t="n"/>
      <c r="M299" s="425" t="n"/>
      <c r="P299" s="453" t="n"/>
      <c r="Z299" s="454" t="n"/>
    </row>
    <row r="300" ht="13.35" customHeight="1" s="162">
      <c r="B300" s="455" t="inlineStr">
        <is>
          <t>Instrument:</t>
        </is>
      </c>
      <c r="C300" s="5" t="n"/>
      <c r="D300" s="428" t="n"/>
      <c r="G300" s="427" t="inlineStr">
        <is>
          <t>Ak basis / notes:</t>
        </is>
      </c>
      <c r="I300" s="456" t="n"/>
      <c r="P300" s="453" t="n"/>
      <c r="Z300" s="454" t="n"/>
    </row>
    <row r="301" ht="13.35" customHeight="1" s="162">
      <c r="B301" s="188" t="inlineStr">
        <is>
          <t>Register/Grille/Diffuser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c r="P301" s="453" t="n"/>
      <c r="Z301" s="454" t="n"/>
    </row>
    <row r="302" ht="13.35" customHeight="1" s="162">
      <c r="B302" s="153" t="inlineStr">
        <is>
          <t>No.</t>
        </is>
      </c>
      <c r="C302" s="188" t="inlineStr">
        <is>
          <t>Area Served</t>
        </is>
      </c>
      <c r="D302" s="188" t="inlineStr">
        <is>
          <t>Type</t>
        </is>
      </c>
      <c r="E302" s="188" t="inlineStr">
        <is>
          <t>Size</t>
        </is>
      </c>
      <c r="F302" s="188" t="inlineStr">
        <is>
          <t>Ak</t>
        </is>
      </c>
      <c r="G302" s="442" t="n"/>
      <c r="H302" s="442" t="n"/>
      <c r="I302" s="188" t="inlineStr">
        <is>
          <t>VEL</t>
        </is>
      </c>
      <c r="J302" s="188" t="inlineStr">
        <is>
          <t>CFM</t>
        </is>
      </c>
      <c r="K302" s="188" t="inlineStr">
        <is>
          <t>VEL</t>
        </is>
      </c>
      <c r="L302" s="188" t="inlineStr">
        <is>
          <t>CFM</t>
        </is>
      </c>
      <c r="M302" s="442" t="n"/>
      <c r="P302" s="453" t="n"/>
      <c r="Z302" s="454"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c r="P303" s="453" t="n"/>
      <c r="Z303" s="454"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c r="P304" s="453" t="n"/>
      <c r="Z304" s="454" t="n"/>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c r="P305" s="453" t="n"/>
      <c r="Z305" s="454" t="n"/>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c r="P306" s="453" t="n"/>
      <c r="Z306" s="454" t="n"/>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c r="P307" s="453" t="n"/>
      <c r="Z307" s="454" t="n"/>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c r="P308" s="453" t="n"/>
      <c r="Z308" s="454" t="n"/>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c r="P309" s="453" t="n"/>
      <c r="Z309" s="454" t="n"/>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c r="P310" s="453" t="n"/>
      <c r="Z310" s="454" t="n"/>
    </row>
    <row r="311" ht="13.35" customHeight="1" s="162">
      <c r="B311" s="307" t="n"/>
      <c r="C311" s="307" t="n"/>
      <c r="E311" s="307" t="n"/>
      <c r="F311" s="32" t="n"/>
      <c r="G311" s="33">
        <f>IF(F311="", "", H311/F311)</f>
        <v/>
      </c>
      <c r="H311" s="33" t="n"/>
      <c r="I311" s="33" t="n"/>
      <c r="J311" s="33">
        <f>IF(I311="", "", I311*$F311)</f>
        <v/>
      </c>
      <c r="K311" s="33" t="n"/>
      <c r="L311" s="33">
        <f>IF(K311="", "", K311*$F311)</f>
        <v/>
      </c>
      <c r="M311" s="30">
        <f>IF(OR(H311="",H311=0),"",IF(K311="",IF(J311="","",J311/H311),L311/H311))</f>
        <v/>
      </c>
      <c r="P311" s="453" t="n"/>
      <c r="Z311" s="454" t="n"/>
    </row>
    <row r="312" ht="13.35" customHeight="1" s="162">
      <c r="B312" s="307" t="n"/>
      <c r="C312" s="307" t="n"/>
      <c r="E312" s="307" t="n"/>
      <c r="F312" s="32" t="n"/>
      <c r="G312" s="33">
        <f>IF(F312="", "", H312/F312)</f>
        <v/>
      </c>
      <c r="H312" s="33" t="n"/>
      <c r="I312" s="33" t="n"/>
      <c r="J312" s="33">
        <f>IF(I312="", "", I312*$F312)</f>
        <v/>
      </c>
      <c r="K312" s="33" t="n"/>
      <c r="L312" s="33">
        <f>IF(K312="", "", K312*$F312)</f>
        <v/>
      </c>
      <c r="M312" s="30">
        <f>IF(OR(H312="",H312=0),"",IF(K312="",IF(J312="","",J312/H312),L312/H312))</f>
        <v/>
      </c>
      <c r="P312" s="453" t="n"/>
      <c r="Z312" s="454" t="n"/>
    </row>
    <row r="313" ht="13.35" customHeight="1" s="162">
      <c r="B313" s="307" t="n"/>
      <c r="C313" s="307" t="n"/>
      <c r="E313" s="307" t="n"/>
      <c r="F313" s="32" t="n"/>
      <c r="G313" s="33">
        <f>IF(F313="", "", H313/F313)</f>
        <v/>
      </c>
      <c r="H313" s="33" t="n"/>
      <c r="I313" s="33" t="n"/>
      <c r="J313" s="33">
        <f>IF(I313="", "", I313*$F313)</f>
        <v/>
      </c>
      <c r="K313" s="33" t="n"/>
      <c r="L313" s="33">
        <f>IF(K313="", "", K313*$F313)</f>
        <v/>
      </c>
      <c r="M313" s="30">
        <f>IF(OR(H313="",H313=0),"",IF(K313="",IF(J313="","",J313/H313),L313/H313))</f>
        <v/>
      </c>
      <c r="P313" s="453" t="n"/>
      <c r="Z313" s="454" t="n"/>
    </row>
    <row r="314" ht="13.35" customHeight="1" s="162">
      <c r="B314" s="307" t="n"/>
      <c r="C314" s="307" t="n"/>
      <c r="E314" s="307" t="n"/>
      <c r="F314" s="32" t="n"/>
      <c r="G314" s="33">
        <f>IF(F314="", "", H314/F314)</f>
        <v/>
      </c>
      <c r="H314" s="33" t="n"/>
      <c r="I314" s="33" t="n"/>
      <c r="J314" s="33">
        <f>IF(I314="", "", I314*$F314)</f>
        <v/>
      </c>
      <c r="K314" s="33" t="n"/>
      <c r="L314" s="33">
        <f>IF(K314="", "", K314*$F314)</f>
        <v/>
      </c>
      <c r="M314" s="30">
        <f>IF(OR(H314="",H314=0),"",IF(K314="",IF(J314="","",J314/H314),L314/H314))</f>
        <v/>
      </c>
      <c r="P314" s="453" t="n"/>
      <c r="Z314" s="454" t="n"/>
    </row>
    <row r="315" ht="13.35" customHeight="1" s="162">
      <c r="B315" s="307" t="n"/>
      <c r="C315" s="307" t="n"/>
      <c r="E315" s="307" t="n"/>
      <c r="F315" s="32" t="n"/>
      <c r="G315" s="33">
        <f>IF(F315="", "", H315/F315)</f>
        <v/>
      </c>
      <c r="H315" s="33" t="n"/>
      <c r="I315" s="33" t="n"/>
      <c r="J315" s="33">
        <f>IF(I315="", "", I315*$F315)</f>
        <v/>
      </c>
      <c r="K315" s="33" t="n"/>
      <c r="L315" s="33">
        <f>IF(K315="", "", K315*$F315)</f>
        <v/>
      </c>
      <c r="M315" s="30">
        <f>IF(OR(H315="",H315=0),"",IF(K315="",IF(J315="","",J315/H315),L315/H315))</f>
        <v/>
      </c>
      <c r="P315" s="453" t="n"/>
      <c r="Z315" s="454" t="n"/>
    </row>
    <row r="316" ht="13.35" customHeight="1" s="162">
      <c r="B316" s="307" t="n"/>
      <c r="C316" s="307" t="n"/>
      <c r="E316" s="307" t="n"/>
      <c r="F316" s="32" t="n"/>
      <c r="G316" s="33">
        <f>IF(F316="", "", H316/F316)</f>
        <v/>
      </c>
      <c r="H316" s="33" t="n"/>
      <c r="I316" s="33" t="n"/>
      <c r="J316" s="33">
        <f>IF(I316="", "", I316*$F316)</f>
        <v/>
      </c>
      <c r="K316" s="33" t="n"/>
      <c r="L316" s="33">
        <f>IF(K316="", "", K316*$F316)</f>
        <v/>
      </c>
      <c r="M316" s="30">
        <f>IF(OR(H316="",H316=0),"",IF(K316="",IF(J316="","",J316/H316),L316/H316))</f>
        <v/>
      </c>
      <c r="P316" s="457" t="n"/>
      <c r="Q316" s="458" t="n"/>
      <c r="R316" s="458" t="n"/>
      <c r="S316" s="458" t="n"/>
      <c r="T316" s="458" t="n"/>
      <c r="U316" s="458" t="n"/>
      <c r="V316" s="458" t="n"/>
      <c r="W316" s="458" t="n"/>
      <c r="X316" s="458" t="n"/>
      <c r="Y316" s="458" t="n"/>
      <c r="Z316" s="459" t="n"/>
    </row>
    <row r="317" ht="13.35" customHeight="1" s="162">
      <c r="C317" s="126" t="inlineStr">
        <is>
          <t>Total</t>
        </is>
      </c>
      <c r="D317" s="159" t="n"/>
      <c r="H317" s="45">
        <f>IF(SUM(H303:H316)=0,"",SUM(H303:H316))</f>
        <v/>
      </c>
      <c r="J317" s="45">
        <f>IF(SUM(J303:J316)=0,"",SUM(J303:J316))</f>
        <v/>
      </c>
      <c r="L317" s="45">
        <f>IF(SUM(L303:L316)=0,"",SUM(L303:L316))</f>
        <v/>
      </c>
      <c r="M317" s="35">
        <f>IF(OR(H317="",H317=0),"",IF(L317="",IF(J317="","",J317/H317),L317/H317))</f>
        <v/>
      </c>
    </row>
    <row r="318"/>
    <row r="319" ht="13.35" customHeight="1" s="162">
      <c r="B319" s="200" t="inlineStr">
        <is>
          <t>System</t>
        </is>
      </c>
      <c r="C319" s="403" t="n"/>
      <c r="D319" s="209">
        <f>IF('{Equipment Data Entry}'!B163="","",'{Equipment Data Entry}'!B163)</f>
        <v/>
      </c>
      <c r="E319" s="420" t="n"/>
      <c r="F319" s="403" t="n"/>
      <c r="G319" s="200" t="inlineStr">
        <is>
          <t>Service</t>
        </is>
      </c>
      <c r="H319" s="403" t="n"/>
      <c r="I319" s="210">
        <f>IF('{Equipment Data Entry}'!C163="","",'{Equipment Data Entry}'!C163)</f>
        <v/>
      </c>
      <c r="J319" s="420" t="n"/>
      <c r="K319" s="420" t="n"/>
      <c r="L319" s="420" t="n"/>
      <c r="M319" s="403" t="n"/>
      <c r="P319" s="450" t="inlineStr">
        <is>
          <t>Technician Notes</t>
        </is>
      </c>
      <c r="Q319" s="451" t="n"/>
      <c r="R319" s="451" t="n"/>
      <c r="S319" s="451" t="n"/>
      <c r="T319" s="451" t="n"/>
      <c r="U319" s="451" t="n"/>
      <c r="V319" s="451" t="n"/>
      <c r="W319" s="451" t="n"/>
      <c r="X319" s="451" t="n"/>
      <c r="Y319" s="451" t="n"/>
      <c r="Z319" s="452" t="n"/>
    </row>
    <row r="320" ht="13.35" customHeight="1" s="162">
      <c r="B320" s="424" t="n"/>
      <c r="C320" s="425" t="n"/>
      <c r="D320" s="424" t="n"/>
      <c r="E320" s="426" t="n"/>
      <c r="F320" s="425" t="n"/>
      <c r="G320" s="424" t="n"/>
      <c r="H320" s="425" t="n"/>
      <c r="I320" s="424" t="n"/>
      <c r="J320" s="426" t="n"/>
      <c r="K320" s="426" t="n"/>
      <c r="L320" s="426" t="n"/>
      <c r="M320" s="425" t="n"/>
      <c r="P320" s="453" t="n"/>
      <c r="Z320" s="454" t="n"/>
    </row>
    <row r="321" ht="13.35" customHeight="1" s="162">
      <c r="B321" s="455" t="inlineStr">
        <is>
          <t>Instrument:</t>
        </is>
      </c>
      <c r="C321" s="5" t="n"/>
      <c r="D321" s="428" t="n"/>
      <c r="G321" s="427" t="inlineStr">
        <is>
          <t>Ak basis / notes:</t>
        </is>
      </c>
      <c r="I321" s="456" t="n"/>
      <c r="P321" s="453" t="n"/>
      <c r="Z321" s="454" t="n"/>
    </row>
    <row r="322" ht="13.35" customHeight="1" s="162">
      <c r="B322" s="188" t="inlineStr">
        <is>
          <t>Register/Grille/Diffuser Airflow</t>
        </is>
      </c>
      <c r="C322" s="174" t="n"/>
      <c r="D322" s="174" t="n"/>
      <c r="E322" s="174" t="n"/>
      <c r="F322" s="173" t="n"/>
      <c r="G322" s="233" t="inlineStr">
        <is>
          <t>Design VEL</t>
        </is>
      </c>
      <c r="H322" s="194" t="inlineStr">
        <is>
          <t>Design CFM</t>
        </is>
      </c>
      <c r="I322" s="188" t="inlineStr">
        <is>
          <t>Initial</t>
        </is>
      </c>
      <c r="J322" s="173" t="n"/>
      <c r="K322" s="188" t="inlineStr">
        <is>
          <t>Final</t>
        </is>
      </c>
      <c r="L322" s="173" t="n"/>
      <c r="M322" s="188" t="inlineStr">
        <is>
          <t>%</t>
        </is>
      </c>
      <c r="P322" s="453" t="n"/>
      <c r="Z322" s="454" t="n"/>
    </row>
    <row r="323" ht="13.35" customHeight="1" s="162">
      <c r="B323" s="153" t="inlineStr">
        <is>
          <t>No.</t>
        </is>
      </c>
      <c r="C323" s="188" t="inlineStr">
        <is>
          <t>Area Served</t>
        </is>
      </c>
      <c r="D323" s="188" t="inlineStr">
        <is>
          <t>Type</t>
        </is>
      </c>
      <c r="E323" s="188" t="inlineStr">
        <is>
          <t>Size</t>
        </is>
      </c>
      <c r="F323" s="188" t="inlineStr">
        <is>
          <t>Ak</t>
        </is>
      </c>
      <c r="G323" s="442" t="n"/>
      <c r="H323" s="442" t="n"/>
      <c r="I323" s="188" t="inlineStr">
        <is>
          <t>VEL</t>
        </is>
      </c>
      <c r="J323" s="188" t="inlineStr">
        <is>
          <t>CFM</t>
        </is>
      </c>
      <c r="K323" s="188" t="inlineStr">
        <is>
          <t>VEL</t>
        </is>
      </c>
      <c r="L323" s="188" t="inlineStr">
        <is>
          <t>CFM</t>
        </is>
      </c>
      <c r="M323" s="442" t="n"/>
      <c r="P323" s="453" t="n"/>
      <c r="Z323" s="454" t="n"/>
    </row>
    <row r="324" ht="13.35" customHeight="1" s="162">
      <c r="B324" s="307" t="n"/>
      <c r="C324" s="307" t="n"/>
      <c r="E324" s="307" t="n"/>
      <c r="F324" s="32" t="n"/>
      <c r="G324" s="33">
        <f>IF(F324="", "", H324/F324)</f>
        <v/>
      </c>
      <c r="H324" s="33" t="n"/>
      <c r="I324" s="33" t="n"/>
      <c r="J324" s="33">
        <f>IF(I324="", "", I324*$F324)</f>
        <v/>
      </c>
      <c r="K324" s="33" t="n"/>
      <c r="L324" s="33">
        <f>IF(K324="", "", K324*$F324)</f>
        <v/>
      </c>
      <c r="M324" s="30">
        <f>IF(OR(H324="",H324=0),"",IF(K324="",IF(J324="","",J324/H324),L324/H324))</f>
        <v/>
      </c>
      <c r="P324" s="453" t="n"/>
      <c r="Z324" s="454" t="n"/>
    </row>
    <row r="325" ht="13.35" customHeight="1" s="162">
      <c r="B325" s="307" t="n"/>
      <c r="C325" s="307" t="n"/>
      <c r="E325" s="307" t="n"/>
      <c r="F325" s="32" t="n"/>
      <c r="G325" s="33">
        <f>IF(F325="", "", H325/F325)</f>
        <v/>
      </c>
      <c r="H325" s="33" t="n"/>
      <c r="I325" s="33" t="n"/>
      <c r="J325" s="33">
        <f>IF(I325="", "", I325*$F325)</f>
        <v/>
      </c>
      <c r="K325" s="33" t="n"/>
      <c r="L325" s="33">
        <f>IF(K325="", "", K325*$F325)</f>
        <v/>
      </c>
      <c r="M325" s="30">
        <f>IF(OR(H325="",H325=0),"",IF(K325="",IF(J325="","",J325/H325),L325/H325))</f>
        <v/>
      </c>
      <c r="P325" s="453" t="n"/>
      <c r="Z325" s="454" t="n"/>
    </row>
    <row r="326" ht="13.35" customHeight="1" s="162">
      <c r="B326" s="307" t="n"/>
      <c r="C326" s="307" t="n"/>
      <c r="E326" s="307" t="n"/>
      <c r="F326" s="32" t="n"/>
      <c r="G326" s="33">
        <f>IF(F326="", "", H326/F326)</f>
        <v/>
      </c>
      <c r="H326" s="33" t="n"/>
      <c r="I326" s="33" t="n"/>
      <c r="J326" s="33">
        <f>IF(I326="", "", I326*$F326)</f>
        <v/>
      </c>
      <c r="K326" s="33" t="n"/>
      <c r="L326" s="33">
        <f>IF(K326="", "", K326*$F326)</f>
        <v/>
      </c>
      <c r="M326" s="30">
        <f>IF(OR(H326="",H326=0),"",IF(K326="",IF(J326="","",J326/H326),L326/H326))</f>
        <v/>
      </c>
      <c r="P326" s="453" t="n"/>
      <c r="Z326" s="454" t="n"/>
    </row>
    <row r="327" ht="13.35" customHeight="1" s="162">
      <c r="B327" s="307" t="n"/>
      <c r="C327" s="307" t="n"/>
      <c r="E327" s="307" t="n"/>
      <c r="F327" s="32" t="n"/>
      <c r="G327" s="33">
        <f>IF(F327="", "", H327/F327)</f>
        <v/>
      </c>
      <c r="H327" s="33" t="n"/>
      <c r="I327" s="33" t="n"/>
      <c r="J327" s="33">
        <f>IF(I327="", "", I327*$F327)</f>
        <v/>
      </c>
      <c r="K327" s="33" t="n"/>
      <c r="L327" s="33">
        <f>IF(K327="", "", K327*$F327)</f>
        <v/>
      </c>
      <c r="M327" s="30">
        <f>IF(OR(H327="",H327=0),"",IF(K327="",IF(J327="","",J327/H327),L327/H327))</f>
        <v/>
      </c>
      <c r="P327" s="453" t="n"/>
      <c r="Z327" s="454"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c r="P328" s="453" t="n"/>
      <c r="Z328" s="454"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c r="P329" s="453" t="n"/>
      <c r="Z329" s="454" t="n"/>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c r="P330" s="453" t="n"/>
      <c r="Z330" s="454" t="n"/>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c r="P331" s="453" t="n"/>
      <c r="Z331" s="454" t="n"/>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c r="P332" s="453" t="n"/>
      <c r="Z332" s="454" t="n"/>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c r="P333" s="453" t="n"/>
      <c r="Z333" s="454" t="n"/>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c r="P334" s="453" t="n"/>
      <c r="Z334" s="454" t="n"/>
    </row>
    <row r="335" ht="13.35" customHeight="1" s="162">
      <c r="B335" s="307" t="n"/>
      <c r="C335" s="307" t="n"/>
      <c r="E335" s="307" t="n"/>
      <c r="F335" s="32" t="n"/>
      <c r="G335" s="33">
        <f>IF(F335="", "", H335/F335)</f>
        <v/>
      </c>
      <c r="H335" s="33" t="n"/>
      <c r="I335" s="33" t="n"/>
      <c r="J335" s="33">
        <f>IF(I335="", "", I335*$F335)</f>
        <v/>
      </c>
      <c r="K335" s="33" t="n"/>
      <c r="L335" s="33">
        <f>IF(K335="", "", K335*$F335)</f>
        <v/>
      </c>
      <c r="M335" s="30">
        <f>IF(OR(H335="",H335=0),"",IF(K335="",IF(J335="","",J335/H335),L335/H335))</f>
        <v/>
      </c>
      <c r="P335" s="453" t="n"/>
      <c r="Z335" s="454" t="n"/>
    </row>
    <row r="336" ht="13.35" customHeight="1" s="162">
      <c r="B336" s="307" t="n"/>
      <c r="C336" s="307" t="n"/>
      <c r="E336" s="307" t="n"/>
      <c r="F336" s="32" t="n"/>
      <c r="G336" s="33">
        <f>IF(F336="", "", H336/F336)</f>
        <v/>
      </c>
      <c r="H336" s="33" t="n"/>
      <c r="I336" s="33" t="n"/>
      <c r="J336" s="33">
        <f>IF(I336="", "", I336*$F336)</f>
        <v/>
      </c>
      <c r="K336" s="33" t="n"/>
      <c r="L336" s="33">
        <f>IF(K336="", "", K336*$F336)</f>
        <v/>
      </c>
      <c r="M336" s="30">
        <f>IF(OR(H336="",H336=0),"",IF(K336="",IF(J336="","",J336/H336),L336/H336))</f>
        <v/>
      </c>
      <c r="P336" s="453" t="n"/>
      <c r="Z336" s="454" t="n"/>
    </row>
    <row r="337" ht="13.35" customHeight="1" s="162">
      <c r="B337" s="307" t="n"/>
      <c r="C337" s="307" t="n"/>
      <c r="E337" s="307" t="n"/>
      <c r="F337" s="32" t="n"/>
      <c r="G337" s="33">
        <f>IF(F337="", "", H337/F337)</f>
        <v/>
      </c>
      <c r="H337" s="33" t="n"/>
      <c r="I337" s="33" t="n"/>
      <c r="J337" s="33">
        <f>IF(I337="", "", I337*$F337)</f>
        <v/>
      </c>
      <c r="K337" s="33" t="n"/>
      <c r="L337" s="33">
        <f>IF(K337="", "", K337*$F337)</f>
        <v/>
      </c>
      <c r="M337" s="30">
        <f>IF(OR(H337="",H337=0),"",IF(K337="",IF(J337="","",J337/H337),L337/H337))</f>
        <v/>
      </c>
      <c r="P337" s="457" t="n"/>
      <c r="Q337" s="458" t="n"/>
      <c r="R337" s="458" t="n"/>
      <c r="S337" s="458" t="n"/>
      <c r="T337" s="458" t="n"/>
      <c r="U337" s="458" t="n"/>
      <c r="V337" s="458" t="n"/>
      <c r="W337" s="458" t="n"/>
      <c r="X337" s="458" t="n"/>
      <c r="Y337" s="458" t="n"/>
      <c r="Z337" s="459" t="n"/>
    </row>
    <row r="338" ht="13.35" customHeight="1" s="162">
      <c r="C338" s="126" t="inlineStr">
        <is>
          <t>Total</t>
        </is>
      </c>
      <c r="D338" s="159" t="n"/>
      <c r="H338" s="45">
        <f>IF(SUM(H324:H337)=0,"",SUM(H324:H337))</f>
        <v/>
      </c>
      <c r="J338" s="45">
        <f>IF(SUM(J324:J337)=0,"",SUM(J324:J337))</f>
        <v/>
      </c>
      <c r="L338" s="45">
        <f>IF(SUM(L324:L337)=0,"",SUM(L324:L337))</f>
        <v/>
      </c>
      <c r="M338" s="35">
        <f>IF(OR(H338="",H338=0),"",IF(L338="",IF(J338="","",J338/H338),L338/H338))</f>
        <v/>
      </c>
    </row>
    <row r="339"/>
    <row r="340"/>
    <row r="341" ht="13.35" customHeight="1" s="162">
      <c r="B341" s="188" t="inlineStr">
        <is>
          <t>Notes</t>
        </is>
      </c>
      <c r="C341" s="173" t="n"/>
      <c r="D341" s="254" t="n"/>
      <c r="E341" s="159" t="n"/>
      <c r="F341" s="159" t="n"/>
      <c r="G341" s="159" t="n"/>
      <c r="H341" s="159" t="n"/>
      <c r="I341" s="159" t="n"/>
      <c r="J341" s="159" t="n"/>
      <c r="K341" s="159" t="n"/>
      <c r="L341" s="159" t="n"/>
      <c r="M341" s="160" t="n"/>
    </row>
    <row r="342" ht="13.35" customHeight="1" s="162">
      <c r="B342" s="460" t="n"/>
      <c r="M342" s="163" t="n"/>
    </row>
    <row r="343" ht="13.35" customHeight="1" s="162">
      <c r="B343" s="460" t="n"/>
      <c r="M343" s="163" t="n"/>
    </row>
    <row r="344" ht="13.35" customHeight="1" s="162">
      <c r="B344" s="460" t="n"/>
      <c r="M344" s="163" t="n"/>
    </row>
    <row r="345" ht="13.35" customHeight="1" s="162">
      <c r="B345" s="461" t="n"/>
      <c r="C345" s="165" t="n"/>
      <c r="D345" s="165" t="n"/>
      <c r="E345" s="165" t="n"/>
      <c r="F345" s="165" t="n"/>
      <c r="G345" s="165" t="n"/>
      <c r="H345" s="165" t="n"/>
      <c r="I345" s="165" t="n"/>
      <c r="J345" s="165" t="n"/>
      <c r="K345" s="165" t="n"/>
      <c r="L345" s="165" t="n"/>
      <c r="M345" s="166" t="n"/>
    </row>
    <row r="346"/>
    <row r="347" ht="13.35" customHeight="1" s="162">
      <c r="B347" s="200" t="inlineStr">
        <is>
          <t>System</t>
        </is>
      </c>
      <c r="C347" s="403" t="n"/>
      <c r="D347" s="209">
        <f>IF('{Equipment Data Entry}'!B164="","",'{Equipment Data Entry}'!B164)</f>
        <v/>
      </c>
      <c r="E347" s="420" t="n"/>
      <c r="F347" s="403" t="n"/>
      <c r="G347" s="200" t="inlineStr">
        <is>
          <t>Service</t>
        </is>
      </c>
      <c r="H347" s="403" t="n"/>
      <c r="I347" s="210">
        <f>IF('{Equipment Data Entry}'!C164="","",'{Equipment Data Entry}'!C164)</f>
        <v/>
      </c>
      <c r="J347" s="420" t="n"/>
      <c r="K347" s="420" t="n"/>
      <c r="L347" s="420" t="n"/>
      <c r="M347" s="403" t="n"/>
      <c r="P347" s="450" t="inlineStr">
        <is>
          <t>Technician Notes</t>
        </is>
      </c>
      <c r="Q347" s="451" t="n"/>
      <c r="R347" s="451" t="n"/>
      <c r="S347" s="451" t="n"/>
      <c r="T347" s="451" t="n"/>
      <c r="U347" s="451" t="n"/>
      <c r="V347" s="451" t="n"/>
      <c r="W347" s="451" t="n"/>
      <c r="X347" s="451" t="n"/>
      <c r="Y347" s="451" t="n"/>
      <c r="Z347" s="452" t="n"/>
    </row>
    <row r="348" ht="13.35" customHeight="1" s="162">
      <c r="B348" s="424" t="n"/>
      <c r="C348" s="425" t="n"/>
      <c r="D348" s="424" t="n"/>
      <c r="E348" s="426" t="n"/>
      <c r="F348" s="425" t="n"/>
      <c r="G348" s="424" t="n"/>
      <c r="H348" s="425" t="n"/>
      <c r="I348" s="424" t="n"/>
      <c r="J348" s="426" t="n"/>
      <c r="K348" s="426" t="n"/>
      <c r="L348" s="426" t="n"/>
      <c r="M348" s="425" t="n"/>
      <c r="P348" s="453" t="n"/>
      <c r="Z348" s="454" t="n"/>
    </row>
    <row r="349" ht="13.35" customHeight="1" s="162">
      <c r="B349" s="455" t="inlineStr">
        <is>
          <t>Instrument:</t>
        </is>
      </c>
      <c r="C349" s="5" t="n"/>
      <c r="D349" s="428" t="n"/>
      <c r="G349" s="427" t="inlineStr">
        <is>
          <t>Ak basis / notes:</t>
        </is>
      </c>
      <c r="I349" s="456" t="n"/>
      <c r="P349" s="453" t="n"/>
      <c r="Z349" s="454" t="n"/>
    </row>
    <row r="350" ht="13.35" customHeight="1" s="162">
      <c r="B350" s="188" t="inlineStr">
        <is>
          <t>Register/Grille/Diffuser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c r="P350" s="453" t="n"/>
      <c r="Z350" s="454" t="n"/>
    </row>
    <row r="351" ht="13.35" customHeight="1" s="162">
      <c r="B351" s="153" t="inlineStr">
        <is>
          <t>No.</t>
        </is>
      </c>
      <c r="C351" s="188" t="inlineStr">
        <is>
          <t>Area Served</t>
        </is>
      </c>
      <c r="D351" s="188" t="inlineStr">
        <is>
          <t>Type</t>
        </is>
      </c>
      <c r="E351" s="188" t="inlineStr">
        <is>
          <t>Size</t>
        </is>
      </c>
      <c r="F351" s="188" t="inlineStr">
        <is>
          <t>Ak</t>
        </is>
      </c>
      <c r="G351" s="442" t="n"/>
      <c r="H351" s="442" t="n"/>
      <c r="I351" s="188" t="inlineStr">
        <is>
          <t>VEL</t>
        </is>
      </c>
      <c r="J351" s="188" t="inlineStr">
        <is>
          <t>CFM</t>
        </is>
      </c>
      <c r="K351" s="188" t="inlineStr">
        <is>
          <t>VEL</t>
        </is>
      </c>
      <c r="L351" s="188" t="inlineStr">
        <is>
          <t>CFM</t>
        </is>
      </c>
      <c r="M351" s="442" t="n"/>
      <c r="P351" s="453" t="n"/>
      <c r="Z351" s="454"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c r="P352" s="453" t="n"/>
      <c r="Z352" s="454"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c r="P353" s="453" t="n"/>
      <c r="Z353" s="454" t="n"/>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c r="P354" s="453" t="n"/>
      <c r="Z354" s="454"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c r="P355" s="453" t="n"/>
      <c r="Z355" s="454" t="n"/>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c r="P356" s="453" t="n"/>
      <c r="Z356" s="454" t="n"/>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c r="P357" s="453" t="n"/>
      <c r="Z357" s="454" t="n"/>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c r="P358" s="453" t="n"/>
      <c r="Z358" s="454" t="n"/>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c r="P359" s="453" t="n"/>
      <c r="Z359" s="454" t="n"/>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c r="P360" s="453" t="n"/>
      <c r="Z360" s="454" t="n"/>
    </row>
    <row r="361" ht="13.35" customHeight="1" s="162">
      <c r="B361" s="307" t="n"/>
      <c r="C361" s="307" t="n"/>
      <c r="E361" s="307" t="n"/>
      <c r="F361" s="32" t="n"/>
      <c r="G361" s="33">
        <f>IF(F361="", "", H361/F361)</f>
        <v/>
      </c>
      <c r="H361" s="33" t="n"/>
      <c r="I361" s="33" t="n"/>
      <c r="J361" s="33">
        <f>IF(I361="", "", I361*$F361)</f>
        <v/>
      </c>
      <c r="K361" s="33" t="n"/>
      <c r="L361" s="33">
        <f>IF(K361="", "", K361*$F361)</f>
        <v/>
      </c>
      <c r="M361" s="30">
        <f>IF(OR(H361="",H361=0),"",IF(K361="",IF(J361="","",J361/H361),L361/H361))</f>
        <v/>
      </c>
      <c r="P361" s="453" t="n"/>
      <c r="Z361" s="454" t="n"/>
    </row>
    <row r="362" ht="13.35" customHeight="1" s="162">
      <c r="B362" s="307" t="n"/>
      <c r="C362" s="307" t="n"/>
      <c r="E362" s="307" t="n"/>
      <c r="F362" s="32" t="n"/>
      <c r="G362" s="33">
        <f>IF(F362="", "", H362/F362)</f>
        <v/>
      </c>
      <c r="H362" s="33" t="n"/>
      <c r="I362" s="33" t="n"/>
      <c r="J362" s="33">
        <f>IF(I362="", "", I362*$F362)</f>
        <v/>
      </c>
      <c r="K362" s="33" t="n"/>
      <c r="L362" s="33">
        <f>IF(K362="", "", K362*$F362)</f>
        <v/>
      </c>
      <c r="M362" s="30">
        <f>IF(OR(H362="",H362=0),"",IF(K362="",IF(J362="","",J362/H362),L362/H362))</f>
        <v/>
      </c>
      <c r="P362" s="453" t="n"/>
      <c r="Z362" s="454" t="n"/>
    </row>
    <row r="363" ht="13.35" customHeight="1" s="162">
      <c r="B363" s="307" t="n"/>
      <c r="C363" s="307" t="n"/>
      <c r="E363" s="307" t="n"/>
      <c r="F363" s="32" t="n"/>
      <c r="G363" s="33">
        <f>IF(F363="", "", H363/F363)</f>
        <v/>
      </c>
      <c r="H363" s="33" t="n"/>
      <c r="I363" s="33" t="n"/>
      <c r="J363" s="33">
        <f>IF(I363="", "", I363*$F363)</f>
        <v/>
      </c>
      <c r="K363" s="33" t="n"/>
      <c r="L363" s="33">
        <f>IF(K363="", "", K363*$F363)</f>
        <v/>
      </c>
      <c r="M363" s="30">
        <f>IF(OR(H363="",H363=0),"",IF(K363="",IF(J363="","",J363/H363),L363/H363))</f>
        <v/>
      </c>
      <c r="P363" s="453" t="n"/>
      <c r="Z363" s="454" t="n"/>
    </row>
    <row r="364" ht="13.35" customHeight="1" s="162">
      <c r="B364" s="307" t="n"/>
      <c r="C364" s="307" t="n"/>
      <c r="E364" s="307" t="n"/>
      <c r="F364" s="32" t="n"/>
      <c r="G364" s="33">
        <f>IF(F364="", "", H364/F364)</f>
        <v/>
      </c>
      <c r="H364" s="33" t="n"/>
      <c r="I364" s="33" t="n"/>
      <c r="J364" s="33">
        <f>IF(I364="", "", I364*$F364)</f>
        <v/>
      </c>
      <c r="K364" s="33" t="n"/>
      <c r="L364" s="33">
        <f>IF(K364="", "", K364*$F364)</f>
        <v/>
      </c>
      <c r="M364" s="30">
        <f>IF(OR(H364="",H364=0),"",IF(K364="",IF(J364="","",J364/H364),L364/H364))</f>
        <v/>
      </c>
      <c r="P364" s="453" t="n"/>
      <c r="Z364" s="454" t="n"/>
    </row>
    <row r="365" ht="13.35" customHeight="1" s="162">
      <c r="B365" s="307" t="n"/>
      <c r="C365" s="307" t="n"/>
      <c r="E365" s="307" t="n"/>
      <c r="F365" s="32" t="n"/>
      <c r="G365" s="33">
        <f>IF(F365="", "", H365/F365)</f>
        <v/>
      </c>
      <c r="H365" s="33" t="n"/>
      <c r="I365" s="33" t="n"/>
      <c r="J365" s="33">
        <f>IF(I365="", "", I365*$F365)</f>
        <v/>
      </c>
      <c r="K365" s="33" t="n"/>
      <c r="L365" s="33">
        <f>IF(K365="", "", K365*$F365)</f>
        <v/>
      </c>
      <c r="M365" s="30">
        <f>IF(OR(H365="",H365=0),"",IF(K365="",IF(J365="","",J365/H365),L365/H365))</f>
        <v/>
      </c>
      <c r="P365" s="457" t="n"/>
      <c r="Q365" s="458" t="n"/>
      <c r="R365" s="458" t="n"/>
      <c r="S365" s="458" t="n"/>
      <c r="T365" s="458" t="n"/>
      <c r="U365" s="458" t="n"/>
      <c r="V365" s="458" t="n"/>
      <c r="W365" s="458" t="n"/>
      <c r="X365" s="458" t="n"/>
      <c r="Y365" s="458" t="n"/>
      <c r="Z365" s="459" t="n"/>
    </row>
    <row r="366" ht="13.35" customHeight="1" s="162">
      <c r="C366" s="126" t="inlineStr">
        <is>
          <t>Total</t>
        </is>
      </c>
      <c r="D366" s="159" t="n"/>
      <c r="H366" s="45">
        <f>IF(SUM(H352:H365)=0,"",SUM(H352:H365))</f>
        <v/>
      </c>
      <c r="J366" s="45">
        <f>IF(SUM(J352:J365)=0,"",SUM(J352:J365))</f>
        <v/>
      </c>
      <c r="L366" s="45">
        <f>IF(SUM(L352:L365)=0,"",SUM(L352:L365))</f>
        <v/>
      </c>
      <c r="M366" s="35">
        <f>IF(OR(H366="",H366=0),"",IF(L366="",IF(J366="","",J366/H366),L366/H366))</f>
        <v/>
      </c>
    </row>
    <row r="367"/>
    <row r="368" ht="13.35" customHeight="1" s="162">
      <c r="B368" s="200" t="inlineStr">
        <is>
          <t>System</t>
        </is>
      </c>
      <c r="C368" s="403" t="n"/>
      <c r="D368" s="209">
        <f>IF('{Equipment Data Entry}'!B165="","",'{Equipment Data Entry}'!B165)</f>
        <v/>
      </c>
      <c r="E368" s="420" t="n"/>
      <c r="F368" s="403" t="n"/>
      <c r="G368" s="200" t="inlineStr">
        <is>
          <t>Service</t>
        </is>
      </c>
      <c r="H368" s="403" t="n"/>
      <c r="I368" s="210">
        <f>IF('{Equipment Data Entry}'!C165="","",'{Equipment Data Entry}'!C165)</f>
        <v/>
      </c>
      <c r="J368" s="420" t="n"/>
      <c r="K368" s="420" t="n"/>
      <c r="L368" s="420" t="n"/>
      <c r="M368" s="403" t="n"/>
      <c r="P368" s="450" t="inlineStr">
        <is>
          <t>Technician Notes</t>
        </is>
      </c>
      <c r="Q368" s="451" t="n"/>
      <c r="R368" s="451" t="n"/>
      <c r="S368" s="451" t="n"/>
      <c r="T368" s="451" t="n"/>
      <c r="U368" s="451" t="n"/>
      <c r="V368" s="451" t="n"/>
      <c r="W368" s="451" t="n"/>
      <c r="X368" s="451" t="n"/>
      <c r="Y368" s="451" t="n"/>
      <c r="Z368" s="452" t="n"/>
    </row>
    <row r="369" ht="13.35" customHeight="1" s="162">
      <c r="B369" s="424" t="n"/>
      <c r="C369" s="425" t="n"/>
      <c r="D369" s="424" t="n"/>
      <c r="E369" s="426" t="n"/>
      <c r="F369" s="425" t="n"/>
      <c r="G369" s="424" t="n"/>
      <c r="H369" s="425" t="n"/>
      <c r="I369" s="424" t="n"/>
      <c r="J369" s="426" t="n"/>
      <c r="K369" s="426" t="n"/>
      <c r="L369" s="426" t="n"/>
      <c r="M369" s="425" t="n"/>
      <c r="P369" s="453" t="n"/>
      <c r="Z369" s="454" t="n"/>
    </row>
    <row r="370" ht="13.35" customHeight="1" s="162">
      <c r="B370" s="455" t="inlineStr">
        <is>
          <t>Instrument:</t>
        </is>
      </c>
      <c r="C370" s="5" t="n"/>
      <c r="D370" s="428" t="n"/>
      <c r="G370" s="427" t="inlineStr">
        <is>
          <t>Ak basis / notes:</t>
        </is>
      </c>
      <c r="I370" s="456" t="n"/>
      <c r="P370" s="453" t="n"/>
      <c r="Z370" s="454" t="n"/>
    </row>
    <row r="371" ht="13.35" customHeight="1" s="162">
      <c r="B371" s="188" t="inlineStr">
        <is>
          <t>Register/Grille/Diffuser Airflow</t>
        </is>
      </c>
      <c r="C371" s="174" t="n"/>
      <c r="D371" s="174" t="n"/>
      <c r="E371" s="174" t="n"/>
      <c r="F371" s="173" t="n"/>
      <c r="G371" s="233" t="inlineStr">
        <is>
          <t>Design VEL</t>
        </is>
      </c>
      <c r="H371" s="194" t="inlineStr">
        <is>
          <t>Design CFM</t>
        </is>
      </c>
      <c r="I371" s="188" t="inlineStr">
        <is>
          <t>Initial</t>
        </is>
      </c>
      <c r="J371" s="173" t="n"/>
      <c r="K371" s="188" t="inlineStr">
        <is>
          <t>Final</t>
        </is>
      </c>
      <c r="L371" s="173" t="n"/>
      <c r="M371" s="188" t="inlineStr">
        <is>
          <t>%</t>
        </is>
      </c>
      <c r="P371" s="453" t="n"/>
      <c r="Z371" s="454" t="n"/>
    </row>
    <row r="372" ht="13.35" customHeight="1" s="162">
      <c r="B372" s="153" t="inlineStr">
        <is>
          <t>No.</t>
        </is>
      </c>
      <c r="C372" s="188" t="inlineStr">
        <is>
          <t>Area Served</t>
        </is>
      </c>
      <c r="D372" s="188" t="inlineStr">
        <is>
          <t>Type</t>
        </is>
      </c>
      <c r="E372" s="188" t="inlineStr">
        <is>
          <t>Size</t>
        </is>
      </c>
      <c r="F372" s="188" t="inlineStr">
        <is>
          <t>Ak</t>
        </is>
      </c>
      <c r="G372" s="442" t="n"/>
      <c r="H372" s="442" t="n"/>
      <c r="I372" s="188" t="inlineStr">
        <is>
          <t>VEL</t>
        </is>
      </c>
      <c r="J372" s="188" t="inlineStr">
        <is>
          <t>CFM</t>
        </is>
      </c>
      <c r="K372" s="188" t="inlineStr">
        <is>
          <t>VEL</t>
        </is>
      </c>
      <c r="L372" s="188" t="inlineStr">
        <is>
          <t>CFM</t>
        </is>
      </c>
      <c r="M372" s="442" t="n"/>
      <c r="P372" s="453" t="n"/>
      <c r="Z372" s="454" t="n"/>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c r="P373" s="453" t="n"/>
      <c r="Z373" s="454" t="n"/>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c r="P374" s="453" t="n"/>
      <c r="Z374" s="454" t="n"/>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c r="P375" s="453" t="n"/>
      <c r="Z375" s="454"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c r="P376" s="453" t="n"/>
      <c r="Z376" s="454" t="n"/>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c r="P377" s="453" t="n"/>
      <c r="Z377" s="454" t="n"/>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c r="P378" s="453" t="n"/>
      <c r="Z378" s="454" t="n"/>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c r="P379" s="453" t="n"/>
      <c r="Z379" s="454" t="n"/>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c r="P380" s="453" t="n"/>
      <c r="Z380" s="454"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c r="P381" s="453" t="n"/>
      <c r="Z381" s="454" t="n"/>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c r="P382" s="453" t="n"/>
      <c r="Z382" s="454" t="n"/>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c r="P383" s="453" t="n"/>
      <c r="Z383" s="454" t="n"/>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c r="P384" s="453" t="n"/>
      <c r="Z384" s="454" t="n"/>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c r="P385" s="453" t="n"/>
      <c r="Z385" s="454" t="n"/>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c r="P386" s="457" t="n"/>
      <c r="Q386" s="458" t="n"/>
      <c r="R386" s="458" t="n"/>
      <c r="S386" s="458" t="n"/>
      <c r="T386" s="458" t="n"/>
      <c r="U386" s="458" t="n"/>
      <c r="V386" s="458" t="n"/>
      <c r="W386" s="458" t="n"/>
      <c r="X386" s="458" t="n"/>
      <c r="Y386" s="458" t="n"/>
      <c r="Z386" s="459" t="n"/>
    </row>
    <row r="387" ht="13.35" customHeight="1" s="162">
      <c r="C387" s="126" t="inlineStr">
        <is>
          <t>Total</t>
        </is>
      </c>
      <c r="D387" s="159" t="n"/>
      <c r="H387" s="45">
        <f>IF(SUM(H373:H386)=0,"",SUM(H373:H386))</f>
        <v/>
      </c>
      <c r="J387" s="45">
        <f>IF(SUM(J373:J386)=0,"",SUM(J373:J386))</f>
        <v/>
      </c>
      <c r="L387" s="45">
        <f>IF(SUM(L373:L386)=0,"",SUM(L373:L386))</f>
        <v/>
      </c>
      <c r="M387" s="35">
        <f>IF(OR(H387="",H387=0),"",IF(L387="",IF(J387="","",J387/H387),L387/H387))</f>
        <v/>
      </c>
    </row>
    <row r="388"/>
    <row r="389"/>
    <row r="390" ht="13.35" customHeight="1" s="162">
      <c r="B390" s="188" t="inlineStr">
        <is>
          <t>Notes</t>
        </is>
      </c>
      <c r="C390" s="173" t="n"/>
      <c r="D390" s="254" t="n"/>
      <c r="E390" s="159" t="n"/>
      <c r="F390" s="159" t="n"/>
      <c r="G390" s="159" t="n"/>
      <c r="H390" s="159" t="n"/>
      <c r="I390" s="159" t="n"/>
      <c r="J390" s="159" t="n"/>
      <c r="K390" s="159" t="n"/>
      <c r="L390" s="159" t="n"/>
      <c r="M390" s="160" t="n"/>
    </row>
    <row r="391" ht="13.35" customHeight="1" s="162">
      <c r="B391" s="460" t="n"/>
      <c r="M391" s="163" t="n"/>
    </row>
    <row r="392" ht="13.35" customHeight="1" s="162">
      <c r="B392" s="460" t="n"/>
      <c r="M392" s="163" t="n"/>
    </row>
    <row r="393" ht="13.35" customHeight="1" s="162">
      <c r="B393" s="460" t="n"/>
      <c r="M393" s="163" t="n"/>
    </row>
    <row r="394" ht="13.35" customHeight="1" s="162">
      <c r="B394" s="461" t="n"/>
      <c r="C394" s="165" t="n"/>
      <c r="D394" s="165" t="n"/>
      <c r="E394" s="165" t="n"/>
      <c r="F394" s="165" t="n"/>
      <c r="G394" s="165" t="n"/>
      <c r="H394" s="165" t="n"/>
      <c r="I394" s="165" t="n"/>
      <c r="J394" s="165" t="n"/>
      <c r="K394" s="165" t="n"/>
      <c r="L394" s="165" t="n"/>
      <c r="M394" s="166" t="n"/>
    </row>
    <row r="395"/>
    <row r="396" ht="13.35" customHeight="1" s="162">
      <c r="B396" s="200" t="inlineStr">
        <is>
          <t>System</t>
        </is>
      </c>
      <c r="C396" s="403" t="n"/>
      <c r="D396" s="209">
        <f>IF('{Equipment Data Entry}'!B166="","",'{Equipment Data Entry}'!B166)</f>
        <v/>
      </c>
      <c r="E396" s="420" t="n"/>
      <c r="F396" s="403" t="n"/>
      <c r="G396" s="200" t="inlineStr">
        <is>
          <t>Service</t>
        </is>
      </c>
      <c r="H396" s="403" t="n"/>
      <c r="I396" s="210">
        <f>IF('{Equipment Data Entry}'!C166="","",'{Equipment Data Entry}'!C166)</f>
        <v/>
      </c>
      <c r="J396" s="420" t="n"/>
      <c r="K396" s="420" t="n"/>
      <c r="L396" s="420" t="n"/>
      <c r="M396" s="403" t="n"/>
      <c r="P396" s="450" t="inlineStr">
        <is>
          <t>Technician Notes</t>
        </is>
      </c>
      <c r="Q396" s="451" t="n"/>
      <c r="R396" s="451" t="n"/>
      <c r="S396" s="451" t="n"/>
      <c r="T396" s="451" t="n"/>
      <c r="U396" s="451" t="n"/>
      <c r="V396" s="451" t="n"/>
      <c r="W396" s="451" t="n"/>
      <c r="X396" s="451" t="n"/>
      <c r="Y396" s="451" t="n"/>
      <c r="Z396" s="452" t="n"/>
    </row>
    <row r="397" ht="13.35" customHeight="1" s="162">
      <c r="B397" s="424" t="n"/>
      <c r="C397" s="425" t="n"/>
      <c r="D397" s="424" t="n"/>
      <c r="E397" s="426" t="n"/>
      <c r="F397" s="425" t="n"/>
      <c r="G397" s="424" t="n"/>
      <c r="H397" s="425" t="n"/>
      <c r="I397" s="424" t="n"/>
      <c r="J397" s="426" t="n"/>
      <c r="K397" s="426" t="n"/>
      <c r="L397" s="426" t="n"/>
      <c r="M397" s="425" t="n"/>
      <c r="P397" s="453" t="n"/>
      <c r="Z397" s="454" t="n"/>
    </row>
    <row r="398" ht="13.35" customHeight="1" s="162">
      <c r="B398" s="455" t="inlineStr">
        <is>
          <t>Instrument:</t>
        </is>
      </c>
      <c r="C398" s="5" t="n"/>
      <c r="D398" s="428" t="n"/>
      <c r="G398" s="427" t="inlineStr">
        <is>
          <t>Ak basis / notes:</t>
        </is>
      </c>
      <c r="I398" s="456" t="n"/>
      <c r="P398" s="453" t="n"/>
      <c r="Z398" s="454" t="n"/>
    </row>
    <row r="399" ht="13.35" customHeight="1" s="162">
      <c r="B399" s="188" t="inlineStr">
        <is>
          <t>Register/Grille/Diffuser Airflow</t>
        </is>
      </c>
      <c r="C399" s="174" t="n"/>
      <c r="D399" s="174" t="n"/>
      <c r="E399" s="174" t="n"/>
      <c r="F399" s="173" t="n"/>
      <c r="G399" s="233" t="inlineStr">
        <is>
          <t>Design VEL</t>
        </is>
      </c>
      <c r="H399" s="194" t="inlineStr">
        <is>
          <t>Design CFM</t>
        </is>
      </c>
      <c r="I399" s="188" t="inlineStr">
        <is>
          <t>Initial</t>
        </is>
      </c>
      <c r="J399" s="173" t="n"/>
      <c r="K399" s="188" t="inlineStr">
        <is>
          <t>Final</t>
        </is>
      </c>
      <c r="L399" s="173" t="n"/>
      <c r="M399" s="188" t="inlineStr">
        <is>
          <t>%</t>
        </is>
      </c>
      <c r="P399" s="453" t="n"/>
      <c r="Z399" s="454" t="n"/>
    </row>
    <row r="400" ht="13.35" customHeight="1" s="162">
      <c r="B400" s="153" t="inlineStr">
        <is>
          <t>No.</t>
        </is>
      </c>
      <c r="C400" s="188" t="inlineStr">
        <is>
          <t>Area Served</t>
        </is>
      </c>
      <c r="D400" s="188" t="inlineStr">
        <is>
          <t>Type</t>
        </is>
      </c>
      <c r="E400" s="188" t="inlineStr">
        <is>
          <t>Size</t>
        </is>
      </c>
      <c r="F400" s="188" t="inlineStr">
        <is>
          <t>Ak</t>
        </is>
      </c>
      <c r="G400" s="442" t="n"/>
      <c r="H400" s="442" t="n"/>
      <c r="I400" s="188" t="inlineStr">
        <is>
          <t>VEL</t>
        </is>
      </c>
      <c r="J400" s="188" t="inlineStr">
        <is>
          <t>CFM</t>
        </is>
      </c>
      <c r="K400" s="188" t="inlineStr">
        <is>
          <t>VEL</t>
        </is>
      </c>
      <c r="L400" s="188" t="inlineStr">
        <is>
          <t>CFM</t>
        </is>
      </c>
      <c r="M400" s="442" t="n"/>
      <c r="P400" s="453" t="n"/>
      <c r="Z400" s="454" t="n"/>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c r="P401" s="453" t="n"/>
      <c r="Z401" s="454" t="n"/>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c r="P402" s="453" t="n"/>
      <c r="Z402" s="454" t="n"/>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c r="P403" s="453" t="n"/>
      <c r="Z403" s="454" t="n"/>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c r="P404" s="453" t="n"/>
      <c r="Z404" s="454" t="n"/>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c r="P405" s="453" t="n"/>
      <c r="Z405" s="454" t="n"/>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c r="P406" s="453" t="n"/>
      <c r="Z406" s="454"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c r="P407" s="453" t="n"/>
      <c r="Z407" s="454" t="n"/>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c r="P408" s="453" t="n"/>
      <c r="Z408" s="454" t="n"/>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c r="P409" s="453" t="n"/>
      <c r="Z409" s="454" t="n"/>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c r="P410" s="453" t="n"/>
      <c r="Z410" s="454" t="n"/>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c r="P411" s="453" t="n"/>
      <c r="Z411" s="454" t="n"/>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c r="P412" s="453" t="n"/>
      <c r="Z412" s="454" t="n"/>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c r="P413" s="453" t="n"/>
      <c r="Z413" s="454" t="n"/>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c r="P414" s="457" t="n"/>
      <c r="Q414" s="458" t="n"/>
      <c r="R414" s="458" t="n"/>
      <c r="S414" s="458" t="n"/>
      <c r="T414" s="458" t="n"/>
      <c r="U414" s="458" t="n"/>
      <c r="V414" s="458" t="n"/>
      <c r="W414" s="458" t="n"/>
      <c r="X414" s="458" t="n"/>
      <c r="Y414" s="458" t="n"/>
      <c r="Z414" s="459" t="n"/>
    </row>
    <row r="415" ht="13.35" customHeight="1" s="162">
      <c r="C415" s="126" t="inlineStr">
        <is>
          <t>Total</t>
        </is>
      </c>
      <c r="D415" s="159" t="n"/>
      <c r="H415" s="45">
        <f>IF(SUM(H401:H414)=0,"",SUM(H401:H414))</f>
        <v/>
      </c>
      <c r="J415" s="45">
        <f>IF(SUM(J401:J414)=0,"",SUM(J401:J414))</f>
        <v/>
      </c>
      <c r="L415" s="45">
        <f>IF(SUM(L401:L414)=0,"",SUM(L401:L414))</f>
        <v/>
      </c>
      <c r="M415" s="35">
        <f>IF(OR(H415="",H415=0),"",IF(L415="",IF(J415="","",J415/H415),L415/H415))</f>
        <v/>
      </c>
    </row>
    <row r="416"/>
    <row r="417" ht="13.35" customHeight="1" s="162">
      <c r="B417" s="200" t="inlineStr">
        <is>
          <t>System</t>
        </is>
      </c>
      <c r="C417" s="403" t="n"/>
      <c r="D417" s="209">
        <f>IF('{Equipment Data Entry}'!B167="","",'{Equipment Data Entry}'!B167)</f>
        <v/>
      </c>
      <c r="E417" s="420" t="n"/>
      <c r="F417" s="403" t="n"/>
      <c r="G417" s="200" t="inlineStr">
        <is>
          <t>Service</t>
        </is>
      </c>
      <c r="H417" s="403" t="n"/>
      <c r="I417" s="210">
        <f>IF('{Equipment Data Entry}'!C167="","",'{Equipment Data Entry}'!C167)</f>
        <v/>
      </c>
      <c r="J417" s="420" t="n"/>
      <c r="K417" s="420" t="n"/>
      <c r="L417" s="420" t="n"/>
      <c r="M417" s="403" t="n"/>
      <c r="P417" s="450" t="inlineStr">
        <is>
          <t>Technician Notes</t>
        </is>
      </c>
      <c r="Q417" s="451" t="n"/>
      <c r="R417" s="451" t="n"/>
      <c r="S417" s="451" t="n"/>
      <c r="T417" s="451" t="n"/>
      <c r="U417" s="451" t="n"/>
      <c r="V417" s="451" t="n"/>
      <c r="W417" s="451" t="n"/>
      <c r="X417" s="451" t="n"/>
      <c r="Y417" s="451" t="n"/>
      <c r="Z417" s="452" t="n"/>
    </row>
    <row r="418" ht="13.35" customHeight="1" s="162">
      <c r="B418" s="424" t="n"/>
      <c r="C418" s="425" t="n"/>
      <c r="D418" s="424" t="n"/>
      <c r="E418" s="426" t="n"/>
      <c r="F418" s="425" t="n"/>
      <c r="G418" s="424" t="n"/>
      <c r="H418" s="425" t="n"/>
      <c r="I418" s="424" t="n"/>
      <c r="J418" s="426" t="n"/>
      <c r="K418" s="426" t="n"/>
      <c r="L418" s="426" t="n"/>
      <c r="M418" s="425" t="n"/>
      <c r="P418" s="453" t="n"/>
      <c r="Z418" s="454" t="n"/>
    </row>
    <row r="419" ht="13.35" customHeight="1" s="162">
      <c r="B419" s="455" t="inlineStr">
        <is>
          <t>Instrument:</t>
        </is>
      </c>
      <c r="C419" s="5" t="n"/>
      <c r="D419" s="428" t="n"/>
      <c r="G419" s="427" t="inlineStr">
        <is>
          <t>Ak basis / notes:</t>
        </is>
      </c>
      <c r="I419" s="456" t="n"/>
      <c r="P419" s="453" t="n"/>
      <c r="Z419" s="454" t="n"/>
    </row>
    <row r="420" ht="13.35" customHeight="1" s="162">
      <c r="B420" s="188" t="inlineStr">
        <is>
          <t>Register/Grille/Diffuser Airflow</t>
        </is>
      </c>
      <c r="C420" s="174" t="n"/>
      <c r="D420" s="174" t="n"/>
      <c r="E420" s="174" t="n"/>
      <c r="F420" s="173" t="n"/>
      <c r="G420" s="233" t="inlineStr">
        <is>
          <t>Design VEL</t>
        </is>
      </c>
      <c r="H420" s="194" t="inlineStr">
        <is>
          <t>Design CFM</t>
        </is>
      </c>
      <c r="I420" s="188" t="inlineStr">
        <is>
          <t>Initial</t>
        </is>
      </c>
      <c r="J420" s="173" t="n"/>
      <c r="K420" s="188" t="inlineStr">
        <is>
          <t>Final</t>
        </is>
      </c>
      <c r="L420" s="173" t="n"/>
      <c r="M420" s="188" t="inlineStr">
        <is>
          <t>%</t>
        </is>
      </c>
      <c r="P420" s="453" t="n"/>
      <c r="Z420" s="454" t="n"/>
    </row>
    <row r="421" ht="13.35" customHeight="1" s="162">
      <c r="B421" s="153" t="inlineStr">
        <is>
          <t>No.</t>
        </is>
      </c>
      <c r="C421" s="188" t="inlineStr">
        <is>
          <t>Area Served</t>
        </is>
      </c>
      <c r="D421" s="188" t="inlineStr">
        <is>
          <t>Type</t>
        </is>
      </c>
      <c r="E421" s="188" t="inlineStr">
        <is>
          <t>Size</t>
        </is>
      </c>
      <c r="F421" s="188" t="inlineStr">
        <is>
          <t>Ak</t>
        </is>
      </c>
      <c r="G421" s="442" t="n"/>
      <c r="H421" s="442" t="n"/>
      <c r="I421" s="188" t="inlineStr">
        <is>
          <t>VEL</t>
        </is>
      </c>
      <c r="J421" s="188" t="inlineStr">
        <is>
          <t>CFM</t>
        </is>
      </c>
      <c r="K421" s="188" t="inlineStr">
        <is>
          <t>VEL</t>
        </is>
      </c>
      <c r="L421" s="188" t="inlineStr">
        <is>
          <t>CFM</t>
        </is>
      </c>
      <c r="M421" s="442" t="n"/>
      <c r="P421" s="453" t="n"/>
      <c r="Z421" s="454" t="n"/>
    </row>
    <row r="422" ht="13.35" customHeight="1" s="162">
      <c r="B422" s="307" t="n"/>
      <c r="C422" s="307" t="n"/>
      <c r="E422" s="307" t="n"/>
      <c r="F422" s="32" t="n"/>
      <c r="G422" s="33">
        <f>IF(F422="", "", H422/F422)</f>
        <v/>
      </c>
      <c r="H422" s="33" t="n"/>
      <c r="I422" s="33" t="n"/>
      <c r="J422" s="33">
        <f>IF(I422="", "", I422*$F422)</f>
        <v/>
      </c>
      <c r="K422" s="33" t="n"/>
      <c r="L422" s="33">
        <f>IF(K422="", "", K422*$F422)</f>
        <v/>
      </c>
      <c r="M422" s="30">
        <f>IF(OR(H422="",H422=0),"",IF(K422="",IF(J422="","",J422/H422),L422/H422))</f>
        <v/>
      </c>
      <c r="P422" s="453" t="n"/>
      <c r="Z422" s="454" t="n"/>
    </row>
    <row r="423" ht="13.35" customHeight="1" s="162">
      <c r="B423" s="307" t="n"/>
      <c r="C423" s="307" t="n"/>
      <c r="E423" s="307" t="n"/>
      <c r="F423" s="32" t="n"/>
      <c r="G423" s="33">
        <f>IF(F423="", "", H423/F423)</f>
        <v/>
      </c>
      <c r="H423" s="33" t="n"/>
      <c r="I423" s="33" t="n"/>
      <c r="J423" s="33">
        <f>IF(I423="", "", I423*$F423)</f>
        <v/>
      </c>
      <c r="K423" s="33" t="n"/>
      <c r="L423" s="33">
        <f>IF(K423="", "", K423*$F423)</f>
        <v/>
      </c>
      <c r="M423" s="30">
        <f>IF(OR(H423="",H423=0),"",IF(K423="",IF(J423="","",J423/H423),L423/H423))</f>
        <v/>
      </c>
      <c r="P423" s="453" t="n"/>
      <c r="Z423" s="454"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c r="P424" s="453" t="n"/>
      <c r="Z424" s="454" t="n"/>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c r="P425" s="453" t="n"/>
      <c r="Z425" s="454" t="n"/>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c r="P426" s="453" t="n"/>
      <c r="Z426" s="454" t="n"/>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c r="P427" s="453" t="n"/>
      <c r="Z427" s="454" t="n"/>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c r="P428" s="453" t="n"/>
      <c r="Z428" s="454" t="n"/>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c r="P429" s="453" t="n"/>
      <c r="Z429" s="454" t="n"/>
    </row>
    <row r="430" ht="13.35" customHeight="1" s="162">
      <c r="B430" s="307" t="n"/>
      <c r="C430" s="307" t="n"/>
      <c r="E430" s="307" t="n"/>
      <c r="F430" s="32" t="n"/>
      <c r="G430" s="33">
        <f>IF(F430="", "", H430/F430)</f>
        <v/>
      </c>
      <c r="H430" s="33" t="n"/>
      <c r="I430" s="33" t="n"/>
      <c r="J430" s="33">
        <f>IF(I430="", "", I430*$F430)</f>
        <v/>
      </c>
      <c r="K430" s="33" t="n"/>
      <c r="L430" s="33">
        <f>IF(K430="", "", K430*$F430)</f>
        <v/>
      </c>
      <c r="M430" s="30">
        <f>IF(OR(H430="",H430=0),"",IF(K430="",IF(J430="","",J430/H430),L430/H430))</f>
        <v/>
      </c>
      <c r="P430" s="453" t="n"/>
      <c r="Z430" s="454" t="n"/>
    </row>
    <row r="431" ht="13.35" customHeight="1" s="162">
      <c r="B431" s="307" t="n"/>
      <c r="C431" s="307" t="n"/>
      <c r="E431" s="307" t="n"/>
      <c r="F431" s="32" t="n"/>
      <c r="G431" s="33">
        <f>IF(F431="", "", H431/F431)</f>
        <v/>
      </c>
      <c r="H431" s="33" t="n"/>
      <c r="I431" s="33" t="n"/>
      <c r="J431" s="33">
        <f>IF(I431="", "", I431*$F431)</f>
        <v/>
      </c>
      <c r="K431" s="33" t="n"/>
      <c r="L431" s="33">
        <f>IF(K431="", "", K431*$F431)</f>
        <v/>
      </c>
      <c r="M431" s="30">
        <f>IF(OR(H431="",H431=0),"",IF(K431="",IF(J431="","",J431/H431),L431/H431))</f>
        <v/>
      </c>
      <c r="P431" s="453" t="n"/>
      <c r="Z431" s="454" t="n"/>
    </row>
    <row r="432" ht="13.35" customHeight="1" s="162">
      <c r="B432" s="307" t="n"/>
      <c r="C432" s="307" t="n"/>
      <c r="E432" s="307" t="n"/>
      <c r="F432" s="32" t="n"/>
      <c r="G432" s="33">
        <f>IF(F432="", "", H432/F432)</f>
        <v/>
      </c>
      <c r="H432" s="33" t="n"/>
      <c r="I432" s="33" t="n"/>
      <c r="J432" s="33">
        <f>IF(I432="", "", I432*$F432)</f>
        <v/>
      </c>
      <c r="K432" s="33" t="n"/>
      <c r="L432" s="33">
        <f>IF(K432="", "", K432*$F432)</f>
        <v/>
      </c>
      <c r="M432" s="30">
        <f>IF(OR(H432="",H432=0),"",IF(K432="",IF(J432="","",J432/H432),L432/H432))</f>
        <v/>
      </c>
      <c r="P432" s="453" t="n"/>
      <c r="Z432" s="454"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c r="P433" s="453" t="n"/>
      <c r="Z433" s="454" t="n"/>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c r="P434" s="453" t="n"/>
      <c r="Z434" s="454" t="n"/>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c r="P435" s="457" t="n"/>
      <c r="Q435" s="458" t="n"/>
      <c r="R435" s="458" t="n"/>
      <c r="S435" s="458" t="n"/>
      <c r="T435" s="458" t="n"/>
      <c r="U435" s="458" t="n"/>
      <c r="V435" s="458" t="n"/>
      <c r="W435" s="458" t="n"/>
      <c r="X435" s="458" t="n"/>
      <c r="Y435" s="458" t="n"/>
      <c r="Z435" s="459" t="n"/>
    </row>
    <row r="436" ht="13.35" customHeight="1" s="162">
      <c r="C436" s="126" t="inlineStr">
        <is>
          <t>Total</t>
        </is>
      </c>
      <c r="D436" s="159" t="n"/>
      <c r="H436" s="45">
        <f>IF(SUM(H422:H435)=0,"",SUM(H422:H435))</f>
        <v/>
      </c>
      <c r="J436" s="45">
        <f>IF(SUM(J422:J435)=0,"",SUM(J422:J435))</f>
        <v/>
      </c>
      <c r="L436" s="45">
        <f>IF(SUM(L422:L435)=0,"",SUM(L422:L435))</f>
        <v/>
      </c>
      <c r="M436" s="35">
        <f>IF(OR(H436="",H436=0),"",IF(L436="",IF(J436="","",J436/H436),L436/H436))</f>
        <v/>
      </c>
    </row>
    <row r="437"/>
    <row r="438"/>
    <row r="439" ht="13.35" customHeight="1" s="162">
      <c r="B439" s="188" t="inlineStr">
        <is>
          <t>Notes</t>
        </is>
      </c>
      <c r="C439" s="173" t="n"/>
      <c r="D439" s="254" t="n"/>
      <c r="E439" s="159" t="n"/>
      <c r="F439" s="159" t="n"/>
      <c r="G439" s="159" t="n"/>
      <c r="H439" s="159" t="n"/>
      <c r="I439" s="159" t="n"/>
      <c r="J439" s="159" t="n"/>
      <c r="K439" s="159" t="n"/>
      <c r="L439" s="159" t="n"/>
      <c r="M439" s="160" t="n"/>
    </row>
    <row r="440" ht="13.35" customHeight="1" s="162">
      <c r="B440" s="460" t="n"/>
      <c r="M440" s="163" t="n"/>
    </row>
    <row r="441" ht="13.35" customHeight="1" s="162">
      <c r="B441" s="460" t="n"/>
      <c r="M441" s="163" t="n"/>
    </row>
    <row r="442" ht="13.35" customHeight="1" s="162">
      <c r="B442" s="460" t="n"/>
      <c r="M442" s="163" t="n"/>
    </row>
    <row r="443" ht="13.35" customHeight="1" s="162">
      <c r="B443" s="461" t="n"/>
      <c r="C443" s="165" t="n"/>
      <c r="D443" s="165" t="n"/>
      <c r="E443" s="165" t="n"/>
      <c r="F443" s="165" t="n"/>
      <c r="G443" s="165" t="n"/>
      <c r="H443" s="165" t="n"/>
      <c r="I443" s="165" t="n"/>
      <c r="J443" s="165" t="n"/>
      <c r="K443" s="165" t="n"/>
      <c r="L443" s="165" t="n"/>
      <c r="M443" s="166" t="n"/>
    </row>
    <row r="444"/>
    <row r="445" ht="13.35" customHeight="1" s="162">
      <c r="B445" s="200" t="inlineStr">
        <is>
          <t>System</t>
        </is>
      </c>
      <c r="C445" s="403" t="n"/>
      <c r="D445" s="209">
        <f>IF('{Equipment Data Entry}'!B168="","",'{Equipment Data Entry}'!B168)</f>
        <v/>
      </c>
      <c r="E445" s="420" t="n"/>
      <c r="F445" s="403" t="n"/>
      <c r="G445" s="200" t="inlineStr">
        <is>
          <t>Service</t>
        </is>
      </c>
      <c r="H445" s="403" t="n"/>
      <c r="I445" s="210">
        <f>IF('{Equipment Data Entry}'!C168="","",'{Equipment Data Entry}'!C168)</f>
        <v/>
      </c>
      <c r="J445" s="420" t="n"/>
      <c r="K445" s="420" t="n"/>
      <c r="L445" s="420" t="n"/>
      <c r="M445" s="403" t="n"/>
      <c r="P445" s="450" t="inlineStr">
        <is>
          <t>Technician Notes</t>
        </is>
      </c>
      <c r="Q445" s="451" t="n"/>
      <c r="R445" s="451" t="n"/>
      <c r="S445" s="451" t="n"/>
      <c r="T445" s="451" t="n"/>
      <c r="U445" s="451" t="n"/>
      <c r="V445" s="451" t="n"/>
      <c r="W445" s="451" t="n"/>
      <c r="X445" s="451" t="n"/>
      <c r="Y445" s="451" t="n"/>
      <c r="Z445" s="452" t="n"/>
    </row>
    <row r="446" ht="13.35" customHeight="1" s="162">
      <c r="B446" s="424" t="n"/>
      <c r="C446" s="425" t="n"/>
      <c r="D446" s="424" t="n"/>
      <c r="E446" s="426" t="n"/>
      <c r="F446" s="425" t="n"/>
      <c r="G446" s="424" t="n"/>
      <c r="H446" s="425" t="n"/>
      <c r="I446" s="424" t="n"/>
      <c r="J446" s="426" t="n"/>
      <c r="K446" s="426" t="n"/>
      <c r="L446" s="426" t="n"/>
      <c r="M446" s="425" t="n"/>
      <c r="P446" s="453" t="n"/>
      <c r="Z446" s="454" t="n"/>
    </row>
    <row r="447" ht="13.35" customHeight="1" s="162">
      <c r="B447" s="455" t="inlineStr">
        <is>
          <t>Instrument:</t>
        </is>
      </c>
      <c r="C447" s="5" t="n"/>
      <c r="D447" s="428" t="n"/>
      <c r="G447" s="427" t="inlineStr">
        <is>
          <t>Ak basis / notes:</t>
        </is>
      </c>
      <c r="I447" s="456" t="n"/>
      <c r="P447" s="453" t="n"/>
      <c r="Z447" s="454" t="n"/>
    </row>
    <row r="448" ht="13.35" customHeight="1" s="162">
      <c r="B448" s="188" t="inlineStr">
        <is>
          <t>Register/Grille/Diffuser Airflow</t>
        </is>
      </c>
      <c r="C448" s="174" t="n"/>
      <c r="D448" s="174" t="n"/>
      <c r="E448" s="174" t="n"/>
      <c r="F448" s="173" t="n"/>
      <c r="G448" s="233" t="inlineStr">
        <is>
          <t>Design VEL</t>
        </is>
      </c>
      <c r="H448" s="194" t="inlineStr">
        <is>
          <t>Design CFM</t>
        </is>
      </c>
      <c r="I448" s="188" t="inlineStr">
        <is>
          <t>Initial</t>
        </is>
      </c>
      <c r="J448" s="173" t="n"/>
      <c r="K448" s="188" t="inlineStr">
        <is>
          <t>Final</t>
        </is>
      </c>
      <c r="L448" s="173" t="n"/>
      <c r="M448" s="188" t="inlineStr">
        <is>
          <t>%</t>
        </is>
      </c>
      <c r="P448" s="453" t="n"/>
      <c r="Z448" s="454" t="n"/>
    </row>
    <row r="449" ht="13.35" customHeight="1" s="162">
      <c r="B449" s="153" t="inlineStr">
        <is>
          <t>No.</t>
        </is>
      </c>
      <c r="C449" s="188" t="inlineStr">
        <is>
          <t>Area Served</t>
        </is>
      </c>
      <c r="D449" s="188" t="inlineStr">
        <is>
          <t>Type</t>
        </is>
      </c>
      <c r="E449" s="188" t="inlineStr">
        <is>
          <t>Size</t>
        </is>
      </c>
      <c r="F449" s="188" t="inlineStr">
        <is>
          <t>Ak</t>
        </is>
      </c>
      <c r="G449" s="442" t="n"/>
      <c r="H449" s="442" t="n"/>
      <c r="I449" s="188" t="inlineStr">
        <is>
          <t>VEL</t>
        </is>
      </c>
      <c r="J449" s="188" t="inlineStr">
        <is>
          <t>CFM</t>
        </is>
      </c>
      <c r="K449" s="188" t="inlineStr">
        <is>
          <t>VEL</t>
        </is>
      </c>
      <c r="L449" s="188" t="inlineStr">
        <is>
          <t>CFM</t>
        </is>
      </c>
      <c r="M449" s="442" t="n"/>
      <c r="P449" s="453" t="n"/>
      <c r="Z449" s="454" t="n"/>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c r="P450" s="453" t="n"/>
      <c r="Z450" s="454" t="n"/>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c r="P451" s="453" t="n"/>
      <c r="Z451" s="454" t="n"/>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c r="P452" s="453" t="n"/>
      <c r="Z452" s="454" t="n"/>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c r="P453" s="453" t="n"/>
      <c r="Z453" s="454" t="n"/>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c r="P454" s="453" t="n"/>
      <c r="Z454" s="454" t="n"/>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c r="P455" s="453" t="n"/>
      <c r="Z455" s="454" t="n"/>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c r="P456" s="453" t="n"/>
      <c r="Z456" s="454"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c r="P457" s="453" t="n"/>
      <c r="Z457" s="454" t="n"/>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c r="P458" s="453" t="n"/>
      <c r="Z458" s="454"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c r="P459" s="453" t="n"/>
      <c r="Z459" s="454" t="n"/>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c r="P460" s="453" t="n"/>
      <c r="Z460" s="454" t="n"/>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c r="P461" s="453" t="n"/>
      <c r="Z461" s="454" t="n"/>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c r="P462" s="453" t="n"/>
      <c r="Z462" s="454" t="n"/>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c r="P463" s="457" t="n"/>
      <c r="Q463" s="458" t="n"/>
      <c r="R463" s="458" t="n"/>
      <c r="S463" s="458" t="n"/>
      <c r="T463" s="458" t="n"/>
      <c r="U463" s="458" t="n"/>
      <c r="V463" s="458" t="n"/>
      <c r="W463" s="458" t="n"/>
      <c r="X463" s="458" t="n"/>
      <c r="Y463" s="458" t="n"/>
      <c r="Z463" s="459" t="n"/>
    </row>
    <row r="464" ht="13.35" customHeight="1" s="162">
      <c r="C464" s="126" t="inlineStr">
        <is>
          <t>Total</t>
        </is>
      </c>
      <c r="D464" s="159" t="n"/>
      <c r="H464" s="45">
        <f>IF(SUM(H450:H463)=0,"",SUM(H450:H463))</f>
        <v/>
      </c>
      <c r="J464" s="45">
        <f>IF(SUM(J450:J463)=0,"",SUM(J450:J463))</f>
        <v/>
      </c>
      <c r="L464" s="45">
        <f>IF(SUM(L450:L463)=0,"",SUM(L450:L463))</f>
        <v/>
      </c>
      <c r="M464" s="35">
        <f>IF(OR(H464="",H464=0),"",IF(L464="",IF(J464="","",J464/H464),L464/H464))</f>
        <v/>
      </c>
    </row>
    <row r="465"/>
    <row r="466" ht="13.35" customHeight="1" s="162">
      <c r="B466" s="200" t="inlineStr">
        <is>
          <t>System</t>
        </is>
      </c>
      <c r="C466" s="403" t="n"/>
      <c r="D466" s="209">
        <f>IF('{Equipment Data Entry}'!B169="","",'{Equipment Data Entry}'!B169)</f>
        <v/>
      </c>
      <c r="E466" s="420" t="n"/>
      <c r="F466" s="403" t="n"/>
      <c r="G466" s="200" t="inlineStr">
        <is>
          <t>Service</t>
        </is>
      </c>
      <c r="H466" s="403" t="n"/>
      <c r="I466" s="210">
        <f>IF('{Equipment Data Entry}'!C169="","",'{Equipment Data Entry}'!C169)</f>
        <v/>
      </c>
      <c r="J466" s="420" t="n"/>
      <c r="K466" s="420" t="n"/>
      <c r="L466" s="420" t="n"/>
      <c r="M466" s="403" t="n"/>
      <c r="P466" s="450" t="inlineStr">
        <is>
          <t>Technician Notes</t>
        </is>
      </c>
      <c r="Q466" s="451" t="n"/>
      <c r="R466" s="451" t="n"/>
      <c r="S466" s="451" t="n"/>
      <c r="T466" s="451" t="n"/>
      <c r="U466" s="451" t="n"/>
      <c r="V466" s="451" t="n"/>
      <c r="W466" s="451" t="n"/>
      <c r="X466" s="451" t="n"/>
      <c r="Y466" s="451" t="n"/>
      <c r="Z466" s="452" t="n"/>
    </row>
    <row r="467" ht="13.35" customHeight="1" s="162">
      <c r="B467" s="424" t="n"/>
      <c r="C467" s="425" t="n"/>
      <c r="D467" s="424" t="n"/>
      <c r="E467" s="426" t="n"/>
      <c r="F467" s="425" t="n"/>
      <c r="G467" s="424" t="n"/>
      <c r="H467" s="425" t="n"/>
      <c r="I467" s="424" t="n"/>
      <c r="J467" s="426" t="n"/>
      <c r="K467" s="426" t="n"/>
      <c r="L467" s="426" t="n"/>
      <c r="M467" s="425" t="n"/>
      <c r="P467" s="453" t="n"/>
      <c r="Z467" s="454" t="n"/>
    </row>
    <row r="468" ht="13.35" customHeight="1" s="162">
      <c r="B468" s="455" t="inlineStr">
        <is>
          <t>Instrument:</t>
        </is>
      </c>
      <c r="C468" s="5" t="n"/>
      <c r="D468" s="428" t="n"/>
      <c r="G468" s="427" t="inlineStr">
        <is>
          <t>Ak basis / notes:</t>
        </is>
      </c>
      <c r="I468" s="456" t="n"/>
      <c r="P468" s="453" t="n"/>
      <c r="Z468" s="454" t="n"/>
    </row>
    <row r="469" ht="13.35" customHeight="1" s="162">
      <c r="B469" s="188" t="inlineStr">
        <is>
          <t>Register/Grille/Diffuser Airflow</t>
        </is>
      </c>
      <c r="C469" s="174" t="n"/>
      <c r="D469" s="174" t="n"/>
      <c r="E469" s="174" t="n"/>
      <c r="F469" s="173" t="n"/>
      <c r="G469" s="233" t="inlineStr">
        <is>
          <t>Design VEL</t>
        </is>
      </c>
      <c r="H469" s="194" t="inlineStr">
        <is>
          <t>Design CFM</t>
        </is>
      </c>
      <c r="I469" s="188" t="inlineStr">
        <is>
          <t>Initial</t>
        </is>
      </c>
      <c r="J469" s="173" t="n"/>
      <c r="K469" s="188" t="inlineStr">
        <is>
          <t>Final</t>
        </is>
      </c>
      <c r="L469" s="173" t="n"/>
      <c r="M469" s="188" t="inlineStr">
        <is>
          <t>%</t>
        </is>
      </c>
      <c r="P469" s="453" t="n"/>
      <c r="Z469" s="454" t="n"/>
    </row>
    <row r="470" ht="13.35" customHeight="1" s="162">
      <c r="B470" s="153" t="inlineStr">
        <is>
          <t>No.</t>
        </is>
      </c>
      <c r="C470" s="188" t="inlineStr">
        <is>
          <t>Area Served</t>
        </is>
      </c>
      <c r="D470" s="188" t="inlineStr">
        <is>
          <t>Type</t>
        </is>
      </c>
      <c r="E470" s="188" t="inlineStr">
        <is>
          <t>Size</t>
        </is>
      </c>
      <c r="F470" s="188" t="inlineStr">
        <is>
          <t>Ak</t>
        </is>
      </c>
      <c r="G470" s="442" t="n"/>
      <c r="H470" s="442" t="n"/>
      <c r="I470" s="188" t="inlineStr">
        <is>
          <t>VEL</t>
        </is>
      </c>
      <c r="J470" s="188" t="inlineStr">
        <is>
          <t>CFM</t>
        </is>
      </c>
      <c r="K470" s="188" t="inlineStr">
        <is>
          <t>VEL</t>
        </is>
      </c>
      <c r="L470" s="188" t="inlineStr">
        <is>
          <t>CFM</t>
        </is>
      </c>
      <c r="M470" s="442" t="n"/>
      <c r="P470" s="453" t="n"/>
      <c r="Z470" s="454" t="n"/>
    </row>
    <row r="471" ht="13.35" customHeight="1" s="162">
      <c r="B471" s="307" t="n"/>
      <c r="C471" s="307" t="n"/>
      <c r="E471" s="307" t="n"/>
      <c r="F471" s="32" t="n"/>
      <c r="G471" s="33">
        <f>IF(F471="", "", H471/F471)</f>
        <v/>
      </c>
      <c r="H471" s="33" t="n"/>
      <c r="I471" s="33" t="n"/>
      <c r="J471" s="33">
        <f>IF(I471="", "", I471*$F471)</f>
        <v/>
      </c>
      <c r="K471" s="33" t="n"/>
      <c r="L471" s="33">
        <f>IF(K471="", "", K471*$F471)</f>
        <v/>
      </c>
      <c r="M471" s="30">
        <f>IF(OR(H471="",H471=0),"",IF(K471="",IF(J471="","",J471/H471),L471/H471))</f>
        <v/>
      </c>
      <c r="P471" s="453" t="n"/>
      <c r="Z471" s="454"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c r="P472" s="453" t="n"/>
      <c r="Z472" s="454" t="n"/>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c r="P473" s="453" t="n"/>
      <c r="Z473" s="454" t="n"/>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c r="P474" s="453" t="n"/>
      <c r="Z474" s="454" t="n"/>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c r="P475" s="453" t="n"/>
      <c r="Z475" s="454"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c r="P476" s="453" t="n"/>
      <c r="Z476" s="454" t="n"/>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c r="P477" s="453" t="n"/>
      <c r="Z477" s="454" t="n"/>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c r="P478" s="453" t="n"/>
      <c r="Z478" s="454" t="n"/>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c r="P479" s="453" t="n"/>
      <c r="Z479" s="454" t="n"/>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c r="P480" s="453" t="n"/>
      <c r="Z480" s="454" t="n"/>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c r="P481" s="453" t="n"/>
      <c r="Z481" s="454" t="n"/>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c r="P482" s="453" t="n"/>
      <c r="Z482" s="454" t="n"/>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c r="P483" s="453" t="n"/>
      <c r="Z483" s="454" t="n"/>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c r="P484" s="457" t="n"/>
      <c r="Q484" s="458" t="n"/>
      <c r="R484" s="458" t="n"/>
      <c r="S484" s="458" t="n"/>
      <c r="T484" s="458" t="n"/>
      <c r="U484" s="458" t="n"/>
      <c r="V484" s="458" t="n"/>
      <c r="W484" s="458" t="n"/>
      <c r="X484" s="458" t="n"/>
      <c r="Y484" s="458" t="n"/>
      <c r="Z484" s="459" t="n"/>
    </row>
    <row r="485" ht="13.35" customHeight="1" s="162">
      <c r="C485" s="126" t="inlineStr">
        <is>
          <t>Total</t>
        </is>
      </c>
      <c r="D485" s="159" t="n"/>
      <c r="H485" s="45">
        <f>IF(SUM(H471:H484)=0,"",SUM(H471:H484))</f>
        <v/>
      </c>
      <c r="J485" s="45">
        <f>IF(SUM(J471:J484)=0,"",SUM(J471:J484))</f>
        <v/>
      </c>
      <c r="L485" s="45">
        <f>IF(SUM(L471:L484)=0,"",SUM(L471:L484))</f>
        <v/>
      </c>
      <c r="M485" s="35">
        <f>IF(OR(H485="",H485=0),"",IF(L485="",IF(J485="","",J485/H485),L485/H485))</f>
        <v/>
      </c>
    </row>
    <row r="486"/>
    <row r="487"/>
    <row r="488" ht="13.35" customHeight="1" s="162">
      <c r="B488" s="188" t="inlineStr">
        <is>
          <t>Notes</t>
        </is>
      </c>
      <c r="C488" s="173" t="n"/>
      <c r="D488" s="254" t="n"/>
      <c r="E488" s="159" t="n"/>
      <c r="F488" s="159" t="n"/>
      <c r="G488" s="159" t="n"/>
      <c r="H488" s="159" t="n"/>
      <c r="I488" s="159" t="n"/>
      <c r="J488" s="159" t="n"/>
      <c r="K488" s="159" t="n"/>
      <c r="L488" s="159" t="n"/>
      <c r="M488" s="160" t="n"/>
    </row>
    <row r="489" ht="13.35" customHeight="1" s="162">
      <c r="B489" s="460" t="n"/>
      <c r="M489" s="163" t="n"/>
    </row>
    <row r="490" ht="13.35" customHeight="1" s="162">
      <c r="B490" s="460" t="n"/>
      <c r="M490" s="163" t="n"/>
    </row>
    <row r="491" ht="13.35" customHeight="1" s="162">
      <c r="B491" s="460" t="n"/>
      <c r="M491" s="163" t="n"/>
    </row>
    <row r="492" ht="13.35" customHeight="1" s="162">
      <c r="B492" s="461" t="n"/>
      <c r="C492" s="165" t="n"/>
      <c r="D492" s="165" t="n"/>
      <c r="E492" s="165" t="n"/>
      <c r="F492" s="165" t="n"/>
      <c r="G492" s="165" t="n"/>
      <c r="H492" s="165" t="n"/>
      <c r="I492" s="165" t="n"/>
      <c r="J492" s="165" t="n"/>
      <c r="K492" s="165" t="n"/>
      <c r="L492" s="165" t="n"/>
      <c r="M492" s="166" t="n"/>
    </row>
  </sheetData>
  <mergeCells count="708">
    <mergeCell ref="D319:F320"/>
    <mergeCell ref="P236:Z236"/>
    <mergeCell ref="I469:J469"/>
    <mergeCell ref="B195:M195"/>
    <mergeCell ref="P334:Z334"/>
    <mergeCell ref="P163:Z163"/>
    <mergeCell ref="P92:Z92"/>
    <mergeCell ref="C191:D191"/>
    <mergeCell ref="B439:C439"/>
    <mergeCell ref="B301:F301"/>
    <mergeCell ref="P361:Z361"/>
    <mergeCell ref="P69:Z69"/>
    <mergeCell ref="M448:M449"/>
    <mergeCell ref="P311:Z311"/>
    <mergeCell ref="I4:M5"/>
    <mergeCell ref="I368:M369"/>
    <mergeCell ref="P158:Z158"/>
    <mergeCell ref="P425:Z425"/>
    <mergeCell ref="K252:L252"/>
    <mergeCell ref="C121:D121"/>
    <mergeCell ref="P6:Z6"/>
    <mergeCell ref="G25:H26"/>
    <mergeCell ref="B368:C369"/>
    <mergeCell ref="P356:Z356"/>
    <mergeCell ref="B243:C243"/>
    <mergeCell ref="H420:H421"/>
    <mergeCell ref="M350:M351"/>
    <mergeCell ref="H105:H106"/>
    <mergeCell ref="H28:H29"/>
    <mergeCell ref="P216:Z216"/>
    <mergeCell ref="D151:F152"/>
    <mergeCell ref="D200:F201"/>
    <mergeCell ref="B442:M442"/>
    <mergeCell ref="I399:J399"/>
    <mergeCell ref="D194:M194"/>
    <mergeCell ref="P451:Z451"/>
    <mergeCell ref="I398:M398"/>
    <mergeCell ref="K28:L28"/>
    <mergeCell ref="D300:F300"/>
    <mergeCell ref="P224:Z224"/>
    <mergeCell ref="P322:Z322"/>
    <mergeCell ref="D419:F419"/>
    <mergeCell ref="P260:Z260"/>
    <mergeCell ref="P211:Z211"/>
    <mergeCell ref="P382:Z382"/>
    <mergeCell ref="P453:Z453"/>
    <mergeCell ref="P309:Z309"/>
    <mergeCell ref="B390:C390"/>
    <mergeCell ref="I25:M26"/>
    <mergeCell ref="B420:F420"/>
    <mergeCell ref="P259:Z259"/>
    <mergeCell ref="B224:F224"/>
    <mergeCell ref="P26:Z26"/>
    <mergeCell ref="P88:Z88"/>
    <mergeCell ref="P324:Z324"/>
    <mergeCell ref="I174:M174"/>
    <mergeCell ref="P482:Z482"/>
    <mergeCell ref="G7:G8"/>
    <mergeCell ref="I251:M251"/>
    <mergeCell ref="I175:J175"/>
    <mergeCell ref="B2:C2"/>
    <mergeCell ref="B319:C320"/>
    <mergeCell ref="B322:F322"/>
    <mergeCell ref="B99:M99"/>
    <mergeCell ref="P115:Z115"/>
    <mergeCell ref="P273:Z273"/>
    <mergeCell ref="I56:J56"/>
    <mergeCell ref="P400:Z400"/>
    <mergeCell ref="M469:M470"/>
    <mergeCell ref="P229:Z229"/>
    <mergeCell ref="K56:L56"/>
    <mergeCell ref="D55:F55"/>
    <mergeCell ref="K105:L105"/>
    <mergeCell ref="M322:M323"/>
    <mergeCell ref="P77:Z77"/>
    <mergeCell ref="P179:Z179"/>
    <mergeCell ref="G154:G155"/>
    <mergeCell ref="C415:D415"/>
    <mergeCell ref="P39:Z39"/>
    <mergeCell ref="P337:Z337"/>
    <mergeCell ref="P166:Z166"/>
    <mergeCell ref="P402:Z402"/>
    <mergeCell ref="P141:Z141"/>
    <mergeCell ref="B448:F448"/>
    <mergeCell ref="P116:Z116"/>
    <mergeCell ref="P377:Z377"/>
    <mergeCell ref="P103:Z103"/>
    <mergeCell ref="P37:Z37"/>
    <mergeCell ref="P401:Z401"/>
    <mergeCell ref="P230:Z230"/>
    <mergeCell ref="P168:Z168"/>
    <mergeCell ref="P466:Z466"/>
    <mergeCell ref="I151:M152"/>
    <mergeCell ref="I200:M201"/>
    <mergeCell ref="P477:Z477"/>
    <mergeCell ref="P255:Z255"/>
    <mergeCell ref="D292:M292"/>
    <mergeCell ref="D221:F222"/>
    <mergeCell ref="P207:Z207"/>
    <mergeCell ref="B151:C152"/>
    <mergeCell ref="D25:F26"/>
    <mergeCell ref="G445:H446"/>
    <mergeCell ref="G74:H75"/>
    <mergeCell ref="I300:M300"/>
    <mergeCell ref="B244:M244"/>
    <mergeCell ref="G126:G127"/>
    <mergeCell ref="I419:M419"/>
    <mergeCell ref="D272:F272"/>
    <mergeCell ref="P284:Z284"/>
    <mergeCell ref="H252:H253"/>
    <mergeCell ref="P113:Z113"/>
    <mergeCell ref="H56:H57"/>
    <mergeCell ref="P232:Z232"/>
    <mergeCell ref="P63:Z63"/>
    <mergeCell ref="P330:Z330"/>
    <mergeCell ref="B147:M147"/>
    <mergeCell ref="P286:Z286"/>
    <mergeCell ref="B245:M245"/>
    <mergeCell ref="P261:Z261"/>
    <mergeCell ref="P332:Z332"/>
    <mergeCell ref="P90:Z90"/>
    <mergeCell ref="G28:G29"/>
    <mergeCell ref="I273:J273"/>
    <mergeCell ref="C44:D44"/>
    <mergeCell ref="C142:D142"/>
    <mergeCell ref="K273:L273"/>
    <mergeCell ref="P27:Z27"/>
    <mergeCell ref="P325:Z325"/>
    <mergeCell ref="P154:Z154"/>
    <mergeCell ref="P456:Z456"/>
    <mergeCell ref="D349:F349"/>
    <mergeCell ref="P91:Z91"/>
    <mergeCell ref="I55:M55"/>
    <mergeCell ref="G102:H103"/>
    <mergeCell ref="P327:Z327"/>
    <mergeCell ref="P156:Z156"/>
    <mergeCell ref="G252:G253"/>
    <mergeCell ref="B100:M100"/>
    <mergeCell ref="J2:K2"/>
    <mergeCell ref="P279:Z279"/>
    <mergeCell ref="P472:Z472"/>
    <mergeCell ref="B154:F154"/>
    <mergeCell ref="P180:Z180"/>
    <mergeCell ref="D6:F6"/>
    <mergeCell ref="P251:Z251"/>
    <mergeCell ref="P118:Z118"/>
    <mergeCell ref="P167:Z167"/>
    <mergeCell ref="G105:G106"/>
    <mergeCell ref="P403:Z403"/>
    <mergeCell ref="B440:M440"/>
    <mergeCell ref="P117:Z117"/>
    <mergeCell ref="M399:M400"/>
    <mergeCell ref="I221:M222"/>
    <mergeCell ref="P182:Z182"/>
    <mergeCell ref="P55:Z55"/>
    <mergeCell ref="P38:Z38"/>
    <mergeCell ref="P480:Z480"/>
    <mergeCell ref="P280:Z280"/>
    <mergeCell ref="P109:Z109"/>
    <mergeCell ref="P169:Z169"/>
    <mergeCell ref="P274:Z274"/>
    <mergeCell ref="B417:C418"/>
    <mergeCell ref="P467:Z467"/>
    <mergeCell ref="P411:Z411"/>
    <mergeCell ref="P119:Z119"/>
    <mergeCell ref="I272:M272"/>
    <mergeCell ref="P40:Z40"/>
    <mergeCell ref="P469:Z469"/>
    <mergeCell ref="P257:Z257"/>
    <mergeCell ref="B145:C145"/>
    <mergeCell ref="B49:M49"/>
    <mergeCell ref="I74:M75"/>
    <mergeCell ref="B393:M393"/>
    <mergeCell ref="P300:Z300"/>
    <mergeCell ref="P371:Z371"/>
    <mergeCell ref="B197:M197"/>
    <mergeCell ref="D153:F153"/>
    <mergeCell ref="B97:M97"/>
    <mergeCell ref="P358:Z358"/>
    <mergeCell ref="D445:F446"/>
    <mergeCell ref="P66:Z66"/>
    <mergeCell ref="B469:F469"/>
    <mergeCell ref="P137:Z137"/>
    <mergeCell ref="H126:H127"/>
    <mergeCell ref="M56:M57"/>
    <mergeCell ref="M420:M421"/>
    <mergeCell ref="P422:Z422"/>
    <mergeCell ref="P106:Z106"/>
    <mergeCell ref="P264:Z264"/>
    <mergeCell ref="C366:D366"/>
    <mergeCell ref="P335:Z335"/>
    <mergeCell ref="P164:Z164"/>
    <mergeCell ref="L2:M2"/>
    <mergeCell ref="P399:Z399"/>
    <mergeCell ref="B252:F252"/>
    <mergeCell ref="I6:M6"/>
    <mergeCell ref="G466:H467"/>
    <mergeCell ref="I102:M103"/>
    <mergeCell ref="P305:Z305"/>
    <mergeCell ref="M203:M204"/>
    <mergeCell ref="P188:Z188"/>
    <mergeCell ref="L3:M3"/>
    <mergeCell ref="H350:H351"/>
    <mergeCell ref="P59:Z59"/>
    <mergeCell ref="P190:Z190"/>
    <mergeCell ref="P282:Z282"/>
    <mergeCell ref="P111:Z111"/>
    <mergeCell ref="P61:Z61"/>
    <mergeCell ref="P359:Z359"/>
    <mergeCell ref="K350:L350"/>
    <mergeCell ref="P419:Z419"/>
    <mergeCell ref="B28:F28"/>
    <mergeCell ref="D370:F370"/>
    <mergeCell ref="P125:Z125"/>
    <mergeCell ref="P185:Z185"/>
    <mergeCell ref="P427:Z427"/>
    <mergeCell ref="D341:M341"/>
    <mergeCell ref="P283:Z283"/>
    <mergeCell ref="P112:Z112"/>
    <mergeCell ref="P277:Z277"/>
    <mergeCell ref="P348:Z348"/>
    <mergeCell ref="B347:C348"/>
    <mergeCell ref="I153:M153"/>
    <mergeCell ref="G273:G274"/>
    <mergeCell ref="P43:Z43"/>
    <mergeCell ref="P285:Z285"/>
    <mergeCell ref="P74:Z74"/>
    <mergeCell ref="P372:Z372"/>
    <mergeCell ref="P201:Z201"/>
    <mergeCell ref="P310:Z310"/>
    <mergeCell ref="P139:Z139"/>
    <mergeCell ref="B98:M98"/>
    <mergeCell ref="D27:F27"/>
    <mergeCell ref="D123:F124"/>
    <mergeCell ref="P424:Z424"/>
    <mergeCell ref="C387:D387"/>
    <mergeCell ref="P138:Z138"/>
    <mergeCell ref="P76:Z76"/>
    <mergeCell ref="P374:Z374"/>
    <mergeCell ref="P203:Z203"/>
    <mergeCell ref="B56:F56"/>
    <mergeCell ref="P301:Z301"/>
    <mergeCell ref="D398:F398"/>
    <mergeCell ref="B105:F105"/>
    <mergeCell ref="P140:Z140"/>
    <mergeCell ref="P9:Z9"/>
    <mergeCell ref="P463:Z463"/>
    <mergeCell ref="P267:Z267"/>
    <mergeCell ref="P11:Z11"/>
    <mergeCell ref="B4:C5"/>
    <mergeCell ref="D251:F251"/>
    <mergeCell ref="B343:M343"/>
    <mergeCell ref="G396:H397"/>
    <mergeCell ref="M154:M155"/>
    <mergeCell ref="B345:M345"/>
    <mergeCell ref="P87:Z87"/>
    <mergeCell ref="P354:Z354"/>
    <mergeCell ref="B295:M295"/>
    <mergeCell ref="D53:F54"/>
    <mergeCell ref="P62:Z62"/>
    <mergeCell ref="P133:Z133"/>
    <mergeCell ref="P298:Z298"/>
    <mergeCell ref="P127:Z127"/>
    <mergeCell ref="P369:Z369"/>
    <mergeCell ref="P347:Z347"/>
    <mergeCell ref="P418:Z418"/>
    <mergeCell ref="H224:H225"/>
    <mergeCell ref="P89:Z89"/>
    <mergeCell ref="P412:Z412"/>
    <mergeCell ref="G350:G351"/>
    <mergeCell ref="B48:M48"/>
    <mergeCell ref="D104:F104"/>
    <mergeCell ref="P64:Z64"/>
    <mergeCell ref="P135:Z135"/>
    <mergeCell ref="P362:Z362"/>
    <mergeCell ref="B194:C194"/>
    <mergeCell ref="C464:D464"/>
    <mergeCell ref="B292:C292"/>
    <mergeCell ref="P349:Z349"/>
    <mergeCell ref="D321:F321"/>
    <mergeCell ref="P420:Z420"/>
    <mergeCell ref="P153:Z153"/>
    <mergeCell ref="B273:F273"/>
    <mergeCell ref="I27:M27"/>
    <mergeCell ref="B96:C96"/>
    <mergeCell ref="P128:Z128"/>
    <mergeCell ref="P364:Z364"/>
    <mergeCell ref="I123:M124"/>
    <mergeCell ref="P380:Z380"/>
    <mergeCell ref="H448:H449"/>
    <mergeCell ref="H371:H372"/>
    <mergeCell ref="B123:C124"/>
    <mergeCell ref="B221:C222"/>
    <mergeCell ref="P238:Z238"/>
    <mergeCell ref="P67:Z67"/>
    <mergeCell ref="P17:Z17"/>
    <mergeCell ref="P375:Z375"/>
    <mergeCell ref="P446:Z446"/>
    <mergeCell ref="M273:M274"/>
    <mergeCell ref="P253:Z253"/>
    <mergeCell ref="P204:Z204"/>
    <mergeCell ref="H301:H302"/>
    <mergeCell ref="P82:Z82"/>
    <mergeCell ref="C219:D219"/>
    <mergeCell ref="C23:D23"/>
    <mergeCell ref="P19:Z19"/>
    <mergeCell ref="P75:Z75"/>
    <mergeCell ref="P206:Z206"/>
    <mergeCell ref="P448:Z448"/>
    <mergeCell ref="P233:Z233"/>
    <mergeCell ref="P304:Z304"/>
    <mergeCell ref="P181:Z181"/>
    <mergeCell ref="P12:Z12"/>
    <mergeCell ref="P235:Z235"/>
    <mergeCell ref="P306:Z306"/>
    <mergeCell ref="I53:M54"/>
    <mergeCell ref="P14:Z14"/>
    <mergeCell ref="B47:C47"/>
    <mergeCell ref="I105:J105"/>
    <mergeCell ref="D2:I2"/>
    <mergeCell ref="B249:C250"/>
    <mergeCell ref="P299:Z299"/>
    <mergeCell ref="B53:C54"/>
    <mergeCell ref="B488:C488"/>
    <mergeCell ref="I104:M104"/>
    <mergeCell ref="D125:F125"/>
    <mergeCell ref="P159:Z159"/>
    <mergeCell ref="B196:M196"/>
    <mergeCell ref="D417:F418"/>
    <mergeCell ref="P370:Z370"/>
    <mergeCell ref="G270:H271"/>
    <mergeCell ref="P161:Z161"/>
    <mergeCell ref="P217:Z217"/>
    <mergeCell ref="P484:Z484"/>
    <mergeCell ref="P459:Z459"/>
    <mergeCell ref="P288:Z288"/>
    <mergeCell ref="P65:Z65"/>
    <mergeCell ref="P136:Z136"/>
    <mergeCell ref="P434:Z434"/>
    <mergeCell ref="P228:Z228"/>
    <mergeCell ref="B200:C201"/>
    <mergeCell ref="H469:H470"/>
    <mergeCell ref="K77:L77"/>
    <mergeCell ref="B51:M51"/>
    <mergeCell ref="B25:C26"/>
    <mergeCell ref="P200:Z200"/>
    <mergeCell ref="P7:Z7"/>
    <mergeCell ref="B443:M443"/>
    <mergeCell ref="M175:M176"/>
    <mergeCell ref="I252:J252"/>
    <mergeCell ref="P212:Z212"/>
    <mergeCell ref="D47:M47"/>
    <mergeCell ref="P108:Z108"/>
    <mergeCell ref="D74:F75"/>
    <mergeCell ref="G298:H299"/>
    <mergeCell ref="P254:Z254"/>
    <mergeCell ref="P83:Z83"/>
    <mergeCell ref="B7:F7"/>
    <mergeCell ref="P319:Z319"/>
    <mergeCell ref="P368:Z368"/>
    <mergeCell ref="K322:L322"/>
    <mergeCell ref="P20:Z20"/>
    <mergeCell ref="G371:G372"/>
    <mergeCell ref="P256:Z256"/>
    <mergeCell ref="P383:Z383"/>
    <mergeCell ref="P85:Z85"/>
    <mergeCell ref="C485:D485"/>
    <mergeCell ref="B342:M342"/>
    <mergeCell ref="M7:M8"/>
    <mergeCell ref="B350:F350"/>
    <mergeCell ref="P222:Z222"/>
    <mergeCell ref="P84:Z84"/>
    <mergeCell ref="P22:Z22"/>
    <mergeCell ref="P320:Z320"/>
    <mergeCell ref="P447:Z447"/>
    <mergeCell ref="P314:Z314"/>
    <mergeCell ref="P385:Z385"/>
    <mergeCell ref="I321:M321"/>
    <mergeCell ref="I125:M125"/>
    <mergeCell ref="C93:D93"/>
    <mergeCell ref="I417:M418"/>
    <mergeCell ref="P80:Z80"/>
    <mergeCell ref="D3:I3"/>
    <mergeCell ref="P151:Z151"/>
    <mergeCell ref="P449:Z449"/>
    <mergeCell ref="B489:M489"/>
    <mergeCell ref="P396:Z396"/>
    <mergeCell ref="P225:Z225"/>
    <mergeCell ref="P461:Z461"/>
    <mergeCell ref="H322:H323"/>
    <mergeCell ref="P175:Z175"/>
    <mergeCell ref="C240:D240"/>
    <mergeCell ref="P162:Z162"/>
    <mergeCell ref="P460:Z460"/>
    <mergeCell ref="P398:Z398"/>
    <mergeCell ref="P227:Z227"/>
    <mergeCell ref="C317:D317"/>
    <mergeCell ref="D347:F348"/>
    <mergeCell ref="P373:Z373"/>
    <mergeCell ref="P202:Z202"/>
    <mergeCell ref="P177:Z177"/>
    <mergeCell ref="P475:Z475"/>
    <mergeCell ref="P226:Z226"/>
    <mergeCell ref="P33:Z33"/>
    <mergeCell ref="P462:Z462"/>
    <mergeCell ref="B293:M293"/>
    <mergeCell ref="B3:C3"/>
    <mergeCell ref="P231:Z231"/>
    <mergeCell ref="P302:Z302"/>
    <mergeCell ref="P35:Z35"/>
    <mergeCell ref="P333:Z333"/>
    <mergeCell ref="B172:C173"/>
    <mergeCell ref="B270:C271"/>
    <mergeCell ref="P10:Z10"/>
    <mergeCell ref="B148:M148"/>
    <mergeCell ref="B74:C75"/>
    <mergeCell ref="G368:H369"/>
    <mergeCell ref="G469:G470"/>
    <mergeCell ref="I7:J7"/>
    <mergeCell ref="B146:M146"/>
    <mergeCell ref="M105:M106"/>
    <mergeCell ref="P155:Z155"/>
    <mergeCell ref="P130:Z130"/>
    <mergeCell ref="M28:M29"/>
    <mergeCell ref="B490:M490"/>
    <mergeCell ref="P409:Z409"/>
    <mergeCell ref="P86:Z86"/>
    <mergeCell ref="P328:Z328"/>
    <mergeCell ref="P384:Z384"/>
    <mergeCell ref="P213:Z213"/>
    <mergeCell ref="P455:Z455"/>
    <mergeCell ref="P157:Z157"/>
    <mergeCell ref="P249:Z249"/>
    <mergeCell ref="P172:Z172"/>
    <mergeCell ref="P321:Z321"/>
    <mergeCell ref="P221:Z221"/>
    <mergeCell ref="P386:Z386"/>
    <mergeCell ref="P215:Z215"/>
    <mergeCell ref="P457:Z457"/>
    <mergeCell ref="D174:F174"/>
    <mergeCell ref="J3:K3"/>
    <mergeCell ref="D145:M145"/>
    <mergeCell ref="P165:Z165"/>
    <mergeCell ref="B102:C103"/>
    <mergeCell ref="P323:Z323"/>
    <mergeCell ref="P152:Z152"/>
    <mergeCell ref="I349:M349"/>
    <mergeCell ref="I445:M446"/>
    <mergeCell ref="G77:G78"/>
    <mergeCell ref="B441:M441"/>
    <mergeCell ref="I347:M348"/>
    <mergeCell ref="D466:F467"/>
    <mergeCell ref="P452:Z452"/>
    <mergeCell ref="G319:H320"/>
    <mergeCell ref="P275:Z275"/>
    <mergeCell ref="P104:Z104"/>
    <mergeCell ref="P176:Z176"/>
    <mergeCell ref="P114:Z114"/>
    <mergeCell ref="P41:Z41"/>
    <mergeCell ref="P483:Z483"/>
    <mergeCell ref="I126:J126"/>
    <mergeCell ref="P470:Z470"/>
    <mergeCell ref="P404:Z404"/>
    <mergeCell ref="K126:L126"/>
    <mergeCell ref="H203:H204"/>
    <mergeCell ref="P178:Z178"/>
    <mergeCell ref="P276:Z276"/>
    <mergeCell ref="P105:Z105"/>
    <mergeCell ref="P214:Z214"/>
    <mergeCell ref="P270:Z270"/>
    <mergeCell ref="P56:Z56"/>
    <mergeCell ref="P34:Z34"/>
    <mergeCell ref="P468:Z468"/>
    <mergeCell ref="D202:F202"/>
    <mergeCell ref="P316:Z316"/>
    <mergeCell ref="G322:G323"/>
    <mergeCell ref="P478:Z478"/>
    <mergeCell ref="K469:L469"/>
    <mergeCell ref="P278:Z278"/>
    <mergeCell ref="P107:Z107"/>
    <mergeCell ref="P36:Z36"/>
    <mergeCell ref="P336:Z336"/>
    <mergeCell ref="P430:Z430"/>
    <mergeCell ref="G151:H152"/>
    <mergeCell ref="P417:Z417"/>
    <mergeCell ref="I371:J371"/>
    <mergeCell ref="G249:H250"/>
    <mergeCell ref="K371:L371"/>
    <mergeCell ref="P102:Z102"/>
    <mergeCell ref="B149:M149"/>
    <mergeCell ref="P183:Z183"/>
    <mergeCell ref="B391:M391"/>
    <mergeCell ref="M252:M253"/>
    <mergeCell ref="B247:M247"/>
    <mergeCell ref="D447:F447"/>
    <mergeCell ref="C338:D338"/>
    <mergeCell ref="P54:Z54"/>
    <mergeCell ref="P173:Z173"/>
    <mergeCell ref="P271:Z271"/>
    <mergeCell ref="P29:Z29"/>
    <mergeCell ref="P4:Z4"/>
    <mergeCell ref="P265:Z265"/>
    <mergeCell ref="I466:M467"/>
    <mergeCell ref="P458:Z458"/>
    <mergeCell ref="P237:Z237"/>
    <mergeCell ref="K399:L399"/>
    <mergeCell ref="P473:Z473"/>
    <mergeCell ref="P329:Z329"/>
    <mergeCell ref="B77:F77"/>
    <mergeCell ref="P31:Z31"/>
    <mergeCell ref="B466:C467"/>
    <mergeCell ref="B246:M246"/>
    <mergeCell ref="P266:Z266"/>
    <mergeCell ref="P331:Z331"/>
    <mergeCell ref="I28:J28"/>
    <mergeCell ref="I223:M223"/>
    <mergeCell ref="P186:Z186"/>
    <mergeCell ref="I319:M320"/>
    <mergeCell ref="D396:F397"/>
    <mergeCell ref="P120:Z120"/>
    <mergeCell ref="P405:Z405"/>
    <mergeCell ref="D4:F5"/>
    <mergeCell ref="D390:M390"/>
    <mergeCell ref="P476:Z476"/>
    <mergeCell ref="H77:H78"/>
    <mergeCell ref="P57:Z57"/>
    <mergeCell ref="P184:Z184"/>
    <mergeCell ref="H154:H155"/>
    <mergeCell ref="P413:Z413"/>
    <mergeCell ref="C72:D72"/>
    <mergeCell ref="P407:Z407"/>
    <mergeCell ref="P357:Z357"/>
    <mergeCell ref="P42:Z42"/>
    <mergeCell ref="I370:M370"/>
    <mergeCell ref="G417:H418"/>
    <mergeCell ref="P471:Z471"/>
    <mergeCell ref="D439:M439"/>
    <mergeCell ref="M371:M372"/>
    <mergeCell ref="P123:Z123"/>
    <mergeCell ref="I447:M447"/>
    <mergeCell ref="P421:Z421"/>
    <mergeCell ref="D76:F76"/>
    <mergeCell ref="P110:Z110"/>
    <mergeCell ref="P408:Z408"/>
    <mergeCell ref="B491:M491"/>
    <mergeCell ref="P433:Z433"/>
    <mergeCell ref="P262:Z262"/>
    <mergeCell ref="B392:M392"/>
    <mergeCell ref="I249:M250"/>
    <mergeCell ref="I203:J203"/>
    <mergeCell ref="K203:L203"/>
    <mergeCell ref="I301:J301"/>
    <mergeCell ref="K301:L301"/>
    <mergeCell ref="I420:J420"/>
    <mergeCell ref="P435:Z435"/>
    <mergeCell ref="D223:F223"/>
    <mergeCell ref="B394:M394"/>
    <mergeCell ref="P70:Z70"/>
    <mergeCell ref="P263:Z263"/>
    <mergeCell ref="M126:M127"/>
    <mergeCell ref="P355:Z355"/>
    <mergeCell ref="D96:M96"/>
    <mergeCell ref="P474:Z474"/>
    <mergeCell ref="P32:Z32"/>
    <mergeCell ref="H273:H274"/>
    <mergeCell ref="P134:Z134"/>
    <mergeCell ref="G399:G400"/>
    <mergeCell ref="I396:M397"/>
    <mergeCell ref="G172:H173"/>
    <mergeCell ref="B396:C397"/>
    <mergeCell ref="P426:Z426"/>
    <mergeCell ref="D468:F468"/>
    <mergeCell ref="P428:Z428"/>
    <mergeCell ref="I77:J77"/>
    <mergeCell ref="G200:H201"/>
    <mergeCell ref="P129:Z129"/>
    <mergeCell ref="P250:Z250"/>
    <mergeCell ref="P25:Z25"/>
    <mergeCell ref="P479:Z479"/>
    <mergeCell ref="G224:G225"/>
    <mergeCell ref="G175:G176"/>
    <mergeCell ref="D172:F173"/>
    <mergeCell ref="C436:D436"/>
    <mergeCell ref="P60:Z60"/>
    <mergeCell ref="D270:F271"/>
    <mergeCell ref="P187:Z187"/>
    <mergeCell ref="P131:Z131"/>
    <mergeCell ref="P429:Z429"/>
    <mergeCell ref="K420:L420"/>
    <mergeCell ref="P258:Z258"/>
    <mergeCell ref="P423:Z423"/>
    <mergeCell ref="P223:Z223"/>
    <mergeCell ref="P174:Z174"/>
    <mergeCell ref="P350:Z350"/>
    <mergeCell ref="P410:Z410"/>
    <mergeCell ref="P481:Z481"/>
    <mergeCell ref="P124:Z124"/>
    <mergeCell ref="P360:Z360"/>
    <mergeCell ref="P189:Z189"/>
    <mergeCell ref="B175:F175"/>
    <mergeCell ref="P287:Z287"/>
    <mergeCell ref="P414:Z414"/>
    <mergeCell ref="P281:Z281"/>
    <mergeCell ref="P352:Z352"/>
    <mergeCell ref="G347:H348"/>
    <mergeCell ref="D488:M488"/>
    <mergeCell ref="P126:Z126"/>
    <mergeCell ref="I224:J224"/>
    <mergeCell ref="G448:G449"/>
    <mergeCell ref="I322:J322"/>
    <mergeCell ref="B198:M198"/>
    <mergeCell ref="P218:Z218"/>
    <mergeCell ref="B296:M296"/>
    <mergeCell ref="C268:D268"/>
    <mergeCell ref="P312:Z312"/>
    <mergeCell ref="P13:Z13"/>
    <mergeCell ref="P78:Z78"/>
    <mergeCell ref="P376:Z376"/>
    <mergeCell ref="P205:Z205"/>
    <mergeCell ref="H175:H176"/>
    <mergeCell ref="G203:G204"/>
    <mergeCell ref="P363:Z363"/>
    <mergeCell ref="G301:G302"/>
    <mergeCell ref="D298:F299"/>
    <mergeCell ref="I448:J448"/>
    <mergeCell ref="P15:Z15"/>
    <mergeCell ref="P71:Z71"/>
    <mergeCell ref="K448:L448"/>
    <mergeCell ref="P313:Z313"/>
    <mergeCell ref="P307:Z307"/>
    <mergeCell ref="D102:F103"/>
    <mergeCell ref="P378:Z378"/>
    <mergeCell ref="B126:F126"/>
    <mergeCell ref="P58:Z58"/>
    <mergeCell ref="P365:Z365"/>
    <mergeCell ref="P79:Z79"/>
    <mergeCell ref="P315:Z315"/>
    <mergeCell ref="I468:M468"/>
    <mergeCell ref="B341:C341"/>
    <mergeCell ref="G4:H5"/>
    <mergeCell ref="I76:M76"/>
    <mergeCell ref="I172:M173"/>
    <mergeCell ref="P454:Z454"/>
    <mergeCell ref="P406:Z406"/>
    <mergeCell ref="D249:F250"/>
    <mergeCell ref="I270:M271"/>
    <mergeCell ref="D243:M243"/>
    <mergeCell ref="K224:L224"/>
    <mergeCell ref="B371:F371"/>
    <mergeCell ref="B344:M344"/>
    <mergeCell ref="P431:Z431"/>
    <mergeCell ref="B50:M50"/>
    <mergeCell ref="P53:Z53"/>
    <mergeCell ref="P28:Z28"/>
    <mergeCell ref="P351:Z351"/>
    <mergeCell ref="P326:Z326"/>
    <mergeCell ref="M224:M225"/>
    <mergeCell ref="K7:L7"/>
    <mergeCell ref="G56:G57"/>
    <mergeCell ref="G420:G421"/>
    <mergeCell ref="P239:Z239"/>
    <mergeCell ref="P68:Z68"/>
    <mergeCell ref="P432:Z432"/>
    <mergeCell ref="C170:D170"/>
    <mergeCell ref="P30:Z30"/>
    <mergeCell ref="P353:Z353"/>
    <mergeCell ref="B399:F399"/>
    <mergeCell ref="B203:F203"/>
    <mergeCell ref="P5:Z5"/>
    <mergeCell ref="I202:M202"/>
    <mergeCell ref="P303:Z303"/>
    <mergeCell ref="P132:Z132"/>
    <mergeCell ref="I298:M299"/>
    <mergeCell ref="I350:J350"/>
    <mergeCell ref="I154:J154"/>
    <mergeCell ref="D368:F369"/>
    <mergeCell ref="K154:L154"/>
    <mergeCell ref="B298:C299"/>
    <mergeCell ref="G123:H124"/>
    <mergeCell ref="G221:H222"/>
    <mergeCell ref="H399:H400"/>
    <mergeCell ref="P21:Z21"/>
    <mergeCell ref="P252:Z252"/>
    <mergeCell ref="P81:Z81"/>
    <mergeCell ref="P379:Z379"/>
    <mergeCell ref="P208:Z208"/>
    <mergeCell ref="P450:Z450"/>
    <mergeCell ref="M77:M78"/>
    <mergeCell ref="H7:H8"/>
    <mergeCell ref="P8:Z8"/>
    <mergeCell ref="M301:M302"/>
    <mergeCell ref="P272:Z272"/>
    <mergeCell ref="P381:Z381"/>
    <mergeCell ref="P210:Z210"/>
    <mergeCell ref="P308:Z308"/>
    <mergeCell ref="B445:C446"/>
    <mergeCell ref="P160:Z160"/>
    <mergeCell ref="P16:Z16"/>
    <mergeCell ref="P209:Z209"/>
    <mergeCell ref="P445:Z445"/>
    <mergeCell ref="C289:D289"/>
    <mergeCell ref="P18:Z18"/>
    <mergeCell ref="B492:M492"/>
    <mergeCell ref="P234:Z234"/>
    <mergeCell ref="G53:H54"/>
    <mergeCell ref="P397:Z397"/>
    <mergeCell ref="K175:L175"/>
    <mergeCell ref="B294:M294"/>
  </mergeCells>
  <conditionalFormatting sqref="M9:M22">
    <cfRule type="expression" priority="78" dxfId="49">
      <formula>IF(I9="", 1, 0)</formula>
    </cfRule>
  </conditionalFormatting>
  <conditionalFormatting sqref="M23">
    <cfRule type="expression" priority="77" dxfId="49">
      <formula>IF(I9="", 1, 0)</formula>
    </cfRule>
  </conditionalFormatting>
  <conditionalFormatting sqref="M30:M43">
    <cfRule type="expression" priority="38" dxfId="49">
      <formula>IF(I30="", 1, 0)</formula>
    </cfRule>
  </conditionalFormatting>
  <conditionalFormatting sqref="M44">
    <cfRule type="expression" priority="37" dxfId="49">
      <formula>IF(I30="", 1, 0)</formula>
    </cfRule>
  </conditionalFormatting>
  <conditionalFormatting sqref="M58:M71">
    <cfRule type="expression" priority="36" dxfId="49">
      <formula>IF(I58="", 1, 0)</formula>
    </cfRule>
  </conditionalFormatting>
  <conditionalFormatting sqref="M72">
    <cfRule type="expression" priority="35" dxfId="49">
      <formula>IF(I58="", 1, 0)</formula>
    </cfRule>
  </conditionalFormatting>
  <conditionalFormatting sqref="M79:M92">
    <cfRule type="expression" priority="34" dxfId="49">
      <formula>IF(I79="", 1, 0)</formula>
    </cfRule>
  </conditionalFormatting>
  <conditionalFormatting sqref="M93">
    <cfRule type="expression" priority="33" dxfId="49">
      <formula>IF(I79="", 1, 0)</formula>
    </cfRule>
  </conditionalFormatting>
  <conditionalFormatting sqref="M107:M120">
    <cfRule type="expression" priority="32" dxfId="49">
      <formula>IF(I107="", 1, 0)</formula>
    </cfRule>
  </conditionalFormatting>
  <conditionalFormatting sqref="M121">
    <cfRule type="expression" priority="31" dxfId="49">
      <formula>IF(I107="", 1, 0)</formula>
    </cfRule>
  </conditionalFormatting>
  <conditionalFormatting sqref="M128:M141">
    <cfRule type="expression" priority="30" dxfId="49">
      <formula>IF(I128="", 1, 0)</formula>
    </cfRule>
  </conditionalFormatting>
  <conditionalFormatting sqref="M142">
    <cfRule type="expression" priority="29" dxfId="49">
      <formula>IF(I128="", 1, 0)</formula>
    </cfRule>
  </conditionalFormatting>
  <conditionalFormatting sqref="M156:M169">
    <cfRule type="expression" priority="28" dxfId="49">
      <formula>IF(I156="", 1, 0)</formula>
    </cfRule>
  </conditionalFormatting>
  <conditionalFormatting sqref="M170">
    <cfRule type="expression" priority="27" dxfId="49">
      <formula>IF(I156="", 1, 0)</formula>
    </cfRule>
  </conditionalFormatting>
  <conditionalFormatting sqref="M177:M190">
    <cfRule type="expression" priority="26" dxfId="49">
      <formula>IF(I177="", 1, 0)</formula>
    </cfRule>
  </conditionalFormatting>
  <conditionalFormatting sqref="M191">
    <cfRule type="expression" priority="25" dxfId="49">
      <formula>IF(I177="", 1, 0)</formula>
    </cfRule>
  </conditionalFormatting>
  <conditionalFormatting sqref="M205:M218">
    <cfRule type="expression" priority="24" dxfId="49">
      <formula>IF(I205="", 1, 0)</formula>
    </cfRule>
  </conditionalFormatting>
  <conditionalFormatting sqref="M219">
    <cfRule type="expression" priority="23" dxfId="49">
      <formula>IF(I205="", 1, 0)</formula>
    </cfRule>
  </conditionalFormatting>
  <conditionalFormatting sqref="M226:M239">
    <cfRule type="expression" priority="22" dxfId="49">
      <formula>IF(I226="", 1, 0)</formula>
    </cfRule>
  </conditionalFormatting>
  <conditionalFormatting sqref="M240">
    <cfRule type="expression" priority="21" dxfId="49">
      <formula>IF(I226="", 1, 0)</formula>
    </cfRule>
  </conditionalFormatting>
  <conditionalFormatting sqref="M254:M267">
    <cfRule type="expression" priority="20" dxfId="49">
      <formula>IF(I254="", 1, 0)</formula>
    </cfRule>
  </conditionalFormatting>
  <conditionalFormatting sqref="M268">
    <cfRule type="expression" priority="19" dxfId="49">
      <formula>IF(I254="", 1, 0)</formula>
    </cfRule>
  </conditionalFormatting>
  <conditionalFormatting sqref="M275:M288">
    <cfRule type="expression" priority="18" dxfId="49">
      <formula>IF(I275="", 1, 0)</formula>
    </cfRule>
  </conditionalFormatting>
  <conditionalFormatting sqref="M289">
    <cfRule type="expression" priority="17" dxfId="49">
      <formula>IF(I275="", 1, 0)</formula>
    </cfRule>
  </conditionalFormatting>
  <conditionalFormatting sqref="M303:M316">
    <cfRule type="expression" priority="16" dxfId="49">
      <formula>IF(I303="", 1, 0)</formula>
    </cfRule>
  </conditionalFormatting>
  <conditionalFormatting sqref="M317">
    <cfRule type="expression" priority="15" dxfId="49">
      <formula>IF(I303="", 1, 0)</formula>
    </cfRule>
  </conditionalFormatting>
  <conditionalFormatting sqref="M324:M337">
    <cfRule type="expression" priority="14" dxfId="49">
      <formula>IF(I324="", 1, 0)</formula>
    </cfRule>
  </conditionalFormatting>
  <conditionalFormatting sqref="M338">
    <cfRule type="expression" priority="13" dxfId="49">
      <formula>IF(I324="", 1, 0)</formula>
    </cfRule>
  </conditionalFormatting>
  <conditionalFormatting sqref="M352:M365">
    <cfRule type="expression" priority="12" dxfId="49">
      <formula>IF(I352="", 1, 0)</formula>
    </cfRule>
  </conditionalFormatting>
  <conditionalFormatting sqref="M366">
    <cfRule type="expression" priority="11" dxfId="49">
      <formula>IF(I352="", 1, 0)</formula>
    </cfRule>
  </conditionalFormatting>
  <conditionalFormatting sqref="M373:M386">
    <cfRule type="expression" priority="10" dxfId="49">
      <formula>IF(I373="", 1, 0)</formula>
    </cfRule>
  </conditionalFormatting>
  <conditionalFormatting sqref="M387">
    <cfRule type="expression" priority="9" dxfId="49">
      <formula>IF(I373="", 1, 0)</formula>
    </cfRule>
  </conditionalFormatting>
  <conditionalFormatting sqref="M401:M414">
    <cfRule type="expression" priority="8" dxfId="49">
      <formula>IF(I401="", 1, 0)</formula>
    </cfRule>
  </conditionalFormatting>
  <conditionalFormatting sqref="M415">
    <cfRule type="expression" priority="7" dxfId="49">
      <formula>IF(I401="", 1, 0)</formula>
    </cfRule>
  </conditionalFormatting>
  <conditionalFormatting sqref="M422:M435">
    <cfRule type="expression" priority="6" dxfId="49">
      <formula>IF(I422="", 1, 0)</formula>
    </cfRule>
  </conditionalFormatting>
  <conditionalFormatting sqref="M436">
    <cfRule type="expression" priority="5" dxfId="49">
      <formula>IF(I422="", 1, 0)</formula>
    </cfRule>
  </conditionalFormatting>
  <conditionalFormatting sqref="M450:M463">
    <cfRule type="expression" priority="4" dxfId="49">
      <formula>IF(I450="", 1, 0)</formula>
    </cfRule>
  </conditionalFormatting>
  <conditionalFormatting sqref="M464">
    <cfRule type="expression" priority="3" dxfId="49">
      <formula>IF(I450="", 1, 0)</formula>
    </cfRule>
  </conditionalFormatting>
  <conditionalFormatting sqref="M471:M484">
    <cfRule type="expression" priority="2" dxfId="49">
      <formula>IF(I471="", 1, 0)</formula>
    </cfRule>
  </conditionalFormatting>
  <conditionalFormatting sqref="M485">
    <cfRule type="expression" priority="1" dxfId="49">
      <formula>IF(I471="", 1, 0)</formula>
    </cfRule>
  </conditionalFormatting>
  <dataValidations count="1">
    <dataValidation sqref="D6 D27 D55 D76 D104 D125 D153 D174 D202 D223 D251 D272 D300 D321 D349 D370 D398 D419 D447 D468" showDropDown="0" showInputMessage="0" showErrorMessage="0" allowBlank="1" type="list">
      <formula1>Airflow.Instrument</formula1>
    </dataValidation>
  </dataValidations>
  <pageMargins left="0.7" right="0.7" top="0.75" bottom="0.75" header="0.3" footer="0.3"/>
  <pageSetup orientation="portrait" scale="99"/>
  <headerFooter>
    <oddHeader>&amp;L&amp;G&amp;C&amp;"+,Bold"&amp;14Fan Airflow Measurement Report</oddHeader>
    <oddFooter>&amp;C&amp;8Page &amp;P</oddFooter>
  </headerFooter>
  <legacyDrawingHF r:id="rId10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A1:Z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20" t="n"/>
      <c r="F4" s="403" t="n"/>
      <c r="G4" s="200" t="inlineStr">
        <is>
          <t>Service</t>
        </is>
      </c>
      <c r="H4" s="403" t="n"/>
      <c r="I4" s="210">
        <f>IF('{Equipment Data Entry}'!C126="","",'{Equipment Data Entry}'!C126)</f>
        <v/>
      </c>
      <c r="J4" s="420" t="n"/>
      <c r="K4" s="420" t="n"/>
      <c r="L4" s="420" t="n"/>
      <c r="M4" s="403" t="n"/>
      <c r="P4" s="450" t="inlineStr">
        <is>
          <t>Technician Notes</t>
        </is>
      </c>
    </row>
    <row r="5" ht="13.35" customHeight="1" s="162">
      <c r="B5" s="424" t="n"/>
      <c r="C5" s="425" t="n"/>
      <c r="D5" s="424" t="n"/>
      <c r="E5" s="426" t="n"/>
      <c r="F5" s="425" t="n"/>
      <c r="G5" s="424" t="n"/>
      <c r="H5" s="425" t="n"/>
      <c r="I5" s="424" t="n"/>
      <c r="J5" s="426" t="n"/>
      <c r="K5" s="426" t="n"/>
      <c r="L5" s="426" t="n"/>
      <c r="M5" s="425" t="n"/>
      <c r="P5" s="453" t="n"/>
    </row>
    <row r="6" ht="13.35" customHeight="1" s="162">
      <c r="B6" s="5" t="n"/>
      <c r="C6" s="5" t="n"/>
      <c r="P6" s="453" t="n"/>
    </row>
    <row r="7" ht="13.35" customHeight="1" s="162">
      <c r="B7" s="188" t="inlineStr">
        <is>
          <t>Design Information</t>
        </is>
      </c>
      <c r="C7" s="174" t="n"/>
      <c r="D7" s="174" t="n"/>
      <c r="E7" s="174" t="n"/>
      <c r="F7" s="174" t="n"/>
      <c r="G7" s="173" t="n"/>
      <c r="I7" s="188" t="inlineStr">
        <is>
          <t>Hood Airflow</t>
        </is>
      </c>
      <c r="J7" s="174" t="n"/>
      <c r="K7" s="174" t="n"/>
      <c r="L7" s="174" t="n"/>
      <c r="M7" s="173" t="n"/>
      <c r="P7" s="453"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70"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2" t="n"/>
      <c r="J9" s="442" t="n"/>
      <c r="K9" s="442" t="n"/>
      <c r="L9" s="442" t="n"/>
      <c r="M9" s="442" t="n"/>
      <c r="P9" s="471" t="inlineStr">
        <is>
          <t>Init 1</t>
        </is>
      </c>
      <c r="Q9" s="472" t="inlineStr">
        <is>
          <t>Init 2</t>
        </is>
      </c>
      <c r="R9" s="472" t="inlineStr">
        <is>
          <t>Init 3</t>
        </is>
      </c>
      <c r="S9" s="472" t="inlineStr">
        <is>
          <t>Final 1</t>
        </is>
      </c>
      <c r="T9" s="472" t="inlineStr">
        <is>
          <t>Final 2</t>
        </is>
      </c>
      <c r="U9" s="472"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IF(OR($I10="",J10=""),"",J10*IFERROR(INDEX('{Dropdowns}'!$J:$J,MATCH($E$18&amp;"|"&amp;$I10,'{Dropdowns}'!$H:$H,0)),0)*IFERROR(INDEX('{Dropdowns}'!$K:$K,MATCH($E$18&amp;"|"&amp;$I10,'{Dropdowns}'!$H:$H,0)),0))</f>
        <v/>
      </c>
      <c r="L10" s="195">
        <f>IF(COUNT(S10:U10)=0,"",AVERAGE(S10:U10))</f>
        <v/>
      </c>
      <c r="M10" s="195">
        <f>IF(OR($I10="",L10=""),"",L10*IFERROR(INDEX('{Dropdowns}'!$J:$J,MATCH($E$18&amp;"|"&amp;$I10,'{Dropdowns}'!$H:$H,0)),0)*IFERROR(INDEX('{Dropdowns}'!$K:$K,MATCH($E$18&amp;"|"&amp;$I10,'{Dropdowns}'!$H:$H,0)),0))</f>
        <v/>
      </c>
      <c r="P10" s="453"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IF(OR($I11="",J11=""),"",J11*IFERROR(INDEX('{Dropdowns}'!$J:$J,MATCH($E$18&amp;"|"&amp;$I11,'{Dropdowns}'!$H:$H,0)),0)*IFERROR(INDEX('{Dropdowns}'!$K:$K,MATCH($E$18&amp;"|"&amp;$I11,'{Dropdowns}'!$H:$H,0)),0))</f>
        <v/>
      </c>
      <c r="L11" s="195">
        <f>IF(COUNT(S11:U11)=0,"",AVERAGE(S11:U11))</f>
        <v/>
      </c>
      <c r="M11" s="195">
        <f>IF(OR($I11="",L11=""),"",L11*IFERROR(INDEX('{Dropdowns}'!$J:$J,MATCH($E$18&amp;"|"&amp;$I11,'{Dropdowns}'!$H:$H,0)),0)*IFERROR(INDEX('{Dropdowns}'!$K:$K,MATCH($E$18&amp;"|"&amp;$I11,'{Dropdowns}'!$H:$H,0)),0))</f>
        <v/>
      </c>
      <c r="P11" s="453" t="n"/>
    </row>
    <row r="12" ht="13.35" customHeight="1" s="162">
      <c r="B12" s="188" t="inlineStr">
        <is>
          <t>Hood Data</t>
        </is>
      </c>
      <c r="C12" s="174" t="n"/>
      <c r="D12" s="174" t="n"/>
      <c r="E12" s="174" t="n"/>
      <c r="F12" s="174" t="n"/>
      <c r="G12" s="173" t="n"/>
      <c r="I12" s="291" t="n"/>
      <c r="J12" s="195">
        <f>IF(COUNT(P12:R12)=0,"",AVERAGE(P12:R12))</f>
        <v/>
      </c>
      <c r="K12" s="195">
        <f>IF(OR($I12="",J12=""),"",J12*IFERROR(INDEX('{Dropdowns}'!$J:$J,MATCH($E$18&amp;"|"&amp;$I12,'{Dropdowns}'!$H:$H,0)),0)*IFERROR(INDEX('{Dropdowns}'!$K:$K,MATCH($E$18&amp;"|"&amp;$I12,'{Dropdowns}'!$H:$H,0)),0))</f>
        <v/>
      </c>
      <c r="L12" s="195">
        <f>IF(COUNT(S12:U12)=0,"",AVERAGE(S12:U12))</f>
        <v/>
      </c>
      <c r="M12" s="195">
        <f>IF(OR($I12="",L12=""),"",L12*IFERROR(INDEX('{Dropdowns}'!$J:$J,MATCH($E$18&amp;"|"&amp;$I12,'{Dropdowns}'!$H:$H,0)),0)*IFERROR(INDEX('{Dropdowns}'!$K:$K,MATCH($E$18&amp;"|"&amp;$I12,'{Dropdowns}'!$H:$H,0)),0))</f>
        <v/>
      </c>
      <c r="P12" s="453" t="n"/>
    </row>
    <row r="13" ht="13.35" customHeight="1" s="162">
      <c r="B13" s="289" t="inlineStr">
        <is>
          <t>Manufacturer</t>
        </is>
      </c>
      <c r="C13" s="174" t="n"/>
      <c r="D13" s="173" t="n"/>
      <c r="E13" s="287">
        <f>E8</f>
        <v/>
      </c>
      <c r="F13" s="174" t="n"/>
      <c r="G13" s="173" t="n"/>
      <c r="I13" s="291" t="n"/>
      <c r="J13" s="195">
        <f>IF(COUNT(P13:R13)=0,"",AVERAGE(P13:R13))</f>
        <v/>
      </c>
      <c r="K13" s="195">
        <f>IF(OR($I13="",J13=""),"",J13*IFERROR(INDEX('{Dropdowns}'!$J:$J,MATCH($E$18&amp;"|"&amp;$I13,'{Dropdowns}'!$H:$H,0)),0)*IFERROR(INDEX('{Dropdowns}'!$K:$K,MATCH($E$18&amp;"|"&amp;$I13,'{Dropdowns}'!$H:$H,0)),0))</f>
        <v/>
      </c>
      <c r="L13" s="195">
        <f>IF(COUNT(S13:U13)=0,"",AVERAGE(S13:U13))</f>
        <v/>
      </c>
      <c r="M13" s="195">
        <f>IF(OR($I13="",L13=""),"",L13*IFERROR(INDEX('{Dropdowns}'!$J:$J,MATCH($E$18&amp;"|"&amp;$I13,'{Dropdowns}'!$H:$H,0)),0)*IFERROR(INDEX('{Dropdowns}'!$K:$K,MATCH($E$18&amp;"|"&amp;$I13,'{Dropdowns}'!$H:$H,0)),0))</f>
        <v/>
      </c>
      <c r="P13" s="453"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IF(OR($I14="",J14=""),"",J14*IFERROR(INDEX('{Dropdowns}'!$J:$J,MATCH($E$18&amp;"|"&amp;$I14,'{Dropdowns}'!$H:$H,0)),0)*IFERROR(INDEX('{Dropdowns}'!$K:$K,MATCH($E$18&amp;"|"&amp;$I14,'{Dropdowns}'!$H:$H,0)),0))</f>
        <v/>
      </c>
      <c r="L14" s="195">
        <f>IF(COUNT(S14:U14)=0,"",AVERAGE(S14:U14))</f>
        <v/>
      </c>
      <c r="M14" s="195">
        <f>IF(OR($I14="",L14=""),"",L14*IFERROR(INDEX('{Dropdowns}'!$J:$J,MATCH($E$18&amp;"|"&amp;$I14,'{Dropdowns}'!$H:$H,0)),0)*IFERROR(INDEX('{Dropdowns}'!$K:$K,MATCH($E$18&amp;"|"&amp;$I14,'{Dropdowns}'!$H:$H,0)),0))</f>
        <v/>
      </c>
      <c r="P14" s="453" t="n"/>
    </row>
    <row r="15" ht="13.35" customHeight="1" s="162">
      <c r="B15" s="289" t="inlineStr">
        <is>
          <t>Serial Number</t>
        </is>
      </c>
      <c r="C15" s="174" t="n"/>
      <c r="D15" s="173" t="n"/>
      <c r="E15" s="288" t="n"/>
      <c r="F15" s="174" t="n"/>
      <c r="G15" s="173" t="n"/>
      <c r="I15" s="291" t="n"/>
      <c r="J15" s="195">
        <f>IF(COUNT(P15:R15)=0,"",AVERAGE(P15:R15))</f>
        <v/>
      </c>
      <c r="K15" s="195">
        <f>IF(OR($I15="",J15=""),"",J15*IFERROR(INDEX('{Dropdowns}'!$J:$J,MATCH($E$18&amp;"|"&amp;$I15,'{Dropdowns}'!$H:$H,0)),0)*IFERROR(INDEX('{Dropdowns}'!$K:$K,MATCH($E$18&amp;"|"&amp;$I15,'{Dropdowns}'!$H:$H,0)),0))</f>
        <v/>
      </c>
      <c r="L15" s="195">
        <f>IF(COUNT(S15:U15)=0,"",AVERAGE(S15:U15))</f>
        <v/>
      </c>
      <c r="M15" s="195">
        <f>IF(OR($I15="",L15=""),"",L15*IFERROR(INDEX('{Dropdowns}'!$J:$J,MATCH($E$18&amp;"|"&amp;$I15,'{Dropdowns}'!$H:$H,0)),0)*IFERROR(INDEX('{Dropdowns}'!$K:$K,MATCH($E$18&amp;"|"&amp;$I15,'{Dropdowns}'!$H:$H,0)),0))</f>
        <v/>
      </c>
      <c r="P15" s="453" t="n"/>
    </row>
    <row r="16" ht="13.35" customHeight="1" s="162">
      <c r="B16" s="289" t="inlineStr">
        <is>
          <t>Hood Type</t>
        </is>
      </c>
      <c r="C16" s="174" t="n"/>
      <c r="D16" s="173" t="n"/>
      <c r="E16" s="288" t="n"/>
      <c r="F16" s="174" t="n"/>
      <c r="G16" s="173" t="n"/>
      <c r="I16" s="291" t="n"/>
      <c r="J16" s="195">
        <f>IF(COUNT(P16:R16)=0,"",AVERAGE(P16:R16))</f>
        <v/>
      </c>
      <c r="K16" s="195">
        <f>IF(OR($I16="",J16=""),"",J16*IFERROR(INDEX('{Dropdowns}'!$J:$J,MATCH($E$18&amp;"|"&amp;$I16,'{Dropdowns}'!$H:$H,0)),0)*IFERROR(INDEX('{Dropdowns}'!$K:$K,MATCH($E$18&amp;"|"&amp;$I16,'{Dropdowns}'!$H:$H,0)),0))</f>
        <v/>
      </c>
      <c r="L16" s="195">
        <f>IF(COUNT(S16:U16)=0,"",AVERAGE(S16:U16))</f>
        <v/>
      </c>
      <c r="M16" s="195">
        <f>IF(OR($I16="",L16=""),"",L16*IFERROR(INDEX('{Dropdowns}'!$J:$J,MATCH($E$18&amp;"|"&amp;$I16,'{Dropdowns}'!$H:$H,0)),0)*IFERROR(INDEX('{Dropdowns}'!$K:$K,MATCH($E$18&amp;"|"&amp;$I16,'{Dropdowns}'!$H:$H,0)),0))</f>
        <v/>
      </c>
      <c r="P16" s="453" t="n"/>
    </row>
    <row r="17" ht="13.35" customHeight="1" s="162">
      <c r="B17" s="289" t="inlineStr">
        <is>
          <t>Filter Manufacturer</t>
        </is>
      </c>
      <c r="C17" s="174" t="n"/>
      <c r="D17" s="173" t="n"/>
      <c r="E17" s="288" t="n"/>
      <c r="F17" s="174" t="n"/>
      <c r="G17" s="173" t="n"/>
      <c r="I17" s="291" t="n"/>
      <c r="J17" s="195">
        <f>IF(COUNT(P17:R17)=0,"",AVERAGE(P17:R17))</f>
        <v/>
      </c>
      <c r="K17" s="195">
        <f>IF(OR($I17="",J17=""),"",J17*IFERROR(INDEX('{Dropdowns}'!$J:$J,MATCH($E$18&amp;"|"&amp;$I17,'{Dropdowns}'!$H:$H,0)),0)*IFERROR(INDEX('{Dropdowns}'!$K:$K,MATCH($E$18&amp;"|"&amp;$I17,'{Dropdowns}'!$H:$H,0)),0))</f>
        <v/>
      </c>
      <c r="L17" s="195">
        <f>IF(COUNT(S17:U17)=0,"",AVERAGE(S17:U17))</f>
        <v/>
      </c>
      <c r="M17" s="195">
        <f>IF(OR($I17="",L17=""),"",L17*IFERROR(INDEX('{Dropdowns}'!$J:$J,MATCH($E$18&amp;"|"&amp;$I17,'{Dropdowns}'!$H:$H,0)),0)*IFERROR(INDEX('{Dropdowns}'!$K:$K,MATCH($E$18&amp;"|"&amp;$I17,'{Dropdowns}'!$H:$H,0)),0))</f>
        <v/>
      </c>
      <c r="P17" s="453" t="n"/>
    </row>
    <row r="18" ht="13.35" customHeight="1" s="162">
      <c r="B18" s="289" t="inlineStr">
        <is>
          <t>Filter Type</t>
        </is>
      </c>
      <c r="C18" s="174" t="n"/>
      <c r="D18" s="173" t="n"/>
      <c r="E18" s="291" t="n"/>
      <c r="F18" s="174" t="n"/>
      <c r="G18" s="173" t="n"/>
      <c r="I18" s="291" t="n"/>
      <c r="J18" s="195">
        <f>IF(COUNT(P18:R18)=0,"",AVERAGE(P18:R18))</f>
        <v/>
      </c>
      <c r="K18" s="195">
        <f>IF(OR($I18="",J18=""),"",J18*IFERROR(INDEX('{Dropdowns}'!$J:$J,MATCH($E$18&amp;"|"&amp;$I18,'{Dropdowns}'!$H:$H,0)),0)*IFERROR(INDEX('{Dropdowns}'!$K:$K,MATCH($E$18&amp;"|"&amp;$I18,'{Dropdowns}'!$H:$H,0)),0))</f>
        <v/>
      </c>
      <c r="L18" s="195">
        <f>IF(COUNT(S18:U18)=0,"",AVERAGE(S18:U18))</f>
        <v/>
      </c>
      <c r="M18" s="195">
        <f>IF(OR($I18="",L18=""),"",L18*IFERROR(INDEX('{Dropdowns}'!$J:$J,MATCH($E$18&amp;"|"&amp;$I18,'{Dropdowns}'!$H:$H,0)),0)*IFERROR(INDEX('{Dropdowns}'!$K:$K,MATCH($E$18&amp;"|"&amp;$I18,'{Dropdowns}'!$H:$H,0)),0))</f>
        <v/>
      </c>
      <c r="P18" s="453" t="n"/>
    </row>
    <row r="19" ht="13.35" customHeight="1" s="162">
      <c r="B19" s="289" t="inlineStr">
        <is>
          <t>Instrument</t>
        </is>
      </c>
      <c r="C19" s="174" t="n"/>
      <c r="D19" s="173" t="n"/>
      <c r="E19" s="288" t="n"/>
      <c r="F19" s="174" t="n"/>
      <c r="G19" s="173" t="n"/>
      <c r="I19" s="291" t="n"/>
      <c r="J19" s="195">
        <f>IF(COUNT(P19:R19)=0,"",AVERAGE(P19:R19))</f>
        <v/>
      </c>
      <c r="K19" s="195">
        <f>IF(OR($I19="",J19=""),"",J19*IFERROR(INDEX('{Dropdowns}'!$J:$J,MATCH($E$18&amp;"|"&amp;$I19,'{Dropdowns}'!$H:$H,0)),0)*IFERROR(INDEX('{Dropdowns}'!$K:$K,MATCH($E$18&amp;"|"&amp;$I19,'{Dropdowns}'!$H:$H,0)),0))</f>
        <v/>
      </c>
      <c r="L19" s="195">
        <f>IF(COUNT(S19:U19)=0,"",AVERAGE(S19:U19))</f>
        <v/>
      </c>
      <c r="M19" s="195">
        <f>IF(OR($I19="",L19=""),"",L19*IFERROR(INDEX('{Dropdowns}'!$J:$J,MATCH($E$18&amp;"|"&amp;$I19,'{Dropdowns}'!$H:$H,0)),0)*IFERROR(INDEX('{Dropdowns}'!$K:$K,MATCH($E$18&amp;"|"&amp;$I19,'{Dropdowns}'!$H:$H,0)),0))</f>
        <v/>
      </c>
      <c r="P19" s="453" t="n"/>
    </row>
    <row r="20" ht="13.35" customHeight="1" s="162">
      <c r="B20" s="188" t="inlineStr">
        <is>
          <t>Hood Airflow Totals</t>
        </is>
      </c>
      <c r="C20" s="174" t="n"/>
      <c r="D20" s="174" t="n"/>
      <c r="E20" s="174" t="n"/>
      <c r="F20" s="174" t="n"/>
      <c r="G20" s="173" t="n"/>
      <c r="I20" s="291" t="n"/>
      <c r="J20" s="195">
        <f>IF(COUNT(P20:R20)=0,"",AVERAGE(P20:R20))</f>
        <v/>
      </c>
      <c r="K20" s="195">
        <f>IF(OR($I20="",J20=""),"",J20*IFERROR(INDEX('{Dropdowns}'!$J:$J,MATCH($E$18&amp;"|"&amp;$I20,'{Dropdowns}'!$H:$H,0)),0)*IFERROR(INDEX('{Dropdowns}'!$K:$K,MATCH($E$18&amp;"|"&amp;$I20,'{Dropdowns}'!$H:$H,0)),0))</f>
        <v/>
      </c>
      <c r="L20" s="195">
        <f>IF(COUNT(S20:U20)=0,"",AVERAGE(S20:U20))</f>
        <v/>
      </c>
      <c r="M20" s="195">
        <f>IF(OR($I20="",L20=""),"",L20*IFERROR(INDEX('{Dropdowns}'!$J:$J,MATCH($E$18&amp;"|"&amp;$I20,'{Dropdowns}'!$H:$H,0)),0)*IFERROR(INDEX('{Dropdowns}'!$K:$K,MATCH($E$18&amp;"|"&amp;$I20,'{Dropdowns}'!$H:$H,0)),0))</f>
        <v/>
      </c>
      <c r="P20" s="453"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IF(OR($I21="",J21=""),"",J21*IFERROR(INDEX('{Dropdowns}'!$J:$J,MATCH($E$18&amp;"|"&amp;$I21,'{Dropdowns}'!$H:$H,0)),0)*IFERROR(INDEX('{Dropdowns}'!$K:$K,MATCH($E$18&amp;"|"&amp;$I21,'{Dropdowns}'!$H:$H,0)),0))</f>
        <v/>
      </c>
      <c r="L21" s="195">
        <f>IF(COUNT(S21:U21)=0,"",AVERAGE(S21:U21))</f>
        <v/>
      </c>
      <c r="M21" s="195">
        <f>IF(OR($I21="",L21=""),"",L21*IFERROR(INDEX('{Dropdowns}'!$J:$J,MATCH($E$18&amp;"|"&amp;$I21,'{Dropdowns}'!$H:$H,0)),0)*IFERROR(INDEX('{Dropdowns}'!$K:$K,MATCH($E$18&amp;"|"&amp;$I21,'{Dropdowns}'!$H:$H,0)),0))</f>
        <v/>
      </c>
      <c r="P21" s="453" t="n"/>
    </row>
    <row r="22" ht="13.35" customHeight="1" s="162">
      <c r="B22" s="195">
        <f>IF(E9=0,"", E9)</f>
        <v/>
      </c>
      <c r="C22" s="173" t="n"/>
      <c r="D22" s="195">
        <f>IF(SUM(K10:K23)=0,"",SUM(K10:K23))</f>
        <v/>
      </c>
      <c r="E22" s="173" t="n"/>
      <c r="F22" s="195">
        <f>IF(SUM(M10:M23)=0,"",SUM(M10:M23))</f>
        <v/>
      </c>
      <c r="G22" s="173" t="n"/>
      <c r="H22" s="68">
        <f>IF(OR(B22="",B22=0),"",IF(F22="",IF(D22="","",D22/B22),F22/B22))</f>
        <v/>
      </c>
      <c r="I22" s="291" t="n"/>
      <c r="J22" s="195">
        <f>IF(COUNT(P22:R22)=0,"",AVERAGE(P22:R22))</f>
        <v/>
      </c>
      <c r="K22" s="195">
        <f>IF(OR($I22="",J22=""),"",J22*IFERROR(INDEX('{Dropdowns}'!$J:$J,MATCH($E$18&amp;"|"&amp;$I22,'{Dropdowns}'!$H:$H,0)),0)*IFERROR(INDEX('{Dropdowns}'!$K:$K,MATCH($E$18&amp;"|"&amp;$I22,'{Dropdowns}'!$H:$H,0)),0))</f>
        <v/>
      </c>
      <c r="L22" s="195">
        <f>IF(COUNT(S22:U22)=0,"",AVERAGE(S22:U22))</f>
        <v/>
      </c>
      <c r="M22" s="195">
        <f>IF(OR($I22="",L22=""),"",L22*IFERROR(INDEX('{Dropdowns}'!$J:$J,MATCH($E$18&amp;"|"&amp;$I22,'{Dropdowns}'!$H:$H,0)),0)*IFERROR(INDEX('{Dropdowns}'!$K:$K,MATCH($E$18&amp;"|"&amp;$I22,'{Dropdowns}'!$H:$H,0)),0))</f>
        <v/>
      </c>
      <c r="P22" s="457" t="n"/>
    </row>
    <row r="23" ht="13.35" customHeight="1" s="162">
      <c r="B23" s="195" t="inlineStr">
        <is>
          <t>CFM / ft</t>
        </is>
      </c>
      <c r="C23" s="173" t="n"/>
      <c r="D23" s="195">
        <f>IF(OR(D22="",E11="",E11=0),"",D22/E11)</f>
        <v/>
      </c>
      <c r="E23" s="173" t="n"/>
      <c r="F23" s="195">
        <f>IF(OR(F22="",E11="",E11=0),"",F22/E11)</f>
        <v/>
      </c>
      <c r="G23" s="173" t="n"/>
      <c r="I23" s="291" t="n"/>
      <c r="J23" s="195">
        <f>IF(COUNT(P23:R23)=0,"",AVERAGE(P23:R23))</f>
        <v/>
      </c>
      <c r="K23" s="195">
        <f>IF(OR($I23="",J23=""),"",J23*IFERROR(INDEX('{Dropdowns}'!$J:$J,MATCH($E$18&amp;"|"&amp;$I23,'{Dropdowns}'!$H:$H,0)),0)*IFERROR(INDEX('{Dropdowns}'!$K:$K,MATCH($E$18&amp;"|"&amp;$I23,'{Dropdowns}'!$H:$H,0)),0))</f>
        <v/>
      </c>
      <c r="L23" s="195">
        <f>IF(COUNT(S23:U23)=0,"",AVERAGE(S23:U23))</f>
        <v/>
      </c>
      <c r="M23" s="195">
        <f>IF(OR($I23="",L23=""),"",L23*IFERROR(INDEX('{Dropdowns}'!$J:$J,MATCH($E$18&amp;"|"&amp;$I23,'{Dropdowns}'!$H:$H,0)),0)*IFERROR(INDEX('{Dropdowns}'!$K:$K,MATCH($E$18&amp;"|"&amp;$I23,'{Dropdowns}'!$H:$H,0)),0))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20" t="n"/>
      <c r="F25" s="403" t="n"/>
      <c r="G25" s="200" t="inlineStr">
        <is>
          <t>Service</t>
        </is>
      </c>
      <c r="H25" s="403" t="n"/>
      <c r="I25" s="210">
        <f>IF('{Equipment Data Entry}'!C127="","",'{Equipment Data Entry}'!C127)</f>
        <v/>
      </c>
      <c r="J25" s="420" t="n"/>
      <c r="K25" s="420" t="n"/>
      <c r="L25" s="420" t="n"/>
      <c r="M25" s="403" t="n"/>
      <c r="P25" s="450" t="inlineStr">
        <is>
          <t>Technician Notes</t>
        </is>
      </c>
    </row>
    <row r="26" ht="13.35" customHeight="1" s="162">
      <c r="B26" s="424" t="n"/>
      <c r="C26" s="425" t="n"/>
      <c r="D26" s="424" t="n"/>
      <c r="E26" s="426" t="n"/>
      <c r="F26" s="425" t="n"/>
      <c r="G26" s="424" t="n"/>
      <c r="H26" s="425" t="n"/>
      <c r="I26" s="424" t="n"/>
      <c r="J26" s="426" t="n"/>
      <c r="K26" s="426" t="n"/>
      <c r="L26" s="426" t="n"/>
      <c r="M26" s="425" t="n"/>
      <c r="P26" s="453" t="n"/>
    </row>
    <row r="27" ht="13.35" customHeight="1" s="162">
      <c r="B27" s="5" t="n"/>
      <c r="C27" s="5" t="n"/>
      <c r="P27" s="453"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3"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70"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2" t="n"/>
      <c r="J30" s="442" t="n"/>
      <c r="K30" s="442" t="n"/>
      <c r="L30" s="442" t="n"/>
      <c r="M30" s="442" t="n"/>
      <c r="P30" s="471" t="inlineStr">
        <is>
          <t>Init 1</t>
        </is>
      </c>
      <c r="Q30" s="472" t="inlineStr">
        <is>
          <t>Init 2</t>
        </is>
      </c>
      <c r="R30" s="472" t="inlineStr">
        <is>
          <t>Init 3</t>
        </is>
      </c>
      <c r="S30" s="472" t="inlineStr">
        <is>
          <t>Final 1</t>
        </is>
      </c>
      <c r="T30" s="472" t="inlineStr">
        <is>
          <t>Final 2</t>
        </is>
      </c>
      <c r="U30" s="472"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IF(OR($I31="",J31=""),"",J31*IFERROR(INDEX('{Dropdowns}'!$J:$J,MATCH($E$39&amp;"|"&amp;$I31,'{Dropdowns}'!$H:$H,0)),0)*IFERROR(INDEX('{Dropdowns}'!$K:$K,MATCH($E$39&amp;"|"&amp;$I31,'{Dropdowns}'!$H:$H,0)),0))</f>
        <v/>
      </c>
      <c r="L31" s="195">
        <f>IF(COUNT(S31:U31)=0,"",AVERAGE(S31:U31))</f>
        <v/>
      </c>
      <c r="M31" s="195">
        <f>IF(OR($I31="",L31=""),"",L31*IFERROR(INDEX('{Dropdowns}'!$J:$J,MATCH($E$39&amp;"|"&amp;$I31,'{Dropdowns}'!$H:$H,0)),0)*IFERROR(INDEX('{Dropdowns}'!$K:$K,MATCH($E$39&amp;"|"&amp;$I31,'{Dropdowns}'!$H:$H,0)),0))</f>
        <v/>
      </c>
      <c r="P31" s="453"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IF(OR($I32="",J32=""),"",J32*IFERROR(INDEX('{Dropdowns}'!$J:$J,MATCH($E$39&amp;"|"&amp;$I32,'{Dropdowns}'!$H:$H,0)),0)*IFERROR(INDEX('{Dropdowns}'!$K:$K,MATCH($E$39&amp;"|"&amp;$I32,'{Dropdowns}'!$H:$H,0)),0))</f>
        <v/>
      </c>
      <c r="L32" s="195">
        <f>IF(COUNT(S32:U32)=0,"",AVERAGE(S32:U32))</f>
        <v/>
      </c>
      <c r="M32" s="195">
        <f>IF(OR($I32="",L32=""),"",L32*IFERROR(INDEX('{Dropdowns}'!$J:$J,MATCH($E$39&amp;"|"&amp;$I32,'{Dropdowns}'!$H:$H,0)),0)*IFERROR(INDEX('{Dropdowns}'!$K:$K,MATCH($E$39&amp;"|"&amp;$I32,'{Dropdowns}'!$H:$H,0)),0))</f>
        <v/>
      </c>
      <c r="P32" s="453" t="n"/>
    </row>
    <row r="33" ht="13.35" customHeight="1" s="162">
      <c r="B33" s="188" t="inlineStr">
        <is>
          <t>Hood Data</t>
        </is>
      </c>
      <c r="C33" s="174" t="n"/>
      <c r="D33" s="174" t="n"/>
      <c r="E33" s="174" t="n"/>
      <c r="F33" s="174" t="n"/>
      <c r="G33" s="173" t="n"/>
      <c r="I33" s="291" t="n"/>
      <c r="J33" s="195">
        <f>IF(COUNT(P33:R33)=0,"",AVERAGE(P33:R33))</f>
        <v/>
      </c>
      <c r="K33" s="195">
        <f>IF(OR($I33="",J33=""),"",J33*IFERROR(INDEX('{Dropdowns}'!$J:$J,MATCH($E$39&amp;"|"&amp;$I33,'{Dropdowns}'!$H:$H,0)),0)*IFERROR(INDEX('{Dropdowns}'!$K:$K,MATCH($E$39&amp;"|"&amp;$I33,'{Dropdowns}'!$H:$H,0)),0))</f>
        <v/>
      </c>
      <c r="L33" s="195">
        <f>IF(COUNT(S33:U33)=0,"",AVERAGE(S33:U33))</f>
        <v/>
      </c>
      <c r="M33" s="195">
        <f>IF(OR($I33="",L33=""),"",L33*IFERROR(INDEX('{Dropdowns}'!$J:$J,MATCH($E$39&amp;"|"&amp;$I33,'{Dropdowns}'!$H:$H,0)),0)*IFERROR(INDEX('{Dropdowns}'!$K:$K,MATCH($E$39&amp;"|"&amp;$I33,'{Dropdowns}'!$H:$H,0)),0))</f>
        <v/>
      </c>
      <c r="P33" s="453" t="n"/>
    </row>
    <row r="34" ht="13.35" customHeight="1" s="162">
      <c r="B34" s="289" t="inlineStr">
        <is>
          <t>Manufacturer</t>
        </is>
      </c>
      <c r="C34" s="174" t="n"/>
      <c r="D34" s="173" t="n"/>
      <c r="E34" s="287">
        <f>E29</f>
        <v/>
      </c>
      <c r="F34" s="174" t="n"/>
      <c r="G34" s="173" t="n"/>
      <c r="I34" s="291" t="n"/>
      <c r="J34" s="195">
        <f>IF(COUNT(P34:R34)=0,"",AVERAGE(P34:R34))</f>
        <v/>
      </c>
      <c r="K34" s="195">
        <f>IF(OR($I34="",J34=""),"",J34*IFERROR(INDEX('{Dropdowns}'!$J:$J,MATCH($E$39&amp;"|"&amp;$I34,'{Dropdowns}'!$H:$H,0)),0)*IFERROR(INDEX('{Dropdowns}'!$K:$K,MATCH($E$39&amp;"|"&amp;$I34,'{Dropdowns}'!$H:$H,0)),0))</f>
        <v/>
      </c>
      <c r="L34" s="195">
        <f>IF(COUNT(S34:U34)=0,"",AVERAGE(S34:U34))</f>
        <v/>
      </c>
      <c r="M34" s="195">
        <f>IF(OR($I34="",L34=""),"",L34*IFERROR(INDEX('{Dropdowns}'!$J:$J,MATCH($E$39&amp;"|"&amp;$I34,'{Dropdowns}'!$H:$H,0)),0)*IFERROR(INDEX('{Dropdowns}'!$K:$K,MATCH($E$39&amp;"|"&amp;$I34,'{Dropdowns}'!$H:$H,0)),0))</f>
        <v/>
      </c>
      <c r="P34" s="453"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IF(OR($I35="",J35=""),"",J35*IFERROR(INDEX('{Dropdowns}'!$J:$J,MATCH($E$39&amp;"|"&amp;$I35,'{Dropdowns}'!$H:$H,0)),0)*IFERROR(INDEX('{Dropdowns}'!$K:$K,MATCH($E$39&amp;"|"&amp;$I35,'{Dropdowns}'!$H:$H,0)),0))</f>
        <v/>
      </c>
      <c r="L35" s="195">
        <f>IF(COUNT(S35:U35)=0,"",AVERAGE(S35:U35))</f>
        <v/>
      </c>
      <c r="M35" s="195">
        <f>IF(OR($I35="",L35=""),"",L35*IFERROR(INDEX('{Dropdowns}'!$J:$J,MATCH($E$39&amp;"|"&amp;$I35,'{Dropdowns}'!$H:$H,0)),0)*IFERROR(INDEX('{Dropdowns}'!$K:$K,MATCH($E$39&amp;"|"&amp;$I35,'{Dropdowns}'!$H:$H,0)),0))</f>
        <v/>
      </c>
      <c r="P35" s="453" t="n"/>
    </row>
    <row r="36" ht="13.35" customHeight="1" s="162">
      <c r="B36" s="289" t="inlineStr">
        <is>
          <t>Serial Number</t>
        </is>
      </c>
      <c r="C36" s="174" t="n"/>
      <c r="D36" s="173" t="n"/>
      <c r="E36" s="288" t="n"/>
      <c r="F36" s="174" t="n"/>
      <c r="G36" s="173" t="n"/>
      <c r="I36" s="291" t="n"/>
      <c r="J36" s="195">
        <f>IF(COUNT(P36:R36)=0,"",AVERAGE(P36:R36))</f>
        <v/>
      </c>
      <c r="K36" s="195">
        <f>IF(OR($I36="",J36=""),"",J36*IFERROR(INDEX('{Dropdowns}'!$J:$J,MATCH($E$39&amp;"|"&amp;$I36,'{Dropdowns}'!$H:$H,0)),0)*IFERROR(INDEX('{Dropdowns}'!$K:$K,MATCH($E$39&amp;"|"&amp;$I36,'{Dropdowns}'!$H:$H,0)),0))</f>
        <v/>
      </c>
      <c r="L36" s="195">
        <f>IF(COUNT(S36:U36)=0,"",AVERAGE(S36:U36))</f>
        <v/>
      </c>
      <c r="M36" s="195">
        <f>IF(OR($I36="",L36=""),"",L36*IFERROR(INDEX('{Dropdowns}'!$J:$J,MATCH($E$39&amp;"|"&amp;$I36,'{Dropdowns}'!$H:$H,0)),0)*IFERROR(INDEX('{Dropdowns}'!$K:$K,MATCH($E$39&amp;"|"&amp;$I36,'{Dropdowns}'!$H:$H,0)),0))</f>
        <v/>
      </c>
      <c r="P36" s="453" t="n"/>
    </row>
    <row r="37" ht="13.35" customHeight="1" s="162">
      <c r="B37" s="289" t="inlineStr">
        <is>
          <t>Hood Type</t>
        </is>
      </c>
      <c r="C37" s="174" t="n"/>
      <c r="D37" s="173" t="n"/>
      <c r="E37" s="288" t="n"/>
      <c r="F37" s="174" t="n"/>
      <c r="G37" s="173" t="n"/>
      <c r="I37" s="291" t="n"/>
      <c r="J37" s="195">
        <f>IF(COUNT(P37:R37)=0,"",AVERAGE(P37:R37))</f>
        <v/>
      </c>
      <c r="K37" s="195">
        <f>IF(OR($I37="",J37=""),"",J37*IFERROR(INDEX('{Dropdowns}'!$J:$J,MATCH($E$39&amp;"|"&amp;$I37,'{Dropdowns}'!$H:$H,0)),0)*IFERROR(INDEX('{Dropdowns}'!$K:$K,MATCH($E$39&amp;"|"&amp;$I37,'{Dropdowns}'!$H:$H,0)),0))</f>
        <v/>
      </c>
      <c r="L37" s="195">
        <f>IF(COUNT(S37:U37)=0,"",AVERAGE(S37:U37))</f>
        <v/>
      </c>
      <c r="M37" s="195">
        <f>IF(OR($I37="",L37=""),"",L37*IFERROR(INDEX('{Dropdowns}'!$J:$J,MATCH($E$39&amp;"|"&amp;$I37,'{Dropdowns}'!$H:$H,0)),0)*IFERROR(INDEX('{Dropdowns}'!$K:$K,MATCH($E$39&amp;"|"&amp;$I37,'{Dropdowns}'!$H:$H,0)),0))</f>
        <v/>
      </c>
      <c r="P37" s="453" t="n"/>
    </row>
    <row r="38" ht="13.35" customHeight="1" s="162">
      <c r="B38" s="289" t="inlineStr">
        <is>
          <t>Filter Manufacturer</t>
        </is>
      </c>
      <c r="C38" s="174" t="n"/>
      <c r="D38" s="173" t="n"/>
      <c r="E38" s="288" t="n"/>
      <c r="F38" s="174" t="n"/>
      <c r="G38" s="173" t="n"/>
      <c r="I38" s="291" t="n"/>
      <c r="J38" s="195">
        <f>IF(COUNT(P38:R38)=0,"",AVERAGE(P38:R38))</f>
        <v/>
      </c>
      <c r="K38" s="195">
        <f>IF(OR($I38="",J38=""),"",J38*IFERROR(INDEX('{Dropdowns}'!$J:$J,MATCH($E$39&amp;"|"&amp;$I38,'{Dropdowns}'!$H:$H,0)),0)*IFERROR(INDEX('{Dropdowns}'!$K:$K,MATCH($E$39&amp;"|"&amp;$I38,'{Dropdowns}'!$H:$H,0)),0))</f>
        <v/>
      </c>
      <c r="L38" s="195">
        <f>IF(COUNT(S38:U38)=0,"",AVERAGE(S38:U38))</f>
        <v/>
      </c>
      <c r="M38" s="195">
        <f>IF(OR($I38="",L38=""),"",L38*IFERROR(INDEX('{Dropdowns}'!$J:$J,MATCH($E$39&amp;"|"&amp;$I38,'{Dropdowns}'!$H:$H,0)),0)*IFERROR(INDEX('{Dropdowns}'!$K:$K,MATCH($E$39&amp;"|"&amp;$I38,'{Dropdowns}'!$H:$H,0)),0))</f>
        <v/>
      </c>
      <c r="P38" s="453" t="n"/>
    </row>
    <row r="39" ht="13.35" customHeight="1" s="162">
      <c r="B39" s="289" t="inlineStr">
        <is>
          <t>Filter Type</t>
        </is>
      </c>
      <c r="C39" s="174" t="n"/>
      <c r="D39" s="173" t="n"/>
      <c r="E39" s="291" t="n"/>
      <c r="F39" s="174" t="n"/>
      <c r="G39" s="173" t="n"/>
      <c r="I39" s="291" t="n"/>
      <c r="J39" s="195">
        <f>IF(COUNT(P39:R39)=0,"",AVERAGE(P39:R39))</f>
        <v/>
      </c>
      <c r="K39" s="195">
        <f>IF(OR($I39="",J39=""),"",J39*IFERROR(INDEX('{Dropdowns}'!$J:$J,MATCH($E$39&amp;"|"&amp;$I39,'{Dropdowns}'!$H:$H,0)),0)*IFERROR(INDEX('{Dropdowns}'!$K:$K,MATCH($E$39&amp;"|"&amp;$I39,'{Dropdowns}'!$H:$H,0)),0))</f>
        <v/>
      </c>
      <c r="L39" s="195">
        <f>IF(COUNT(S39:U39)=0,"",AVERAGE(S39:U39))</f>
        <v/>
      </c>
      <c r="M39" s="195">
        <f>IF(OR($I39="",L39=""),"",L39*IFERROR(INDEX('{Dropdowns}'!$J:$J,MATCH($E$39&amp;"|"&amp;$I39,'{Dropdowns}'!$H:$H,0)),0)*IFERROR(INDEX('{Dropdowns}'!$K:$K,MATCH($E$39&amp;"|"&amp;$I39,'{Dropdowns}'!$H:$H,0)),0))</f>
        <v/>
      </c>
      <c r="P39" s="453" t="n"/>
    </row>
    <row r="40" ht="13.35" customHeight="1" s="162">
      <c r="B40" s="289" t="inlineStr">
        <is>
          <t>Instrument</t>
        </is>
      </c>
      <c r="C40" s="174" t="n"/>
      <c r="D40" s="173" t="n"/>
      <c r="E40" s="288" t="n"/>
      <c r="F40" s="174" t="n"/>
      <c r="G40" s="173" t="n"/>
      <c r="I40" s="291" t="n"/>
      <c r="J40" s="195">
        <f>IF(COUNT(P40:R40)=0,"",AVERAGE(P40:R40))</f>
        <v/>
      </c>
      <c r="K40" s="195">
        <f>IF(OR($I40="",J40=""),"",J40*IFERROR(INDEX('{Dropdowns}'!$J:$J,MATCH($E$39&amp;"|"&amp;$I40,'{Dropdowns}'!$H:$H,0)),0)*IFERROR(INDEX('{Dropdowns}'!$K:$K,MATCH($E$39&amp;"|"&amp;$I40,'{Dropdowns}'!$H:$H,0)),0))</f>
        <v/>
      </c>
      <c r="L40" s="195">
        <f>IF(COUNT(S40:U40)=0,"",AVERAGE(S40:U40))</f>
        <v/>
      </c>
      <c r="M40" s="195">
        <f>IF(OR($I40="",L40=""),"",L40*IFERROR(INDEX('{Dropdowns}'!$J:$J,MATCH($E$39&amp;"|"&amp;$I40,'{Dropdowns}'!$H:$H,0)),0)*IFERROR(INDEX('{Dropdowns}'!$K:$K,MATCH($E$39&amp;"|"&amp;$I40,'{Dropdowns}'!$H:$H,0)),0))</f>
        <v/>
      </c>
      <c r="P40" s="453" t="n"/>
    </row>
    <row r="41" ht="13.35" customHeight="1" s="162">
      <c r="B41" s="188" t="inlineStr">
        <is>
          <t>Hood Airflow Totals</t>
        </is>
      </c>
      <c r="C41" s="174" t="n"/>
      <c r="D41" s="174" t="n"/>
      <c r="E41" s="174" t="n"/>
      <c r="F41" s="174" t="n"/>
      <c r="G41" s="173" t="n"/>
      <c r="I41" s="291" t="n"/>
      <c r="J41" s="195">
        <f>IF(COUNT(P41:R41)=0,"",AVERAGE(P41:R41))</f>
        <v/>
      </c>
      <c r="K41" s="195">
        <f>IF(OR($I41="",J41=""),"",J41*IFERROR(INDEX('{Dropdowns}'!$J:$J,MATCH($E$39&amp;"|"&amp;$I41,'{Dropdowns}'!$H:$H,0)),0)*IFERROR(INDEX('{Dropdowns}'!$K:$K,MATCH($E$39&amp;"|"&amp;$I41,'{Dropdowns}'!$H:$H,0)),0))</f>
        <v/>
      </c>
      <c r="L41" s="195">
        <f>IF(COUNT(S41:U41)=0,"",AVERAGE(S41:U41))</f>
        <v/>
      </c>
      <c r="M41" s="195">
        <f>IF(OR($I41="",L41=""),"",L41*IFERROR(INDEX('{Dropdowns}'!$J:$J,MATCH($E$39&amp;"|"&amp;$I41,'{Dropdowns}'!$H:$H,0)),0)*IFERROR(INDEX('{Dropdowns}'!$K:$K,MATCH($E$39&amp;"|"&amp;$I41,'{Dropdowns}'!$H:$H,0)),0))</f>
        <v/>
      </c>
      <c r="P41" s="453"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IF(OR($I42="",J42=""),"",J42*IFERROR(INDEX('{Dropdowns}'!$J:$J,MATCH($E$39&amp;"|"&amp;$I42,'{Dropdowns}'!$H:$H,0)),0)*IFERROR(INDEX('{Dropdowns}'!$K:$K,MATCH($E$39&amp;"|"&amp;$I42,'{Dropdowns}'!$H:$H,0)),0))</f>
        <v/>
      </c>
      <c r="L42" s="195">
        <f>IF(COUNT(S42:U42)=0,"",AVERAGE(S42:U42))</f>
        <v/>
      </c>
      <c r="M42" s="195">
        <f>IF(OR($I42="",L42=""),"",L42*IFERROR(INDEX('{Dropdowns}'!$J:$J,MATCH($E$39&amp;"|"&amp;$I42,'{Dropdowns}'!$H:$H,0)),0)*IFERROR(INDEX('{Dropdowns}'!$K:$K,MATCH($E$39&amp;"|"&amp;$I42,'{Dropdowns}'!$H:$H,0)),0))</f>
        <v/>
      </c>
      <c r="P42" s="453" t="n"/>
    </row>
    <row r="43" ht="13.35" customHeight="1" s="162">
      <c r="B43" s="195">
        <f>IF(E30=0,"", E30)</f>
        <v/>
      </c>
      <c r="C43" s="173" t="n"/>
      <c r="D43" s="195">
        <f>IF(SUM(K31:K44)=0,"",SUM(K31:K44))</f>
        <v/>
      </c>
      <c r="E43" s="173" t="n"/>
      <c r="F43" s="195">
        <f>IF(SUM(M31:M44)=0,"",SUM(M31:M44))</f>
        <v/>
      </c>
      <c r="G43" s="173" t="n"/>
      <c r="H43" s="68">
        <f>IF(OR(B43="",B43=0),"",IF(F43="",IF(D43="","",D43/B43),F43/B43))</f>
        <v/>
      </c>
      <c r="I43" s="291" t="n"/>
      <c r="J43" s="195">
        <f>IF(COUNT(P43:R43)=0,"",AVERAGE(P43:R43))</f>
        <v/>
      </c>
      <c r="K43" s="195">
        <f>IF(OR($I43="",J43=""),"",J43*IFERROR(INDEX('{Dropdowns}'!$J:$J,MATCH($E$39&amp;"|"&amp;$I43,'{Dropdowns}'!$H:$H,0)),0)*IFERROR(INDEX('{Dropdowns}'!$K:$K,MATCH($E$39&amp;"|"&amp;$I43,'{Dropdowns}'!$H:$H,0)),0))</f>
        <v/>
      </c>
      <c r="L43" s="195">
        <f>IF(COUNT(S43:U43)=0,"",AVERAGE(S43:U43))</f>
        <v/>
      </c>
      <c r="M43" s="195">
        <f>IF(OR($I43="",L43=""),"",L43*IFERROR(INDEX('{Dropdowns}'!$J:$J,MATCH($E$39&amp;"|"&amp;$I43,'{Dropdowns}'!$H:$H,0)),0)*IFERROR(INDEX('{Dropdowns}'!$K:$K,MATCH($E$39&amp;"|"&amp;$I43,'{Dropdowns}'!$H:$H,0)),0))</f>
        <v/>
      </c>
      <c r="P43" s="457" t="n"/>
    </row>
    <row r="44" ht="13.35" customHeight="1" s="162">
      <c r="B44" s="195" t="inlineStr">
        <is>
          <t>CFM / ft</t>
        </is>
      </c>
      <c r="C44" s="173" t="n"/>
      <c r="D44" s="195">
        <f>IF(OR(D43="",E32="",E32=0),"",D43/E32)</f>
        <v/>
      </c>
      <c r="E44" s="173" t="n"/>
      <c r="F44" s="195">
        <f>IF(OR(F43="",E32="",E32=0),"",F43/E32)</f>
        <v/>
      </c>
      <c r="G44" s="173" t="n"/>
      <c r="I44" s="291" t="n"/>
      <c r="J44" s="195">
        <f>IF(COUNT(P44:R44)=0,"",AVERAGE(P44:R44))</f>
        <v/>
      </c>
      <c r="K44" s="195">
        <f>IF(OR($I44="",J44=""),"",J44*IFERROR(INDEX('{Dropdowns}'!$J:$J,MATCH($E$39&amp;"|"&amp;$I44,'{Dropdowns}'!$H:$H,0)),0)*IFERROR(INDEX('{Dropdowns}'!$K:$K,MATCH($E$39&amp;"|"&amp;$I44,'{Dropdowns}'!$H:$H,0)),0))</f>
        <v/>
      </c>
      <c r="L44" s="195">
        <f>IF(COUNT(S44:U44)=0,"",AVERAGE(S44:U44))</f>
        <v/>
      </c>
      <c r="M44" s="195">
        <f>IF(OR($I44="",L44=""),"",L44*IFERROR(INDEX('{Dropdowns}'!$J:$J,MATCH($E$39&amp;"|"&amp;$I44,'{Dropdowns}'!$H:$H,0)),0)*IFERROR(INDEX('{Dropdowns}'!$K:$K,MATCH($E$39&amp;"|"&amp;$I44,'{Dropdowns}'!$H:$H,0)),0))</f>
        <v/>
      </c>
    </row>
    <row r="45"/>
    <row r="46"/>
    <row r="47" ht="13.35" customHeight="1" s="162">
      <c r="B47" s="473"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20" t="n"/>
      <c r="F53" s="403" t="n"/>
      <c r="G53" s="200" t="inlineStr">
        <is>
          <t>Service</t>
        </is>
      </c>
      <c r="H53" s="403" t="n"/>
      <c r="I53" s="210">
        <f>IF('{Equipment Data Entry}'!C128="","",'{Equipment Data Entry}'!C128)</f>
        <v/>
      </c>
      <c r="J53" s="420" t="n"/>
      <c r="K53" s="420" t="n"/>
      <c r="L53" s="420" t="n"/>
      <c r="M53" s="403" t="n"/>
      <c r="P53" s="450" t="inlineStr">
        <is>
          <t>Technician Notes</t>
        </is>
      </c>
    </row>
    <row r="54" ht="13.35" customHeight="1" s="162">
      <c r="B54" s="424" t="n"/>
      <c r="C54" s="425" t="n"/>
      <c r="D54" s="424" t="n"/>
      <c r="E54" s="426" t="n"/>
      <c r="F54" s="425" t="n"/>
      <c r="G54" s="424" t="n"/>
      <c r="H54" s="425" t="n"/>
      <c r="I54" s="424" t="n"/>
      <c r="J54" s="426" t="n"/>
      <c r="K54" s="426" t="n"/>
      <c r="L54" s="426" t="n"/>
      <c r="M54" s="425" t="n"/>
      <c r="P54" s="453" t="n"/>
    </row>
    <row r="55" ht="13.35" customHeight="1" s="162">
      <c r="B55" s="5" t="n"/>
      <c r="C55" s="5" t="n"/>
      <c r="P55" s="453"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3"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70"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2" t="n"/>
      <c r="J58" s="442" t="n"/>
      <c r="K58" s="442" t="n"/>
      <c r="L58" s="442" t="n"/>
      <c r="M58" s="442" t="n"/>
      <c r="P58" s="471" t="inlineStr">
        <is>
          <t>Init 1</t>
        </is>
      </c>
      <c r="Q58" s="472" t="inlineStr">
        <is>
          <t>Init 2</t>
        </is>
      </c>
      <c r="R58" s="472" t="inlineStr">
        <is>
          <t>Init 3</t>
        </is>
      </c>
      <c r="S58" s="472" t="inlineStr">
        <is>
          <t>Final 1</t>
        </is>
      </c>
      <c r="T58" s="472" t="inlineStr">
        <is>
          <t>Final 2</t>
        </is>
      </c>
      <c r="U58" s="472"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IF(OR($I59="",J59=""),"",J59*IFERROR(INDEX('{Dropdowns}'!$J:$J,MATCH($E$67&amp;"|"&amp;$I59,'{Dropdowns}'!$H:$H,0)),0)*IFERROR(INDEX('{Dropdowns}'!$K:$K,MATCH($E$67&amp;"|"&amp;$I59,'{Dropdowns}'!$H:$H,0)),0))</f>
        <v/>
      </c>
      <c r="L59" s="195">
        <f>IF(COUNT(S59:U59)=0,"",AVERAGE(S59:U59))</f>
        <v/>
      </c>
      <c r="M59" s="195">
        <f>IF(OR($I59="",L59=""),"",L59*IFERROR(INDEX('{Dropdowns}'!$J:$J,MATCH($E$67&amp;"|"&amp;$I59,'{Dropdowns}'!$H:$H,0)),0)*IFERROR(INDEX('{Dropdowns}'!$K:$K,MATCH($E$67&amp;"|"&amp;$I59,'{Dropdowns}'!$H:$H,0)),0))</f>
        <v/>
      </c>
      <c r="P59" s="453"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IF(OR($I60="",J60=""),"",J60*IFERROR(INDEX('{Dropdowns}'!$J:$J,MATCH($E$67&amp;"|"&amp;$I60,'{Dropdowns}'!$H:$H,0)),0)*IFERROR(INDEX('{Dropdowns}'!$K:$K,MATCH($E$67&amp;"|"&amp;$I60,'{Dropdowns}'!$H:$H,0)),0))</f>
        <v/>
      </c>
      <c r="L60" s="195">
        <f>IF(COUNT(S60:U60)=0,"",AVERAGE(S60:U60))</f>
        <v/>
      </c>
      <c r="M60" s="195">
        <f>IF(OR($I60="",L60=""),"",L60*IFERROR(INDEX('{Dropdowns}'!$J:$J,MATCH($E$67&amp;"|"&amp;$I60,'{Dropdowns}'!$H:$H,0)),0)*IFERROR(INDEX('{Dropdowns}'!$K:$K,MATCH($E$67&amp;"|"&amp;$I60,'{Dropdowns}'!$H:$H,0)),0))</f>
        <v/>
      </c>
      <c r="P60" s="453" t="n"/>
    </row>
    <row r="61" ht="13.35" customHeight="1" s="162">
      <c r="B61" s="188" t="inlineStr">
        <is>
          <t>Hood Data</t>
        </is>
      </c>
      <c r="C61" s="174" t="n"/>
      <c r="D61" s="174" t="n"/>
      <c r="E61" s="174" t="n"/>
      <c r="F61" s="174" t="n"/>
      <c r="G61" s="173" t="n"/>
      <c r="I61" s="291" t="n"/>
      <c r="J61" s="195">
        <f>IF(COUNT(P61:R61)=0,"",AVERAGE(P61:R61))</f>
        <v/>
      </c>
      <c r="K61" s="195">
        <f>IF(OR($I61="",J61=""),"",J61*IFERROR(INDEX('{Dropdowns}'!$J:$J,MATCH($E$67&amp;"|"&amp;$I61,'{Dropdowns}'!$H:$H,0)),0)*IFERROR(INDEX('{Dropdowns}'!$K:$K,MATCH($E$67&amp;"|"&amp;$I61,'{Dropdowns}'!$H:$H,0)),0))</f>
        <v/>
      </c>
      <c r="L61" s="195">
        <f>IF(COUNT(S61:U61)=0,"",AVERAGE(S61:U61))</f>
        <v/>
      </c>
      <c r="M61" s="195">
        <f>IF(OR($I61="",L61=""),"",L61*IFERROR(INDEX('{Dropdowns}'!$J:$J,MATCH($E$67&amp;"|"&amp;$I61,'{Dropdowns}'!$H:$H,0)),0)*IFERROR(INDEX('{Dropdowns}'!$K:$K,MATCH($E$67&amp;"|"&amp;$I61,'{Dropdowns}'!$H:$H,0)),0))</f>
        <v/>
      </c>
      <c r="P61" s="453" t="n"/>
    </row>
    <row r="62" ht="13.35" customHeight="1" s="162">
      <c r="B62" s="289" t="inlineStr">
        <is>
          <t>Manufacturer</t>
        </is>
      </c>
      <c r="C62" s="174" t="n"/>
      <c r="D62" s="173" t="n"/>
      <c r="E62" s="287">
        <f>E57</f>
        <v/>
      </c>
      <c r="F62" s="174" t="n"/>
      <c r="G62" s="173" t="n"/>
      <c r="I62" s="291" t="n"/>
      <c r="J62" s="195">
        <f>IF(COUNT(P62:R62)=0,"",AVERAGE(P62:R62))</f>
        <v/>
      </c>
      <c r="K62" s="195">
        <f>IF(OR($I62="",J62=""),"",J62*IFERROR(INDEX('{Dropdowns}'!$J:$J,MATCH($E$67&amp;"|"&amp;$I62,'{Dropdowns}'!$H:$H,0)),0)*IFERROR(INDEX('{Dropdowns}'!$K:$K,MATCH($E$67&amp;"|"&amp;$I62,'{Dropdowns}'!$H:$H,0)),0))</f>
        <v/>
      </c>
      <c r="L62" s="195">
        <f>IF(COUNT(S62:U62)=0,"",AVERAGE(S62:U62))</f>
        <v/>
      </c>
      <c r="M62" s="195">
        <f>IF(OR($I62="",L62=""),"",L62*IFERROR(INDEX('{Dropdowns}'!$J:$J,MATCH($E$67&amp;"|"&amp;$I62,'{Dropdowns}'!$H:$H,0)),0)*IFERROR(INDEX('{Dropdowns}'!$K:$K,MATCH($E$67&amp;"|"&amp;$I62,'{Dropdowns}'!$H:$H,0)),0))</f>
        <v/>
      </c>
      <c r="P62" s="453"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IF(OR($I63="",J63=""),"",J63*IFERROR(INDEX('{Dropdowns}'!$J:$J,MATCH($E$67&amp;"|"&amp;$I63,'{Dropdowns}'!$H:$H,0)),0)*IFERROR(INDEX('{Dropdowns}'!$K:$K,MATCH($E$67&amp;"|"&amp;$I63,'{Dropdowns}'!$H:$H,0)),0))</f>
        <v/>
      </c>
      <c r="L63" s="195">
        <f>IF(COUNT(S63:U63)=0,"",AVERAGE(S63:U63))</f>
        <v/>
      </c>
      <c r="M63" s="195">
        <f>IF(OR($I63="",L63=""),"",L63*IFERROR(INDEX('{Dropdowns}'!$J:$J,MATCH($E$67&amp;"|"&amp;$I63,'{Dropdowns}'!$H:$H,0)),0)*IFERROR(INDEX('{Dropdowns}'!$K:$K,MATCH($E$67&amp;"|"&amp;$I63,'{Dropdowns}'!$H:$H,0)),0))</f>
        <v/>
      </c>
      <c r="P63" s="453" t="n"/>
    </row>
    <row r="64" ht="13.35" customHeight="1" s="162">
      <c r="B64" s="289" t="inlineStr">
        <is>
          <t>Serial Number</t>
        </is>
      </c>
      <c r="C64" s="174" t="n"/>
      <c r="D64" s="173" t="n"/>
      <c r="E64" s="288" t="n"/>
      <c r="F64" s="174" t="n"/>
      <c r="G64" s="173" t="n"/>
      <c r="I64" s="291" t="n"/>
      <c r="J64" s="195">
        <f>IF(COUNT(P64:R64)=0,"",AVERAGE(P64:R64))</f>
        <v/>
      </c>
      <c r="K64" s="195">
        <f>IF(OR($I64="",J64=""),"",J64*IFERROR(INDEX('{Dropdowns}'!$J:$J,MATCH($E$67&amp;"|"&amp;$I64,'{Dropdowns}'!$H:$H,0)),0)*IFERROR(INDEX('{Dropdowns}'!$K:$K,MATCH($E$67&amp;"|"&amp;$I64,'{Dropdowns}'!$H:$H,0)),0))</f>
        <v/>
      </c>
      <c r="L64" s="195">
        <f>IF(COUNT(S64:U64)=0,"",AVERAGE(S64:U64))</f>
        <v/>
      </c>
      <c r="M64" s="195">
        <f>IF(OR($I64="",L64=""),"",L64*IFERROR(INDEX('{Dropdowns}'!$J:$J,MATCH($E$67&amp;"|"&amp;$I64,'{Dropdowns}'!$H:$H,0)),0)*IFERROR(INDEX('{Dropdowns}'!$K:$K,MATCH($E$67&amp;"|"&amp;$I64,'{Dropdowns}'!$H:$H,0)),0))</f>
        <v/>
      </c>
      <c r="P64" s="453" t="n"/>
    </row>
    <row r="65" ht="13.35" customHeight="1" s="162">
      <c r="B65" s="289" t="inlineStr">
        <is>
          <t>Hood Type</t>
        </is>
      </c>
      <c r="C65" s="174" t="n"/>
      <c r="D65" s="173" t="n"/>
      <c r="E65" s="288" t="n"/>
      <c r="F65" s="174" t="n"/>
      <c r="G65" s="173" t="n"/>
      <c r="I65" s="291" t="n"/>
      <c r="J65" s="195">
        <f>IF(COUNT(P65:R65)=0,"",AVERAGE(P65:R65))</f>
        <v/>
      </c>
      <c r="K65" s="195">
        <f>IF(OR($I65="",J65=""),"",J65*IFERROR(INDEX('{Dropdowns}'!$J:$J,MATCH($E$67&amp;"|"&amp;$I65,'{Dropdowns}'!$H:$H,0)),0)*IFERROR(INDEX('{Dropdowns}'!$K:$K,MATCH($E$67&amp;"|"&amp;$I65,'{Dropdowns}'!$H:$H,0)),0))</f>
        <v/>
      </c>
      <c r="L65" s="195">
        <f>IF(COUNT(S65:U65)=0,"",AVERAGE(S65:U65))</f>
        <v/>
      </c>
      <c r="M65" s="195">
        <f>IF(OR($I65="",L65=""),"",L65*IFERROR(INDEX('{Dropdowns}'!$J:$J,MATCH($E$67&amp;"|"&amp;$I65,'{Dropdowns}'!$H:$H,0)),0)*IFERROR(INDEX('{Dropdowns}'!$K:$K,MATCH($E$67&amp;"|"&amp;$I65,'{Dropdowns}'!$H:$H,0)),0))</f>
        <v/>
      </c>
      <c r="P65" s="453" t="n"/>
    </row>
    <row r="66" ht="13.35" customHeight="1" s="162">
      <c r="B66" s="289" t="inlineStr">
        <is>
          <t>Filter Manufacturer</t>
        </is>
      </c>
      <c r="C66" s="174" t="n"/>
      <c r="D66" s="173" t="n"/>
      <c r="E66" s="288" t="n"/>
      <c r="F66" s="174" t="n"/>
      <c r="G66" s="173" t="n"/>
      <c r="I66" s="291" t="n"/>
      <c r="J66" s="195">
        <f>IF(COUNT(P66:R66)=0,"",AVERAGE(P66:R66))</f>
        <v/>
      </c>
      <c r="K66" s="195">
        <f>IF(OR($I66="",J66=""),"",J66*IFERROR(INDEX('{Dropdowns}'!$J:$J,MATCH($E$67&amp;"|"&amp;$I66,'{Dropdowns}'!$H:$H,0)),0)*IFERROR(INDEX('{Dropdowns}'!$K:$K,MATCH($E$67&amp;"|"&amp;$I66,'{Dropdowns}'!$H:$H,0)),0))</f>
        <v/>
      </c>
      <c r="L66" s="195">
        <f>IF(COUNT(S66:U66)=0,"",AVERAGE(S66:U66))</f>
        <v/>
      </c>
      <c r="M66" s="195">
        <f>IF(OR($I66="",L66=""),"",L66*IFERROR(INDEX('{Dropdowns}'!$J:$J,MATCH($E$67&amp;"|"&amp;$I66,'{Dropdowns}'!$H:$H,0)),0)*IFERROR(INDEX('{Dropdowns}'!$K:$K,MATCH($E$67&amp;"|"&amp;$I66,'{Dropdowns}'!$H:$H,0)),0))</f>
        <v/>
      </c>
      <c r="P66" s="453" t="n"/>
    </row>
    <row r="67" ht="13.35" customHeight="1" s="162">
      <c r="B67" s="289" t="inlineStr">
        <is>
          <t>Filter Type</t>
        </is>
      </c>
      <c r="C67" s="174" t="n"/>
      <c r="D67" s="173" t="n"/>
      <c r="E67" s="291" t="n"/>
      <c r="F67" s="174" t="n"/>
      <c r="G67" s="173" t="n"/>
      <c r="I67" s="291" t="n"/>
      <c r="J67" s="195">
        <f>IF(COUNT(P67:R67)=0,"",AVERAGE(P67:R67))</f>
        <v/>
      </c>
      <c r="K67" s="195">
        <f>IF(OR($I67="",J67=""),"",J67*IFERROR(INDEX('{Dropdowns}'!$J:$J,MATCH($E$67&amp;"|"&amp;$I67,'{Dropdowns}'!$H:$H,0)),0)*IFERROR(INDEX('{Dropdowns}'!$K:$K,MATCH($E$67&amp;"|"&amp;$I67,'{Dropdowns}'!$H:$H,0)),0))</f>
        <v/>
      </c>
      <c r="L67" s="195">
        <f>IF(COUNT(S67:U67)=0,"",AVERAGE(S67:U67))</f>
        <v/>
      </c>
      <c r="M67" s="195">
        <f>IF(OR($I67="",L67=""),"",L67*IFERROR(INDEX('{Dropdowns}'!$J:$J,MATCH($E$67&amp;"|"&amp;$I67,'{Dropdowns}'!$H:$H,0)),0)*IFERROR(INDEX('{Dropdowns}'!$K:$K,MATCH($E$67&amp;"|"&amp;$I67,'{Dropdowns}'!$H:$H,0)),0))</f>
        <v/>
      </c>
      <c r="P67" s="453" t="n"/>
    </row>
    <row r="68" ht="13.35" customHeight="1" s="162">
      <c r="B68" s="289" t="inlineStr">
        <is>
          <t>Instrument</t>
        </is>
      </c>
      <c r="C68" s="174" t="n"/>
      <c r="D68" s="173" t="n"/>
      <c r="E68" s="288" t="n"/>
      <c r="F68" s="174" t="n"/>
      <c r="G68" s="173" t="n"/>
      <c r="I68" s="291" t="n"/>
      <c r="J68" s="195">
        <f>IF(COUNT(P68:R68)=0,"",AVERAGE(P68:R68))</f>
        <v/>
      </c>
      <c r="K68" s="195">
        <f>IF(OR($I68="",J68=""),"",J68*IFERROR(INDEX('{Dropdowns}'!$J:$J,MATCH($E$67&amp;"|"&amp;$I68,'{Dropdowns}'!$H:$H,0)),0)*IFERROR(INDEX('{Dropdowns}'!$K:$K,MATCH($E$67&amp;"|"&amp;$I68,'{Dropdowns}'!$H:$H,0)),0))</f>
        <v/>
      </c>
      <c r="L68" s="195">
        <f>IF(COUNT(S68:U68)=0,"",AVERAGE(S68:U68))</f>
        <v/>
      </c>
      <c r="M68" s="195">
        <f>IF(OR($I68="",L68=""),"",L68*IFERROR(INDEX('{Dropdowns}'!$J:$J,MATCH($E$67&amp;"|"&amp;$I68,'{Dropdowns}'!$H:$H,0)),0)*IFERROR(INDEX('{Dropdowns}'!$K:$K,MATCH($E$67&amp;"|"&amp;$I68,'{Dropdowns}'!$H:$H,0)),0))</f>
        <v/>
      </c>
      <c r="P68" s="453" t="n"/>
    </row>
    <row r="69" ht="13.35" customHeight="1" s="162">
      <c r="B69" s="188" t="inlineStr">
        <is>
          <t>Hood Airflow Totals</t>
        </is>
      </c>
      <c r="C69" s="174" t="n"/>
      <c r="D69" s="174" t="n"/>
      <c r="E69" s="174" t="n"/>
      <c r="F69" s="174" t="n"/>
      <c r="G69" s="173" t="n"/>
      <c r="I69" s="291" t="n"/>
      <c r="J69" s="195">
        <f>IF(COUNT(P69:R69)=0,"",AVERAGE(P69:R69))</f>
        <v/>
      </c>
      <c r="K69" s="195">
        <f>IF(OR($I69="",J69=""),"",J69*IFERROR(INDEX('{Dropdowns}'!$J:$J,MATCH($E$67&amp;"|"&amp;$I69,'{Dropdowns}'!$H:$H,0)),0)*IFERROR(INDEX('{Dropdowns}'!$K:$K,MATCH($E$67&amp;"|"&amp;$I69,'{Dropdowns}'!$H:$H,0)),0))</f>
        <v/>
      </c>
      <c r="L69" s="195">
        <f>IF(COUNT(S69:U69)=0,"",AVERAGE(S69:U69))</f>
        <v/>
      </c>
      <c r="M69" s="195">
        <f>IF(OR($I69="",L69=""),"",L69*IFERROR(INDEX('{Dropdowns}'!$J:$J,MATCH($E$67&amp;"|"&amp;$I69,'{Dropdowns}'!$H:$H,0)),0)*IFERROR(INDEX('{Dropdowns}'!$K:$K,MATCH($E$67&amp;"|"&amp;$I69,'{Dropdowns}'!$H:$H,0)),0))</f>
        <v/>
      </c>
      <c r="P69" s="453"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IF(OR($I70="",J70=""),"",J70*IFERROR(INDEX('{Dropdowns}'!$J:$J,MATCH($E$67&amp;"|"&amp;$I70,'{Dropdowns}'!$H:$H,0)),0)*IFERROR(INDEX('{Dropdowns}'!$K:$K,MATCH($E$67&amp;"|"&amp;$I70,'{Dropdowns}'!$H:$H,0)),0))</f>
        <v/>
      </c>
      <c r="L70" s="195">
        <f>IF(COUNT(S70:U70)=0,"",AVERAGE(S70:U70))</f>
        <v/>
      </c>
      <c r="M70" s="195">
        <f>IF(OR($I70="",L70=""),"",L70*IFERROR(INDEX('{Dropdowns}'!$J:$J,MATCH($E$67&amp;"|"&amp;$I70,'{Dropdowns}'!$H:$H,0)),0)*IFERROR(INDEX('{Dropdowns}'!$K:$K,MATCH($E$67&amp;"|"&amp;$I70,'{Dropdowns}'!$H:$H,0)),0))</f>
        <v/>
      </c>
      <c r="P70" s="453" t="n"/>
    </row>
    <row r="71" ht="13.35" customHeight="1" s="162">
      <c r="B71" s="195">
        <f>IF(E58=0,"", E58)</f>
        <v/>
      </c>
      <c r="C71" s="173" t="n"/>
      <c r="D71" s="195">
        <f>IF(SUM(K59:K72)=0,"",SUM(K59:K72))</f>
        <v/>
      </c>
      <c r="E71" s="173" t="n"/>
      <c r="F71" s="195">
        <f>IF(SUM(M59:M72)=0,"",SUM(M59:M72))</f>
        <v/>
      </c>
      <c r="G71" s="173" t="n"/>
      <c r="H71" s="68">
        <f>IF(OR(B71="",B71=0),"",IF(F71="",IF(D71="","",D71/B71),F71/B71))</f>
        <v/>
      </c>
      <c r="I71" s="291" t="n"/>
      <c r="J71" s="195">
        <f>IF(COUNT(P71:R71)=0,"",AVERAGE(P71:R71))</f>
        <v/>
      </c>
      <c r="K71" s="195">
        <f>IF(OR($I71="",J71=""),"",J71*IFERROR(INDEX('{Dropdowns}'!$J:$J,MATCH($E$67&amp;"|"&amp;$I71,'{Dropdowns}'!$H:$H,0)),0)*IFERROR(INDEX('{Dropdowns}'!$K:$K,MATCH($E$67&amp;"|"&amp;$I71,'{Dropdowns}'!$H:$H,0)),0))</f>
        <v/>
      </c>
      <c r="L71" s="195">
        <f>IF(COUNT(S71:U71)=0,"",AVERAGE(S71:U71))</f>
        <v/>
      </c>
      <c r="M71" s="195">
        <f>IF(OR($I71="",L71=""),"",L71*IFERROR(INDEX('{Dropdowns}'!$J:$J,MATCH($E$67&amp;"|"&amp;$I71,'{Dropdowns}'!$H:$H,0)),0)*IFERROR(INDEX('{Dropdowns}'!$K:$K,MATCH($E$67&amp;"|"&amp;$I71,'{Dropdowns}'!$H:$H,0)),0))</f>
        <v/>
      </c>
      <c r="P71" s="457" t="n"/>
    </row>
    <row r="72" ht="13.35" customHeight="1" s="162">
      <c r="B72" s="195" t="inlineStr">
        <is>
          <t>CFM / ft</t>
        </is>
      </c>
      <c r="C72" s="173" t="n"/>
      <c r="D72" s="195">
        <f>IF(OR(D71="",E60="",E60=0),"",D71/E60)</f>
        <v/>
      </c>
      <c r="E72" s="173" t="n"/>
      <c r="F72" s="195">
        <f>IF(OR(F71="",E60="",E60=0),"",F71/E60)</f>
        <v/>
      </c>
      <c r="G72" s="173" t="n"/>
      <c r="I72" s="291" t="n"/>
      <c r="J72" s="195">
        <f>IF(COUNT(P72:R72)=0,"",AVERAGE(P72:R72))</f>
        <v/>
      </c>
      <c r="K72" s="195">
        <f>IF(OR($I72="",J72=""),"",J72*IFERROR(INDEX('{Dropdowns}'!$J:$J,MATCH($E$67&amp;"|"&amp;$I72,'{Dropdowns}'!$H:$H,0)),0)*IFERROR(INDEX('{Dropdowns}'!$K:$K,MATCH($E$67&amp;"|"&amp;$I72,'{Dropdowns}'!$H:$H,0)),0))</f>
        <v/>
      </c>
      <c r="L72" s="195">
        <f>IF(COUNT(S72:U72)=0,"",AVERAGE(S72:U72))</f>
        <v/>
      </c>
      <c r="M72" s="195">
        <f>IF(OR($I72="",L72=""),"",L72*IFERROR(INDEX('{Dropdowns}'!$J:$J,MATCH($E$67&amp;"|"&amp;$I72,'{Dropdowns}'!$H:$H,0)),0)*IFERROR(INDEX('{Dropdowns}'!$K:$K,MATCH($E$67&amp;"|"&amp;$I72,'{Dropdowns}'!$H:$H,0)),0))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20" t="n"/>
      <c r="F74" s="403" t="n"/>
      <c r="G74" s="200" t="inlineStr">
        <is>
          <t>Service</t>
        </is>
      </c>
      <c r="H74" s="403" t="n"/>
      <c r="I74" s="210">
        <f>IF('{Equipment Data Entry}'!C129="","",'{Equipment Data Entry}'!C129)</f>
        <v/>
      </c>
      <c r="J74" s="420" t="n"/>
      <c r="K74" s="420" t="n"/>
      <c r="L74" s="420" t="n"/>
      <c r="M74" s="403" t="n"/>
      <c r="P74" s="450" t="inlineStr">
        <is>
          <t>Technician Notes</t>
        </is>
      </c>
    </row>
    <row r="75" ht="13.35" customHeight="1" s="162">
      <c r="B75" s="424" t="n"/>
      <c r="C75" s="425" t="n"/>
      <c r="D75" s="424" t="n"/>
      <c r="E75" s="426" t="n"/>
      <c r="F75" s="425" t="n"/>
      <c r="G75" s="424" t="n"/>
      <c r="H75" s="425" t="n"/>
      <c r="I75" s="424" t="n"/>
      <c r="J75" s="426" t="n"/>
      <c r="K75" s="426" t="n"/>
      <c r="L75" s="426" t="n"/>
      <c r="M75" s="425" t="n"/>
      <c r="P75" s="453" t="n"/>
    </row>
    <row r="76" ht="13.35" customHeight="1" s="162">
      <c r="B76" s="5" t="n"/>
      <c r="C76" s="5" t="n"/>
      <c r="P76" s="453"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3"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70"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2" t="n"/>
      <c r="J79" s="442" t="n"/>
      <c r="K79" s="442" t="n"/>
      <c r="L79" s="442" t="n"/>
      <c r="M79" s="442" t="n"/>
      <c r="P79" s="471" t="inlineStr">
        <is>
          <t>Init 1</t>
        </is>
      </c>
      <c r="Q79" s="472" t="inlineStr">
        <is>
          <t>Init 2</t>
        </is>
      </c>
      <c r="R79" s="472" t="inlineStr">
        <is>
          <t>Init 3</t>
        </is>
      </c>
      <c r="S79" s="472" t="inlineStr">
        <is>
          <t>Final 1</t>
        </is>
      </c>
      <c r="T79" s="472" t="inlineStr">
        <is>
          <t>Final 2</t>
        </is>
      </c>
      <c r="U79" s="472"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IF(OR($I80="",J80=""),"",J80*IFERROR(INDEX('{Dropdowns}'!$J:$J,MATCH($E$88&amp;"|"&amp;$I80,'{Dropdowns}'!$H:$H,0)),0)*IFERROR(INDEX('{Dropdowns}'!$K:$K,MATCH($E$88&amp;"|"&amp;$I80,'{Dropdowns}'!$H:$H,0)),0))</f>
        <v/>
      </c>
      <c r="L80" s="195">
        <f>IF(COUNT(S80:U80)=0,"",AVERAGE(S80:U80))</f>
        <v/>
      </c>
      <c r="M80" s="195">
        <f>IF(OR($I80="",L80=""),"",L80*IFERROR(INDEX('{Dropdowns}'!$J:$J,MATCH($E$88&amp;"|"&amp;$I80,'{Dropdowns}'!$H:$H,0)),0)*IFERROR(INDEX('{Dropdowns}'!$K:$K,MATCH($E$88&amp;"|"&amp;$I80,'{Dropdowns}'!$H:$H,0)),0))</f>
        <v/>
      </c>
      <c r="P80" s="453"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IF(OR($I81="",J81=""),"",J81*IFERROR(INDEX('{Dropdowns}'!$J:$J,MATCH($E$88&amp;"|"&amp;$I81,'{Dropdowns}'!$H:$H,0)),0)*IFERROR(INDEX('{Dropdowns}'!$K:$K,MATCH($E$88&amp;"|"&amp;$I81,'{Dropdowns}'!$H:$H,0)),0))</f>
        <v/>
      </c>
      <c r="L81" s="195">
        <f>IF(COUNT(S81:U81)=0,"",AVERAGE(S81:U81))</f>
        <v/>
      </c>
      <c r="M81" s="195">
        <f>IF(OR($I81="",L81=""),"",L81*IFERROR(INDEX('{Dropdowns}'!$J:$J,MATCH($E$88&amp;"|"&amp;$I81,'{Dropdowns}'!$H:$H,0)),0)*IFERROR(INDEX('{Dropdowns}'!$K:$K,MATCH($E$88&amp;"|"&amp;$I81,'{Dropdowns}'!$H:$H,0)),0))</f>
        <v/>
      </c>
      <c r="P81" s="453" t="n"/>
    </row>
    <row r="82" ht="13.35" customHeight="1" s="162">
      <c r="B82" s="188" t="inlineStr">
        <is>
          <t>Hood Data</t>
        </is>
      </c>
      <c r="C82" s="174" t="n"/>
      <c r="D82" s="174" t="n"/>
      <c r="E82" s="174" t="n"/>
      <c r="F82" s="174" t="n"/>
      <c r="G82" s="173" t="n"/>
      <c r="I82" s="291" t="n"/>
      <c r="J82" s="195">
        <f>IF(COUNT(P82:R82)=0,"",AVERAGE(P82:R82))</f>
        <v/>
      </c>
      <c r="K82" s="195">
        <f>IF(OR($I82="",J82=""),"",J82*IFERROR(INDEX('{Dropdowns}'!$J:$J,MATCH($E$88&amp;"|"&amp;$I82,'{Dropdowns}'!$H:$H,0)),0)*IFERROR(INDEX('{Dropdowns}'!$K:$K,MATCH($E$88&amp;"|"&amp;$I82,'{Dropdowns}'!$H:$H,0)),0))</f>
        <v/>
      </c>
      <c r="L82" s="195">
        <f>IF(COUNT(S82:U82)=0,"",AVERAGE(S82:U82))</f>
        <v/>
      </c>
      <c r="M82" s="195">
        <f>IF(OR($I82="",L82=""),"",L82*IFERROR(INDEX('{Dropdowns}'!$J:$J,MATCH($E$88&amp;"|"&amp;$I82,'{Dropdowns}'!$H:$H,0)),0)*IFERROR(INDEX('{Dropdowns}'!$K:$K,MATCH($E$88&amp;"|"&amp;$I82,'{Dropdowns}'!$H:$H,0)),0))</f>
        <v/>
      </c>
      <c r="P82" s="453" t="n"/>
    </row>
    <row r="83" ht="13.35" customHeight="1" s="162">
      <c r="B83" s="289" t="inlineStr">
        <is>
          <t>Manufacturer</t>
        </is>
      </c>
      <c r="C83" s="174" t="n"/>
      <c r="D83" s="173" t="n"/>
      <c r="E83" s="287">
        <f>E78</f>
        <v/>
      </c>
      <c r="F83" s="174" t="n"/>
      <c r="G83" s="173" t="n"/>
      <c r="I83" s="291" t="n"/>
      <c r="J83" s="195">
        <f>IF(COUNT(P83:R83)=0,"",AVERAGE(P83:R83))</f>
        <v/>
      </c>
      <c r="K83" s="195">
        <f>IF(OR($I83="",J83=""),"",J83*IFERROR(INDEX('{Dropdowns}'!$J:$J,MATCH($E$88&amp;"|"&amp;$I83,'{Dropdowns}'!$H:$H,0)),0)*IFERROR(INDEX('{Dropdowns}'!$K:$K,MATCH($E$88&amp;"|"&amp;$I83,'{Dropdowns}'!$H:$H,0)),0))</f>
        <v/>
      </c>
      <c r="L83" s="195">
        <f>IF(COUNT(S83:U83)=0,"",AVERAGE(S83:U83))</f>
        <v/>
      </c>
      <c r="M83" s="195">
        <f>IF(OR($I83="",L83=""),"",L83*IFERROR(INDEX('{Dropdowns}'!$J:$J,MATCH($E$88&amp;"|"&amp;$I83,'{Dropdowns}'!$H:$H,0)),0)*IFERROR(INDEX('{Dropdowns}'!$K:$K,MATCH($E$88&amp;"|"&amp;$I83,'{Dropdowns}'!$H:$H,0)),0))</f>
        <v/>
      </c>
      <c r="P83" s="453"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IF(OR($I84="",J84=""),"",J84*IFERROR(INDEX('{Dropdowns}'!$J:$J,MATCH($E$88&amp;"|"&amp;$I84,'{Dropdowns}'!$H:$H,0)),0)*IFERROR(INDEX('{Dropdowns}'!$K:$K,MATCH($E$88&amp;"|"&amp;$I84,'{Dropdowns}'!$H:$H,0)),0))</f>
        <v/>
      </c>
      <c r="L84" s="195">
        <f>IF(COUNT(S84:U84)=0,"",AVERAGE(S84:U84))</f>
        <v/>
      </c>
      <c r="M84" s="195">
        <f>IF(OR($I84="",L84=""),"",L84*IFERROR(INDEX('{Dropdowns}'!$J:$J,MATCH($E$88&amp;"|"&amp;$I84,'{Dropdowns}'!$H:$H,0)),0)*IFERROR(INDEX('{Dropdowns}'!$K:$K,MATCH($E$88&amp;"|"&amp;$I84,'{Dropdowns}'!$H:$H,0)),0))</f>
        <v/>
      </c>
      <c r="P84" s="453" t="n"/>
    </row>
    <row r="85" ht="13.35" customHeight="1" s="162">
      <c r="B85" s="289" t="inlineStr">
        <is>
          <t>Serial Number</t>
        </is>
      </c>
      <c r="C85" s="174" t="n"/>
      <c r="D85" s="173" t="n"/>
      <c r="E85" s="288" t="n"/>
      <c r="F85" s="174" t="n"/>
      <c r="G85" s="173" t="n"/>
      <c r="I85" s="291" t="n"/>
      <c r="J85" s="195">
        <f>IF(COUNT(P85:R85)=0,"",AVERAGE(P85:R85))</f>
        <v/>
      </c>
      <c r="K85" s="195">
        <f>IF(OR($I85="",J85=""),"",J85*IFERROR(INDEX('{Dropdowns}'!$J:$J,MATCH($E$88&amp;"|"&amp;$I85,'{Dropdowns}'!$H:$H,0)),0)*IFERROR(INDEX('{Dropdowns}'!$K:$K,MATCH($E$88&amp;"|"&amp;$I85,'{Dropdowns}'!$H:$H,0)),0))</f>
        <v/>
      </c>
      <c r="L85" s="195">
        <f>IF(COUNT(S85:U85)=0,"",AVERAGE(S85:U85))</f>
        <v/>
      </c>
      <c r="M85" s="195">
        <f>IF(OR($I85="",L85=""),"",L85*IFERROR(INDEX('{Dropdowns}'!$J:$J,MATCH($E$88&amp;"|"&amp;$I85,'{Dropdowns}'!$H:$H,0)),0)*IFERROR(INDEX('{Dropdowns}'!$K:$K,MATCH($E$88&amp;"|"&amp;$I85,'{Dropdowns}'!$H:$H,0)),0))</f>
        <v/>
      </c>
      <c r="P85" s="453" t="n"/>
    </row>
    <row r="86" ht="13.35" customHeight="1" s="162">
      <c r="B86" s="289" t="inlineStr">
        <is>
          <t>Hood Type</t>
        </is>
      </c>
      <c r="C86" s="174" t="n"/>
      <c r="D86" s="173" t="n"/>
      <c r="E86" s="288" t="n"/>
      <c r="F86" s="174" t="n"/>
      <c r="G86" s="173" t="n"/>
      <c r="I86" s="291" t="n"/>
      <c r="J86" s="195">
        <f>IF(COUNT(P86:R86)=0,"",AVERAGE(P86:R86))</f>
        <v/>
      </c>
      <c r="K86" s="195">
        <f>IF(OR($I86="",J86=""),"",J86*IFERROR(INDEX('{Dropdowns}'!$J:$J,MATCH($E$88&amp;"|"&amp;$I86,'{Dropdowns}'!$H:$H,0)),0)*IFERROR(INDEX('{Dropdowns}'!$K:$K,MATCH($E$88&amp;"|"&amp;$I86,'{Dropdowns}'!$H:$H,0)),0))</f>
        <v/>
      </c>
      <c r="L86" s="195">
        <f>IF(COUNT(S86:U86)=0,"",AVERAGE(S86:U86))</f>
        <v/>
      </c>
      <c r="M86" s="195">
        <f>IF(OR($I86="",L86=""),"",L86*IFERROR(INDEX('{Dropdowns}'!$J:$J,MATCH($E$88&amp;"|"&amp;$I86,'{Dropdowns}'!$H:$H,0)),0)*IFERROR(INDEX('{Dropdowns}'!$K:$K,MATCH($E$88&amp;"|"&amp;$I86,'{Dropdowns}'!$H:$H,0)),0))</f>
        <v/>
      </c>
      <c r="P86" s="453" t="n"/>
    </row>
    <row r="87" ht="13.35" customHeight="1" s="162">
      <c r="B87" s="289" t="inlineStr">
        <is>
          <t>Filter Manufacturer</t>
        </is>
      </c>
      <c r="C87" s="174" t="n"/>
      <c r="D87" s="173" t="n"/>
      <c r="E87" s="288" t="n"/>
      <c r="F87" s="174" t="n"/>
      <c r="G87" s="173" t="n"/>
      <c r="I87" s="291" t="n"/>
      <c r="J87" s="195">
        <f>IF(COUNT(P87:R87)=0,"",AVERAGE(P87:R87))</f>
        <v/>
      </c>
      <c r="K87" s="195">
        <f>IF(OR($I87="",J87=""),"",J87*IFERROR(INDEX('{Dropdowns}'!$J:$J,MATCH($E$88&amp;"|"&amp;$I87,'{Dropdowns}'!$H:$H,0)),0)*IFERROR(INDEX('{Dropdowns}'!$K:$K,MATCH($E$88&amp;"|"&amp;$I87,'{Dropdowns}'!$H:$H,0)),0))</f>
        <v/>
      </c>
      <c r="L87" s="195">
        <f>IF(COUNT(S87:U87)=0,"",AVERAGE(S87:U87))</f>
        <v/>
      </c>
      <c r="M87" s="195">
        <f>IF(OR($I87="",L87=""),"",L87*IFERROR(INDEX('{Dropdowns}'!$J:$J,MATCH($E$88&amp;"|"&amp;$I87,'{Dropdowns}'!$H:$H,0)),0)*IFERROR(INDEX('{Dropdowns}'!$K:$K,MATCH($E$88&amp;"|"&amp;$I87,'{Dropdowns}'!$H:$H,0)),0))</f>
        <v/>
      </c>
      <c r="P87" s="453" t="n"/>
    </row>
    <row r="88" ht="13.35" customHeight="1" s="162">
      <c r="B88" s="289" t="inlineStr">
        <is>
          <t>Filter Type</t>
        </is>
      </c>
      <c r="C88" s="174" t="n"/>
      <c r="D88" s="173" t="n"/>
      <c r="E88" s="291" t="n"/>
      <c r="F88" s="174" t="n"/>
      <c r="G88" s="173" t="n"/>
      <c r="I88" s="291" t="n"/>
      <c r="J88" s="195">
        <f>IF(COUNT(P88:R88)=0,"",AVERAGE(P88:R88))</f>
        <v/>
      </c>
      <c r="K88" s="195">
        <f>IF(OR($I88="",J88=""),"",J88*IFERROR(INDEX('{Dropdowns}'!$J:$J,MATCH($E$88&amp;"|"&amp;$I88,'{Dropdowns}'!$H:$H,0)),0)*IFERROR(INDEX('{Dropdowns}'!$K:$K,MATCH($E$88&amp;"|"&amp;$I88,'{Dropdowns}'!$H:$H,0)),0))</f>
        <v/>
      </c>
      <c r="L88" s="195">
        <f>IF(COUNT(S88:U88)=0,"",AVERAGE(S88:U88))</f>
        <v/>
      </c>
      <c r="M88" s="195">
        <f>IF(OR($I88="",L88=""),"",L88*IFERROR(INDEX('{Dropdowns}'!$J:$J,MATCH($E$88&amp;"|"&amp;$I88,'{Dropdowns}'!$H:$H,0)),0)*IFERROR(INDEX('{Dropdowns}'!$K:$K,MATCH($E$88&amp;"|"&amp;$I88,'{Dropdowns}'!$H:$H,0)),0))</f>
        <v/>
      </c>
      <c r="P88" s="453" t="n"/>
    </row>
    <row r="89" ht="13.35" customHeight="1" s="162">
      <c r="B89" s="289" t="inlineStr">
        <is>
          <t>Instrument</t>
        </is>
      </c>
      <c r="C89" s="174" t="n"/>
      <c r="D89" s="173" t="n"/>
      <c r="E89" s="288" t="n"/>
      <c r="F89" s="174" t="n"/>
      <c r="G89" s="173" t="n"/>
      <c r="I89" s="291" t="n"/>
      <c r="J89" s="195">
        <f>IF(COUNT(P89:R89)=0,"",AVERAGE(P89:R89))</f>
        <v/>
      </c>
      <c r="K89" s="195">
        <f>IF(OR($I89="",J89=""),"",J89*IFERROR(INDEX('{Dropdowns}'!$J:$J,MATCH($E$88&amp;"|"&amp;$I89,'{Dropdowns}'!$H:$H,0)),0)*IFERROR(INDEX('{Dropdowns}'!$K:$K,MATCH($E$88&amp;"|"&amp;$I89,'{Dropdowns}'!$H:$H,0)),0))</f>
        <v/>
      </c>
      <c r="L89" s="195">
        <f>IF(COUNT(S89:U89)=0,"",AVERAGE(S89:U89))</f>
        <v/>
      </c>
      <c r="M89" s="195">
        <f>IF(OR($I89="",L89=""),"",L89*IFERROR(INDEX('{Dropdowns}'!$J:$J,MATCH($E$88&amp;"|"&amp;$I89,'{Dropdowns}'!$H:$H,0)),0)*IFERROR(INDEX('{Dropdowns}'!$K:$K,MATCH($E$88&amp;"|"&amp;$I89,'{Dropdowns}'!$H:$H,0)),0))</f>
        <v/>
      </c>
      <c r="P89" s="453" t="n"/>
    </row>
    <row r="90" ht="13.35" customHeight="1" s="162">
      <c r="B90" s="188" t="inlineStr">
        <is>
          <t>Hood Airflow Totals</t>
        </is>
      </c>
      <c r="C90" s="174" t="n"/>
      <c r="D90" s="174" t="n"/>
      <c r="E90" s="174" t="n"/>
      <c r="F90" s="174" t="n"/>
      <c r="G90" s="173" t="n"/>
      <c r="I90" s="291" t="n"/>
      <c r="J90" s="195">
        <f>IF(COUNT(P90:R90)=0,"",AVERAGE(P90:R90))</f>
        <v/>
      </c>
      <c r="K90" s="195">
        <f>IF(OR($I90="",J90=""),"",J90*IFERROR(INDEX('{Dropdowns}'!$J:$J,MATCH($E$88&amp;"|"&amp;$I90,'{Dropdowns}'!$H:$H,0)),0)*IFERROR(INDEX('{Dropdowns}'!$K:$K,MATCH($E$88&amp;"|"&amp;$I90,'{Dropdowns}'!$H:$H,0)),0))</f>
        <v/>
      </c>
      <c r="L90" s="195">
        <f>IF(COUNT(S90:U90)=0,"",AVERAGE(S90:U90))</f>
        <v/>
      </c>
      <c r="M90" s="195">
        <f>IF(OR($I90="",L90=""),"",L90*IFERROR(INDEX('{Dropdowns}'!$J:$J,MATCH($E$88&amp;"|"&amp;$I90,'{Dropdowns}'!$H:$H,0)),0)*IFERROR(INDEX('{Dropdowns}'!$K:$K,MATCH($E$88&amp;"|"&amp;$I90,'{Dropdowns}'!$H:$H,0)),0))</f>
        <v/>
      </c>
      <c r="P90" s="453"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IF(OR($I91="",J91=""),"",J91*IFERROR(INDEX('{Dropdowns}'!$J:$J,MATCH($E$88&amp;"|"&amp;$I91,'{Dropdowns}'!$H:$H,0)),0)*IFERROR(INDEX('{Dropdowns}'!$K:$K,MATCH($E$88&amp;"|"&amp;$I91,'{Dropdowns}'!$H:$H,0)),0))</f>
        <v/>
      </c>
      <c r="L91" s="195">
        <f>IF(COUNT(S91:U91)=0,"",AVERAGE(S91:U91))</f>
        <v/>
      </c>
      <c r="M91" s="195">
        <f>IF(OR($I91="",L91=""),"",L91*IFERROR(INDEX('{Dropdowns}'!$J:$J,MATCH($E$88&amp;"|"&amp;$I91,'{Dropdowns}'!$H:$H,0)),0)*IFERROR(INDEX('{Dropdowns}'!$K:$K,MATCH($E$88&amp;"|"&amp;$I91,'{Dropdowns}'!$H:$H,0)),0))</f>
        <v/>
      </c>
      <c r="P91" s="453" t="n"/>
    </row>
    <row r="92" ht="13.35" customHeight="1" s="162">
      <c r="B92" s="195">
        <f>IF(E79=0,"", E79)</f>
        <v/>
      </c>
      <c r="C92" s="173" t="n"/>
      <c r="D92" s="195">
        <f>IF(SUM(K80:K93)=0,"",SUM(K80:K93))</f>
        <v/>
      </c>
      <c r="E92" s="173" t="n"/>
      <c r="F92" s="195">
        <f>IF(SUM(M80:M93)=0,"",SUM(M80:M93))</f>
        <v/>
      </c>
      <c r="G92" s="173" t="n"/>
      <c r="H92" s="68">
        <f>IF(OR(B92="",B92=0),"",IF(F92="",IF(D92="","",D92/B92),F92/B92))</f>
        <v/>
      </c>
      <c r="I92" s="291" t="n"/>
      <c r="J92" s="195">
        <f>IF(COUNT(P92:R92)=0,"",AVERAGE(P92:R92))</f>
        <v/>
      </c>
      <c r="K92" s="195">
        <f>IF(OR($I92="",J92=""),"",J92*IFERROR(INDEX('{Dropdowns}'!$J:$J,MATCH($E$88&amp;"|"&amp;$I92,'{Dropdowns}'!$H:$H,0)),0)*IFERROR(INDEX('{Dropdowns}'!$K:$K,MATCH($E$88&amp;"|"&amp;$I92,'{Dropdowns}'!$H:$H,0)),0))</f>
        <v/>
      </c>
      <c r="L92" s="195">
        <f>IF(COUNT(S92:U92)=0,"",AVERAGE(S92:U92))</f>
        <v/>
      </c>
      <c r="M92" s="195">
        <f>IF(OR($I92="",L92=""),"",L92*IFERROR(INDEX('{Dropdowns}'!$J:$J,MATCH($E$88&amp;"|"&amp;$I92,'{Dropdowns}'!$H:$H,0)),0)*IFERROR(INDEX('{Dropdowns}'!$K:$K,MATCH($E$88&amp;"|"&amp;$I92,'{Dropdowns}'!$H:$H,0)),0))</f>
        <v/>
      </c>
      <c r="P92" s="457" t="n"/>
    </row>
    <row r="93" ht="13.35" customHeight="1" s="162">
      <c r="B93" s="195" t="inlineStr">
        <is>
          <t>CFM / ft</t>
        </is>
      </c>
      <c r="C93" s="173" t="n"/>
      <c r="D93" s="195">
        <f>IF(OR(D92="",E81="",E81=0),"",D92/E81)</f>
        <v/>
      </c>
      <c r="E93" s="173" t="n"/>
      <c r="F93" s="195">
        <f>IF(OR(F92="",E81="",E81=0),"",F92/E81)</f>
        <v/>
      </c>
      <c r="G93" s="173" t="n"/>
      <c r="I93" s="291" t="n"/>
      <c r="J93" s="195">
        <f>IF(COUNT(P93:R93)=0,"",AVERAGE(P93:R93))</f>
        <v/>
      </c>
      <c r="K93" s="195">
        <f>IF(OR($I93="",J93=""),"",J93*IFERROR(INDEX('{Dropdowns}'!$J:$J,MATCH($E$88&amp;"|"&amp;$I93,'{Dropdowns}'!$H:$H,0)),0)*IFERROR(INDEX('{Dropdowns}'!$K:$K,MATCH($E$88&amp;"|"&amp;$I93,'{Dropdowns}'!$H:$H,0)),0))</f>
        <v/>
      </c>
      <c r="L93" s="195">
        <f>IF(COUNT(S93:U93)=0,"",AVERAGE(S93:U93))</f>
        <v/>
      </c>
      <c r="M93" s="195">
        <f>IF(OR($I93="",L93=""),"",L93*IFERROR(INDEX('{Dropdowns}'!$J:$J,MATCH($E$88&amp;"|"&amp;$I93,'{Dropdowns}'!$H:$H,0)),0)*IFERROR(INDEX('{Dropdowns}'!$K:$K,MATCH($E$88&amp;"|"&amp;$I93,'{Dropdowns}'!$H:$H,0)),0))</f>
        <v/>
      </c>
    </row>
    <row r="94"/>
    <row r="95"/>
    <row r="96" ht="13.35" customHeight="1" s="162">
      <c r="B96" s="473"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20" t="n"/>
      <c r="F102" s="403" t="n"/>
      <c r="G102" s="200" t="inlineStr">
        <is>
          <t>Service</t>
        </is>
      </c>
      <c r="H102" s="403" t="n"/>
      <c r="I102" s="210">
        <f>IF('{Equipment Data Entry}'!C130="","",'{Equipment Data Entry}'!C130)</f>
        <v/>
      </c>
      <c r="J102" s="420" t="n"/>
      <c r="K102" s="420" t="n"/>
      <c r="L102" s="420" t="n"/>
      <c r="M102" s="403" t="n"/>
      <c r="P102" s="450" t="inlineStr">
        <is>
          <t>Technician Notes</t>
        </is>
      </c>
    </row>
    <row r="103" ht="13.35" customHeight="1" s="162">
      <c r="B103" s="424" t="n"/>
      <c r="C103" s="425" t="n"/>
      <c r="D103" s="424" t="n"/>
      <c r="E103" s="426" t="n"/>
      <c r="F103" s="425" t="n"/>
      <c r="G103" s="424" t="n"/>
      <c r="H103" s="425" t="n"/>
      <c r="I103" s="424" t="n"/>
      <c r="J103" s="426" t="n"/>
      <c r="K103" s="426" t="n"/>
      <c r="L103" s="426" t="n"/>
      <c r="M103" s="425" t="n"/>
      <c r="P103" s="453" t="n"/>
    </row>
    <row r="104" ht="13.35" customHeight="1" s="162">
      <c r="B104" s="5" t="n"/>
      <c r="C104" s="5" t="n"/>
      <c r="P104" s="453"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3"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70"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2" t="n"/>
      <c r="J107" s="442" t="n"/>
      <c r="K107" s="442" t="n"/>
      <c r="L107" s="442" t="n"/>
      <c r="M107" s="442" t="n"/>
      <c r="P107" s="471" t="inlineStr">
        <is>
          <t>Init 1</t>
        </is>
      </c>
      <c r="Q107" s="472" t="inlineStr">
        <is>
          <t>Init 2</t>
        </is>
      </c>
      <c r="R107" s="472" t="inlineStr">
        <is>
          <t>Init 3</t>
        </is>
      </c>
      <c r="S107" s="472" t="inlineStr">
        <is>
          <t>Final 1</t>
        </is>
      </c>
      <c r="T107" s="472" t="inlineStr">
        <is>
          <t>Final 2</t>
        </is>
      </c>
      <c r="U107" s="472"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IF(OR($I108="",J108=""),"",J108*IFERROR(INDEX('{Dropdowns}'!$J:$J,MATCH($E$116&amp;"|"&amp;$I108,'{Dropdowns}'!$H:$H,0)),0)*IFERROR(INDEX('{Dropdowns}'!$K:$K,MATCH($E$116&amp;"|"&amp;$I108,'{Dropdowns}'!$H:$H,0)),0))</f>
        <v/>
      </c>
      <c r="L108" s="195">
        <f>IF(COUNT(S108:U108)=0,"",AVERAGE(S108:U108))</f>
        <v/>
      </c>
      <c r="M108" s="195">
        <f>IF(OR($I108="",L108=""),"",L108*IFERROR(INDEX('{Dropdowns}'!$J:$J,MATCH($E$116&amp;"|"&amp;$I108,'{Dropdowns}'!$H:$H,0)),0)*IFERROR(INDEX('{Dropdowns}'!$K:$K,MATCH($E$116&amp;"|"&amp;$I108,'{Dropdowns}'!$H:$H,0)),0))</f>
        <v/>
      </c>
      <c r="P108" s="453"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IF(OR($I109="",J109=""),"",J109*IFERROR(INDEX('{Dropdowns}'!$J:$J,MATCH($E$116&amp;"|"&amp;$I109,'{Dropdowns}'!$H:$H,0)),0)*IFERROR(INDEX('{Dropdowns}'!$K:$K,MATCH($E$116&amp;"|"&amp;$I109,'{Dropdowns}'!$H:$H,0)),0))</f>
        <v/>
      </c>
      <c r="L109" s="195">
        <f>IF(COUNT(S109:U109)=0,"",AVERAGE(S109:U109))</f>
        <v/>
      </c>
      <c r="M109" s="195">
        <f>IF(OR($I109="",L109=""),"",L109*IFERROR(INDEX('{Dropdowns}'!$J:$J,MATCH($E$116&amp;"|"&amp;$I109,'{Dropdowns}'!$H:$H,0)),0)*IFERROR(INDEX('{Dropdowns}'!$K:$K,MATCH($E$116&amp;"|"&amp;$I109,'{Dropdowns}'!$H:$H,0)),0))</f>
        <v/>
      </c>
      <c r="P109" s="453" t="n"/>
    </row>
    <row r="110" ht="13.35" customHeight="1" s="162">
      <c r="B110" s="188" t="inlineStr">
        <is>
          <t>Hood Data</t>
        </is>
      </c>
      <c r="C110" s="174" t="n"/>
      <c r="D110" s="174" t="n"/>
      <c r="E110" s="174" t="n"/>
      <c r="F110" s="174" t="n"/>
      <c r="G110" s="173" t="n"/>
      <c r="I110" s="291" t="n"/>
      <c r="J110" s="195">
        <f>IF(COUNT(P110:R110)=0,"",AVERAGE(P110:R110))</f>
        <v/>
      </c>
      <c r="K110" s="195">
        <f>IF(OR($I110="",J110=""),"",J110*IFERROR(INDEX('{Dropdowns}'!$J:$J,MATCH($E$116&amp;"|"&amp;$I110,'{Dropdowns}'!$H:$H,0)),0)*IFERROR(INDEX('{Dropdowns}'!$K:$K,MATCH($E$116&amp;"|"&amp;$I110,'{Dropdowns}'!$H:$H,0)),0))</f>
        <v/>
      </c>
      <c r="L110" s="195">
        <f>IF(COUNT(S110:U110)=0,"",AVERAGE(S110:U110))</f>
        <v/>
      </c>
      <c r="M110" s="195">
        <f>IF(OR($I110="",L110=""),"",L110*IFERROR(INDEX('{Dropdowns}'!$J:$J,MATCH($E$116&amp;"|"&amp;$I110,'{Dropdowns}'!$H:$H,0)),0)*IFERROR(INDEX('{Dropdowns}'!$K:$K,MATCH($E$116&amp;"|"&amp;$I110,'{Dropdowns}'!$H:$H,0)),0))</f>
        <v/>
      </c>
      <c r="P110" s="453" t="n"/>
    </row>
    <row r="111" ht="13.35" customHeight="1" s="162">
      <c r="B111" s="289" t="inlineStr">
        <is>
          <t>Manufacturer</t>
        </is>
      </c>
      <c r="C111" s="174" t="n"/>
      <c r="D111" s="173" t="n"/>
      <c r="E111" s="287">
        <f>E106</f>
        <v/>
      </c>
      <c r="F111" s="174" t="n"/>
      <c r="G111" s="173" t="n"/>
      <c r="I111" s="291" t="n"/>
      <c r="J111" s="195">
        <f>IF(COUNT(P111:R111)=0,"",AVERAGE(P111:R111))</f>
        <v/>
      </c>
      <c r="K111" s="195">
        <f>IF(OR($I111="",J111=""),"",J111*IFERROR(INDEX('{Dropdowns}'!$J:$J,MATCH($E$116&amp;"|"&amp;$I111,'{Dropdowns}'!$H:$H,0)),0)*IFERROR(INDEX('{Dropdowns}'!$K:$K,MATCH($E$116&amp;"|"&amp;$I111,'{Dropdowns}'!$H:$H,0)),0))</f>
        <v/>
      </c>
      <c r="L111" s="195">
        <f>IF(COUNT(S111:U111)=0,"",AVERAGE(S111:U111))</f>
        <v/>
      </c>
      <c r="M111" s="195">
        <f>IF(OR($I111="",L111=""),"",L111*IFERROR(INDEX('{Dropdowns}'!$J:$J,MATCH($E$116&amp;"|"&amp;$I111,'{Dropdowns}'!$H:$H,0)),0)*IFERROR(INDEX('{Dropdowns}'!$K:$K,MATCH($E$116&amp;"|"&amp;$I111,'{Dropdowns}'!$H:$H,0)),0))</f>
        <v/>
      </c>
      <c r="P111" s="453"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IF(OR($I112="",J112=""),"",J112*IFERROR(INDEX('{Dropdowns}'!$J:$J,MATCH($E$116&amp;"|"&amp;$I112,'{Dropdowns}'!$H:$H,0)),0)*IFERROR(INDEX('{Dropdowns}'!$K:$K,MATCH($E$116&amp;"|"&amp;$I112,'{Dropdowns}'!$H:$H,0)),0))</f>
        <v/>
      </c>
      <c r="L112" s="195">
        <f>IF(COUNT(S112:U112)=0,"",AVERAGE(S112:U112))</f>
        <v/>
      </c>
      <c r="M112" s="195">
        <f>IF(OR($I112="",L112=""),"",L112*IFERROR(INDEX('{Dropdowns}'!$J:$J,MATCH($E$116&amp;"|"&amp;$I112,'{Dropdowns}'!$H:$H,0)),0)*IFERROR(INDEX('{Dropdowns}'!$K:$K,MATCH($E$116&amp;"|"&amp;$I112,'{Dropdowns}'!$H:$H,0)),0))</f>
        <v/>
      </c>
      <c r="P112" s="453" t="n"/>
    </row>
    <row r="113" ht="13.35" customHeight="1" s="162">
      <c r="B113" s="289" t="inlineStr">
        <is>
          <t>Serial Number</t>
        </is>
      </c>
      <c r="C113" s="174" t="n"/>
      <c r="D113" s="173" t="n"/>
      <c r="E113" s="288" t="n"/>
      <c r="F113" s="174" t="n"/>
      <c r="G113" s="173" t="n"/>
      <c r="I113" s="291" t="n"/>
      <c r="J113" s="195">
        <f>IF(COUNT(P113:R113)=0,"",AVERAGE(P113:R113))</f>
        <v/>
      </c>
      <c r="K113" s="195">
        <f>IF(OR($I113="",J113=""),"",J113*IFERROR(INDEX('{Dropdowns}'!$J:$J,MATCH($E$116&amp;"|"&amp;$I113,'{Dropdowns}'!$H:$H,0)),0)*IFERROR(INDEX('{Dropdowns}'!$K:$K,MATCH($E$116&amp;"|"&amp;$I113,'{Dropdowns}'!$H:$H,0)),0))</f>
        <v/>
      </c>
      <c r="L113" s="195">
        <f>IF(COUNT(S113:U113)=0,"",AVERAGE(S113:U113))</f>
        <v/>
      </c>
      <c r="M113" s="195">
        <f>IF(OR($I113="",L113=""),"",L113*IFERROR(INDEX('{Dropdowns}'!$J:$J,MATCH($E$116&amp;"|"&amp;$I113,'{Dropdowns}'!$H:$H,0)),0)*IFERROR(INDEX('{Dropdowns}'!$K:$K,MATCH($E$116&amp;"|"&amp;$I113,'{Dropdowns}'!$H:$H,0)),0))</f>
        <v/>
      </c>
      <c r="P113" s="453" t="n"/>
    </row>
    <row r="114" ht="13.35" customHeight="1" s="162">
      <c r="B114" s="289" t="inlineStr">
        <is>
          <t>Hood Type</t>
        </is>
      </c>
      <c r="C114" s="174" t="n"/>
      <c r="D114" s="173" t="n"/>
      <c r="E114" s="288" t="n"/>
      <c r="F114" s="174" t="n"/>
      <c r="G114" s="173" t="n"/>
      <c r="I114" s="291" t="n"/>
      <c r="J114" s="195">
        <f>IF(COUNT(P114:R114)=0,"",AVERAGE(P114:R114))</f>
        <v/>
      </c>
      <c r="K114" s="195">
        <f>IF(OR($I114="",J114=""),"",J114*IFERROR(INDEX('{Dropdowns}'!$J:$J,MATCH($E$116&amp;"|"&amp;$I114,'{Dropdowns}'!$H:$H,0)),0)*IFERROR(INDEX('{Dropdowns}'!$K:$K,MATCH($E$116&amp;"|"&amp;$I114,'{Dropdowns}'!$H:$H,0)),0))</f>
        <v/>
      </c>
      <c r="L114" s="195">
        <f>IF(COUNT(S114:U114)=0,"",AVERAGE(S114:U114))</f>
        <v/>
      </c>
      <c r="M114" s="195">
        <f>IF(OR($I114="",L114=""),"",L114*IFERROR(INDEX('{Dropdowns}'!$J:$J,MATCH($E$116&amp;"|"&amp;$I114,'{Dropdowns}'!$H:$H,0)),0)*IFERROR(INDEX('{Dropdowns}'!$K:$K,MATCH($E$116&amp;"|"&amp;$I114,'{Dropdowns}'!$H:$H,0)),0))</f>
        <v/>
      </c>
      <c r="P114" s="453" t="n"/>
    </row>
    <row r="115" ht="13.35" customHeight="1" s="162">
      <c r="B115" s="289" t="inlineStr">
        <is>
          <t>Filter Manufacturer</t>
        </is>
      </c>
      <c r="C115" s="174" t="n"/>
      <c r="D115" s="173" t="n"/>
      <c r="E115" s="288" t="n"/>
      <c r="F115" s="174" t="n"/>
      <c r="G115" s="173" t="n"/>
      <c r="I115" s="291" t="n"/>
      <c r="J115" s="195">
        <f>IF(COUNT(P115:R115)=0,"",AVERAGE(P115:R115))</f>
        <v/>
      </c>
      <c r="K115" s="195">
        <f>IF(OR($I115="",J115=""),"",J115*IFERROR(INDEX('{Dropdowns}'!$J:$J,MATCH($E$116&amp;"|"&amp;$I115,'{Dropdowns}'!$H:$H,0)),0)*IFERROR(INDEX('{Dropdowns}'!$K:$K,MATCH($E$116&amp;"|"&amp;$I115,'{Dropdowns}'!$H:$H,0)),0))</f>
        <v/>
      </c>
      <c r="L115" s="195">
        <f>IF(COUNT(S115:U115)=0,"",AVERAGE(S115:U115))</f>
        <v/>
      </c>
      <c r="M115" s="195">
        <f>IF(OR($I115="",L115=""),"",L115*IFERROR(INDEX('{Dropdowns}'!$J:$J,MATCH($E$116&amp;"|"&amp;$I115,'{Dropdowns}'!$H:$H,0)),0)*IFERROR(INDEX('{Dropdowns}'!$K:$K,MATCH($E$116&amp;"|"&amp;$I115,'{Dropdowns}'!$H:$H,0)),0))</f>
        <v/>
      </c>
      <c r="P115" s="453" t="n"/>
    </row>
    <row r="116" ht="13.35" customHeight="1" s="162">
      <c r="B116" s="289" t="inlineStr">
        <is>
          <t>Filter Type</t>
        </is>
      </c>
      <c r="C116" s="174" t="n"/>
      <c r="D116" s="173" t="n"/>
      <c r="E116" s="291" t="n"/>
      <c r="F116" s="174" t="n"/>
      <c r="G116" s="173" t="n"/>
      <c r="I116" s="291" t="n"/>
      <c r="J116" s="195">
        <f>IF(COUNT(P116:R116)=0,"",AVERAGE(P116:R116))</f>
        <v/>
      </c>
      <c r="K116" s="195">
        <f>IF(OR($I116="",J116=""),"",J116*IFERROR(INDEX('{Dropdowns}'!$J:$J,MATCH($E$116&amp;"|"&amp;$I116,'{Dropdowns}'!$H:$H,0)),0)*IFERROR(INDEX('{Dropdowns}'!$K:$K,MATCH($E$116&amp;"|"&amp;$I116,'{Dropdowns}'!$H:$H,0)),0))</f>
        <v/>
      </c>
      <c r="L116" s="195">
        <f>IF(COUNT(S116:U116)=0,"",AVERAGE(S116:U116))</f>
        <v/>
      </c>
      <c r="M116" s="195">
        <f>IF(OR($I116="",L116=""),"",L116*IFERROR(INDEX('{Dropdowns}'!$J:$J,MATCH($E$116&amp;"|"&amp;$I116,'{Dropdowns}'!$H:$H,0)),0)*IFERROR(INDEX('{Dropdowns}'!$K:$K,MATCH($E$116&amp;"|"&amp;$I116,'{Dropdowns}'!$H:$H,0)),0))</f>
        <v/>
      </c>
      <c r="P116" s="453" t="n"/>
    </row>
    <row r="117" ht="13.35" customHeight="1" s="162">
      <c r="B117" s="289" t="inlineStr">
        <is>
          <t>Instrument</t>
        </is>
      </c>
      <c r="C117" s="174" t="n"/>
      <c r="D117" s="173" t="n"/>
      <c r="E117" s="288" t="n"/>
      <c r="F117" s="174" t="n"/>
      <c r="G117" s="173" t="n"/>
      <c r="I117" s="291" t="n"/>
      <c r="J117" s="195">
        <f>IF(COUNT(P117:R117)=0,"",AVERAGE(P117:R117))</f>
        <v/>
      </c>
      <c r="K117" s="195">
        <f>IF(OR($I117="",J117=""),"",J117*IFERROR(INDEX('{Dropdowns}'!$J:$J,MATCH($E$116&amp;"|"&amp;$I117,'{Dropdowns}'!$H:$H,0)),0)*IFERROR(INDEX('{Dropdowns}'!$K:$K,MATCH($E$116&amp;"|"&amp;$I117,'{Dropdowns}'!$H:$H,0)),0))</f>
        <v/>
      </c>
      <c r="L117" s="195">
        <f>IF(COUNT(S117:U117)=0,"",AVERAGE(S117:U117))</f>
        <v/>
      </c>
      <c r="M117" s="195">
        <f>IF(OR($I117="",L117=""),"",L117*IFERROR(INDEX('{Dropdowns}'!$J:$J,MATCH($E$116&amp;"|"&amp;$I117,'{Dropdowns}'!$H:$H,0)),0)*IFERROR(INDEX('{Dropdowns}'!$K:$K,MATCH($E$116&amp;"|"&amp;$I117,'{Dropdowns}'!$H:$H,0)),0))</f>
        <v/>
      </c>
      <c r="P117" s="453" t="n"/>
    </row>
    <row r="118" ht="13.35" customHeight="1" s="162">
      <c r="B118" s="188" t="inlineStr">
        <is>
          <t>Hood Airflow Totals</t>
        </is>
      </c>
      <c r="C118" s="174" t="n"/>
      <c r="D118" s="174" t="n"/>
      <c r="E118" s="174" t="n"/>
      <c r="F118" s="174" t="n"/>
      <c r="G118" s="173" t="n"/>
      <c r="I118" s="291" t="n"/>
      <c r="J118" s="195">
        <f>IF(COUNT(P118:R118)=0,"",AVERAGE(P118:R118))</f>
        <v/>
      </c>
      <c r="K118" s="195">
        <f>IF(OR($I118="",J118=""),"",J118*IFERROR(INDEX('{Dropdowns}'!$J:$J,MATCH($E$116&amp;"|"&amp;$I118,'{Dropdowns}'!$H:$H,0)),0)*IFERROR(INDEX('{Dropdowns}'!$K:$K,MATCH($E$116&amp;"|"&amp;$I118,'{Dropdowns}'!$H:$H,0)),0))</f>
        <v/>
      </c>
      <c r="L118" s="195">
        <f>IF(COUNT(S118:U118)=0,"",AVERAGE(S118:U118))</f>
        <v/>
      </c>
      <c r="M118" s="195">
        <f>IF(OR($I118="",L118=""),"",L118*IFERROR(INDEX('{Dropdowns}'!$J:$J,MATCH($E$116&amp;"|"&amp;$I118,'{Dropdowns}'!$H:$H,0)),0)*IFERROR(INDEX('{Dropdowns}'!$K:$K,MATCH($E$116&amp;"|"&amp;$I118,'{Dropdowns}'!$H:$H,0)),0))</f>
        <v/>
      </c>
      <c r="P118" s="453"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IF(OR($I119="",J119=""),"",J119*IFERROR(INDEX('{Dropdowns}'!$J:$J,MATCH($E$116&amp;"|"&amp;$I119,'{Dropdowns}'!$H:$H,0)),0)*IFERROR(INDEX('{Dropdowns}'!$K:$K,MATCH($E$116&amp;"|"&amp;$I119,'{Dropdowns}'!$H:$H,0)),0))</f>
        <v/>
      </c>
      <c r="L119" s="195">
        <f>IF(COUNT(S119:U119)=0,"",AVERAGE(S119:U119))</f>
        <v/>
      </c>
      <c r="M119" s="195">
        <f>IF(OR($I119="",L119=""),"",L119*IFERROR(INDEX('{Dropdowns}'!$J:$J,MATCH($E$116&amp;"|"&amp;$I119,'{Dropdowns}'!$H:$H,0)),0)*IFERROR(INDEX('{Dropdowns}'!$K:$K,MATCH($E$116&amp;"|"&amp;$I119,'{Dropdowns}'!$H:$H,0)),0))</f>
        <v/>
      </c>
      <c r="P119" s="453" t="n"/>
    </row>
    <row r="120" ht="13.35" customHeight="1" s="162">
      <c r="B120" s="195">
        <f>IF(E107=0,"", E107)</f>
        <v/>
      </c>
      <c r="C120" s="173" t="n"/>
      <c r="D120" s="195">
        <f>IF(SUM(K108:K121)=0,"",SUM(K108:K121))</f>
        <v/>
      </c>
      <c r="E120" s="173" t="n"/>
      <c r="F120" s="195">
        <f>IF(SUM(M108:M121)=0,"",SUM(M108:M121))</f>
        <v/>
      </c>
      <c r="G120" s="173" t="n"/>
      <c r="H120" s="68">
        <f>IF(OR(B120="",B120=0),"",IF(F120="",IF(D120="","",D120/B120),F120/B120))</f>
        <v/>
      </c>
      <c r="I120" s="291" t="n"/>
      <c r="J120" s="195">
        <f>IF(COUNT(P120:R120)=0,"",AVERAGE(P120:R120))</f>
        <v/>
      </c>
      <c r="K120" s="195">
        <f>IF(OR($I120="",J120=""),"",J120*IFERROR(INDEX('{Dropdowns}'!$J:$J,MATCH($E$116&amp;"|"&amp;$I120,'{Dropdowns}'!$H:$H,0)),0)*IFERROR(INDEX('{Dropdowns}'!$K:$K,MATCH($E$116&amp;"|"&amp;$I120,'{Dropdowns}'!$H:$H,0)),0))</f>
        <v/>
      </c>
      <c r="L120" s="195">
        <f>IF(COUNT(S120:U120)=0,"",AVERAGE(S120:U120))</f>
        <v/>
      </c>
      <c r="M120" s="195">
        <f>IF(OR($I120="",L120=""),"",L120*IFERROR(INDEX('{Dropdowns}'!$J:$J,MATCH($E$116&amp;"|"&amp;$I120,'{Dropdowns}'!$H:$H,0)),0)*IFERROR(INDEX('{Dropdowns}'!$K:$K,MATCH($E$116&amp;"|"&amp;$I120,'{Dropdowns}'!$H:$H,0)),0))</f>
        <v/>
      </c>
      <c r="P120" s="457" t="n"/>
    </row>
    <row r="121" ht="13.35" customHeight="1" s="162">
      <c r="B121" s="195" t="inlineStr">
        <is>
          <t>CFM / ft</t>
        </is>
      </c>
      <c r="C121" s="173" t="n"/>
      <c r="D121" s="195">
        <f>IF(OR(D120="",E109="",E109=0),"",D120/E109)</f>
        <v/>
      </c>
      <c r="E121" s="173" t="n"/>
      <c r="F121" s="195">
        <f>IF(OR(F120="",E109="",E109=0),"",F120/E109)</f>
        <v/>
      </c>
      <c r="G121" s="173" t="n"/>
      <c r="I121" s="291" t="n"/>
      <c r="J121" s="195">
        <f>IF(COUNT(P121:R121)=0,"",AVERAGE(P121:R121))</f>
        <v/>
      </c>
      <c r="K121" s="195">
        <f>IF(OR($I121="",J121=""),"",J121*IFERROR(INDEX('{Dropdowns}'!$J:$J,MATCH($E$116&amp;"|"&amp;$I121,'{Dropdowns}'!$H:$H,0)),0)*IFERROR(INDEX('{Dropdowns}'!$K:$K,MATCH($E$116&amp;"|"&amp;$I121,'{Dropdowns}'!$H:$H,0)),0))</f>
        <v/>
      </c>
      <c r="L121" s="195">
        <f>IF(COUNT(S121:U121)=0,"",AVERAGE(S121:U121))</f>
        <v/>
      </c>
      <c r="M121" s="195">
        <f>IF(OR($I121="",L121=""),"",L121*IFERROR(INDEX('{Dropdowns}'!$J:$J,MATCH($E$116&amp;"|"&amp;$I121,'{Dropdowns}'!$H:$H,0)),0)*IFERROR(INDEX('{Dropdowns}'!$K:$K,MATCH($E$116&amp;"|"&amp;$I121,'{Dropdowns}'!$H:$H,0)),0))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20" t="n"/>
      <c r="F123" s="403" t="n"/>
      <c r="G123" s="200" t="inlineStr">
        <is>
          <t>Service</t>
        </is>
      </c>
      <c r="H123" s="403" t="n"/>
      <c r="I123" s="210">
        <f>IF('{Equipment Data Entry}'!C131="","",'{Equipment Data Entry}'!C131)</f>
        <v/>
      </c>
      <c r="J123" s="420" t="n"/>
      <c r="K123" s="420" t="n"/>
      <c r="L123" s="420" t="n"/>
      <c r="M123" s="403" t="n"/>
      <c r="P123" s="450" t="inlineStr">
        <is>
          <t>Technician Notes</t>
        </is>
      </c>
    </row>
    <row r="124" ht="13.35" customHeight="1" s="162">
      <c r="B124" s="424" t="n"/>
      <c r="C124" s="425" t="n"/>
      <c r="D124" s="424" t="n"/>
      <c r="E124" s="426" t="n"/>
      <c r="F124" s="425" t="n"/>
      <c r="G124" s="424" t="n"/>
      <c r="H124" s="425" t="n"/>
      <c r="I124" s="424" t="n"/>
      <c r="J124" s="426" t="n"/>
      <c r="K124" s="426" t="n"/>
      <c r="L124" s="426" t="n"/>
      <c r="M124" s="425" t="n"/>
      <c r="P124" s="453" t="n"/>
    </row>
    <row r="125" ht="13.35" customHeight="1" s="162">
      <c r="B125" s="5" t="n"/>
      <c r="C125" s="5" t="n"/>
      <c r="P125" s="453"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3"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70"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2" t="n"/>
      <c r="J128" s="442" t="n"/>
      <c r="K128" s="442" t="n"/>
      <c r="L128" s="442" t="n"/>
      <c r="M128" s="442" t="n"/>
      <c r="P128" s="471" t="inlineStr">
        <is>
          <t>Init 1</t>
        </is>
      </c>
      <c r="Q128" s="472" t="inlineStr">
        <is>
          <t>Init 2</t>
        </is>
      </c>
      <c r="R128" s="472" t="inlineStr">
        <is>
          <t>Init 3</t>
        </is>
      </c>
      <c r="S128" s="472" t="inlineStr">
        <is>
          <t>Final 1</t>
        </is>
      </c>
      <c r="T128" s="472" t="inlineStr">
        <is>
          <t>Final 2</t>
        </is>
      </c>
      <c r="U128" s="472"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IF(OR($I129="",J129=""),"",J129*IFERROR(INDEX('{Dropdowns}'!$J:$J,MATCH($E$137&amp;"|"&amp;$I129,'{Dropdowns}'!$H:$H,0)),0)*IFERROR(INDEX('{Dropdowns}'!$K:$K,MATCH($E$137&amp;"|"&amp;$I129,'{Dropdowns}'!$H:$H,0)),0))</f>
        <v/>
      </c>
      <c r="L129" s="195">
        <f>IF(COUNT(S129:U129)=0,"",AVERAGE(S129:U129))</f>
        <v/>
      </c>
      <c r="M129" s="195">
        <f>IF(OR($I129="",L129=""),"",L129*IFERROR(INDEX('{Dropdowns}'!$J:$J,MATCH($E$137&amp;"|"&amp;$I129,'{Dropdowns}'!$H:$H,0)),0)*IFERROR(INDEX('{Dropdowns}'!$K:$K,MATCH($E$137&amp;"|"&amp;$I129,'{Dropdowns}'!$H:$H,0)),0))</f>
        <v/>
      </c>
      <c r="P129" s="453"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IF(OR($I130="",J130=""),"",J130*IFERROR(INDEX('{Dropdowns}'!$J:$J,MATCH($E$137&amp;"|"&amp;$I130,'{Dropdowns}'!$H:$H,0)),0)*IFERROR(INDEX('{Dropdowns}'!$K:$K,MATCH($E$137&amp;"|"&amp;$I130,'{Dropdowns}'!$H:$H,0)),0))</f>
        <v/>
      </c>
      <c r="L130" s="195">
        <f>IF(COUNT(S130:U130)=0,"",AVERAGE(S130:U130))</f>
        <v/>
      </c>
      <c r="M130" s="195">
        <f>IF(OR($I130="",L130=""),"",L130*IFERROR(INDEX('{Dropdowns}'!$J:$J,MATCH($E$137&amp;"|"&amp;$I130,'{Dropdowns}'!$H:$H,0)),0)*IFERROR(INDEX('{Dropdowns}'!$K:$K,MATCH($E$137&amp;"|"&amp;$I130,'{Dropdowns}'!$H:$H,0)),0))</f>
        <v/>
      </c>
      <c r="P130" s="453" t="n"/>
    </row>
    <row r="131" ht="13.35" customHeight="1" s="162">
      <c r="B131" s="188" t="inlineStr">
        <is>
          <t>Hood Data</t>
        </is>
      </c>
      <c r="C131" s="174" t="n"/>
      <c r="D131" s="174" t="n"/>
      <c r="E131" s="174" t="n"/>
      <c r="F131" s="174" t="n"/>
      <c r="G131" s="173" t="n"/>
      <c r="I131" s="291" t="n"/>
      <c r="J131" s="195">
        <f>IF(COUNT(P131:R131)=0,"",AVERAGE(P131:R131))</f>
        <v/>
      </c>
      <c r="K131" s="195">
        <f>IF(OR($I131="",J131=""),"",J131*IFERROR(INDEX('{Dropdowns}'!$J:$J,MATCH($E$137&amp;"|"&amp;$I131,'{Dropdowns}'!$H:$H,0)),0)*IFERROR(INDEX('{Dropdowns}'!$K:$K,MATCH($E$137&amp;"|"&amp;$I131,'{Dropdowns}'!$H:$H,0)),0))</f>
        <v/>
      </c>
      <c r="L131" s="195">
        <f>IF(COUNT(S131:U131)=0,"",AVERAGE(S131:U131))</f>
        <v/>
      </c>
      <c r="M131" s="195">
        <f>IF(OR($I131="",L131=""),"",L131*IFERROR(INDEX('{Dropdowns}'!$J:$J,MATCH($E$137&amp;"|"&amp;$I131,'{Dropdowns}'!$H:$H,0)),0)*IFERROR(INDEX('{Dropdowns}'!$K:$K,MATCH($E$137&amp;"|"&amp;$I131,'{Dropdowns}'!$H:$H,0)),0))</f>
        <v/>
      </c>
      <c r="P131" s="453" t="n"/>
    </row>
    <row r="132" ht="13.35" customHeight="1" s="162">
      <c r="B132" s="289" t="inlineStr">
        <is>
          <t>Manufacturer</t>
        </is>
      </c>
      <c r="C132" s="174" t="n"/>
      <c r="D132" s="173" t="n"/>
      <c r="E132" s="287">
        <f>E127</f>
        <v/>
      </c>
      <c r="F132" s="174" t="n"/>
      <c r="G132" s="173" t="n"/>
      <c r="I132" s="291" t="n"/>
      <c r="J132" s="195">
        <f>IF(COUNT(P132:R132)=0,"",AVERAGE(P132:R132))</f>
        <v/>
      </c>
      <c r="K132" s="195">
        <f>IF(OR($I132="",J132=""),"",J132*IFERROR(INDEX('{Dropdowns}'!$J:$J,MATCH($E$137&amp;"|"&amp;$I132,'{Dropdowns}'!$H:$H,0)),0)*IFERROR(INDEX('{Dropdowns}'!$K:$K,MATCH($E$137&amp;"|"&amp;$I132,'{Dropdowns}'!$H:$H,0)),0))</f>
        <v/>
      </c>
      <c r="L132" s="195">
        <f>IF(COUNT(S132:U132)=0,"",AVERAGE(S132:U132))</f>
        <v/>
      </c>
      <c r="M132" s="195">
        <f>IF(OR($I132="",L132=""),"",L132*IFERROR(INDEX('{Dropdowns}'!$J:$J,MATCH($E$137&amp;"|"&amp;$I132,'{Dropdowns}'!$H:$H,0)),0)*IFERROR(INDEX('{Dropdowns}'!$K:$K,MATCH($E$137&amp;"|"&amp;$I132,'{Dropdowns}'!$H:$H,0)),0))</f>
        <v/>
      </c>
      <c r="P132" s="453"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IF(OR($I133="",J133=""),"",J133*IFERROR(INDEX('{Dropdowns}'!$J:$J,MATCH($E$137&amp;"|"&amp;$I133,'{Dropdowns}'!$H:$H,0)),0)*IFERROR(INDEX('{Dropdowns}'!$K:$K,MATCH($E$137&amp;"|"&amp;$I133,'{Dropdowns}'!$H:$H,0)),0))</f>
        <v/>
      </c>
      <c r="L133" s="195">
        <f>IF(COUNT(S133:U133)=0,"",AVERAGE(S133:U133))</f>
        <v/>
      </c>
      <c r="M133" s="195">
        <f>IF(OR($I133="",L133=""),"",L133*IFERROR(INDEX('{Dropdowns}'!$J:$J,MATCH($E$137&amp;"|"&amp;$I133,'{Dropdowns}'!$H:$H,0)),0)*IFERROR(INDEX('{Dropdowns}'!$K:$K,MATCH($E$137&amp;"|"&amp;$I133,'{Dropdowns}'!$H:$H,0)),0))</f>
        <v/>
      </c>
      <c r="P133" s="453" t="n"/>
    </row>
    <row r="134" ht="13.35" customHeight="1" s="162">
      <c r="B134" s="289" t="inlineStr">
        <is>
          <t>Serial Number</t>
        </is>
      </c>
      <c r="C134" s="174" t="n"/>
      <c r="D134" s="173" t="n"/>
      <c r="E134" s="288" t="n"/>
      <c r="F134" s="174" t="n"/>
      <c r="G134" s="173" t="n"/>
      <c r="I134" s="291" t="n"/>
      <c r="J134" s="195">
        <f>IF(COUNT(P134:R134)=0,"",AVERAGE(P134:R134))</f>
        <v/>
      </c>
      <c r="K134" s="195">
        <f>IF(OR($I134="",J134=""),"",J134*IFERROR(INDEX('{Dropdowns}'!$J:$J,MATCH($E$137&amp;"|"&amp;$I134,'{Dropdowns}'!$H:$H,0)),0)*IFERROR(INDEX('{Dropdowns}'!$K:$K,MATCH($E$137&amp;"|"&amp;$I134,'{Dropdowns}'!$H:$H,0)),0))</f>
        <v/>
      </c>
      <c r="L134" s="195">
        <f>IF(COUNT(S134:U134)=0,"",AVERAGE(S134:U134))</f>
        <v/>
      </c>
      <c r="M134" s="195">
        <f>IF(OR($I134="",L134=""),"",L134*IFERROR(INDEX('{Dropdowns}'!$J:$J,MATCH($E$137&amp;"|"&amp;$I134,'{Dropdowns}'!$H:$H,0)),0)*IFERROR(INDEX('{Dropdowns}'!$K:$K,MATCH($E$137&amp;"|"&amp;$I134,'{Dropdowns}'!$H:$H,0)),0))</f>
        <v/>
      </c>
      <c r="P134" s="453" t="n"/>
    </row>
    <row r="135" ht="13.35" customHeight="1" s="162">
      <c r="B135" s="289" t="inlineStr">
        <is>
          <t>Hood Type</t>
        </is>
      </c>
      <c r="C135" s="174" t="n"/>
      <c r="D135" s="173" t="n"/>
      <c r="E135" s="288" t="n"/>
      <c r="F135" s="174" t="n"/>
      <c r="G135" s="173" t="n"/>
      <c r="I135" s="291" t="n"/>
      <c r="J135" s="195">
        <f>IF(COUNT(P135:R135)=0,"",AVERAGE(P135:R135))</f>
        <v/>
      </c>
      <c r="K135" s="195">
        <f>IF(OR($I135="",J135=""),"",J135*IFERROR(INDEX('{Dropdowns}'!$J:$J,MATCH($E$137&amp;"|"&amp;$I135,'{Dropdowns}'!$H:$H,0)),0)*IFERROR(INDEX('{Dropdowns}'!$K:$K,MATCH($E$137&amp;"|"&amp;$I135,'{Dropdowns}'!$H:$H,0)),0))</f>
        <v/>
      </c>
      <c r="L135" s="195">
        <f>IF(COUNT(S135:U135)=0,"",AVERAGE(S135:U135))</f>
        <v/>
      </c>
      <c r="M135" s="195">
        <f>IF(OR($I135="",L135=""),"",L135*IFERROR(INDEX('{Dropdowns}'!$J:$J,MATCH($E$137&amp;"|"&amp;$I135,'{Dropdowns}'!$H:$H,0)),0)*IFERROR(INDEX('{Dropdowns}'!$K:$K,MATCH($E$137&amp;"|"&amp;$I135,'{Dropdowns}'!$H:$H,0)),0))</f>
        <v/>
      </c>
      <c r="P135" s="453" t="n"/>
    </row>
    <row r="136" ht="13.35" customHeight="1" s="162">
      <c r="B136" s="289" t="inlineStr">
        <is>
          <t>Filter Manufacturer</t>
        </is>
      </c>
      <c r="C136" s="174" t="n"/>
      <c r="D136" s="173" t="n"/>
      <c r="E136" s="288" t="n"/>
      <c r="F136" s="174" t="n"/>
      <c r="G136" s="173" t="n"/>
      <c r="I136" s="291" t="n"/>
      <c r="J136" s="195">
        <f>IF(COUNT(P136:R136)=0,"",AVERAGE(P136:R136))</f>
        <v/>
      </c>
      <c r="K136" s="195">
        <f>IF(OR($I136="",J136=""),"",J136*IFERROR(INDEX('{Dropdowns}'!$J:$J,MATCH($E$137&amp;"|"&amp;$I136,'{Dropdowns}'!$H:$H,0)),0)*IFERROR(INDEX('{Dropdowns}'!$K:$K,MATCH($E$137&amp;"|"&amp;$I136,'{Dropdowns}'!$H:$H,0)),0))</f>
        <v/>
      </c>
      <c r="L136" s="195">
        <f>IF(COUNT(S136:U136)=0,"",AVERAGE(S136:U136))</f>
        <v/>
      </c>
      <c r="M136" s="195">
        <f>IF(OR($I136="",L136=""),"",L136*IFERROR(INDEX('{Dropdowns}'!$J:$J,MATCH($E$137&amp;"|"&amp;$I136,'{Dropdowns}'!$H:$H,0)),0)*IFERROR(INDEX('{Dropdowns}'!$K:$K,MATCH($E$137&amp;"|"&amp;$I136,'{Dropdowns}'!$H:$H,0)),0))</f>
        <v/>
      </c>
      <c r="P136" s="453" t="n"/>
    </row>
    <row r="137" ht="13.35" customHeight="1" s="162">
      <c r="B137" s="289" t="inlineStr">
        <is>
          <t>Filter Type</t>
        </is>
      </c>
      <c r="C137" s="174" t="n"/>
      <c r="D137" s="173" t="n"/>
      <c r="E137" s="291" t="n"/>
      <c r="F137" s="174" t="n"/>
      <c r="G137" s="173" t="n"/>
      <c r="I137" s="291" t="n"/>
      <c r="J137" s="195">
        <f>IF(COUNT(P137:R137)=0,"",AVERAGE(P137:R137))</f>
        <v/>
      </c>
      <c r="K137" s="195">
        <f>IF(OR($I137="",J137=""),"",J137*IFERROR(INDEX('{Dropdowns}'!$J:$J,MATCH($E$137&amp;"|"&amp;$I137,'{Dropdowns}'!$H:$H,0)),0)*IFERROR(INDEX('{Dropdowns}'!$K:$K,MATCH($E$137&amp;"|"&amp;$I137,'{Dropdowns}'!$H:$H,0)),0))</f>
        <v/>
      </c>
      <c r="L137" s="195">
        <f>IF(COUNT(S137:U137)=0,"",AVERAGE(S137:U137))</f>
        <v/>
      </c>
      <c r="M137" s="195">
        <f>IF(OR($I137="",L137=""),"",L137*IFERROR(INDEX('{Dropdowns}'!$J:$J,MATCH($E$137&amp;"|"&amp;$I137,'{Dropdowns}'!$H:$H,0)),0)*IFERROR(INDEX('{Dropdowns}'!$K:$K,MATCH($E$137&amp;"|"&amp;$I137,'{Dropdowns}'!$H:$H,0)),0))</f>
        <v/>
      </c>
      <c r="P137" s="453" t="n"/>
    </row>
    <row r="138" ht="13.35" customHeight="1" s="162">
      <c r="B138" s="289" t="inlineStr">
        <is>
          <t>Instrument</t>
        </is>
      </c>
      <c r="C138" s="174" t="n"/>
      <c r="D138" s="173" t="n"/>
      <c r="E138" s="288" t="n"/>
      <c r="F138" s="174" t="n"/>
      <c r="G138" s="173" t="n"/>
      <c r="I138" s="291" t="n"/>
      <c r="J138" s="195">
        <f>IF(COUNT(P138:R138)=0,"",AVERAGE(P138:R138))</f>
        <v/>
      </c>
      <c r="K138" s="195">
        <f>IF(OR($I138="",J138=""),"",J138*IFERROR(INDEX('{Dropdowns}'!$J:$J,MATCH($E$137&amp;"|"&amp;$I138,'{Dropdowns}'!$H:$H,0)),0)*IFERROR(INDEX('{Dropdowns}'!$K:$K,MATCH($E$137&amp;"|"&amp;$I138,'{Dropdowns}'!$H:$H,0)),0))</f>
        <v/>
      </c>
      <c r="L138" s="195">
        <f>IF(COUNT(S138:U138)=0,"",AVERAGE(S138:U138))</f>
        <v/>
      </c>
      <c r="M138" s="195">
        <f>IF(OR($I138="",L138=""),"",L138*IFERROR(INDEX('{Dropdowns}'!$J:$J,MATCH($E$137&amp;"|"&amp;$I138,'{Dropdowns}'!$H:$H,0)),0)*IFERROR(INDEX('{Dropdowns}'!$K:$K,MATCH($E$137&amp;"|"&amp;$I138,'{Dropdowns}'!$H:$H,0)),0))</f>
        <v/>
      </c>
      <c r="P138" s="453" t="n"/>
    </row>
    <row r="139" ht="13.35" customHeight="1" s="162">
      <c r="B139" s="188" t="inlineStr">
        <is>
          <t>Hood Airflow Totals</t>
        </is>
      </c>
      <c r="C139" s="174" t="n"/>
      <c r="D139" s="174" t="n"/>
      <c r="E139" s="174" t="n"/>
      <c r="F139" s="174" t="n"/>
      <c r="G139" s="173" t="n"/>
      <c r="I139" s="291" t="n"/>
      <c r="J139" s="195">
        <f>IF(COUNT(P139:R139)=0,"",AVERAGE(P139:R139))</f>
        <v/>
      </c>
      <c r="K139" s="195">
        <f>IF(OR($I139="",J139=""),"",J139*IFERROR(INDEX('{Dropdowns}'!$J:$J,MATCH($E$137&amp;"|"&amp;$I139,'{Dropdowns}'!$H:$H,0)),0)*IFERROR(INDEX('{Dropdowns}'!$K:$K,MATCH($E$137&amp;"|"&amp;$I139,'{Dropdowns}'!$H:$H,0)),0))</f>
        <v/>
      </c>
      <c r="L139" s="195">
        <f>IF(COUNT(S139:U139)=0,"",AVERAGE(S139:U139))</f>
        <v/>
      </c>
      <c r="M139" s="195">
        <f>IF(OR($I139="",L139=""),"",L139*IFERROR(INDEX('{Dropdowns}'!$J:$J,MATCH($E$137&amp;"|"&amp;$I139,'{Dropdowns}'!$H:$H,0)),0)*IFERROR(INDEX('{Dropdowns}'!$K:$K,MATCH($E$137&amp;"|"&amp;$I139,'{Dropdowns}'!$H:$H,0)),0))</f>
        <v/>
      </c>
      <c r="P139" s="453"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IF(OR($I140="",J140=""),"",J140*IFERROR(INDEX('{Dropdowns}'!$J:$J,MATCH($E$137&amp;"|"&amp;$I140,'{Dropdowns}'!$H:$H,0)),0)*IFERROR(INDEX('{Dropdowns}'!$K:$K,MATCH($E$137&amp;"|"&amp;$I140,'{Dropdowns}'!$H:$H,0)),0))</f>
        <v/>
      </c>
      <c r="L140" s="195">
        <f>IF(COUNT(S140:U140)=0,"",AVERAGE(S140:U140))</f>
        <v/>
      </c>
      <c r="M140" s="195">
        <f>IF(OR($I140="",L140=""),"",L140*IFERROR(INDEX('{Dropdowns}'!$J:$J,MATCH($E$137&amp;"|"&amp;$I140,'{Dropdowns}'!$H:$H,0)),0)*IFERROR(INDEX('{Dropdowns}'!$K:$K,MATCH($E$137&amp;"|"&amp;$I140,'{Dropdowns}'!$H:$H,0)),0))</f>
        <v/>
      </c>
      <c r="P140" s="453" t="n"/>
    </row>
    <row r="141" ht="13.35" customHeight="1" s="162">
      <c r="B141" s="195">
        <f>IF(E128=0,"", E128)</f>
        <v/>
      </c>
      <c r="C141" s="173" t="n"/>
      <c r="D141" s="195">
        <f>IF(SUM(K129:K142)=0,"",SUM(K129:K142))</f>
        <v/>
      </c>
      <c r="E141" s="173" t="n"/>
      <c r="F141" s="195">
        <f>IF(SUM(M129:M142)=0,"",SUM(M129:M142))</f>
        <v/>
      </c>
      <c r="G141" s="173" t="n"/>
      <c r="H141" s="68">
        <f>IF(OR(B141="",B141=0),"",IF(F141="",IF(D141="","",D141/B141),F141/B141))</f>
        <v/>
      </c>
      <c r="I141" s="291" t="n"/>
      <c r="J141" s="195">
        <f>IF(COUNT(P141:R141)=0,"",AVERAGE(P141:R141))</f>
        <v/>
      </c>
      <c r="K141" s="195">
        <f>IF(OR($I141="",J141=""),"",J141*IFERROR(INDEX('{Dropdowns}'!$J:$J,MATCH($E$137&amp;"|"&amp;$I141,'{Dropdowns}'!$H:$H,0)),0)*IFERROR(INDEX('{Dropdowns}'!$K:$K,MATCH($E$137&amp;"|"&amp;$I141,'{Dropdowns}'!$H:$H,0)),0))</f>
        <v/>
      </c>
      <c r="L141" s="195">
        <f>IF(COUNT(S141:U141)=0,"",AVERAGE(S141:U141))</f>
        <v/>
      </c>
      <c r="M141" s="195">
        <f>IF(OR($I141="",L141=""),"",L141*IFERROR(INDEX('{Dropdowns}'!$J:$J,MATCH($E$137&amp;"|"&amp;$I141,'{Dropdowns}'!$H:$H,0)),0)*IFERROR(INDEX('{Dropdowns}'!$K:$K,MATCH($E$137&amp;"|"&amp;$I141,'{Dropdowns}'!$H:$H,0)),0))</f>
        <v/>
      </c>
      <c r="P141" s="457" t="n"/>
    </row>
    <row r="142" ht="13.35" customHeight="1" s="162">
      <c r="B142" s="195" t="inlineStr">
        <is>
          <t>CFM / ft</t>
        </is>
      </c>
      <c r="C142" s="173" t="n"/>
      <c r="D142" s="195">
        <f>IF(OR(D141="",E130="",E130=0),"",D141/E130)</f>
        <v/>
      </c>
      <c r="E142" s="173" t="n"/>
      <c r="F142" s="195">
        <f>IF(OR(F141="",E130="",E130=0),"",F141/E130)</f>
        <v/>
      </c>
      <c r="G142" s="173" t="n"/>
      <c r="I142" s="291" t="n"/>
      <c r="J142" s="195">
        <f>IF(COUNT(P142:R142)=0,"",AVERAGE(P142:R142))</f>
        <v/>
      </c>
      <c r="K142" s="195">
        <f>IF(OR($I142="",J142=""),"",J142*IFERROR(INDEX('{Dropdowns}'!$J:$J,MATCH($E$137&amp;"|"&amp;$I142,'{Dropdowns}'!$H:$H,0)),0)*IFERROR(INDEX('{Dropdowns}'!$K:$K,MATCH($E$137&amp;"|"&amp;$I142,'{Dropdowns}'!$H:$H,0)),0))</f>
        <v/>
      </c>
      <c r="L142" s="195">
        <f>IF(COUNT(S142:U142)=0,"",AVERAGE(S142:U142))</f>
        <v/>
      </c>
      <c r="M142" s="195">
        <f>IF(OR($I142="",L142=""),"",L142*IFERROR(INDEX('{Dropdowns}'!$J:$J,MATCH($E$137&amp;"|"&amp;$I142,'{Dropdowns}'!$H:$H,0)),0)*IFERROR(INDEX('{Dropdowns}'!$K:$K,MATCH($E$137&amp;"|"&amp;$I142,'{Dropdowns}'!$H:$H,0)),0))</f>
        <v/>
      </c>
    </row>
    <row r="143"/>
    <row r="144"/>
    <row r="145" ht="13.35" customHeight="1" s="162">
      <c r="B145" s="473"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20" t="n"/>
      <c r="F151" s="403" t="n"/>
      <c r="G151" s="200" t="inlineStr">
        <is>
          <t>Service</t>
        </is>
      </c>
      <c r="H151" s="403" t="n"/>
      <c r="I151" s="210">
        <f>IF('{Equipment Data Entry}'!C132="","",'{Equipment Data Entry}'!C132)</f>
        <v/>
      </c>
      <c r="J151" s="420" t="n"/>
      <c r="K151" s="420" t="n"/>
      <c r="L151" s="420" t="n"/>
      <c r="M151" s="403" t="n"/>
      <c r="P151" s="450" t="inlineStr">
        <is>
          <t>Technician Notes</t>
        </is>
      </c>
    </row>
    <row r="152" ht="13.35" customHeight="1" s="162">
      <c r="B152" s="424" t="n"/>
      <c r="C152" s="425" t="n"/>
      <c r="D152" s="424" t="n"/>
      <c r="E152" s="426" t="n"/>
      <c r="F152" s="425" t="n"/>
      <c r="G152" s="424" t="n"/>
      <c r="H152" s="425" t="n"/>
      <c r="I152" s="424" t="n"/>
      <c r="J152" s="426" t="n"/>
      <c r="K152" s="426" t="n"/>
      <c r="L152" s="426" t="n"/>
      <c r="M152" s="425" t="n"/>
      <c r="P152" s="453" t="n"/>
    </row>
    <row r="153" ht="13.35" customHeight="1" s="162">
      <c r="B153" s="5" t="n"/>
      <c r="C153" s="5" t="n"/>
      <c r="P153" s="453"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3"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70"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2" t="n"/>
      <c r="J156" s="442" t="n"/>
      <c r="K156" s="442" t="n"/>
      <c r="L156" s="442" t="n"/>
      <c r="M156" s="442" t="n"/>
      <c r="P156" s="471" t="inlineStr">
        <is>
          <t>Init 1</t>
        </is>
      </c>
      <c r="Q156" s="472" t="inlineStr">
        <is>
          <t>Init 2</t>
        </is>
      </c>
      <c r="R156" s="472" t="inlineStr">
        <is>
          <t>Init 3</t>
        </is>
      </c>
      <c r="S156" s="472" t="inlineStr">
        <is>
          <t>Final 1</t>
        </is>
      </c>
      <c r="T156" s="472" t="inlineStr">
        <is>
          <t>Final 2</t>
        </is>
      </c>
      <c r="U156" s="472"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IF(OR($I157="",J157=""),"",J157*IFERROR(INDEX('{Dropdowns}'!$J:$J,MATCH($E$165&amp;"|"&amp;$I157,'{Dropdowns}'!$H:$H,0)),0)*IFERROR(INDEX('{Dropdowns}'!$K:$K,MATCH($E$165&amp;"|"&amp;$I157,'{Dropdowns}'!$H:$H,0)),0))</f>
        <v/>
      </c>
      <c r="L157" s="195">
        <f>IF(COUNT(S157:U157)=0,"",AVERAGE(S157:U157))</f>
        <v/>
      </c>
      <c r="M157" s="195">
        <f>IF(OR($I157="",L157=""),"",L157*IFERROR(INDEX('{Dropdowns}'!$J:$J,MATCH($E$165&amp;"|"&amp;$I157,'{Dropdowns}'!$H:$H,0)),0)*IFERROR(INDEX('{Dropdowns}'!$K:$K,MATCH($E$165&amp;"|"&amp;$I157,'{Dropdowns}'!$H:$H,0)),0))</f>
        <v/>
      </c>
      <c r="P157" s="453"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IF(OR($I158="",J158=""),"",J158*IFERROR(INDEX('{Dropdowns}'!$J:$J,MATCH($E$165&amp;"|"&amp;$I158,'{Dropdowns}'!$H:$H,0)),0)*IFERROR(INDEX('{Dropdowns}'!$K:$K,MATCH($E$165&amp;"|"&amp;$I158,'{Dropdowns}'!$H:$H,0)),0))</f>
        <v/>
      </c>
      <c r="L158" s="195">
        <f>IF(COUNT(S158:U158)=0,"",AVERAGE(S158:U158))</f>
        <v/>
      </c>
      <c r="M158" s="195">
        <f>IF(OR($I158="",L158=""),"",L158*IFERROR(INDEX('{Dropdowns}'!$J:$J,MATCH($E$165&amp;"|"&amp;$I158,'{Dropdowns}'!$H:$H,0)),0)*IFERROR(INDEX('{Dropdowns}'!$K:$K,MATCH($E$165&amp;"|"&amp;$I158,'{Dropdowns}'!$H:$H,0)),0))</f>
        <v/>
      </c>
      <c r="P158" s="453" t="n"/>
    </row>
    <row r="159" ht="13.35" customHeight="1" s="162">
      <c r="B159" s="188" t="inlineStr">
        <is>
          <t>Hood Data</t>
        </is>
      </c>
      <c r="C159" s="174" t="n"/>
      <c r="D159" s="174" t="n"/>
      <c r="E159" s="174" t="n"/>
      <c r="F159" s="174" t="n"/>
      <c r="G159" s="173" t="n"/>
      <c r="I159" s="291" t="n"/>
      <c r="J159" s="195">
        <f>IF(COUNT(P159:R159)=0,"",AVERAGE(P159:R159))</f>
        <v/>
      </c>
      <c r="K159" s="195">
        <f>IF(OR($I159="",J159=""),"",J159*IFERROR(INDEX('{Dropdowns}'!$J:$J,MATCH($E$165&amp;"|"&amp;$I159,'{Dropdowns}'!$H:$H,0)),0)*IFERROR(INDEX('{Dropdowns}'!$K:$K,MATCH($E$165&amp;"|"&amp;$I159,'{Dropdowns}'!$H:$H,0)),0))</f>
        <v/>
      </c>
      <c r="L159" s="195">
        <f>IF(COUNT(S159:U159)=0,"",AVERAGE(S159:U159))</f>
        <v/>
      </c>
      <c r="M159" s="195">
        <f>IF(OR($I159="",L159=""),"",L159*IFERROR(INDEX('{Dropdowns}'!$J:$J,MATCH($E$165&amp;"|"&amp;$I159,'{Dropdowns}'!$H:$H,0)),0)*IFERROR(INDEX('{Dropdowns}'!$K:$K,MATCH($E$165&amp;"|"&amp;$I159,'{Dropdowns}'!$H:$H,0)),0))</f>
        <v/>
      </c>
      <c r="P159" s="453" t="n"/>
    </row>
    <row r="160" ht="13.35" customHeight="1" s="162">
      <c r="B160" s="289" t="inlineStr">
        <is>
          <t>Manufacturer</t>
        </is>
      </c>
      <c r="C160" s="174" t="n"/>
      <c r="D160" s="173" t="n"/>
      <c r="E160" s="287">
        <f>E155</f>
        <v/>
      </c>
      <c r="F160" s="174" t="n"/>
      <c r="G160" s="173" t="n"/>
      <c r="I160" s="291" t="n"/>
      <c r="J160" s="195">
        <f>IF(COUNT(P160:R160)=0,"",AVERAGE(P160:R160))</f>
        <v/>
      </c>
      <c r="K160" s="195">
        <f>IF(OR($I160="",J160=""),"",J160*IFERROR(INDEX('{Dropdowns}'!$J:$J,MATCH($E$165&amp;"|"&amp;$I160,'{Dropdowns}'!$H:$H,0)),0)*IFERROR(INDEX('{Dropdowns}'!$K:$K,MATCH($E$165&amp;"|"&amp;$I160,'{Dropdowns}'!$H:$H,0)),0))</f>
        <v/>
      </c>
      <c r="L160" s="195">
        <f>IF(COUNT(S160:U160)=0,"",AVERAGE(S160:U160))</f>
        <v/>
      </c>
      <c r="M160" s="195">
        <f>IF(OR($I160="",L160=""),"",L160*IFERROR(INDEX('{Dropdowns}'!$J:$J,MATCH($E$165&amp;"|"&amp;$I160,'{Dropdowns}'!$H:$H,0)),0)*IFERROR(INDEX('{Dropdowns}'!$K:$K,MATCH($E$165&amp;"|"&amp;$I160,'{Dropdowns}'!$H:$H,0)),0))</f>
        <v/>
      </c>
      <c r="P160" s="453"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IF(OR($I161="",J161=""),"",J161*IFERROR(INDEX('{Dropdowns}'!$J:$J,MATCH($E$165&amp;"|"&amp;$I161,'{Dropdowns}'!$H:$H,0)),0)*IFERROR(INDEX('{Dropdowns}'!$K:$K,MATCH($E$165&amp;"|"&amp;$I161,'{Dropdowns}'!$H:$H,0)),0))</f>
        <v/>
      </c>
      <c r="L161" s="195">
        <f>IF(COUNT(S161:U161)=0,"",AVERAGE(S161:U161))</f>
        <v/>
      </c>
      <c r="M161" s="195">
        <f>IF(OR($I161="",L161=""),"",L161*IFERROR(INDEX('{Dropdowns}'!$J:$J,MATCH($E$165&amp;"|"&amp;$I161,'{Dropdowns}'!$H:$H,0)),0)*IFERROR(INDEX('{Dropdowns}'!$K:$K,MATCH($E$165&amp;"|"&amp;$I161,'{Dropdowns}'!$H:$H,0)),0))</f>
        <v/>
      </c>
      <c r="P161" s="453" t="n"/>
    </row>
    <row r="162" ht="13.35" customHeight="1" s="162">
      <c r="B162" s="289" t="inlineStr">
        <is>
          <t>Serial Number</t>
        </is>
      </c>
      <c r="C162" s="174" t="n"/>
      <c r="D162" s="173" t="n"/>
      <c r="E162" s="288" t="n"/>
      <c r="F162" s="174" t="n"/>
      <c r="G162" s="173" t="n"/>
      <c r="I162" s="291" t="n"/>
      <c r="J162" s="195">
        <f>IF(COUNT(P162:R162)=0,"",AVERAGE(P162:R162))</f>
        <v/>
      </c>
      <c r="K162" s="195">
        <f>IF(OR($I162="",J162=""),"",J162*IFERROR(INDEX('{Dropdowns}'!$J:$J,MATCH($E$165&amp;"|"&amp;$I162,'{Dropdowns}'!$H:$H,0)),0)*IFERROR(INDEX('{Dropdowns}'!$K:$K,MATCH($E$165&amp;"|"&amp;$I162,'{Dropdowns}'!$H:$H,0)),0))</f>
        <v/>
      </c>
      <c r="L162" s="195">
        <f>IF(COUNT(S162:U162)=0,"",AVERAGE(S162:U162))</f>
        <v/>
      </c>
      <c r="M162" s="195">
        <f>IF(OR($I162="",L162=""),"",L162*IFERROR(INDEX('{Dropdowns}'!$J:$J,MATCH($E$165&amp;"|"&amp;$I162,'{Dropdowns}'!$H:$H,0)),0)*IFERROR(INDEX('{Dropdowns}'!$K:$K,MATCH($E$165&amp;"|"&amp;$I162,'{Dropdowns}'!$H:$H,0)),0))</f>
        <v/>
      </c>
      <c r="P162" s="453" t="n"/>
    </row>
    <row r="163" ht="13.35" customHeight="1" s="162">
      <c r="B163" s="289" t="inlineStr">
        <is>
          <t>Hood Type</t>
        </is>
      </c>
      <c r="C163" s="174" t="n"/>
      <c r="D163" s="173" t="n"/>
      <c r="E163" s="288" t="n"/>
      <c r="F163" s="174" t="n"/>
      <c r="G163" s="173" t="n"/>
      <c r="I163" s="291" t="n"/>
      <c r="J163" s="195">
        <f>IF(COUNT(P163:R163)=0,"",AVERAGE(P163:R163))</f>
        <v/>
      </c>
      <c r="K163" s="195">
        <f>IF(OR($I163="",J163=""),"",J163*IFERROR(INDEX('{Dropdowns}'!$J:$J,MATCH($E$165&amp;"|"&amp;$I163,'{Dropdowns}'!$H:$H,0)),0)*IFERROR(INDEX('{Dropdowns}'!$K:$K,MATCH($E$165&amp;"|"&amp;$I163,'{Dropdowns}'!$H:$H,0)),0))</f>
        <v/>
      </c>
      <c r="L163" s="195">
        <f>IF(COUNT(S163:U163)=0,"",AVERAGE(S163:U163))</f>
        <v/>
      </c>
      <c r="M163" s="195">
        <f>IF(OR($I163="",L163=""),"",L163*IFERROR(INDEX('{Dropdowns}'!$J:$J,MATCH($E$165&amp;"|"&amp;$I163,'{Dropdowns}'!$H:$H,0)),0)*IFERROR(INDEX('{Dropdowns}'!$K:$K,MATCH($E$165&amp;"|"&amp;$I163,'{Dropdowns}'!$H:$H,0)),0))</f>
        <v/>
      </c>
      <c r="P163" s="453" t="n"/>
    </row>
    <row r="164" ht="13.35" customHeight="1" s="162">
      <c r="B164" s="289" t="inlineStr">
        <is>
          <t>Filter Manufacturer</t>
        </is>
      </c>
      <c r="C164" s="174" t="n"/>
      <c r="D164" s="173" t="n"/>
      <c r="E164" s="288" t="n"/>
      <c r="F164" s="174" t="n"/>
      <c r="G164" s="173" t="n"/>
      <c r="I164" s="291" t="n"/>
      <c r="J164" s="195">
        <f>IF(COUNT(P164:R164)=0,"",AVERAGE(P164:R164))</f>
        <v/>
      </c>
      <c r="K164" s="195">
        <f>IF(OR($I164="",J164=""),"",J164*IFERROR(INDEX('{Dropdowns}'!$J:$J,MATCH($E$165&amp;"|"&amp;$I164,'{Dropdowns}'!$H:$H,0)),0)*IFERROR(INDEX('{Dropdowns}'!$K:$K,MATCH($E$165&amp;"|"&amp;$I164,'{Dropdowns}'!$H:$H,0)),0))</f>
        <v/>
      </c>
      <c r="L164" s="195">
        <f>IF(COUNT(S164:U164)=0,"",AVERAGE(S164:U164))</f>
        <v/>
      </c>
      <c r="M164" s="195">
        <f>IF(OR($I164="",L164=""),"",L164*IFERROR(INDEX('{Dropdowns}'!$J:$J,MATCH($E$165&amp;"|"&amp;$I164,'{Dropdowns}'!$H:$H,0)),0)*IFERROR(INDEX('{Dropdowns}'!$K:$K,MATCH($E$165&amp;"|"&amp;$I164,'{Dropdowns}'!$H:$H,0)),0))</f>
        <v/>
      </c>
      <c r="P164" s="453" t="n"/>
    </row>
    <row r="165" ht="13.35" customHeight="1" s="162">
      <c r="B165" s="289" t="inlineStr">
        <is>
          <t>Filter Type</t>
        </is>
      </c>
      <c r="C165" s="174" t="n"/>
      <c r="D165" s="173" t="n"/>
      <c r="E165" s="291" t="n"/>
      <c r="F165" s="174" t="n"/>
      <c r="G165" s="173" t="n"/>
      <c r="I165" s="291" t="n"/>
      <c r="J165" s="195">
        <f>IF(COUNT(P165:R165)=0,"",AVERAGE(P165:R165))</f>
        <v/>
      </c>
      <c r="K165" s="195">
        <f>IF(OR($I165="",J165=""),"",J165*IFERROR(INDEX('{Dropdowns}'!$J:$J,MATCH($E$165&amp;"|"&amp;$I165,'{Dropdowns}'!$H:$H,0)),0)*IFERROR(INDEX('{Dropdowns}'!$K:$K,MATCH($E$165&amp;"|"&amp;$I165,'{Dropdowns}'!$H:$H,0)),0))</f>
        <v/>
      </c>
      <c r="L165" s="195">
        <f>IF(COUNT(S165:U165)=0,"",AVERAGE(S165:U165))</f>
        <v/>
      </c>
      <c r="M165" s="195">
        <f>IF(OR($I165="",L165=""),"",L165*IFERROR(INDEX('{Dropdowns}'!$J:$J,MATCH($E$165&amp;"|"&amp;$I165,'{Dropdowns}'!$H:$H,0)),0)*IFERROR(INDEX('{Dropdowns}'!$K:$K,MATCH($E$165&amp;"|"&amp;$I165,'{Dropdowns}'!$H:$H,0)),0))</f>
        <v/>
      </c>
      <c r="P165" s="453" t="n"/>
    </row>
    <row r="166" ht="13.35" customHeight="1" s="162">
      <c r="B166" s="289" t="inlineStr">
        <is>
          <t>Instrument</t>
        </is>
      </c>
      <c r="C166" s="174" t="n"/>
      <c r="D166" s="173" t="n"/>
      <c r="E166" s="288" t="n"/>
      <c r="F166" s="174" t="n"/>
      <c r="G166" s="173" t="n"/>
      <c r="I166" s="291" t="n"/>
      <c r="J166" s="195">
        <f>IF(COUNT(P166:R166)=0,"",AVERAGE(P166:R166))</f>
        <v/>
      </c>
      <c r="K166" s="195">
        <f>IF(OR($I166="",J166=""),"",J166*IFERROR(INDEX('{Dropdowns}'!$J:$J,MATCH($E$165&amp;"|"&amp;$I166,'{Dropdowns}'!$H:$H,0)),0)*IFERROR(INDEX('{Dropdowns}'!$K:$K,MATCH($E$165&amp;"|"&amp;$I166,'{Dropdowns}'!$H:$H,0)),0))</f>
        <v/>
      </c>
      <c r="L166" s="195">
        <f>IF(COUNT(S166:U166)=0,"",AVERAGE(S166:U166))</f>
        <v/>
      </c>
      <c r="M166" s="195">
        <f>IF(OR($I166="",L166=""),"",L166*IFERROR(INDEX('{Dropdowns}'!$J:$J,MATCH($E$165&amp;"|"&amp;$I166,'{Dropdowns}'!$H:$H,0)),0)*IFERROR(INDEX('{Dropdowns}'!$K:$K,MATCH($E$165&amp;"|"&amp;$I166,'{Dropdowns}'!$H:$H,0)),0))</f>
        <v/>
      </c>
      <c r="P166" s="453" t="n"/>
    </row>
    <row r="167" ht="13.35" customHeight="1" s="162">
      <c r="B167" s="188" t="inlineStr">
        <is>
          <t>Hood Airflow Totals</t>
        </is>
      </c>
      <c r="C167" s="174" t="n"/>
      <c r="D167" s="174" t="n"/>
      <c r="E167" s="174" t="n"/>
      <c r="F167" s="174" t="n"/>
      <c r="G167" s="173" t="n"/>
      <c r="I167" s="291" t="n"/>
      <c r="J167" s="195">
        <f>IF(COUNT(P167:R167)=0,"",AVERAGE(P167:R167))</f>
        <v/>
      </c>
      <c r="K167" s="195">
        <f>IF(OR($I167="",J167=""),"",J167*IFERROR(INDEX('{Dropdowns}'!$J:$J,MATCH($E$165&amp;"|"&amp;$I167,'{Dropdowns}'!$H:$H,0)),0)*IFERROR(INDEX('{Dropdowns}'!$K:$K,MATCH($E$165&amp;"|"&amp;$I167,'{Dropdowns}'!$H:$H,0)),0))</f>
        <v/>
      </c>
      <c r="L167" s="195">
        <f>IF(COUNT(S167:U167)=0,"",AVERAGE(S167:U167))</f>
        <v/>
      </c>
      <c r="M167" s="195">
        <f>IF(OR($I167="",L167=""),"",L167*IFERROR(INDEX('{Dropdowns}'!$J:$J,MATCH($E$165&amp;"|"&amp;$I167,'{Dropdowns}'!$H:$H,0)),0)*IFERROR(INDEX('{Dropdowns}'!$K:$K,MATCH($E$165&amp;"|"&amp;$I167,'{Dropdowns}'!$H:$H,0)),0))</f>
        <v/>
      </c>
      <c r="P167" s="453"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IF(OR($I168="",J168=""),"",J168*IFERROR(INDEX('{Dropdowns}'!$J:$J,MATCH($E$165&amp;"|"&amp;$I168,'{Dropdowns}'!$H:$H,0)),0)*IFERROR(INDEX('{Dropdowns}'!$K:$K,MATCH($E$165&amp;"|"&amp;$I168,'{Dropdowns}'!$H:$H,0)),0))</f>
        <v/>
      </c>
      <c r="L168" s="195">
        <f>IF(COUNT(S168:U168)=0,"",AVERAGE(S168:U168))</f>
        <v/>
      </c>
      <c r="M168" s="195">
        <f>IF(OR($I168="",L168=""),"",L168*IFERROR(INDEX('{Dropdowns}'!$J:$J,MATCH($E$165&amp;"|"&amp;$I168,'{Dropdowns}'!$H:$H,0)),0)*IFERROR(INDEX('{Dropdowns}'!$K:$K,MATCH($E$165&amp;"|"&amp;$I168,'{Dropdowns}'!$H:$H,0)),0))</f>
        <v/>
      </c>
      <c r="P168" s="453" t="n"/>
    </row>
    <row r="169" ht="13.35" customHeight="1" s="162">
      <c r="B169" s="195">
        <f>IF(E156=0,"", E156)</f>
        <v/>
      </c>
      <c r="C169" s="173" t="n"/>
      <c r="D169" s="195">
        <f>IF(SUM(K157:K170)=0,"",SUM(K157:K170))</f>
        <v/>
      </c>
      <c r="E169" s="173" t="n"/>
      <c r="F169" s="195">
        <f>IF(SUM(M157:M170)=0,"",SUM(M157:M170))</f>
        <v/>
      </c>
      <c r="G169" s="173" t="n"/>
      <c r="H169" s="68">
        <f>IF(OR(B169="",B169=0),"",IF(F169="",IF(D169="","",D169/B169),F169/B169))</f>
        <v/>
      </c>
      <c r="I169" s="291" t="n"/>
      <c r="J169" s="195">
        <f>IF(COUNT(P169:R169)=0,"",AVERAGE(P169:R169))</f>
        <v/>
      </c>
      <c r="K169" s="195">
        <f>IF(OR($I169="",J169=""),"",J169*IFERROR(INDEX('{Dropdowns}'!$J:$J,MATCH($E$165&amp;"|"&amp;$I169,'{Dropdowns}'!$H:$H,0)),0)*IFERROR(INDEX('{Dropdowns}'!$K:$K,MATCH($E$165&amp;"|"&amp;$I169,'{Dropdowns}'!$H:$H,0)),0))</f>
        <v/>
      </c>
      <c r="L169" s="195">
        <f>IF(COUNT(S169:U169)=0,"",AVERAGE(S169:U169))</f>
        <v/>
      </c>
      <c r="M169" s="195">
        <f>IF(OR($I169="",L169=""),"",L169*IFERROR(INDEX('{Dropdowns}'!$J:$J,MATCH($E$165&amp;"|"&amp;$I169,'{Dropdowns}'!$H:$H,0)),0)*IFERROR(INDEX('{Dropdowns}'!$K:$K,MATCH($E$165&amp;"|"&amp;$I169,'{Dropdowns}'!$H:$H,0)),0))</f>
        <v/>
      </c>
      <c r="P169" s="457" t="n"/>
    </row>
    <row r="170" ht="13.35" customHeight="1" s="162">
      <c r="B170" s="195" t="inlineStr">
        <is>
          <t>CFM / ft</t>
        </is>
      </c>
      <c r="C170" s="173" t="n"/>
      <c r="D170" s="195">
        <f>IF(OR(D169="",E158="",E158=0),"",D169/E158)</f>
        <v/>
      </c>
      <c r="E170" s="173" t="n"/>
      <c r="F170" s="195">
        <f>IF(OR(F169="",E158="",E158=0),"",F169/E158)</f>
        <v/>
      </c>
      <c r="G170" s="173" t="n"/>
      <c r="I170" s="291" t="n"/>
      <c r="J170" s="195">
        <f>IF(COUNT(P170:R170)=0,"",AVERAGE(P170:R170))</f>
        <v/>
      </c>
      <c r="K170" s="195">
        <f>IF(OR($I170="",J170=""),"",J170*IFERROR(INDEX('{Dropdowns}'!$J:$J,MATCH($E$165&amp;"|"&amp;$I170,'{Dropdowns}'!$H:$H,0)),0)*IFERROR(INDEX('{Dropdowns}'!$K:$K,MATCH($E$165&amp;"|"&amp;$I170,'{Dropdowns}'!$H:$H,0)),0))</f>
        <v/>
      </c>
      <c r="L170" s="195">
        <f>IF(COUNT(S170:U170)=0,"",AVERAGE(S170:U170))</f>
        <v/>
      </c>
      <c r="M170" s="195">
        <f>IF(OR($I170="",L170=""),"",L170*IFERROR(INDEX('{Dropdowns}'!$J:$J,MATCH($E$165&amp;"|"&amp;$I170,'{Dropdowns}'!$H:$H,0)),0)*IFERROR(INDEX('{Dropdowns}'!$K:$K,MATCH($E$165&amp;"|"&amp;$I170,'{Dropdowns}'!$H:$H,0)),0))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20" t="n"/>
      <c r="F172" s="403" t="n"/>
      <c r="G172" s="200" t="inlineStr">
        <is>
          <t>Service</t>
        </is>
      </c>
      <c r="H172" s="403" t="n"/>
      <c r="I172" s="210">
        <f>IF('{Equipment Data Entry}'!C133="","",'{Equipment Data Entry}'!C133)</f>
        <v/>
      </c>
      <c r="J172" s="420" t="n"/>
      <c r="K172" s="420" t="n"/>
      <c r="L172" s="420" t="n"/>
      <c r="M172" s="403" t="n"/>
      <c r="P172" s="450" t="inlineStr">
        <is>
          <t>Technician Notes</t>
        </is>
      </c>
    </row>
    <row r="173" ht="13.35" customHeight="1" s="162">
      <c r="B173" s="424" t="n"/>
      <c r="C173" s="425" t="n"/>
      <c r="D173" s="424" t="n"/>
      <c r="E173" s="426" t="n"/>
      <c r="F173" s="425" t="n"/>
      <c r="G173" s="424" t="n"/>
      <c r="H173" s="425" t="n"/>
      <c r="I173" s="424" t="n"/>
      <c r="J173" s="426" t="n"/>
      <c r="K173" s="426" t="n"/>
      <c r="L173" s="426" t="n"/>
      <c r="M173" s="425" t="n"/>
      <c r="P173" s="453" t="n"/>
    </row>
    <row r="174" ht="13.35" customHeight="1" s="162">
      <c r="B174" s="5" t="n"/>
      <c r="C174" s="5" t="n"/>
      <c r="P174" s="453"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3"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70"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2" t="n"/>
      <c r="J177" s="442" t="n"/>
      <c r="K177" s="442" t="n"/>
      <c r="L177" s="442" t="n"/>
      <c r="M177" s="442" t="n"/>
      <c r="P177" s="471" t="inlineStr">
        <is>
          <t>Init 1</t>
        </is>
      </c>
      <c r="Q177" s="472" t="inlineStr">
        <is>
          <t>Init 2</t>
        </is>
      </c>
      <c r="R177" s="472" t="inlineStr">
        <is>
          <t>Init 3</t>
        </is>
      </c>
      <c r="S177" s="472" t="inlineStr">
        <is>
          <t>Final 1</t>
        </is>
      </c>
      <c r="T177" s="472" t="inlineStr">
        <is>
          <t>Final 2</t>
        </is>
      </c>
      <c r="U177" s="472"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IF(OR($I178="",J178=""),"",J178*IFERROR(INDEX('{Dropdowns}'!$J:$J,MATCH($E$186&amp;"|"&amp;$I178,'{Dropdowns}'!$H:$H,0)),0)*IFERROR(INDEX('{Dropdowns}'!$K:$K,MATCH($E$186&amp;"|"&amp;$I178,'{Dropdowns}'!$H:$H,0)),0))</f>
        <v/>
      </c>
      <c r="L178" s="195">
        <f>IF(COUNT(S178:U178)=0,"",AVERAGE(S178:U178))</f>
        <v/>
      </c>
      <c r="M178" s="195">
        <f>IF(OR($I178="",L178=""),"",L178*IFERROR(INDEX('{Dropdowns}'!$J:$J,MATCH($E$186&amp;"|"&amp;$I178,'{Dropdowns}'!$H:$H,0)),0)*IFERROR(INDEX('{Dropdowns}'!$K:$K,MATCH($E$186&amp;"|"&amp;$I178,'{Dropdowns}'!$H:$H,0)),0))</f>
        <v/>
      </c>
      <c r="P178" s="453"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IF(OR($I179="",J179=""),"",J179*IFERROR(INDEX('{Dropdowns}'!$J:$J,MATCH($E$186&amp;"|"&amp;$I179,'{Dropdowns}'!$H:$H,0)),0)*IFERROR(INDEX('{Dropdowns}'!$K:$K,MATCH($E$186&amp;"|"&amp;$I179,'{Dropdowns}'!$H:$H,0)),0))</f>
        <v/>
      </c>
      <c r="L179" s="195">
        <f>IF(COUNT(S179:U179)=0,"",AVERAGE(S179:U179))</f>
        <v/>
      </c>
      <c r="M179" s="195">
        <f>IF(OR($I179="",L179=""),"",L179*IFERROR(INDEX('{Dropdowns}'!$J:$J,MATCH($E$186&amp;"|"&amp;$I179,'{Dropdowns}'!$H:$H,0)),0)*IFERROR(INDEX('{Dropdowns}'!$K:$K,MATCH($E$186&amp;"|"&amp;$I179,'{Dropdowns}'!$H:$H,0)),0))</f>
        <v/>
      </c>
      <c r="P179" s="453" t="n"/>
    </row>
    <row r="180" ht="13.35" customHeight="1" s="162">
      <c r="B180" s="188" t="inlineStr">
        <is>
          <t>Hood Data</t>
        </is>
      </c>
      <c r="C180" s="174" t="n"/>
      <c r="D180" s="174" t="n"/>
      <c r="E180" s="174" t="n"/>
      <c r="F180" s="174" t="n"/>
      <c r="G180" s="173" t="n"/>
      <c r="I180" s="291" t="n"/>
      <c r="J180" s="195">
        <f>IF(COUNT(P180:R180)=0,"",AVERAGE(P180:R180))</f>
        <v/>
      </c>
      <c r="K180" s="195">
        <f>IF(OR($I180="",J180=""),"",J180*IFERROR(INDEX('{Dropdowns}'!$J:$J,MATCH($E$186&amp;"|"&amp;$I180,'{Dropdowns}'!$H:$H,0)),0)*IFERROR(INDEX('{Dropdowns}'!$K:$K,MATCH($E$186&amp;"|"&amp;$I180,'{Dropdowns}'!$H:$H,0)),0))</f>
        <v/>
      </c>
      <c r="L180" s="195">
        <f>IF(COUNT(S180:U180)=0,"",AVERAGE(S180:U180))</f>
        <v/>
      </c>
      <c r="M180" s="195">
        <f>IF(OR($I180="",L180=""),"",L180*IFERROR(INDEX('{Dropdowns}'!$J:$J,MATCH($E$186&amp;"|"&amp;$I180,'{Dropdowns}'!$H:$H,0)),0)*IFERROR(INDEX('{Dropdowns}'!$K:$K,MATCH($E$186&amp;"|"&amp;$I180,'{Dropdowns}'!$H:$H,0)),0))</f>
        <v/>
      </c>
      <c r="P180" s="453" t="n"/>
    </row>
    <row r="181" ht="13.35" customHeight="1" s="162">
      <c r="B181" s="289" t="inlineStr">
        <is>
          <t>Manufacturer</t>
        </is>
      </c>
      <c r="C181" s="174" t="n"/>
      <c r="D181" s="173" t="n"/>
      <c r="E181" s="287">
        <f>E176</f>
        <v/>
      </c>
      <c r="F181" s="174" t="n"/>
      <c r="G181" s="173" t="n"/>
      <c r="I181" s="291" t="n"/>
      <c r="J181" s="195">
        <f>IF(COUNT(P181:R181)=0,"",AVERAGE(P181:R181))</f>
        <v/>
      </c>
      <c r="K181" s="195">
        <f>IF(OR($I181="",J181=""),"",J181*IFERROR(INDEX('{Dropdowns}'!$J:$J,MATCH($E$186&amp;"|"&amp;$I181,'{Dropdowns}'!$H:$H,0)),0)*IFERROR(INDEX('{Dropdowns}'!$K:$K,MATCH($E$186&amp;"|"&amp;$I181,'{Dropdowns}'!$H:$H,0)),0))</f>
        <v/>
      </c>
      <c r="L181" s="195">
        <f>IF(COUNT(S181:U181)=0,"",AVERAGE(S181:U181))</f>
        <v/>
      </c>
      <c r="M181" s="195">
        <f>IF(OR($I181="",L181=""),"",L181*IFERROR(INDEX('{Dropdowns}'!$J:$J,MATCH($E$186&amp;"|"&amp;$I181,'{Dropdowns}'!$H:$H,0)),0)*IFERROR(INDEX('{Dropdowns}'!$K:$K,MATCH($E$186&amp;"|"&amp;$I181,'{Dropdowns}'!$H:$H,0)),0))</f>
        <v/>
      </c>
      <c r="P181" s="453"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IF(OR($I182="",J182=""),"",J182*IFERROR(INDEX('{Dropdowns}'!$J:$J,MATCH($E$186&amp;"|"&amp;$I182,'{Dropdowns}'!$H:$H,0)),0)*IFERROR(INDEX('{Dropdowns}'!$K:$K,MATCH($E$186&amp;"|"&amp;$I182,'{Dropdowns}'!$H:$H,0)),0))</f>
        <v/>
      </c>
      <c r="L182" s="195">
        <f>IF(COUNT(S182:U182)=0,"",AVERAGE(S182:U182))</f>
        <v/>
      </c>
      <c r="M182" s="195">
        <f>IF(OR($I182="",L182=""),"",L182*IFERROR(INDEX('{Dropdowns}'!$J:$J,MATCH($E$186&amp;"|"&amp;$I182,'{Dropdowns}'!$H:$H,0)),0)*IFERROR(INDEX('{Dropdowns}'!$K:$K,MATCH($E$186&amp;"|"&amp;$I182,'{Dropdowns}'!$H:$H,0)),0))</f>
        <v/>
      </c>
      <c r="P182" s="453" t="n"/>
    </row>
    <row r="183" ht="13.35" customHeight="1" s="162">
      <c r="B183" s="289" t="inlineStr">
        <is>
          <t>Serial Number</t>
        </is>
      </c>
      <c r="C183" s="174" t="n"/>
      <c r="D183" s="173" t="n"/>
      <c r="E183" s="288" t="n"/>
      <c r="F183" s="174" t="n"/>
      <c r="G183" s="173" t="n"/>
      <c r="I183" s="291" t="n"/>
      <c r="J183" s="195">
        <f>IF(COUNT(P183:R183)=0,"",AVERAGE(P183:R183))</f>
        <v/>
      </c>
      <c r="K183" s="195">
        <f>IF(OR($I183="",J183=""),"",J183*IFERROR(INDEX('{Dropdowns}'!$J:$J,MATCH($E$186&amp;"|"&amp;$I183,'{Dropdowns}'!$H:$H,0)),0)*IFERROR(INDEX('{Dropdowns}'!$K:$K,MATCH($E$186&amp;"|"&amp;$I183,'{Dropdowns}'!$H:$H,0)),0))</f>
        <v/>
      </c>
      <c r="L183" s="195">
        <f>IF(COUNT(S183:U183)=0,"",AVERAGE(S183:U183))</f>
        <v/>
      </c>
      <c r="M183" s="195">
        <f>IF(OR($I183="",L183=""),"",L183*IFERROR(INDEX('{Dropdowns}'!$J:$J,MATCH($E$186&amp;"|"&amp;$I183,'{Dropdowns}'!$H:$H,0)),0)*IFERROR(INDEX('{Dropdowns}'!$K:$K,MATCH($E$186&amp;"|"&amp;$I183,'{Dropdowns}'!$H:$H,0)),0))</f>
        <v/>
      </c>
      <c r="P183" s="453" t="n"/>
    </row>
    <row r="184" ht="13.35" customHeight="1" s="162">
      <c r="B184" s="289" t="inlineStr">
        <is>
          <t>Hood Type</t>
        </is>
      </c>
      <c r="C184" s="174" t="n"/>
      <c r="D184" s="173" t="n"/>
      <c r="E184" s="288" t="n"/>
      <c r="F184" s="174" t="n"/>
      <c r="G184" s="173" t="n"/>
      <c r="I184" s="291" t="n"/>
      <c r="J184" s="195">
        <f>IF(COUNT(P184:R184)=0,"",AVERAGE(P184:R184))</f>
        <v/>
      </c>
      <c r="K184" s="195">
        <f>IF(OR($I184="",J184=""),"",J184*IFERROR(INDEX('{Dropdowns}'!$J:$J,MATCH($E$186&amp;"|"&amp;$I184,'{Dropdowns}'!$H:$H,0)),0)*IFERROR(INDEX('{Dropdowns}'!$K:$K,MATCH($E$186&amp;"|"&amp;$I184,'{Dropdowns}'!$H:$H,0)),0))</f>
        <v/>
      </c>
      <c r="L184" s="195">
        <f>IF(COUNT(S184:U184)=0,"",AVERAGE(S184:U184))</f>
        <v/>
      </c>
      <c r="M184" s="195">
        <f>IF(OR($I184="",L184=""),"",L184*IFERROR(INDEX('{Dropdowns}'!$J:$J,MATCH($E$186&amp;"|"&amp;$I184,'{Dropdowns}'!$H:$H,0)),0)*IFERROR(INDEX('{Dropdowns}'!$K:$K,MATCH($E$186&amp;"|"&amp;$I184,'{Dropdowns}'!$H:$H,0)),0))</f>
        <v/>
      </c>
      <c r="P184" s="453" t="n"/>
    </row>
    <row r="185" ht="13.35" customHeight="1" s="162">
      <c r="B185" s="289" t="inlineStr">
        <is>
          <t>Filter Manufacturer</t>
        </is>
      </c>
      <c r="C185" s="174" t="n"/>
      <c r="D185" s="173" t="n"/>
      <c r="E185" s="288" t="n"/>
      <c r="F185" s="174" t="n"/>
      <c r="G185" s="173" t="n"/>
      <c r="I185" s="291" t="n"/>
      <c r="J185" s="195">
        <f>IF(COUNT(P185:R185)=0,"",AVERAGE(P185:R185))</f>
        <v/>
      </c>
      <c r="K185" s="195">
        <f>IF(OR($I185="",J185=""),"",J185*IFERROR(INDEX('{Dropdowns}'!$J:$J,MATCH($E$186&amp;"|"&amp;$I185,'{Dropdowns}'!$H:$H,0)),0)*IFERROR(INDEX('{Dropdowns}'!$K:$K,MATCH($E$186&amp;"|"&amp;$I185,'{Dropdowns}'!$H:$H,0)),0))</f>
        <v/>
      </c>
      <c r="L185" s="195">
        <f>IF(COUNT(S185:U185)=0,"",AVERAGE(S185:U185))</f>
        <v/>
      </c>
      <c r="M185" s="195">
        <f>IF(OR($I185="",L185=""),"",L185*IFERROR(INDEX('{Dropdowns}'!$J:$J,MATCH($E$186&amp;"|"&amp;$I185,'{Dropdowns}'!$H:$H,0)),0)*IFERROR(INDEX('{Dropdowns}'!$K:$K,MATCH($E$186&amp;"|"&amp;$I185,'{Dropdowns}'!$H:$H,0)),0))</f>
        <v/>
      </c>
      <c r="P185" s="453" t="n"/>
    </row>
    <row r="186" ht="13.35" customHeight="1" s="162">
      <c r="B186" s="289" t="inlineStr">
        <is>
          <t>Filter Type</t>
        </is>
      </c>
      <c r="C186" s="174" t="n"/>
      <c r="D186" s="173" t="n"/>
      <c r="E186" s="291" t="n"/>
      <c r="F186" s="174" t="n"/>
      <c r="G186" s="173" t="n"/>
      <c r="I186" s="291" t="n"/>
      <c r="J186" s="195">
        <f>IF(COUNT(P186:R186)=0,"",AVERAGE(P186:R186))</f>
        <v/>
      </c>
      <c r="K186" s="195">
        <f>IF(OR($I186="",J186=""),"",J186*IFERROR(INDEX('{Dropdowns}'!$J:$J,MATCH($E$186&amp;"|"&amp;$I186,'{Dropdowns}'!$H:$H,0)),0)*IFERROR(INDEX('{Dropdowns}'!$K:$K,MATCH($E$186&amp;"|"&amp;$I186,'{Dropdowns}'!$H:$H,0)),0))</f>
        <v/>
      </c>
      <c r="L186" s="195">
        <f>IF(COUNT(S186:U186)=0,"",AVERAGE(S186:U186))</f>
        <v/>
      </c>
      <c r="M186" s="195">
        <f>IF(OR($I186="",L186=""),"",L186*IFERROR(INDEX('{Dropdowns}'!$J:$J,MATCH($E$186&amp;"|"&amp;$I186,'{Dropdowns}'!$H:$H,0)),0)*IFERROR(INDEX('{Dropdowns}'!$K:$K,MATCH($E$186&amp;"|"&amp;$I186,'{Dropdowns}'!$H:$H,0)),0))</f>
        <v/>
      </c>
      <c r="P186" s="453" t="n"/>
    </row>
    <row r="187" ht="13.35" customHeight="1" s="162">
      <c r="B187" s="289" t="inlineStr">
        <is>
          <t>Instrument</t>
        </is>
      </c>
      <c r="C187" s="174" t="n"/>
      <c r="D187" s="173" t="n"/>
      <c r="E187" s="288" t="n"/>
      <c r="F187" s="174" t="n"/>
      <c r="G187" s="173" t="n"/>
      <c r="I187" s="291" t="n"/>
      <c r="J187" s="195">
        <f>IF(COUNT(P187:R187)=0,"",AVERAGE(P187:R187))</f>
        <v/>
      </c>
      <c r="K187" s="195">
        <f>IF(OR($I187="",J187=""),"",J187*IFERROR(INDEX('{Dropdowns}'!$J:$J,MATCH($E$186&amp;"|"&amp;$I187,'{Dropdowns}'!$H:$H,0)),0)*IFERROR(INDEX('{Dropdowns}'!$K:$K,MATCH($E$186&amp;"|"&amp;$I187,'{Dropdowns}'!$H:$H,0)),0))</f>
        <v/>
      </c>
      <c r="L187" s="195">
        <f>IF(COUNT(S187:U187)=0,"",AVERAGE(S187:U187))</f>
        <v/>
      </c>
      <c r="M187" s="195">
        <f>IF(OR($I187="",L187=""),"",L187*IFERROR(INDEX('{Dropdowns}'!$J:$J,MATCH($E$186&amp;"|"&amp;$I187,'{Dropdowns}'!$H:$H,0)),0)*IFERROR(INDEX('{Dropdowns}'!$K:$K,MATCH($E$186&amp;"|"&amp;$I187,'{Dropdowns}'!$H:$H,0)),0))</f>
        <v/>
      </c>
      <c r="P187" s="453" t="n"/>
    </row>
    <row r="188" ht="13.35" customHeight="1" s="162">
      <c r="B188" s="188" t="inlineStr">
        <is>
          <t>Hood Airflow Totals</t>
        </is>
      </c>
      <c r="C188" s="174" t="n"/>
      <c r="D188" s="174" t="n"/>
      <c r="E188" s="174" t="n"/>
      <c r="F188" s="174" t="n"/>
      <c r="G188" s="173" t="n"/>
      <c r="I188" s="291" t="n"/>
      <c r="J188" s="195">
        <f>IF(COUNT(P188:R188)=0,"",AVERAGE(P188:R188))</f>
        <v/>
      </c>
      <c r="K188" s="195">
        <f>IF(OR($I188="",J188=""),"",J188*IFERROR(INDEX('{Dropdowns}'!$J:$J,MATCH($E$186&amp;"|"&amp;$I188,'{Dropdowns}'!$H:$H,0)),0)*IFERROR(INDEX('{Dropdowns}'!$K:$K,MATCH($E$186&amp;"|"&amp;$I188,'{Dropdowns}'!$H:$H,0)),0))</f>
        <v/>
      </c>
      <c r="L188" s="195">
        <f>IF(COUNT(S188:U188)=0,"",AVERAGE(S188:U188))</f>
        <v/>
      </c>
      <c r="M188" s="195">
        <f>IF(OR($I188="",L188=""),"",L188*IFERROR(INDEX('{Dropdowns}'!$J:$J,MATCH($E$186&amp;"|"&amp;$I188,'{Dropdowns}'!$H:$H,0)),0)*IFERROR(INDEX('{Dropdowns}'!$K:$K,MATCH($E$186&amp;"|"&amp;$I188,'{Dropdowns}'!$H:$H,0)),0))</f>
        <v/>
      </c>
      <c r="P188" s="453"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IF(OR($I189="",J189=""),"",J189*IFERROR(INDEX('{Dropdowns}'!$J:$J,MATCH($E$186&amp;"|"&amp;$I189,'{Dropdowns}'!$H:$H,0)),0)*IFERROR(INDEX('{Dropdowns}'!$K:$K,MATCH($E$186&amp;"|"&amp;$I189,'{Dropdowns}'!$H:$H,0)),0))</f>
        <v/>
      </c>
      <c r="L189" s="195">
        <f>IF(COUNT(S189:U189)=0,"",AVERAGE(S189:U189))</f>
        <v/>
      </c>
      <c r="M189" s="195">
        <f>IF(OR($I189="",L189=""),"",L189*IFERROR(INDEX('{Dropdowns}'!$J:$J,MATCH($E$186&amp;"|"&amp;$I189,'{Dropdowns}'!$H:$H,0)),0)*IFERROR(INDEX('{Dropdowns}'!$K:$K,MATCH($E$186&amp;"|"&amp;$I189,'{Dropdowns}'!$H:$H,0)),0))</f>
        <v/>
      </c>
      <c r="P189" s="453" t="n"/>
    </row>
    <row r="190" ht="13.35" customHeight="1" s="162">
      <c r="B190" s="195">
        <f>IF(E177=0,"", E177)</f>
        <v/>
      </c>
      <c r="C190" s="173" t="n"/>
      <c r="D190" s="195">
        <f>IF(SUM(K178:K191)=0,"",SUM(K178:K191))</f>
        <v/>
      </c>
      <c r="E190" s="173" t="n"/>
      <c r="F190" s="195">
        <f>IF(SUM(M178:M191)=0,"",SUM(M178:M191))</f>
        <v/>
      </c>
      <c r="G190" s="173" t="n"/>
      <c r="H190" s="68">
        <f>IF(OR(B190="",B190=0),"",IF(F190="",IF(D190="","",D190/B190),F190/B190))</f>
        <v/>
      </c>
      <c r="I190" s="291" t="n"/>
      <c r="J190" s="195">
        <f>IF(COUNT(P190:R190)=0,"",AVERAGE(P190:R190))</f>
        <v/>
      </c>
      <c r="K190" s="195">
        <f>IF(OR($I190="",J190=""),"",J190*IFERROR(INDEX('{Dropdowns}'!$J:$J,MATCH($E$186&amp;"|"&amp;$I190,'{Dropdowns}'!$H:$H,0)),0)*IFERROR(INDEX('{Dropdowns}'!$K:$K,MATCH($E$186&amp;"|"&amp;$I190,'{Dropdowns}'!$H:$H,0)),0))</f>
        <v/>
      </c>
      <c r="L190" s="195">
        <f>IF(COUNT(S190:U190)=0,"",AVERAGE(S190:U190))</f>
        <v/>
      </c>
      <c r="M190" s="195">
        <f>IF(OR($I190="",L190=""),"",L190*IFERROR(INDEX('{Dropdowns}'!$J:$J,MATCH($E$186&amp;"|"&amp;$I190,'{Dropdowns}'!$H:$H,0)),0)*IFERROR(INDEX('{Dropdowns}'!$K:$K,MATCH($E$186&amp;"|"&amp;$I190,'{Dropdowns}'!$H:$H,0)),0))</f>
        <v/>
      </c>
      <c r="P190" s="457" t="n"/>
    </row>
    <row r="191" ht="13.35" customHeight="1" s="162">
      <c r="B191" s="195" t="inlineStr">
        <is>
          <t>CFM / ft</t>
        </is>
      </c>
      <c r="C191" s="173" t="n"/>
      <c r="D191" s="195">
        <f>IF(OR(D190="",E179="",E179=0),"",D190/E179)</f>
        <v/>
      </c>
      <c r="E191" s="173" t="n"/>
      <c r="F191" s="195">
        <f>IF(OR(F190="",E179="",E179=0),"",F190/E179)</f>
        <v/>
      </c>
      <c r="G191" s="173" t="n"/>
      <c r="I191" s="291" t="n"/>
      <c r="J191" s="195">
        <f>IF(COUNT(P191:R191)=0,"",AVERAGE(P191:R191))</f>
        <v/>
      </c>
      <c r="K191" s="195">
        <f>IF(OR($I191="",J191=""),"",J191*IFERROR(INDEX('{Dropdowns}'!$J:$J,MATCH($E$186&amp;"|"&amp;$I191,'{Dropdowns}'!$H:$H,0)),0)*IFERROR(INDEX('{Dropdowns}'!$K:$K,MATCH($E$186&amp;"|"&amp;$I191,'{Dropdowns}'!$H:$H,0)),0))</f>
        <v/>
      </c>
      <c r="L191" s="195">
        <f>IF(COUNT(S191:U191)=0,"",AVERAGE(S191:U191))</f>
        <v/>
      </c>
      <c r="M191" s="195">
        <f>IF(OR($I191="",L191=""),"",L191*IFERROR(INDEX('{Dropdowns}'!$J:$J,MATCH($E$186&amp;"|"&amp;$I191,'{Dropdowns}'!$H:$H,0)),0)*IFERROR(INDEX('{Dropdowns}'!$K:$K,MATCH($E$186&amp;"|"&amp;$I191,'{Dropdowns}'!$H:$H,0)),0))</f>
        <v/>
      </c>
    </row>
    <row r="192"/>
    <row r="193"/>
    <row r="194" ht="13.35" customHeight="1" s="162">
      <c r="B194" s="473"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20" t="n"/>
      <c r="F200" s="403" t="n"/>
      <c r="G200" s="200" t="inlineStr">
        <is>
          <t>Service</t>
        </is>
      </c>
      <c r="H200" s="403" t="n"/>
      <c r="I200" s="210">
        <f>IF('{Equipment Data Entry}'!C134="","",'{Equipment Data Entry}'!C134)</f>
        <v/>
      </c>
      <c r="J200" s="420" t="n"/>
      <c r="K200" s="420" t="n"/>
      <c r="L200" s="420" t="n"/>
      <c r="M200" s="403" t="n"/>
      <c r="P200" s="450" t="inlineStr">
        <is>
          <t>Technician Notes</t>
        </is>
      </c>
    </row>
    <row r="201" ht="13.35" customHeight="1" s="162">
      <c r="B201" s="424" t="n"/>
      <c r="C201" s="425" t="n"/>
      <c r="D201" s="424" t="n"/>
      <c r="E201" s="426" t="n"/>
      <c r="F201" s="425" t="n"/>
      <c r="G201" s="424" t="n"/>
      <c r="H201" s="425" t="n"/>
      <c r="I201" s="424" t="n"/>
      <c r="J201" s="426" t="n"/>
      <c r="K201" s="426" t="n"/>
      <c r="L201" s="426" t="n"/>
      <c r="M201" s="425" t="n"/>
      <c r="P201" s="453" t="n"/>
    </row>
    <row r="202" ht="13.35" customHeight="1" s="162">
      <c r="B202" s="5" t="n"/>
      <c r="C202" s="5" t="n"/>
      <c r="P202" s="453"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3"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70"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2" t="n"/>
      <c r="J205" s="442" t="n"/>
      <c r="K205" s="442" t="n"/>
      <c r="L205" s="442" t="n"/>
      <c r="M205" s="442" t="n"/>
      <c r="P205" s="471" t="inlineStr">
        <is>
          <t>Init 1</t>
        </is>
      </c>
      <c r="Q205" s="472" t="inlineStr">
        <is>
          <t>Init 2</t>
        </is>
      </c>
      <c r="R205" s="472" t="inlineStr">
        <is>
          <t>Init 3</t>
        </is>
      </c>
      <c r="S205" s="472" t="inlineStr">
        <is>
          <t>Final 1</t>
        </is>
      </c>
      <c r="T205" s="472" t="inlineStr">
        <is>
          <t>Final 2</t>
        </is>
      </c>
      <c r="U205" s="472"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IF(OR($I206="",J206=""),"",J206*IFERROR(INDEX('{Dropdowns}'!$J:$J,MATCH($E$214&amp;"|"&amp;$I206,'{Dropdowns}'!$H:$H,0)),0)*IFERROR(INDEX('{Dropdowns}'!$K:$K,MATCH($E$214&amp;"|"&amp;$I206,'{Dropdowns}'!$H:$H,0)),0))</f>
        <v/>
      </c>
      <c r="L206" s="195">
        <f>IF(COUNT(S206:U206)=0,"",AVERAGE(S206:U206))</f>
        <v/>
      </c>
      <c r="M206" s="195">
        <f>IF(OR($I206="",L206=""),"",L206*IFERROR(INDEX('{Dropdowns}'!$J:$J,MATCH($E$214&amp;"|"&amp;$I206,'{Dropdowns}'!$H:$H,0)),0)*IFERROR(INDEX('{Dropdowns}'!$K:$K,MATCH($E$214&amp;"|"&amp;$I206,'{Dropdowns}'!$H:$H,0)),0))</f>
        <v/>
      </c>
      <c r="P206" s="453"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IF(OR($I207="",J207=""),"",J207*IFERROR(INDEX('{Dropdowns}'!$J:$J,MATCH($E$214&amp;"|"&amp;$I207,'{Dropdowns}'!$H:$H,0)),0)*IFERROR(INDEX('{Dropdowns}'!$K:$K,MATCH($E$214&amp;"|"&amp;$I207,'{Dropdowns}'!$H:$H,0)),0))</f>
        <v/>
      </c>
      <c r="L207" s="195">
        <f>IF(COUNT(S207:U207)=0,"",AVERAGE(S207:U207))</f>
        <v/>
      </c>
      <c r="M207" s="195">
        <f>IF(OR($I207="",L207=""),"",L207*IFERROR(INDEX('{Dropdowns}'!$J:$J,MATCH($E$214&amp;"|"&amp;$I207,'{Dropdowns}'!$H:$H,0)),0)*IFERROR(INDEX('{Dropdowns}'!$K:$K,MATCH($E$214&amp;"|"&amp;$I207,'{Dropdowns}'!$H:$H,0)),0))</f>
        <v/>
      </c>
      <c r="P207" s="453" t="n"/>
    </row>
    <row r="208" ht="13.35" customHeight="1" s="162">
      <c r="B208" s="188" t="inlineStr">
        <is>
          <t>Hood Data</t>
        </is>
      </c>
      <c r="C208" s="174" t="n"/>
      <c r="D208" s="174" t="n"/>
      <c r="E208" s="174" t="n"/>
      <c r="F208" s="174" t="n"/>
      <c r="G208" s="173" t="n"/>
      <c r="I208" s="291" t="n"/>
      <c r="J208" s="195">
        <f>IF(COUNT(P208:R208)=0,"",AVERAGE(P208:R208))</f>
        <v/>
      </c>
      <c r="K208" s="195">
        <f>IF(OR($I208="",J208=""),"",J208*IFERROR(INDEX('{Dropdowns}'!$J:$J,MATCH($E$214&amp;"|"&amp;$I208,'{Dropdowns}'!$H:$H,0)),0)*IFERROR(INDEX('{Dropdowns}'!$K:$K,MATCH($E$214&amp;"|"&amp;$I208,'{Dropdowns}'!$H:$H,0)),0))</f>
        <v/>
      </c>
      <c r="L208" s="195">
        <f>IF(COUNT(S208:U208)=0,"",AVERAGE(S208:U208))</f>
        <v/>
      </c>
      <c r="M208" s="195">
        <f>IF(OR($I208="",L208=""),"",L208*IFERROR(INDEX('{Dropdowns}'!$J:$J,MATCH($E$214&amp;"|"&amp;$I208,'{Dropdowns}'!$H:$H,0)),0)*IFERROR(INDEX('{Dropdowns}'!$K:$K,MATCH($E$214&amp;"|"&amp;$I208,'{Dropdowns}'!$H:$H,0)),0))</f>
        <v/>
      </c>
      <c r="P208" s="453" t="n"/>
    </row>
    <row r="209" ht="13.35" customHeight="1" s="162">
      <c r="B209" s="289" t="inlineStr">
        <is>
          <t>Manufacturer</t>
        </is>
      </c>
      <c r="C209" s="174" t="n"/>
      <c r="D209" s="173" t="n"/>
      <c r="E209" s="287">
        <f>E204</f>
        <v/>
      </c>
      <c r="F209" s="174" t="n"/>
      <c r="G209" s="173" t="n"/>
      <c r="I209" s="291" t="n"/>
      <c r="J209" s="195">
        <f>IF(COUNT(P209:R209)=0,"",AVERAGE(P209:R209))</f>
        <v/>
      </c>
      <c r="K209" s="195">
        <f>IF(OR($I209="",J209=""),"",J209*IFERROR(INDEX('{Dropdowns}'!$J:$J,MATCH($E$214&amp;"|"&amp;$I209,'{Dropdowns}'!$H:$H,0)),0)*IFERROR(INDEX('{Dropdowns}'!$K:$K,MATCH($E$214&amp;"|"&amp;$I209,'{Dropdowns}'!$H:$H,0)),0))</f>
        <v/>
      </c>
      <c r="L209" s="195">
        <f>IF(COUNT(S209:U209)=0,"",AVERAGE(S209:U209))</f>
        <v/>
      </c>
      <c r="M209" s="195">
        <f>IF(OR($I209="",L209=""),"",L209*IFERROR(INDEX('{Dropdowns}'!$J:$J,MATCH($E$214&amp;"|"&amp;$I209,'{Dropdowns}'!$H:$H,0)),0)*IFERROR(INDEX('{Dropdowns}'!$K:$K,MATCH($E$214&amp;"|"&amp;$I209,'{Dropdowns}'!$H:$H,0)),0))</f>
        <v/>
      </c>
      <c r="P209" s="453"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IF(OR($I210="",J210=""),"",J210*IFERROR(INDEX('{Dropdowns}'!$J:$J,MATCH($E$214&amp;"|"&amp;$I210,'{Dropdowns}'!$H:$H,0)),0)*IFERROR(INDEX('{Dropdowns}'!$K:$K,MATCH($E$214&amp;"|"&amp;$I210,'{Dropdowns}'!$H:$H,0)),0))</f>
        <v/>
      </c>
      <c r="L210" s="195">
        <f>IF(COUNT(S210:U210)=0,"",AVERAGE(S210:U210))</f>
        <v/>
      </c>
      <c r="M210" s="195">
        <f>IF(OR($I210="",L210=""),"",L210*IFERROR(INDEX('{Dropdowns}'!$J:$J,MATCH($E$214&amp;"|"&amp;$I210,'{Dropdowns}'!$H:$H,0)),0)*IFERROR(INDEX('{Dropdowns}'!$K:$K,MATCH($E$214&amp;"|"&amp;$I210,'{Dropdowns}'!$H:$H,0)),0))</f>
        <v/>
      </c>
      <c r="P210" s="453" t="n"/>
    </row>
    <row r="211" ht="13.35" customHeight="1" s="162">
      <c r="B211" s="289" t="inlineStr">
        <is>
          <t>Serial Number</t>
        </is>
      </c>
      <c r="C211" s="174" t="n"/>
      <c r="D211" s="173" t="n"/>
      <c r="E211" s="288" t="n"/>
      <c r="F211" s="174" t="n"/>
      <c r="G211" s="173" t="n"/>
      <c r="I211" s="291" t="n"/>
      <c r="J211" s="195">
        <f>IF(COUNT(P211:R211)=0,"",AVERAGE(P211:R211))</f>
        <v/>
      </c>
      <c r="K211" s="195">
        <f>IF(OR($I211="",J211=""),"",J211*IFERROR(INDEX('{Dropdowns}'!$J:$J,MATCH($E$214&amp;"|"&amp;$I211,'{Dropdowns}'!$H:$H,0)),0)*IFERROR(INDEX('{Dropdowns}'!$K:$K,MATCH($E$214&amp;"|"&amp;$I211,'{Dropdowns}'!$H:$H,0)),0))</f>
        <v/>
      </c>
      <c r="L211" s="195">
        <f>IF(COUNT(S211:U211)=0,"",AVERAGE(S211:U211))</f>
        <v/>
      </c>
      <c r="M211" s="195">
        <f>IF(OR($I211="",L211=""),"",L211*IFERROR(INDEX('{Dropdowns}'!$J:$J,MATCH($E$214&amp;"|"&amp;$I211,'{Dropdowns}'!$H:$H,0)),0)*IFERROR(INDEX('{Dropdowns}'!$K:$K,MATCH($E$214&amp;"|"&amp;$I211,'{Dropdowns}'!$H:$H,0)),0))</f>
        <v/>
      </c>
      <c r="P211" s="453" t="n"/>
    </row>
    <row r="212" ht="13.35" customHeight="1" s="162">
      <c r="B212" s="289" t="inlineStr">
        <is>
          <t>Hood Type</t>
        </is>
      </c>
      <c r="C212" s="174" t="n"/>
      <c r="D212" s="173" t="n"/>
      <c r="E212" s="288" t="n"/>
      <c r="F212" s="174" t="n"/>
      <c r="G212" s="173" t="n"/>
      <c r="I212" s="291" t="n"/>
      <c r="J212" s="195">
        <f>IF(COUNT(P212:R212)=0,"",AVERAGE(P212:R212))</f>
        <v/>
      </c>
      <c r="K212" s="195">
        <f>IF(OR($I212="",J212=""),"",J212*IFERROR(INDEX('{Dropdowns}'!$J:$J,MATCH($E$214&amp;"|"&amp;$I212,'{Dropdowns}'!$H:$H,0)),0)*IFERROR(INDEX('{Dropdowns}'!$K:$K,MATCH($E$214&amp;"|"&amp;$I212,'{Dropdowns}'!$H:$H,0)),0))</f>
        <v/>
      </c>
      <c r="L212" s="195">
        <f>IF(COUNT(S212:U212)=0,"",AVERAGE(S212:U212))</f>
        <v/>
      </c>
      <c r="M212" s="195">
        <f>IF(OR($I212="",L212=""),"",L212*IFERROR(INDEX('{Dropdowns}'!$J:$J,MATCH($E$214&amp;"|"&amp;$I212,'{Dropdowns}'!$H:$H,0)),0)*IFERROR(INDEX('{Dropdowns}'!$K:$K,MATCH($E$214&amp;"|"&amp;$I212,'{Dropdowns}'!$H:$H,0)),0))</f>
        <v/>
      </c>
      <c r="P212" s="453" t="n"/>
    </row>
    <row r="213" ht="13.35" customHeight="1" s="162">
      <c r="B213" s="289" t="inlineStr">
        <is>
          <t>Filter Manufacturer</t>
        </is>
      </c>
      <c r="C213" s="174" t="n"/>
      <c r="D213" s="173" t="n"/>
      <c r="E213" s="288" t="n"/>
      <c r="F213" s="174" t="n"/>
      <c r="G213" s="173" t="n"/>
      <c r="I213" s="291" t="n"/>
      <c r="J213" s="195">
        <f>IF(COUNT(P213:R213)=0,"",AVERAGE(P213:R213))</f>
        <v/>
      </c>
      <c r="K213" s="195">
        <f>IF(OR($I213="",J213=""),"",J213*IFERROR(INDEX('{Dropdowns}'!$J:$J,MATCH($E$214&amp;"|"&amp;$I213,'{Dropdowns}'!$H:$H,0)),0)*IFERROR(INDEX('{Dropdowns}'!$K:$K,MATCH($E$214&amp;"|"&amp;$I213,'{Dropdowns}'!$H:$H,0)),0))</f>
        <v/>
      </c>
      <c r="L213" s="195">
        <f>IF(COUNT(S213:U213)=0,"",AVERAGE(S213:U213))</f>
        <v/>
      </c>
      <c r="M213" s="195">
        <f>IF(OR($I213="",L213=""),"",L213*IFERROR(INDEX('{Dropdowns}'!$J:$J,MATCH($E$214&amp;"|"&amp;$I213,'{Dropdowns}'!$H:$H,0)),0)*IFERROR(INDEX('{Dropdowns}'!$K:$K,MATCH($E$214&amp;"|"&amp;$I213,'{Dropdowns}'!$H:$H,0)),0))</f>
        <v/>
      </c>
      <c r="P213" s="453" t="n"/>
    </row>
    <row r="214" ht="13.35" customHeight="1" s="162">
      <c r="B214" s="289" t="inlineStr">
        <is>
          <t>Filter Type</t>
        </is>
      </c>
      <c r="C214" s="174" t="n"/>
      <c r="D214" s="173" t="n"/>
      <c r="E214" s="291" t="n"/>
      <c r="F214" s="174" t="n"/>
      <c r="G214" s="173" t="n"/>
      <c r="I214" s="291" t="n"/>
      <c r="J214" s="195">
        <f>IF(COUNT(P214:R214)=0,"",AVERAGE(P214:R214))</f>
        <v/>
      </c>
      <c r="K214" s="195">
        <f>IF(OR($I214="",J214=""),"",J214*IFERROR(INDEX('{Dropdowns}'!$J:$J,MATCH($E$214&amp;"|"&amp;$I214,'{Dropdowns}'!$H:$H,0)),0)*IFERROR(INDEX('{Dropdowns}'!$K:$K,MATCH($E$214&amp;"|"&amp;$I214,'{Dropdowns}'!$H:$H,0)),0))</f>
        <v/>
      </c>
      <c r="L214" s="195">
        <f>IF(COUNT(S214:U214)=0,"",AVERAGE(S214:U214))</f>
        <v/>
      </c>
      <c r="M214" s="195">
        <f>IF(OR($I214="",L214=""),"",L214*IFERROR(INDEX('{Dropdowns}'!$J:$J,MATCH($E$214&amp;"|"&amp;$I214,'{Dropdowns}'!$H:$H,0)),0)*IFERROR(INDEX('{Dropdowns}'!$K:$K,MATCH($E$214&amp;"|"&amp;$I214,'{Dropdowns}'!$H:$H,0)),0))</f>
        <v/>
      </c>
      <c r="P214" s="453" t="n"/>
    </row>
    <row r="215" ht="13.35" customHeight="1" s="162">
      <c r="B215" s="289" t="inlineStr">
        <is>
          <t>Instrument</t>
        </is>
      </c>
      <c r="C215" s="174" t="n"/>
      <c r="D215" s="173" t="n"/>
      <c r="E215" s="288" t="n"/>
      <c r="F215" s="174" t="n"/>
      <c r="G215" s="173" t="n"/>
      <c r="I215" s="291" t="n"/>
      <c r="J215" s="195">
        <f>IF(COUNT(P215:R215)=0,"",AVERAGE(P215:R215))</f>
        <v/>
      </c>
      <c r="K215" s="195">
        <f>IF(OR($I215="",J215=""),"",J215*IFERROR(INDEX('{Dropdowns}'!$J:$J,MATCH($E$214&amp;"|"&amp;$I215,'{Dropdowns}'!$H:$H,0)),0)*IFERROR(INDEX('{Dropdowns}'!$K:$K,MATCH($E$214&amp;"|"&amp;$I215,'{Dropdowns}'!$H:$H,0)),0))</f>
        <v/>
      </c>
      <c r="L215" s="195">
        <f>IF(COUNT(S215:U215)=0,"",AVERAGE(S215:U215))</f>
        <v/>
      </c>
      <c r="M215" s="195">
        <f>IF(OR($I215="",L215=""),"",L215*IFERROR(INDEX('{Dropdowns}'!$J:$J,MATCH($E$214&amp;"|"&amp;$I215,'{Dropdowns}'!$H:$H,0)),0)*IFERROR(INDEX('{Dropdowns}'!$K:$K,MATCH($E$214&amp;"|"&amp;$I215,'{Dropdowns}'!$H:$H,0)),0))</f>
        <v/>
      </c>
      <c r="P215" s="453" t="n"/>
    </row>
    <row r="216" ht="13.35" customHeight="1" s="162">
      <c r="B216" s="188" t="inlineStr">
        <is>
          <t>Hood Airflow Totals</t>
        </is>
      </c>
      <c r="C216" s="174" t="n"/>
      <c r="D216" s="174" t="n"/>
      <c r="E216" s="174" t="n"/>
      <c r="F216" s="174" t="n"/>
      <c r="G216" s="173" t="n"/>
      <c r="I216" s="291" t="n"/>
      <c r="J216" s="195">
        <f>IF(COUNT(P216:R216)=0,"",AVERAGE(P216:R216))</f>
        <v/>
      </c>
      <c r="K216" s="195">
        <f>IF(OR($I216="",J216=""),"",J216*IFERROR(INDEX('{Dropdowns}'!$J:$J,MATCH($E$214&amp;"|"&amp;$I216,'{Dropdowns}'!$H:$H,0)),0)*IFERROR(INDEX('{Dropdowns}'!$K:$K,MATCH($E$214&amp;"|"&amp;$I216,'{Dropdowns}'!$H:$H,0)),0))</f>
        <v/>
      </c>
      <c r="L216" s="195">
        <f>IF(COUNT(S216:U216)=0,"",AVERAGE(S216:U216))</f>
        <v/>
      </c>
      <c r="M216" s="195">
        <f>IF(OR($I216="",L216=""),"",L216*IFERROR(INDEX('{Dropdowns}'!$J:$J,MATCH($E$214&amp;"|"&amp;$I216,'{Dropdowns}'!$H:$H,0)),0)*IFERROR(INDEX('{Dropdowns}'!$K:$K,MATCH($E$214&amp;"|"&amp;$I216,'{Dropdowns}'!$H:$H,0)),0))</f>
        <v/>
      </c>
      <c r="P216" s="453"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IF(OR($I217="",J217=""),"",J217*IFERROR(INDEX('{Dropdowns}'!$J:$J,MATCH($E$214&amp;"|"&amp;$I217,'{Dropdowns}'!$H:$H,0)),0)*IFERROR(INDEX('{Dropdowns}'!$K:$K,MATCH($E$214&amp;"|"&amp;$I217,'{Dropdowns}'!$H:$H,0)),0))</f>
        <v/>
      </c>
      <c r="L217" s="195">
        <f>IF(COUNT(S217:U217)=0,"",AVERAGE(S217:U217))</f>
        <v/>
      </c>
      <c r="M217" s="195">
        <f>IF(OR($I217="",L217=""),"",L217*IFERROR(INDEX('{Dropdowns}'!$J:$J,MATCH($E$214&amp;"|"&amp;$I217,'{Dropdowns}'!$H:$H,0)),0)*IFERROR(INDEX('{Dropdowns}'!$K:$K,MATCH($E$214&amp;"|"&amp;$I217,'{Dropdowns}'!$H:$H,0)),0))</f>
        <v/>
      </c>
      <c r="P217" s="453" t="n"/>
    </row>
    <row r="218" ht="13.35" customHeight="1" s="162">
      <c r="B218" s="195">
        <f>IF(E205=0,"", E205)</f>
        <v/>
      </c>
      <c r="C218" s="173" t="n"/>
      <c r="D218" s="195">
        <f>IF(SUM(K206:K219)=0,"",SUM(K206:K219))</f>
        <v/>
      </c>
      <c r="E218" s="173" t="n"/>
      <c r="F218" s="195">
        <f>IF(SUM(M206:M219)=0,"",SUM(M206:M219))</f>
        <v/>
      </c>
      <c r="G218" s="173" t="n"/>
      <c r="H218" s="68">
        <f>IF(OR(B218="",B218=0),"",IF(F218="",IF(D218="","",D218/B218),F218/B218))</f>
        <v/>
      </c>
      <c r="I218" s="291" t="n"/>
      <c r="J218" s="195">
        <f>IF(COUNT(P218:R218)=0,"",AVERAGE(P218:R218))</f>
        <v/>
      </c>
      <c r="K218" s="195">
        <f>IF(OR($I218="",J218=""),"",J218*IFERROR(INDEX('{Dropdowns}'!$J:$J,MATCH($E$214&amp;"|"&amp;$I218,'{Dropdowns}'!$H:$H,0)),0)*IFERROR(INDEX('{Dropdowns}'!$K:$K,MATCH($E$214&amp;"|"&amp;$I218,'{Dropdowns}'!$H:$H,0)),0))</f>
        <v/>
      </c>
      <c r="L218" s="195">
        <f>IF(COUNT(S218:U218)=0,"",AVERAGE(S218:U218))</f>
        <v/>
      </c>
      <c r="M218" s="195">
        <f>IF(OR($I218="",L218=""),"",L218*IFERROR(INDEX('{Dropdowns}'!$J:$J,MATCH($E$214&amp;"|"&amp;$I218,'{Dropdowns}'!$H:$H,0)),0)*IFERROR(INDEX('{Dropdowns}'!$K:$K,MATCH($E$214&amp;"|"&amp;$I218,'{Dropdowns}'!$H:$H,0)),0))</f>
        <v/>
      </c>
      <c r="P218" s="457" t="n"/>
    </row>
    <row r="219" ht="13.35" customHeight="1" s="162">
      <c r="B219" s="195" t="inlineStr">
        <is>
          <t>CFM / ft</t>
        </is>
      </c>
      <c r="C219" s="173" t="n"/>
      <c r="D219" s="195">
        <f>IF(OR(D218="",E207="",E207=0),"",D218/E207)</f>
        <v/>
      </c>
      <c r="E219" s="173" t="n"/>
      <c r="F219" s="195">
        <f>IF(OR(F218="",E207="",E207=0),"",F218/E207)</f>
        <v/>
      </c>
      <c r="G219" s="173" t="n"/>
      <c r="I219" s="291" t="n"/>
      <c r="J219" s="195">
        <f>IF(COUNT(P219:R219)=0,"",AVERAGE(P219:R219))</f>
        <v/>
      </c>
      <c r="K219" s="195">
        <f>IF(OR($I219="",J219=""),"",J219*IFERROR(INDEX('{Dropdowns}'!$J:$J,MATCH($E$214&amp;"|"&amp;$I219,'{Dropdowns}'!$H:$H,0)),0)*IFERROR(INDEX('{Dropdowns}'!$K:$K,MATCH($E$214&amp;"|"&amp;$I219,'{Dropdowns}'!$H:$H,0)),0))</f>
        <v/>
      </c>
      <c r="L219" s="195">
        <f>IF(COUNT(S219:U219)=0,"",AVERAGE(S219:U219))</f>
        <v/>
      </c>
      <c r="M219" s="195">
        <f>IF(OR($I219="",L219=""),"",L219*IFERROR(INDEX('{Dropdowns}'!$J:$J,MATCH($E$214&amp;"|"&amp;$I219,'{Dropdowns}'!$H:$H,0)),0)*IFERROR(INDEX('{Dropdowns}'!$K:$K,MATCH($E$214&amp;"|"&amp;$I219,'{Dropdowns}'!$H:$H,0)),0))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20" t="n"/>
      <c r="F221" s="403" t="n"/>
      <c r="G221" s="200" t="inlineStr">
        <is>
          <t>Service</t>
        </is>
      </c>
      <c r="H221" s="403" t="n"/>
      <c r="I221" s="210">
        <f>IF('{Equipment Data Entry}'!C135="","",'{Equipment Data Entry}'!C135)</f>
        <v/>
      </c>
      <c r="J221" s="420" t="n"/>
      <c r="K221" s="420" t="n"/>
      <c r="L221" s="420" t="n"/>
      <c r="M221" s="403" t="n"/>
      <c r="P221" s="450" t="inlineStr">
        <is>
          <t>Technician Notes</t>
        </is>
      </c>
    </row>
    <row r="222" ht="13.35" customHeight="1" s="162">
      <c r="B222" s="424" t="n"/>
      <c r="C222" s="425" t="n"/>
      <c r="D222" s="424" t="n"/>
      <c r="E222" s="426" t="n"/>
      <c r="F222" s="425" t="n"/>
      <c r="G222" s="424" t="n"/>
      <c r="H222" s="425" t="n"/>
      <c r="I222" s="424" t="n"/>
      <c r="J222" s="426" t="n"/>
      <c r="K222" s="426" t="n"/>
      <c r="L222" s="426" t="n"/>
      <c r="M222" s="425" t="n"/>
      <c r="P222" s="453" t="n"/>
    </row>
    <row r="223" ht="13.35" customHeight="1" s="162">
      <c r="B223" s="5" t="n"/>
      <c r="C223" s="5" t="n"/>
      <c r="P223" s="453"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3"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70"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2" t="n"/>
      <c r="J226" s="442" t="n"/>
      <c r="K226" s="442" t="n"/>
      <c r="L226" s="442" t="n"/>
      <c r="M226" s="442" t="n"/>
      <c r="P226" s="471" t="inlineStr">
        <is>
          <t>Init 1</t>
        </is>
      </c>
      <c r="Q226" s="472" t="inlineStr">
        <is>
          <t>Init 2</t>
        </is>
      </c>
      <c r="R226" s="472" t="inlineStr">
        <is>
          <t>Init 3</t>
        </is>
      </c>
      <c r="S226" s="472" t="inlineStr">
        <is>
          <t>Final 1</t>
        </is>
      </c>
      <c r="T226" s="472" t="inlineStr">
        <is>
          <t>Final 2</t>
        </is>
      </c>
      <c r="U226" s="472"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IF(OR($I227="",J227=""),"",J227*IFERROR(INDEX('{Dropdowns}'!$J:$J,MATCH($E$235&amp;"|"&amp;$I227,'{Dropdowns}'!$H:$H,0)),0)*IFERROR(INDEX('{Dropdowns}'!$K:$K,MATCH($E$235&amp;"|"&amp;$I227,'{Dropdowns}'!$H:$H,0)),0))</f>
        <v/>
      </c>
      <c r="L227" s="195">
        <f>IF(COUNT(S227:U227)=0,"",AVERAGE(S227:U227))</f>
        <v/>
      </c>
      <c r="M227" s="195">
        <f>IF(OR($I227="",L227=""),"",L227*IFERROR(INDEX('{Dropdowns}'!$J:$J,MATCH($E$235&amp;"|"&amp;$I227,'{Dropdowns}'!$H:$H,0)),0)*IFERROR(INDEX('{Dropdowns}'!$K:$K,MATCH($E$235&amp;"|"&amp;$I227,'{Dropdowns}'!$H:$H,0)),0))</f>
        <v/>
      </c>
      <c r="P227" s="453"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IF(OR($I228="",J228=""),"",J228*IFERROR(INDEX('{Dropdowns}'!$J:$J,MATCH($E$235&amp;"|"&amp;$I228,'{Dropdowns}'!$H:$H,0)),0)*IFERROR(INDEX('{Dropdowns}'!$K:$K,MATCH($E$235&amp;"|"&amp;$I228,'{Dropdowns}'!$H:$H,0)),0))</f>
        <v/>
      </c>
      <c r="L228" s="195">
        <f>IF(COUNT(S228:U228)=0,"",AVERAGE(S228:U228))</f>
        <v/>
      </c>
      <c r="M228" s="195">
        <f>IF(OR($I228="",L228=""),"",L228*IFERROR(INDEX('{Dropdowns}'!$J:$J,MATCH($E$235&amp;"|"&amp;$I228,'{Dropdowns}'!$H:$H,0)),0)*IFERROR(INDEX('{Dropdowns}'!$K:$K,MATCH($E$235&amp;"|"&amp;$I228,'{Dropdowns}'!$H:$H,0)),0))</f>
        <v/>
      </c>
      <c r="P228" s="453" t="n"/>
    </row>
    <row r="229" ht="13.35" customHeight="1" s="162">
      <c r="B229" s="188" t="inlineStr">
        <is>
          <t>Hood Data</t>
        </is>
      </c>
      <c r="C229" s="174" t="n"/>
      <c r="D229" s="174" t="n"/>
      <c r="E229" s="174" t="n"/>
      <c r="F229" s="174" t="n"/>
      <c r="G229" s="173" t="n"/>
      <c r="I229" s="291" t="n"/>
      <c r="J229" s="195">
        <f>IF(COUNT(P229:R229)=0,"",AVERAGE(P229:R229))</f>
        <v/>
      </c>
      <c r="K229" s="195">
        <f>IF(OR($I229="",J229=""),"",J229*IFERROR(INDEX('{Dropdowns}'!$J:$J,MATCH($E$235&amp;"|"&amp;$I229,'{Dropdowns}'!$H:$H,0)),0)*IFERROR(INDEX('{Dropdowns}'!$K:$K,MATCH($E$235&amp;"|"&amp;$I229,'{Dropdowns}'!$H:$H,0)),0))</f>
        <v/>
      </c>
      <c r="L229" s="195">
        <f>IF(COUNT(S229:U229)=0,"",AVERAGE(S229:U229))</f>
        <v/>
      </c>
      <c r="M229" s="195">
        <f>IF(OR($I229="",L229=""),"",L229*IFERROR(INDEX('{Dropdowns}'!$J:$J,MATCH($E$235&amp;"|"&amp;$I229,'{Dropdowns}'!$H:$H,0)),0)*IFERROR(INDEX('{Dropdowns}'!$K:$K,MATCH($E$235&amp;"|"&amp;$I229,'{Dropdowns}'!$H:$H,0)),0))</f>
        <v/>
      </c>
      <c r="P229" s="453" t="n"/>
    </row>
    <row r="230" ht="13.35" customHeight="1" s="162">
      <c r="B230" s="289" t="inlineStr">
        <is>
          <t>Manufacturer</t>
        </is>
      </c>
      <c r="C230" s="174" t="n"/>
      <c r="D230" s="173" t="n"/>
      <c r="E230" s="287">
        <f>E225</f>
        <v/>
      </c>
      <c r="F230" s="174" t="n"/>
      <c r="G230" s="173" t="n"/>
      <c r="I230" s="291" t="n"/>
      <c r="J230" s="195">
        <f>IF(COUNT(P230:R230)=0,"",AVERAGE(P230:R230))</f>
        <v/>
      </c>
      <c r="K230" s="195">
        <f>IF(OR($I230="",J230=""),"",J230*IFERROR(INDEX('{Dropdowns}'!$J:$J,MATCH($E$235&amp;"|"&amp;$I230,'{Dropdowns}'!$H:$H,0)),0)*IFERROR(INDEX('{Dropdowns}'!$K:$K,MATCH($E$235&amp;"|"&amp;$I230,'{Dropdowns}'!$H:$H,0)),0))</f>
        <v/>
      </c>
      <c r="L230" s="195">
        <f>IF(COUNT(S230:U230)=0,"",AVERAGE(S230:U230))</f>
        <v/>
      </c>
      <c r="M230" s="195">
        <f>IF(OR($I230="",L230=""),"",L230*IFERROR(INDEX('{Dropdowns}'!$J:$J,MATCH($E$235&amp;"|"&amp;$I230,'{Dropdowns}'!$H:$H,0)),0)*IFERROR(INDEX('{Dropdowns}'!$K:$K,MATCH($E$235&amp;"|"&amp;$I230,'{Dropdowns}'!$H:$H,0)),0))</f>
        <v/>
      </c>
      <c r="P230" s="453"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IF(OR($I231="",J231=""),"",J231*IFERROR(INDEX('{Dropdowns}'!$J:$J,MATCH($E$235&amp;"|"&amp;$I231,'{Dropdowns}'!$H:$H,0)),0)*IFERROR(INDEX('{Dropdowns}'!$K:$K,MATCH($E$235&amp;"|"&amp;$I231,'{Dropdowns}'!$H:$H,0)),0))</f>
        <v/>
      </c>
      <c r="L231" s="195">
        <f>IF(COUNT(S231:U231)=0,"",AVERAGE(S231:U231))</f>
        <v/>
      </c>
      <c r="M231" s="195">
        <f>IF(OR($I231="",L231=""),"",L231*IFERROR(INDEX('{Dropdowns}'!$J:$J,MATCH($E$235&amp;"|"&amp;$I231,'{Dropdowns}'!$H:$H,0)),0)*IFERROR(INDEX('{Dropdowns}'!$K:$K,MATCH($E$235&amp;"|"&amp;$I231,'{Dropdowns}'!$H:$H,0)),0))</f>
        <v/>
      </c>
      <c r="P231" s="453" t="n"/>
    </row>
    <row r="232" ht="13.35" customHeight="1" s="162">
      <c r="B232" s="289" t="inlineStr">
        <is>
          <t>Serial Number</t>
        </is>
      </c>
      <c r="C232" s="174" t="n"/>
      <c r="D232" s="173" t="n"/>
      <c r="E232" s="288" t="n"/>
      <c r="F232" s="174" t="n"/>
      <c r="G232" s="173" t="n"/>
      <c r="I232" s="291" t="n"/>
      <c r="J232" s="195">
        <f>IF(COUNT(P232:R232)=0,"",AVERAGE(P232:R232))</f>
        <v/>
      </c>
      <c r="K232" s="195">
        <f>IF(OR($I232="",J232=""),"",J232*IFERROR(INDEX('{Dropdowns}'!$J:$J,MATCH($E$235&amp;"|"&amp;$I232,'{Dropdowns}'!$H:$H,0)),0)*IFERROR(INDEX('{Dropdowns}'!$K:$K,MATCH($E$235&amp;"|"&amp;$I232,'{Dropdowns}'!$H:$H,0)),0))</f>
        <v/>
      </c>
      <c r="L232" s="195">
        <f>IF(COUNT(S232:U232)=0,"",AVERAGE(S232:U232))</f>
        <v/>
      </c>
      <c r="M232" s="195">
        <f>IF(OR($I232="",L232=""),"",L232*IFERROR(INDEX('{Dropdowns}'!$J:$J,MATCH($E$235&amp;"|"&amp;$I232,'{Dropdowns}'!$H:$H,0)),0)*IFERROR(INDEX('{Dropdowns}'!$K:$K,MATCH($E$235&amp;"|"&amp;$I232,'{Dropdowns}'!$H:$H,0)),0))</f>
        <v/>
      </c>
      <c r="P232" s="453" t="n"/>
    </row>
    <row r="233" ht="13.35" customHeight="1" s="162">
      <c r="B233" s="289" t="inlineStr">
        <is>
          <t>Hood Type</t>
        </is>
      </c>
      <c r="C233" s="174" t="n"/>
      <c r="D233" s="173" t="n"/>
      <c r="E233" s="288" t="n"/>
      <c r="F233" s="174" t="n"/>
      <c r="G233" s="173" t="n"/>
      <c r="I233" s="291" t="n"/>
      <c r="J233" s="195">
        <f>IF(COUNT(P233:R233)=0,"",AVERAGE(P233:R233))</f>
        <v/>
      </c>
      <c r="K233" s="195">
        <f>IF(OR($I233="",J233=""),"",J233*IFERROR(INDEX('{Dropdowns}'!$J:$J,MATCH($E$235&amp;"|"&amp;$I233,'{Dropdowns}'!$H:$H,0)),0)*IFERROR(INDEX('{Dropdowns}'!$K:$K,MATCH($E$235&amp;"|"&amp;$I233,'{Dropdowns}'!$H:$H,0)),0))</f>
        <v/>
      </c>
      <c r="L233" s="195">
        <f>IF(COUNT(S233:U233)=0,"",AVERAGE(S233:U233))</f>
        <v/>
      </c>
      <c r="M233" s="195">
        <f>IF(OR($I233="",L233=""),"",L233*IFERROR(INDEX('{Dropdowns}'!$J:$J,MATCH($E$235&amp;"|"&amp;$I233,'{Dropdowns}'!$H:$H,0)),0)*IFERROR(INDEX('{Dropdowns}'!$K:$K,MATCH($E$235&amp;"|"&amp;$I233,'{Dropdowns}'!$H:$H,0)),0))</f>
        <v/>
      </c>
      <c r="P233" s="453" t="n"/>
    </row>
    <row r="234" ht="13.35" customHeight="1" s="162">
      <c r="B234" s="289" t="inlineStr">
        <is>
          <t>Filter Manufacturer</t>
        </is>
      </c>
      <c r="C234" s="174" t="n"/>
      <c r="D234" s="173" t="n"/>
      <c r="E234" s="288" t="n"/>
      <c r="F234" s="174" t="n"/>
      <c r="G234" s="173" t="n"/>
      <c r="I234" s="291" t="n"/>
      <c r="J234" s="195">
        <f>IF(COUNT(P234:R234)=0,"",AVERAGE(P234:R234))</f>
        <v/>
      </c>
      <c r="K234" s="195">
        <f>IF(OR($I234="",J234=""),"",J234*IFERROR(INDEX('{Dropdowns}'!$J:$J,MATCH($E$235&amp;"|"&amp;$I234,'{Dropdowns}'!$H:$H,0)),0)*IFERROR(INDEX('{Dropdowns}'!$K:$K,MATCH($E$235&amp;"|"&amp;$I234,'{Dropdowns}'!$H:$H,0)),0))</f>
        <v/>
      </c>
      <c r="L234" s="195">
        <f>IF(COUNT(S234:U234)=0,"",AVERAGE(S234:U234))</f>
        <v/>
      </c>
      <c r="M234" s="195">
        <f>IF(OR($I234="",L234=""),"",L234*IFERROR(INDEX('{Dropdowns}'!$J:$J,MATCH($E$235&amp;"|"&amp;$I234,'{Dropdowns}'!$H:$H,0)),0)*IFERROR(INDEX('{Dropdowns}'!$K:$K,MATCH($E$235&amp;"|"&amp;$I234,'{Dropdowns}'!$H:$H,0)),0))</f>
        <v/>
      </c>
      <c r="P234" s="453" t="n"/>
    </row>
    <row r="235" ht="13.35" customHeight="1" s="162">
      <c r="B235" s="289" t="inlineStr">
        <is>
          <t>Filter Type</t>
        </is>
      </c>
      <c r="C235" s="174" t="n"/>
      <c r="D235" s="173" t="n"/>
      <c r="E235" s="291" t="n"/>
      <c r="F235" s="174" t="n"/>
      <c r="G235" s="173" t="n"/>
      <c r="I235" s="291" t="n"/>
      <c r="J235" s="195">
        <f>IF(COUNT(P235:R235)=0,"",AVERAGE(P235:R235))</f>
        <v/>
      </c>
      <c r="K235" s="195">
        <f>IF(OR($I235="",J235=""),"",J235*IFERROR(INDEX('{Dropdowns}'!$J:$J,MATCH($E$235&amp;"|"&amp;$I235,'{Dropdowns}'!$H:$H,0)),0)*IFERROR(INDEX('{Dropdowns}'!$K:$K,MATCH($E$235&amp;"|"&amp;$I235,'{Dropdowns}'!$H:$H,0)),0))</f>
        <v/>
      </c>
      <c r="L235" s="195">
        <f>IF(COUNT(S235:U235)=0,"",AVERAGE(S235:U235))</f>
        <v/>
      </c>
      <c r="M235" s="195">
        <f>IF(OR($I235="",L235=""),"",L235*IFERROR(INDEX('{Dropdowns}'!$J:$J,MATCH($E$235&amp;"|"&amp;$I235,'{Dropdowns}'!$H:$H,0)),0)*IFERROR(INDEX('{Dropdowns}'!$K:$K,MATCH($E$235&amp;"|"&amp;$I235,'{Dropdowns}'!$H:$H,0)),0))</f>
        <v/>
      </c>
      <c r="P235" s="453" t="n"/>
    </row>
    <row r="236" ht="13.35" customHeight="1" s="162">
      <c r="B236" s="289" t="inlineStr">
        <is>
          <t>Instrument</t>
        </is>
      </c>
      <c r="C236" s="174" t="n"/>
      <c r="D236" s="173" t="n"/>
      <c r="E236" s="288" t="n"/>
      <c r="F236" s="174" t="n"/>
      <c r="G236" s="173" t="n"/>
      <c r="I236" s="291" t="n"/>
      <c r="J236" s="195">
        <f>IF(COUNT(P236:R236)=0,"",AVERAGE(P236:R236))</f>
        <v/>
      </c>
      <c r="K236" s="195">
        <f>IF(OR($I236="",J236=""),"",J236*IFERROR(INDEX('{Dropdowns}'!$J:$J,MATCH($E$235&amp;"|"&amp;$I236,'{Dropdowns}'!$H:$H,0)),0)*IFERROR(INDEX('{Dropdowns}'!$K:$K,MATCH($E$235&amp;"|"&amp;$I236,'{Dropdowns}'!$H:$H,0)),0))</f>
        <v/>
      </c>
      <c r="L236" s="195">
        <f>IF(COUNT(S236:U236)=0,"",AVERAGE(S236:U236))</f>
        <v/>
      </c>
      <c r="M236" s="195">
        <f>IF(OR($I236="",L236=""),"",L236*IFERROR(INDEX('{Dropdowns}'!$J:$J,MATCH($E$235&amp;"|"&amp;$I236,'{Dropdowns}'!$H:$H,0)),0)*IFERROR(INDEX('{Dropdowns}'!$K:$K,MATCH($E$235&amp;"|"&amp;$I236,'{Dropdowns}'!$H:$H,0)),0))</f>
        <v/>
      </c>
      <c r="P236" s="453" t="n"/>
    </row>
    <row r="237" ht="13.35" customHeight="1" s="162">
      <c r="B237" s="188" t="inlineStr">
        <is>
          <t>Hood Airflow Totals</t>
        </is>
      </c>
      <c r="C237" s="174" t="n"/>
      <c r="D237" s="174" t="n"/>
      <c r="E237" s="174" t="n"/>
      <c r="F237" s="174" t="n"/>
      <c r="G237" s="173" t="n"/>
      <c r="I237" s="291" t="n"/>
      <c r="J237" s="195">
        <f>IF(COUNT(P237:R237)=0,"",AVERAGE(P237:R237))</f>
        <v/>
      </c>
      <c r="K237" s="195">
        <f>IF(OR($I237="",J237=""),"",J237*IFERROR(INDEX('{Dropdowns}'!$J:$J,MATCH($E$235&amp;"|"&amp;$I237,'{Dropdowns}'!$H:$H,0)),0)*IFERROR(INDEX('{Dropdowns}'!$K:$K,MATCH($E$235&amp;"|"&amp;$I237,'{Dropdowns}'!$H:$H,0)),0))</f>
        <v/>
      </c>
      <c r="L237" s="195">
        <f>IF(COUNT(S237:U237)=0,"",AVERAGE(S237:U237))</f>
        <v/>
      </c>
      <c r="M237" s="195">
        <f>IF(OR($I237="",L237=""),"",L237*IFERROR(INDEX('{Dropdowns}'!$J:$J,MATCH($E$235&amp;"|"&amp;$I237,'{Dropdowns}'!$H:$H,0)),0)*IFERROR(INDEX('{Dropdowns}'!$K:$K,MATCH($E$235&amp;"|"&amp;$I237,'{Dropdowns}'!$H:$H,0)),0))</f>
        <v/>
      </c>
      <c r="P237" s="453"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IF(OR($I238="",J238=""),"",J238*IFERROR(INDEX('{Dropdowns}'!$J:$J,MATCH($E$235&amp;"|"&amp;$I238,'{Dropdowns}'!$H:$H,0)),0)*IFERROR(INDEX('{Dropdowns}'!$K:$K,MATCH($E$235&amp;"|"&amp;$I238,'{Dropdowns}'!$H:$H,0)),0))</f>
        <v/>
      </c>
      <c r="L238" s="195">
        <f>IF(COUNT(S238:U238)=0,"",AVERAGE(S238:U238))</f>
        <v/>
      </c>
      <c r="M238" s="195">
        <f>IF(OR($I238="",L238=""),"",L238*IFERROR(INDEX('{Dropdowns}'!$J:$J,MATCH($E$235&amp;"|"&amp;$I238,'{Dropdowns}'!$H:$H,0)),0)*IFERROR(INDEX('{Dropdowns}'!$K:$K,MATCH($E$235&amp;"|"&amp;$I238,'{Dropdowns}'!$H:$H,0)),0))</f>
        <v/>
      </c>
      <c r="P238" s="453" t="n"/>
    </row>
    <row r="239" ht="13.35" customHeight="1" s="162">
      <c r="B239" s="195">
        <f>IF(E226=0,"", E226)</f>
        <v/>
      </c>
      <c r="C239" s="173" t="n"/>
      <c r="D239" s="195">
        <f>IF(SUM(K227:K240)=0,"",SUM(K227:K240))</f>
        <v/>
      </c>
      <c r="E239" s="173" t="n"/>
      <c r="F239" s="195">
        <f>IF(SUM(M227:M240)=0,"",SUM(M227:M240))</f>
        <v/>
      </c>
      <c r="G239" s="173" t="n"/>
      <c r="H239" s="68">
        <f>IF(OR(B239="",B239=0),"",IF(F239="",IF(D239="","",D239/B239),F239/B239))</f>
        <v/>
      </c>
      <c r="I239" s="291" t="n"/>
      <c r="J239" s="195">
        <f>IF(COUNT(P239:R239)=0,"",AVERAGE(P239:R239))</f>
        <v/>
      </c>
      <c r="K239" s="195">
        <f>IF(OR($I239="",J239=""),"",J239*IFERROR(INDEX('{Dropdowns}'!$J:$J,MATCH($E$235&amp;"|"&amp;$I239,'{Dropdowns}'!$H:$H,0)),0)*IFERROR(INDEX('{Dropdowns}'!$K:$K,MATCH($E$235&amp;"|"&amp;$I239,'{Dropdowns}'!$H:$H,0)),0))</f>
        <v/>
      </c>
      <c r="L239" s="195">
        <f>IF(COUNT(S239:U239)=0,"",AVERAGE(S239:U239))</f>
        <v/>
      </c>
      <c r="M239" s="195">
        <f>IF(OR($I239="",L239=""),"",L239*IFERROR(INDEX('{Dropdowns}'!$J:$J,MATCH($E$235&amp;"|"&amp;$I239,'{Dropdowns}'!$H:$H,0)),0)*IFERROR(INDEX('{Dropdowns}'!$K:$K,MATCH($E$235&amp;"|"&amp;$I239,'{Dropdowns}'!$H:$H,0)),0))</f>
        <v/>
      </c>
      <c r="P239" s="457" t="n"/>
    </row>
    <row r="240" ht="13.35" customHeight="1" s="162">
      <c r="B240" s="195" t="inlineStr">
        <is>
          <t>CFM / ft</t>
        </is>
      </c>
      <c r="C240" s="173" t="n"/>
      <c r="D240" s="195">
        <f>IF(OR(D239="",E228="",E228=0),"",D239/E228)</f>
        <v/>
      </c>
      <c r="E240" s="173" t="n"/>
      <c r="F240" s="195">
        <f>IF(OR(F239="",E228="",E228=0),"",F239/E228)</f>
        <v/>
      </c>
      <c r="G240" s="173" t="n"/>
      <c r="I240" s="291" t="n"/>
      <c r="J240" s="195">
        <f>IF(COUNT(P240:R240)=0,"",AVERAGE(P240:R240))</f>
        <v/>
      </c>
      <c r="K240" s="195">
        <f>IF(OR($I240="",J240=""),"",J240*IFERROR(INDEX('{Dropdowns}'!$J:$J,MATCH($E$235&amp;"|"&amp;$I240,'{Dropdowns}'!$H:$H,0)),0)*IFERROR(INDEX('{Dropdowns}'!$K:$K,MATCH($E$235&amp;"|"&amp;$I240,'{Dropdowns}'!$H:$H,0)),0))</f>
        <v/>
      </c>
      <c r="L240" s="195">
        <f>IF(COUNT(S240:U240)=0,"",AVERAGE(S240:U240))</f>
        <v/>
      </c>
      <c r="M240" s="195">
        <f>IF(OR($I240="",L240=""),"",L240*IFERROR(INDEX('{Dropdowns}'!$J:$J,MATCH($E$235&amp;"|"&amp;$I240,'{Dropdowns}'!$H:$H,0)),0)*IFERROR(INDEX('{Dropdowns}'!$K:$K,MATCH($E$235&amp;"|"&amp;$I240,'{Dropdowns}'!$H:$H,0)),0))</f>
        <v/>
      </c>
    </row>
    <row r="241"/>
    <row r="242"/>
    <row r="243" ht="13.35" customHeight="1" s="162">
      <c r="B243" s="473"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20" t="n"/>
      <c r="F249" s="403" t="n"/>
      <c r="G249" s="200" t="inlineStr">
        <is>
          <t>Service</t>
        </is>
      </c>
      <c r="H249" s="403" t="n"/>
      <c r="I249" s="210">
        <f>IF('{Equipment Data Entry}'!C136="","",'{Equipment Data Entry}'!C136)</f>
        <v/>
      </c>
      <c r="J249" s="420" t="n"/>
      <c r="K249" s="420" t="n"/>
      <c r="L249" s="420" t="n"/>
      <c r="M249" s="403" t="n"/>
      <c r="P249" s="450" t="inlineStr">
        <is>
          <t>Technician Notes</t>
        </is>
      </c>
    </row>
    <row r="250" ht="13.35" customHeight="1" s="162">
      <c r="B250" s="424" t="n"/>
      <c r="C250" s="425" t="n"/>
      <c r="D250" s="424" t="n"/>
      <c r="E250" s="426" t="n"/>
      <c r="F250" s="425" t="n"/>
      <c r="G250" s="424" t="n"/>
      <c r="H250" s="425" t="n"/>
      <c r="I250" s="424" t="n"/>
      <c r="J250" s="426" t="n"/>
      <c r="K250" s="426" t="n"/>
      <c r="L250" s="426" t="n"/>
      <c r="M250" s="425" t="n"/>
      <c r="P250" s="453" t="n"/>
    </row>
    <row r="251" ht="13.35" customHeight="1" s="162">
      <c r="B251" s="5" t="n"/>
      <c r="C251" s="5" t="n"/>
      <c r="P251" s="453"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3"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70"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2" t="n"/>
      <c r="J254" s="442" t="n"/>
      <c r="K254" s="442" t="n"/>
      <c r="L254" s="442" t="n"/>
      <c r="M254" s="442" t="n"/>
      <c r="P254" s="471" t="inlineStr">
        <is>
          <t>Init 1</t>
        </is>
      </c>
      <c r="Q254" s="472" t="inlineStr">
        <is>
          <t>Init 2</t>
        </is>
      </c>
      <c r="R254" s="472" t="inlineStr">
        <is>
          <t>Init 3</t>
        </is>
      </c>
      <c r="S254" s="472" t="inlineStr">
        <is>
          <t>Final 1</t>
        </is>
      </c>
      <c r="T254" s="472" t="inlineStr">
        <is>
          <t>Final 2</t>
        </is>
      </c>
      <c r="U254" s="472"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IF(OR($I255="",J255=""),"",J255*IFERROR(INDEX('{Dropdowns}'!$J:$J,MATCH($E$263&amp;"|"&amp;$I255,'{Dropdowns}'!$H:$H,0)),0)*IFERROR(INDEX('{Dropdowns}'!$K:$K,MATCH($E$263&amp;"|"&amp;$I255,'{Dropdowns}'!$H:$H,0)),0))</f>
        <v/>
      </c>
      <c r="L255" s="195">
        <f>IF(COUNT(S255:U255)=0,"",AVERAGE(S255:U255))</f>
        <v/>
      </c>
      <c r="M255" s="195">
        <f>IF(OR($I255="",L255=""),"",L255*IFERROR(INDEX('{Dropdowns}'!$J:$J,MATCH($E$263&amp;"|"&amp;$I255,'{Dropdowns}'!$H:$H,0)),0)*IFERROR(INDEX('{Dropdowns}'!$K:$K,MATCH($E$263&amp;"|"&amp;$I255,'{Dropdowns}'!$H:$H,0)),0))</f>
        <v/>
      </c>
      <c r="P255" s="453"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IF(OR($I256="",J256=""),"",J256*IFERROR(INDEX('{Dropdowns}'!$J:$J,MATCH($E$263&amp;"|"&amp;$I256,'{Dropdowns}'!$H:$H,0)),0)*IFERROR(INDEX('{Dropdowns}'!$K:$K,MATCH($E$263&amp;"|"&amp;$I256,'{Dropdowns}'!$H:$H,0)),0))</f>
        <v/>
      </c>
      <c r="L256" s="195">
        <f>IF(COUNT(S256:U256)=0,"",AVERAGE(S256:U256))</f>
        <v/>
      </c>
      <c r="M256" s="195">
        <f>IF(OR($I256="",L256=""),"",L256*IFERROR(INDEX('{Dropdowns}'!$J:$J,MATCH($E$263&amp;"|"&amp;$I256,'{Dropdowns}'!$H:$H,0)),0)*IFERROR(INDEX('{Dropdowns}'!$K:$K,MATCH($E$263&amp;"|"&amp;$I256,'{Dropdowns}'!$H:$H,0)),0))</f>
        <v/>
      </c>
      <c r="P256" s="453" t="n"/>
    </row>
    <row r="257" ht="13.35" customHeight="1" s="162">
      <c r="B257" s="188" t="inlineStr">
        <is>
          <t>Hood Data</t>
        </is>
      </c>
      <c r="C257" s="174" t="n"/>
      <c r="D257" s="174" t="n"/>
      <c r="E257" s="174" t="n"/>
      <c r="F257" s="174" t="n"/>
      <c r="G257" s="173" t="n"/>
      <c r="I257" s="291" t="n"/>
      <c r="J257" s="195">
        <f>IF(COUNT(P257:R257)=0,"",AVERAGE(P257:R257))</f>
        <v/>
      </c>
      <c r="K257" s="195">
        <f>IF(OR($I257="",J257=""),"",J257*IFERROR(INDEX('{Dropdowns}'!$J:$J,MATCH($E$263&amp;"|"&amp;$I257,'{Dropdowns}'!$H:$H,0)),0)*IFERROR(INDEX('{Dropdowns}'!$K:$K,MATCH($E$263&amp;"|"&amp;$I257,'{Dropdowns}'!$H:$H,0)),0))</f>
        <v/>
      </c>
      <c r="L257" s="195">
        <f>IF(COUNT(S257:U257)=0,"",AVERAGE(S257:U257))</f>
        <v/>
      </c>
      <c r="M257" s="195">
        <f>IF(OR($I257="",L257=""),"",L257*IFERROR(INDEX('{Dropdowns}'!$J:$J,MATCH($E$263&amp;"|"&amp;$I257,'{Dropdowns}'!$H:$H,0)),0)*IFERROR(INDEX('{Dropdowns}'!$K:$K,MATCH($E$263&amp;"|"&amp;$I257,'{Dropdowns}'!$H:$H,0)),0))</f>
        <v/>
      </c>
      <c r="P257" s="453" t="n"/>
    </row>
    <row r="258" ht="13.35" customHeight="1" s="162">
      <c r="B258" s="289" t="inlineStr">
        <is>
          <t>Manufacturer</t>
        </is>
      </c>
      <c r="C258" s="174" t="n"/>
      <c r="D258" s="173" t="n"/>
      <c r="E258" s="287">
        <f>E253</f>
        <v/>
      </c>
      <c r="F258" s="174" t="n"/>
      <c r="G258" s="173" t="n"/>
      <c r="I258" s="291" t="n"/>
      <c r="J258" s="195">
        <f>IF(COUNT(P258:R258)=0,"",AVERAGE(P258:R258))</f>
        <v/>
      </c>
      <c r="K258" s="195">
        <f>IF(OR($I258="",J258=""),"",J258*IFERROR(INDEX('{Dropdowns}'!$J:$J,MATCH($E$263&amp;"|"&amp;$I258,'{Dropdowns}'!$H:$H,0)),0)*IFERROR(INDEX('{Dropdowns}'!$K:$K,MATCH($E$263&amp;"|"&amp;$I258,'{Dropdowns}'!$H:$H,0)),0))</f>
        <v/>
      </c>
      <c r="L258" s="195">
        <f>IF(COUNT(S258:U258)=0,"",AVERAGE(S258:U258))</f>
        <v/>
      </c>
      <c r="M258" s="195">
        <f>IF(OR($I258="",L258=""),"",L258*IFERROR(INDEX('{Dropdowns}'!$J:$J,MATCH($E$263&amp;"|"&amp;$I258,'{Dropdowns}'!$H:$H,0)),0)*IFERROR(INDEX('{Dropdowns}'!$K:$K,MATCH($E$263&amp;"|"&amp;$I258,'{Dropdowns}'!$H:$H,0)),0))</f>
        <v/>
      </c>
      <c r="P258" s="453"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IF(OR($I259="",J259=""),"",J259*IFERROR(INDEX('{Dropdowns}'!$J:$J,MATCH($E$263&amp;"|"&amp;$I259,'{Dropdowns}'!$H:$H,0)),0)*IFERROR(INDEX('{Dropdowns}'!$K:$K,MATCH($E$263&amp;"|"&amp;$I259,'{Dropdowns}'!$H:$H,0)),0))</f>
        <v/>
      </c>
      <c r="L259" s="195">
        <f>IF(COUNT(S259:U259)=0,"",AVERAGE(S259:U259))</f>
        <v/>
      </c>
      <c r="M259" s="195">
        <f>IF(OR($I259="",L259=""),"",L259*IFERROR(INDEX('{Dropdowns}'!$J:$J,MATCH($E$263&amp;"|"&amp;$I259,'{Dropdowns}'!$H:$H,0)),0)*IFERROR(INDEX('{Dropdowns}'!$K:$K,MATCH($E$263&amp;"|"&amp;$I259,'{Dropdowns}'!$H:$H,0)),0))</f>
        <v/>
      </c>
      <c r="P259" s="453" t="n"/>
    </row>
    <row r="260" ht="13.35" customHeight="1" s="162">
      <c r="B260" s="289" t="inlineStr">
        <is>
          <t>Serial Number</t>
        </is>
      </c>
      <c r="C260" s="174" t="n"/>
      <c r="D260" s="173" t="n"/>
      <c r="E260" s="288" t="n"/>
      <c r="F260" s="174" t="n"/>
      <c r="G260" s="173" t="n"/>
      <c r="I260" s="291" t="n"/>
      <c r="J260" s="195">
        <f>IF(COUNT(P260:R260)=0,"",AVERAGE(P260:R260))</f>
        <v/>
      </c>
      <c r="K260" s="195">
        <f>IF(OR($I260="",J260=""),"",J260*IFERROR(INDEX('{Dropdowns}'!$J:$J,MATCH($E$263&amp;"|"&amp;$I260,'{Dropdowns}'!$H:$H,0)),0)*IFERROR(INDEX('{Dropdowns}'!$K:$K,MATCH($E$263&amp;"|"&amp;$I260,'{Dropdowns}'!$H:$H,0)),0))</f>
        <v/>
      </c>
      <c r="L260" s="195">
        <f>IF(COUNT(S260:U260)=0,"",AVERAGE(S260:U260))</f>
        <v/>
      </c>
      <c r="M260" s="195">
        <f>IF(OR($I260="",L260=""),"",L260*IFERROR(INDEX('{Dropdowns}'!$J:$J,MATCH($E$263&amp;"|"&amp;$I260,'{Dropdowns}'!$H:$H,0)),0)*IFERROR(INDEX('{Dropdowns}'!$K:$K,MATCH($E$263&amp;"|"&amp;$I260,'{Dropdowns}'!$H:$H,0)),0))</f>
        <v/>
      </c>
      <c r="P260" s="453" t="n"/>
    </row>
    <row r="261" ht="13.35" customHeight="1" s="162">
      <c r="B261" s="289" t="inlineStr">
        <is>
          <t>Hood Type</t>
        </is>
      </c>
      <c r="C261" s="174" t="n"/>
      <c r="D261" s="173" t="n"/>
      <c r="E261" s="288" t="n"/>
      <c r="F261" s="174" t="n"/>
      <c r="G261" s="173" t="n"/>
      <c r="I261" s="291" t="n"/>
      <c r="J261" s="195">
        <f>IF(COUNT(P261:R261)=0,"",AVERAGE(P261:R261))</f>
        <v/>
      </c>
      <c r="K261" s="195">
        <f>IF(OR($I261="",J261=""),"",J261*IFERROR(INDEX('{Dropdowns}'!$J:$J,MATCH($E$263&amp;"|"&amp;$I261,'{Dropdowns}'!$H:$H,0)),0)*IFERROR(INDEX('{Dropdowns}'!$K:$K,MATCH($E$263&amp;"|"&amp;$I261,'{Dropdowns}'!$H:$H,0)),0))</f>
        <v/>
      </c>
      <c r="L261" s="195">
        <f>IF(COUNT(S261:U261)=0,"",AVERAGE(S261:U261))</f>
        <v/>
      </c>
      <c r="M261" s="195">
        <f>IF(OR($I261="",L261=""),"",L261*IFERROR(INDEX('{Dropdowns}'!$J:$J,MATCH($E$263&amp;"|"&amp;$I261,'{Dropdowns}'!$H:$H,0)),0)*IFERROR(INDEX('{Dropdowns}'!$K:$K,MATCH($E$263&amp;"|"&amp;$I261,'{Dropdowns}'!$H:$H,0)),0))</f>
        <v/>
      </c>
      <c r="P261" s="453" t="n"/>
    </row>
    <row r="262" ht="13.35" customHeight="1" s="162">
      <c r="B262" s="289" t="inlineStr">
        <is>
          <t>Filter Manufacturer</t>
        </is>
      </c>
      <c r="C262" s="174" t="n"/>
      <c r="D262" s="173" t="n"/>
      <c r="E262" s="288" t="n"/>
      <c r="F262" s="174" t="n"/>
      <c r="G262" s="173" t="n"/>
      <c r="I262" s="291" t="n"/>
      <c r="J262" s="195">
        <f>IF(COUNT(P262:R262)=0,"",AVERAGE(P262:R262))</f>
        <v/>
      </c>
      <c r="K262" s="195">
        <f>IF(OR($I262="",J262=""),"",J262*IFERROR(INDEX('{Dropdowns}'!$J:$J,MATCH($E$263&amp;"|"&amp;$I262,'{Dropdowns}'!$H:$H,0)),0)*IFERROR(INDEX('{Dropdowns}'!$K:$K,MATCH($E$263&amp;"|"&amp;$I262,'{Dropdowns}'!$H:$H,0)),0))</f>
        <v/>
      </c>
      <c r="L262" s="195">
        <f>IF(COUNT(S262:U262)=0,"",AVERAGE(S262:U262))</f>
        <v/>
      </c>
      <c r="M262" s="195">
        <f>IF(OR($I262="",L262=""),"",L262*IFERROR(INDEX('{Dropdowns}'!$J:$J,MATCH($E$263&amp;"|"&amp;$I262,'{Dropdowns}'!$H:$H,0)),0)*IFERROR(INDEX('{Dropdowns}'!$K:$K,MATCH($E$263&amp;"|"&amp;$I262,'{Dropdowns}'!$H:$H,0)),0))</f>
        <v/>
      </c>
      <c r="P262" s="453" t="n"/>
    </row>
    <row r="263" ht="13.35" customHeight="1" s="162">
      <c r="B263" s="289" t="inlineStr">
        <is>
          <t>Filter Type</t>
        </is>
      </c>
      <c r="C263" s="174" t="n"/>
      <c r="D263" s="173" t="n"/>
      <c r="E263" s="291" t="n"/>
      <c r="F263" s="174" t="n"/>
      <c r="G263" s="173" t="n"/>
      <c r="I263" s="291" t="n"/>
      <c r="J263" s="195">
        <f>IF(COUNT(P263:R263)=0,"",AVERAGE(P263:R263))</f>
        <v/>
      </c>
      <c r="K263" s="195">
        <f>IF(OR($I263="",J263=""),"",J263*IFERROR(INDEX('{Dropdowns}'!$J:$J,MATCH($E$263&amp;"|"&amp;$I263,'{Dropdowns}'!$H:$H,0)),0)*IFERROR(INDEX('{Dropdowns}'!$K:$K,MATCH($E$263&amp;"|"&amp;$I263,'{Dropdowns}'!$H:$H,0)),0))</f>
        <v/>
      </c>
      <c r="L263" s="195">
        <f>IF(COUNT(S263:U263)=0,"",AVERAGE(S263:U263))</f>
        <v/>
      </c>
      <c r="M263" s="195">
        <f>IF(OR($I263="",L263=""),"",L263*IFERROR(INDEX('{Dropdowns}'!$J:$J,MATCH($E$263&amp;"|"&amp;$I263,'{Dropdowns}'!$H:$H,0)),0)*IFERROR(INDEX('{Dropdowns}'!$K:$K,MATCH($E$263&amp;"|"&amp;$I263,'{Dropdowns}'!$H:$H,0)),0))</f>
        <v/>
      </c>
      <c r="P263" s="453" t="n"/>
    </row>
    <row r="264" ht="13.35" customHeight="1" s="162">
      <c r="B264" s="289" t="inlineStr">
        <is>
          <t>Instrument</t>
        </is>
      </c>
      <c r="C264" s="174" t="n"/>
      <c r="D264" s="173" t="n"/>
      <c r="E264" s="288" t="n"/>
      <c r="F264" s="174" t="n"/>
      <c r="G264" s="173" t="n"/>
      <c r="I264" s="291" t="n"/>
      <c r="J264" s="195">
        <f>IF(COUNT(P264:R264)=0,"",AVERAGE(P264:R264))</f>
        <v/>
      </c>
      <c r="K264" s="195">
        <f>IF(OR($I264="",J264=""),"",J264*IFERROR(INDEX('{Dropdowns}'!$J:$J,MATCH($E$263&amp;"|"&amp;$I264,'{Dropdowns}'!$H:$H,0)),0)*IFERROR(INDEX('{Dropdowns}'!$K:$K,MATCH($E$263&amp;"|"&amp;$I264,'{Dropdowns}'!$H:$H,0)),0))</f>
        <v/>
      </c>
      <c r="L264" s="195">
        <f>IF(COUNT(S264:U264)=0,"",AVERAGE(S264:U264))</f>
        <v/>
      </c>
      <c r="M264" s="195">
        <f>IF(OR($I264="",L264=""),"",L264*IFERROR(INDEX('{Dropdowns}'!$J:$J,MATCH($E$263&amp;"|"&amp;$I264,'{Dropdowns}'!$H:$H,0)),0)*IFERROR(INDEX('{Dropdowns}'!$K:$K,MATCH($E$263&amp;"|"&amp;$I264,'{Dropdowns}'!$H:$H,0)),0))</f>
        <v/>
      </c>
      <c r="P264" s="453" t="n"/>
    </row>
    <row r="265" ht="13.35" customHeight="1" s="162">
      <c r="B265" s="188" t="inlineStr">
        <is>
          <t>Hood Airflow Totals</t>
        </is>
      </c>
      <c r="C265" s="174" t="n"/>
      <c r="D265" s="174" t="n"/>
      <c r="E265" s="174" t="n"/>
      <c r="F265" s="174" t="n"/>
      <c r="G265" s="173" t="n"/>
      <c r="I265" s="291" t="n"/>
      <c r="J265" s="195">
        <f>IF(COUNT(P265:R265)=0,"",AVERAGE(P265:R265))</f>
        <v/>
      </c>
      <c r="K265" s="195">
        <f>IF(OR($I265="",J265=""),"",J265*IFERROR(INDEX('{Dropdowns}'!$J:$J,MATCH($E$263&amp;"|"&amp;$I265,'{Dropdowns}'!$H:$H,0)),0)*IFERROR(INDEX('{Dropdowns}'!$K:$K,MATCH($E$263&amp;"|"&amp;$I265,'{Dropdowns}'!$H:$H,0)),0))</f>
        <v/>
      </c>
      <c r="L265" s="195">
        <f>IF(COUNT(S265:U265)=0,"",AVERAGE(S265:U265))</f>
        <v/>
      </c>
      <c r="M265" s="195">
        <f>IF(OR($I265="",L265=""),"",L265*IFERROR(INDEX('{Dropdowns}'!$J:$J,MATCH($E$263&amp;"|"&amp;$I265,'{Dropdowns}'!$H:$H,0)),0)*IFERROR(INDEX('{Dropdowns}'!$K:$K,MATCH($E$263&amp;"|"&amp;$I265,'{Dropdowns}'!$H:$H,0)),0))</f>
        <v/>
      </c>
      <c r="P265" s="453"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IF(OR($I266="",J266=""),"",J266*IFERROR(INDEX('{Dropdowns}'!$J:$J,MATCH($E$263&amp;"|"&amp;$I266,'{Dropdowns}'!$H:$H,0)),0)*IFERROR(INDEX('{Dropdowns}'!$K:$K,MATCH($E$263&amp;"|"&amp;$I266,'{Dropdowns}'!$H:$H,0)),0))</f>
        <v/>
      </c>
      <c r="L266" s="195">
        <f>IF(COUNT(S266:U266)=0,"",AVERAGE(S266:U266))</f>
        <v/>
      </c>
      <c r="M266" s="195">
        <f>IF(OR($I266="",L266=""),"",L266*IFERROR(INDEX('{Dropdowns}'!$J:$J,MATCH($E$263&amp;"|"&amp;$I266,'{Dropdowns}'!$H:$H,0)),0)*IFERROR(INDEX('{Dropdowns}'!$K:$K,MATCH($E$263&amp;"|"&amp;$I266,'{Dropdowns}'!$H:$H,0)),0))</f>
        <v/>
      </c>
      <c r="P266" s="453" t="n"/>
    </row>
    <row r="267" ht="13.35" customHeight="1" s="162">
      <c r="B267" s="195">
        <f>IF(E254=0,"", E254)</f>
        <v/>
      </c>
      <c r="C267" s="173" t="n"/>
      <c r="D267" s="195">
        <f>IF(SUM(K255:K268)=0,"",SUM(K255:K268))</f>
        <v/>
      </c>
      <c r="E267" s="173" t="n"/>
      <c r="F267" s="195">
        <f>IF(SUM(M255:M268)=0,"",SUM(M255:M268))</f>
        <v/>
      </c>
      <c r="G267" s="173" t="n"/>
      <c r="H267" s="68">
        <f>IF(OR(B267="",B267=0),"",IF(F267="",IF(D267="","",D267/B267),F267/B267))</f>
        <v/>
      </c>
      <c r="I267" s="291" t="n"/>
      <c r="J267" s="195">
        <f>IF(COUNT(P267:R267)=0,"",AVERAGE(P267:R267))</f>
        <v/>
      </c>
      <c r="K267" s="195">
        <f>IF(OR($I267="",J267=""),"",J267*IFERROR(INDEX('{Dropdowns}'!$J:$J,MATCH($E$263&amp;"|"&amp;$I267,'{Dropdowns}'!$H:$H,0)),0)*IFERROR(INDEX('{Dropdowns}'!$K:$K,MATCH($E$263&amp;"|"&amp;$I267,'{Dropdowns}'!$H:$H,0)),0))</f>
        <v/>
      </c>
      <c r="L267" s="195">
        <f>IF(COUNT(S267:U267)=0,"",AVERAGE(S267:U267))</f>
        <v/>
      </c>
      <c r="M267" s="195">
        <f>IF(OR($I267="",L267=""),"",L267*IFERROR(INDEX('{Dropdowns}'!$J:$J,MATCH($E$263&amp;"|"&amp;$I267,'{Dropdowns}'!$H:$H,0)),0)*IFERROR(INDEX('{Dropdowns}'!$K:$K,MATCH($E$263&amp;"|"&amp;$I267,'{Dropdowns}'!$H:$H,0)),0))</f>
        <v/>
      </c>
      <c r="P267" s="457" t="n"/>
    </row>
    <row r="268" ht="13.35" customHeight="1" s="162">
      <c r="B268" s="195" t="inlineStr">
        <is>
          <t>CFM / ft</t>
        </is>
      </c>
      <c r="C268" s="173" t="n"/>
      <c r="D268" s="195">
        <f>IF(OR(D267="",E256="",E256=0),"",D267/E256)</f>
        <v/>
      </c>
      <c r="E268" s="173" t="n"/>
      <c r="F268" s="195">
        <f>IF(OR(F267="",E256="",E256=0),"",F267/E256)</f>
        <v/>
      </c>
      <c r="G268" s="173" t="n"/>
      <c r="I268" s="291" t="n"/>
      <c r="J268" s="195">
        <f>IF(COUNT(P268:R268)=0,"",AVERAGE(P268:R268))</f>
        <v/>
      </c>
      <c r="K268" s="195">
        <f>IF(OR($I268="",J268=""),"",J268*IFERROR(INDEX('{Dropdowns}'!$J:$J,MATCH($E$263&amp;"|"&amp;$I268,'{Dropdowns}'!$H:$H,0)),0)*IFERROR(INDEX('{Dropdowns}'!$K:$K,MATCH($E$263&amp;"|"&amp;$I268,'{Dropdowns}'!$H:$H,0)),0))</f>
        <v/>
      </c>
      <c r="L268" s="195">
        <f>IF(COUNT(S268:U268)=0,"",AVERAGE(S268:U268))</f>
        <v/>
      </c>
      <c r="M268" s="195">
        <f>IF(OR($I268="",L268=""),"",L268*IFERROR(INDEX('{Dropdowns}'!$J:$J,MATCH($E$263&amp;"|"&amp;$I268,'{Dropdowns}'!$H:$H,0)),0)*IFERROR(INDEX('{Dropdowns}'!$K:$K,MATCH($E$263&amp;"|"&amp;$I268,'{Dropdowns}'!$H:$H,0)),0))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20" t="n"/>
      <c r="F270" s="403" t="n"/>
      <c r="G270" s="200" t="inlineStr">
        <is>
          <t>Service</t>
        </is>
      </c>
      <c r="H270" s="403" t="n"/>
      <c r="I270" s="210">
        <f>IF('{Equipment Data Entry}'!C137="","",'{Equipment Data Entry}'!C137)</f>
        <v/>
      </c>
      <c r="J270" s="420" t="n"/>
      <c r="K270" s="420" t="n"/>
      <c r="L270" s="420" t="n"/>
      <c r="M270" s="403" t="n"/>
      <c r="P270" s="450" t="inlineStr">
        <is>
          <t>Technician Notes</t>
        </is>
      </c>
    </row>
    <row r="271" ht="13.35" customHeight="1" s="162">
      <c r="B271" s="424" t="n"/>
      <c r="C271" s="425" t="n"/>
      <c r="D271" s="424" t="n"/>
      <c r="E271" s="426" t="n"/>
      <c r="F271" s="425" t="n"/>
      <c r="G271" s="424" t="n"/>
      <c r="H271" s="425" t="n"/>
      <c r="I271" s="424" t="n"/>
      <c r="J271" s="426" t="n"/>
      <c r="K271" s="426" t="n"/>
      <c r="L271" s="426" t="n"/>
      <c r="M271" s="425" t="n"/>
      <c r="P271" s="453" t="n"/>
    </row>
    <row r="272" ht="13.35" customHeight="1" s="162">
      <c r="B272" s="5" t="n"/>
      <c r="C272" s="5" t="n"/>
      <c r="P272" s="453"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3"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70"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2" t="n"/>
      <c r="J275" s="442" t="n"/>
      <c r="K275" s="442" t="n"/>
      <c r="L275" s="442" t="n"/>
      <c r="M275" s="442" t="n"/>
      <c r="P275" s="471" t="inlineStr">
        <is>
          <t>Init 1</t>
        </is>
      </c>
      <c r="Q275" s="472" t="inlineStr">
        <is>
          <t>Init 2</t>
        </is>
      </c>
      <c r="R275" s="472" t="inlineStr">
        <is>
          <t>Init 3</t>
        </is>
      </c>
      <c r="S275" s="472" t="inlineStr">
        <is>
          <t>Final 1</t>
        </is>
      </c>
      <c r="T275" s="472" t="inlineStr">
        <is>
          <t>Final 2</t>
        </is>
      </c>
      <c r="U275" s="472"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IF(OR($I276="",J276=""),"",J276*IFERROR(INDEX('{Dropdowns}'!$J:$J,MATCH($E$284&amp;"|"&amp;$I276,'{Dropdowns}'!$H:$H,0)),0)*IFERROR(INDEX('{Dropdowns}'!$K:$K,MATCH($E$284&amp;"|"&amp;$I276,'{Dropdowns}'!$H:$H,0)),0))</f>
        <v/>
      </c>
      <c r="L276" s="195">
        <f>IF(COUNT(S276:U276)=0,"",AVERAGE(S276:U276))</f>
        <v/>
      </c>
      <c r="M276" s="195">
        <f>IF(OR($I276="",L276=""),"",L276*IFERROR(INDEX('{Dropdowns}'!$J:$J,MATCH($E$284&amp;"|"&amp;$I276,'{Dropdowns}'!$H:$H,0)),0)*IFERROR(INDEX('{Dropdowns}'!$K:$K,MATCH($E$284&amp;"|"&amp;$I276,'{Dropdowns}'!$H:$H,0)),0))</f>
        <v/>
      </c>
      <c r="P276" s="453"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IF(OR($I277="",J277=""),"",J277*IFERROR(INDEX('{Dropdowns}'!$J:$J,MATCH($E$284&amp;"|"&amp;$I277,'{Dropdowns}'!$H:$H,0)),0)*IFERROR(INDEX('{Dropdowns}'!$K:$K,MATCH($E$284&amp;"|"&amp;$I277,'{Dropdowns}'!$H:$H,0)),0))</f>
        <v/>
      </c>
      <c r="L277" s="195">
        <f>IF(COUNT(S277:U277)=0,"",AVERAGE(S277:U277))</f>
        <v/>
      </c>
      <c r="M277" s="195">
        <f>IF(OR($I277="",L277=""),"",L277*IFERROR(INDEX('{Dropdowns}'!$J:$J,MATCH($E$284&amp;"|"&amp;$I277,'{Dropdowns}'!$H:$H,0)),0)*IFERROR(INDEX('{Dropdowns}'!$K:$K,MATCH($E$284&amp;"|"&amp;$I277,'{Dropdowns}'!$H:$H,0)),0))</f>
        <v/>
      </c>
      <c r="P277" s="453" t="n"/>
    </row>
    <row r="278" ht="13.35" customHeight="1" s="162">
      <c r="B278" s="188" t="inlineStr">
        <is>
          <t>Hood Data</t>
        </is>
      </c>
      <c r="C278" s="174" t="n"/>
      <c r="D278" s="174" t="n"/>
      <c r="E278" s="174" t="n"/>
      <c r="F278" s="174" t="n"/>
      <c r="G278" s="173" t="n"/>
      <c r="I278" s="291" t="n"/>
      <c r="J278" s="195">
        <f>IF(COUNT(P278:R278)=0,"",AVERAGE(P278:R278))</f>
        <v/>
      </c>
      <c r="K278" s="195">
        <f>IF(OR($I278="",J278=""),"",J278*IFERROR(INDEX('{Dropdowns}'!$J:$J,MATCH($E$284&amp;"|"&amp;$I278,'{Dropdowns}'!$H:$H,0)),0)*IFERROR(INDEX('{Dropdowns}'!$K:$K,MATCH($E$284&amp;"|"&amp;$I278,'{Dropdowns}'!$H:$H,0)),0))</f>
        <v/>
      </c>
      <c r="L278" s="195">
        <f>IF(COUNT(S278:U278)=0,"",AVERAGE(S278:U278))</f>
        <v/>
      </c>
      <c r="M278" s="195">
        <f>IF(OR($I278="",L278=""),"",L278*IFERROR(INDEX('{Dropdowns}'!$J:$J,MATCH($E$284&amp;"|"&amp;$I278,'{Dropdowns}'!$H:$H,0)),0)*IFERROR(INDEX('{Dropdowns}'!$K:$K,MATCH($E$284&amp;"|"&amp;$I278,'{Dropdowns}'!$H:$H,0)),0))</f>
        <v/>
      </c>
      <c r="P278" s="453" t="n"/>
    </row>
    <row r="279" ht="13.35" customHeight="1" s="162">
      <c r="B279" s="289" t="inlineStr">
        <is>
          <t>Manufacturer</t>
        </is>
      </c>
      <c r="C279" s="174" t="n"/>
      <c r="D279" s="173" t="n"/>
      <c r="E279" s="288" t="n"/>
      <c r="F279" s="174" t="n"/>
      <c r="G279" s="173" t="n"/>
      <c r="I279" s="291" t="n"/>
      <c r="J279" s="195">
        <f>IF(COUNT(P279:R279)=0,"",AVERAGE(P279:R279))</f>
        <v/>
      </c>
      <c r="K279" s="195">
        <f>IF(OR($I279="",J279=""),"",J279*IFERROR(INDEX('{Dropdowns}'!$J:$J,MATCH($E$284&amp;"|"&amp;$I279,'{Dropdowns}'!$H:$H,0)),0)*IFERROR(INDEX('{Dropdowns}'!$K:$K,MATCH($E$284&amp;"|"&amp;$I279,'{Dropdowns}'!$H:$H,0)),0))</f>
        <v/>
      </c>
      <c r="L279" s="195">
        <f>IF(COUNT(S279:U279)=0,"",AVERAGE(S279:U279))</f>
        <v/>
      </c>
      <c r="M279" s="195">
        <f>IF(OR($I279="",L279=""),"",L279*IFERROR(INDEX('{Dropdowns}'!$J:$J,MATCH($E$284&amp;"|"&amp;$I279,'{Dropdowns}'!$H:$H,0)),0)*IFERROR(INDEX('{Dropdowns}'!$K:$K,MATCH($E$284&amp;"|"&amp;$I279,'{Dropdowns}'!$H:$H,0)),0))</f>
        <v/>
      </c>
      <c r="P279" s="453" t="n"/>
    </row>
    <row r="280" ht="13.35" customHeight="1" s="162">
      <c r="B280" s="289" t="inlineStr">
        <is>
          <t>Model Number</t>
        </is>
      </c>
      <c r="C280" s="174" t="n"/>
      <c r="D280" s="173" t="n"/>
      <c r="E280" s="288" t="n"/>
      <c r="F280" s="174" t="n"/>
      <c r="G280" s="173" t="n"/>
      <c r="I280" s="291" t="n"/>
      <c r="J280" s="195">
        <f>IF(COUNT(P280:R280)=0,"",AVERAGE(P280:R280))</f>
        <v/>
      </c>
      <c r="K280" s="195">
        <f>IF(OR($I280="",J280=""),"",J280*IFERROR(INDEX('{Dropdowns}'!$J:$J,MATCH($E$284&amp;"|"&amp;$I280,'{Dropdowns}'!$H:$H,0)),0)*IFERROR(INDEX('{Dropdowns}'!$K:$K,MATCH($E$284&amp;"|"&amp;$I280,'{Dropdowns}'!$H:$H,0)),0))</f>
        <v/>
      </c>
      <c r="L280" s="195">
        <f>IF(COUNT(S280:U280)=0,"",AVERAGE(S280:U280))</f>
        <v/>
      </c>
      <c r="M280" s="195">
        <f>IF(OR($I280="",L280=""),"",L280*IFERROR(INDEX('{Dropdowns}'!$J:$J,MATCH($E$284&amp;"|"&amp;$I280,'{Dropdowns}'!$H:$H,0)),0)*IFERROR(INDEX('{Dropdowns}'!$K:$K,MATCH($E$284&amp;"|"&amp;$I280,'{Dropdowns}'!$H:$H,0)),0))</f>
        <v/>
      </c>
      <c r="P280" s="453" t="n"/>
    </row>
    <row r="281" ht="13.35" customHeight="1" s="162">
      <c r="B281" s="289" t="inlineStr">
        <is>
          <t>Serial Number</t>
        </is>
      </c>
      <c r="C281" s="174" t="n"/>
      <c r="D281" s="173" t="n"/>
      <c r="E281" s="288" t="n"/>
      <c r="F281" s="174" t="n"/>
      <c r="G281" s="173" t="n"/>
      <c r="I281" s="291" t="n"/>
      <c r="J281" s="195">
        <f>IF(COUNT(P281:R281)=0,"",AVERAGE(P281:R281))</f>
        <v/>
      </c>
      <c r="K281" s="195">
        <f>IF(OR($I281="",J281=""),"",J281*IFERROR(INDEX('{Dropdowns}'!$J:$J,MATCH($E$284&amp;"|"&amp;$I281,'{Dropdowns}'!$H:$H,0)),0)*IFERROR(INDEX('{Dropdowns}'!$K:$K,MATCH($E$284&amp;"|"&amp;$I281,'{Dropdowns}'!$H:$H,0)),0))</f>
        <v/>
      </c>
      <c r="L281" s="195">
        <f>IF(COUNT(S281:U281)=0,"",AVERAGE(S281:U281))</f>
        <v/>
      </c>
      <c r="M281" s="195">
        <f>IF(OR($I281="",L281=""),"",L281*IFERROR(INDEX('{Dropdowns}'!$J:$J,MATCH($E$284&amp;"|"&amp;$I281,'{Dropdowns}'!$H:$H,0)),0)*IFERROR(INDEX('{Dropdowns}'!$K:$K,MATCH($E$284&amp;"|"&amp;$I281,'{Dropdowns}'!$H:$H,0)),0))</f>
        <v/>
      </c>
      <c r="P281" s="453" t="n"/>
    </row>
    <row r="282" ht="13.35" customHeight="1" s="162">
      <c r="B282" s="289" t="inlineStr">
        <is>
          <t>Hood Type</t>
        </is>
      </c>
      <c r="C282" s="174" t="n"/>
      <c r="D282" s="173" t="n"/>
      <c r="E282" s="288" t="n"/>
      <c r="F282" s="174" t="n"/>
      <c r="G282" s="173" t="n"/>
      <c r="I282" s="291" t="n"/>
      <c r="J282" s="195">
        <f>IF(COUNT(P282:R282)=0,"",AVERAGE(P282:R282))</f>
        <v/>
      </c>
      <c r="K282" s="195">
        <f>IF(OR($I282="",J282=""),"",J282*IFERROR(INDEX('{Dropdowns}'!$J:$J,MATCH($E$284&amp;"|"&amp;$I282,'{Dropdowns}'!$H:$H,0)),0)*IFERROR(INDEX('{Dropdowns}'!$K:$K,MATCH($E$284&amp;"|"&amp;$I282,'{Dropdowns}'!$H:$H,0)),0))</f>
        <v/>
      </c>
      <c r="L282" s="195">
        <f>IF(COUNT(S282:U282)=0,"",AVERAGE(S282:U282))</f>
        <v/>
      </c>
      <c r="M282" s="195">
        <f>IF(OR($I282="",L282=""),"",L282*IFERROR(INDEX('{Dropdowns}'!$J:$J,MATCH($E$284&amp;"|"&amp;$I282,'{Dropdowns}'!$H:$H,0)),0)*IFERROR(INDEX('{Dropdowns}'!$K:$K,MATCH($E$284&amp;"|"&amp;$I282,'{Dropdowns}'!$H:$H,0)),0))</f>
        <v/>
      </c>
      <c r="P282" s="453" t="n"/>
    </row>
    <row r="283" ht="13.35" customHeight="1" s="162">
      <c r="B283" s="289" t="inlineStr">
        <is>
          <t>Filter Manufacturer</t>
        </is>
      </c>
      <c r="C283" s="174" t="n"/>
      <c r="D283" s="173" t="n"/>
      <c r="E283" s="288" t="n"/>
      <c r="F283" s="174" t="n"/>
      <c r="G283" s="173" t="n"/>
      <c r="I283" s="291" t="n"/>
      <c r="J283" s="195">
        <f>IF(COUNT(P283:R283)=0,"",AVERAGE(P283:R283))</f>
        <v/>
      </c>
      <c r="K283" s="195">
        <f>IF(OR($I283="",J283=""),"",J283*IFERROR(INDEX('{Dropdowns}'!$J:$J,MATCH($E$284&amp;"|"&amp;$I283,'{Dropdowns}'!$H:$H,0)),0)*IFERROR(INDEX('{Dropdowns}'!$K:$K,MATCH($E$284&amp;"|"&amp;$I283,'{Dropdowns}'!$H:$H,0)),0))</f>
        <v/>
      </c>
      <c r="L283" s="195">
        <f>IF(COUNT(S283:U283)=0,"",AVERAGE(S283:U283))</f>
        <v/>
      </c>
      <c r="M283" s="195">
        <f>IF(OR($I283="",L283=""),"",L283*IFERROR(INDEX('{Dropdowns}'!$J:$J,MATCH($E$284&amp;"|"&amp;$I283,'{Dropdowns}'!$H:$H,0)),0)*IFERROR(INDEX('{Dropdowns}'!$K:$K,MATCH($E$284&amp;"|"&amp;$I283,'{Dropdowns}'!$H:$H,0)),0))</f>
        <v/>
      </c>
      <c r="P283" s="453" t="n"/>
    </row>
    <row r="284" ht="13.35" customHeight="1" s="162">
      <c r="B284" s="289" t="inlineStr">
        <is>
          <t>Filter Type</t>
        </is>
      </c>
      <c r="C284" s="174" t="n"/>
      <c r="D284" s="173" t="n"/>
      <c r="E284" s="291" t="n"/>
      <c r="F284" s="174" t="n"/>
      <c r="G284" s="173" t="n"/>
      <c r="I284" s="291" t="n"/>
      <c r="J284" s="195">
        <f>IF(COUNT(P284:R284)=0,"",AVERAGE(P284:R284))</f>
        <v/>
      </c>
      <c r="K284" s="195">
        <f>IF(OR($I284="",J284=""),"",J284*IFERROR(INDEX('{Dropdowns}'!$J:$J,MATCH($E$284&amp;"|"&amp;$I284,'{Dropdowns}'!$H:$H,0)),0)*IFERROR(INDEX('{Dropdowns}'!$K:$K,MATCH($E$284&amp;"|"&amp;$I284,'{Dropdowns}'!$H:$H,0)),0))</f>
        <v/>
      </c>
      <c r="L284" s="195">
        <f>IF(COUNT(S284:U284)=0,"",AVERAGE(S284:U284))</f>
        <v/>
      </c>
      <c r="M284" s="195">
        <f>IF(OR($I284="",L284=""),"",L284*IFERROR(INDEX('{Dropdowns}'!$J:$J,MATCH($E$284&amp;"|"&amp;$I284,'{Dropdowns}'!$H:$H,0)),0)*IFERROR(INDEX('{Dropdowns}'!$K:$K,MATCH($E$284&amp;"|"&amp;$I284,'{Dropdowns}'!$H:$H,0)),0))</f>
        <v/>
      </c>
      <c r="P284" s="453" t="n"/>
    </row>
    <row r="285" ht="13.35" customHeight="1" s="162">
      <c r="B285" s="289" t="inlineStr">
        <is>
          <t>Instrument</t>
        </is>
      </c>
      <c r="C285" s="174" t="n"/>
      <c r="D285" s="173" t="n"/>
      <c r="E285" s="288" t="n"/>
      <c r="F285" s="174" t="n"/>
      <c r="G285" s="173" t="n"/>
      <c r="I285" s="291" t="n"/>
      <c r="J285" s="195">
        <f>IF(COUNT(P285:R285)=0,"",AVERAGE(P285:R285))</f>
        <v/>
      </c>
      <c r="K285" s="195">
        <f>IF(OR($I285="",J285=""),"",J285*IFERROR(INDEX('{Dropdowns}'!$J:$J,MATCH($E$284&amp;"|"&amp;$I285,'{Dropdowns}'!$H:$H,0)),0)*IFERROR(INDEX('{Dropdowns}'!$K:$K,MATCH($E$284&amp;"|"&amp;$I285,'{Dropdowns}'!$H:$H,0)),0))</f>
        <v/>
      </c>
      <c r="L285" s="195">
        <f>IF(COUNT(S285:U285)=0,"",AVERAGE(S285:U285))</f>
        <v/>
      </c>
      <c r="M285" s="195">
        <f>IF(OR($I285="",L285=""),"",L285*IFERROR(INDEX('{Dropdowns}'!$J:$J,MATCH($E$284&amp;"|"&amp;$I285,'{Dropdowns}'!$H:$H,0)),0)*IFERROR(INDEX('{Dropdowns}'!$K:$K,MATCH($E$284&amp;"|"&amp;$I285,'{Dropdowns}'!$H:$H,0)),0))</f>
        <v/>
      </c>
      <c r="P285" s="453" t="n"/>
    </row>
    <row r="286" ht="13.35" customHeight="1" s="162">
      <c r="B286" s="188" t="inlineStr">
        <is>
          <t>Hood Airflow Totals</t>
        </is>
      </c>
      <c r="C286" s="174" t="n"/>
      <c r="D286" s="174" t="n"/>
      <c r="E286" s="174" t="n"/>
      <c r="F286" s="174" t="n"/>
      <c r="G286" s="173" t="n"/>
      <c r="I286" s="291" t="n"/>
      <c r="J286" s="195">
        <f>IF(COUNT(P286:R286)=0,"",AVERAGE(P286:R286))</f>
        <v/>
      </c>
      <c r="K286" s="195">
        <f>IF(OR($I286="",J286=""),"",J286*IFERROR(INDEX('{Dropdowns}'!$J:$J,MATCH($E$284&amp;"|"&amp;$I286,'{Dropdowns}'!$H:$H,0)),0)*IFERROR(INDEX('{Dropdowns}'!$K:$K,MATCH($E$284&amp;"|"&amp;$I286,'{Dropdowns}'!$H:$H,0)),0))</f>
        <v/>
      </c>
      <c r="L286" s="195">
        <f>IF(COUNT(S286:U286)=0,"",AVERAGE(S286:U286))</f>
        <v/>
      </c>
      <c r="M286" s="195">
        <f>IF(OR($I286="",L286=""),"",L286*IFERROR(INDEX('{Dropdowns}'!$J:$J,MATCH($E$284&amp;"|"&amp;$I286,'{Dropdowns}'!$H:$H,0)),0)*IFERROR(INDEX('{Dropdowns}'!$K:$K,MATCH($E$284&amp;"|"&amp;$I286,'{Dropdowns}'!$H:$H,0)),0))</f>
        <v/>
      </c>
      <c r="P286" s="453"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IF(OR($I287="",J287=""),"",J287*IFERROR(INDEX('{Dropdowns}'!$J:$J,MATCH($E$284&amp;"|"&amp;$I287,'{Dropdowns}'!$H:$H,0)),0)*IFERROR(INDEX('{Dropdowns}'!$K:$K,MATCH($E$284&amp;"|"&amp;$I287,'{Dropdowns}'!$H:$H,0)),0))</f>
        <v/>
      </c>
      <c r="L287" s="195">
        <f>IF(COUNT(S287:U287)=0,"",AVERAGE(S287:U287))</f>
        <v/>
      </c>
      <c r="M287" s="195">
        <f>IF(OR($I287="",L287=""),"",L287*IFERROR(INDEX('{Dropdowns}'!$J:$J,MATCH($E$284&amp;"|"&amp;$I287,'{Dropdowns}'!$H:$H,0)),0)*IFERROR(INDEX('{Dropdowns}'!$K:$K,MATCH($E$284&amp;"|"&amp;$I287,'{Dropdowns}'!$H:$H,0)),0))</f>
        <v/>
      </c>
      <c r="P287" s="453" t="n"/>
    </row>
    <row r="288" ht="13.35" customHeight="1" s="162">
      <c r="B288" s="195">
        <f>IF(E275=0,"", E275)</f>
        <v/>
      </c>
      <c r="C288" s="173" t="n"/>
      <c r="D288" s="195">
        <f>IF(SUM(K276:K289)=0,"",SUM(K276:K289))</f>
        <v/>
      </c>
      <c r="E288" s="173" t="n"/>
      <c r="F288" s="195">
        <f>IF(SUM(M276:M289)=0,"",SUM(M276:M289))</f>
        <v/>
      </c>
      <c r="G288" s="173" t="n"/>
      <c r="H288" s="68">
        <f>IF(OR(B288="",B288=0),"",IF(F288="",IF(D288="","",D288/B288),F288/B288))</f>
        <v/>
      </c>
      <c r="I288" s="291" t="n"/>
      <c r="J288" s="195">
        <f>IF(COUNT(P288:R288)=0,"",AVERAGE(P288:R288))</f>
        <v/>
      </c>
      <c r="K288" s="195">
        <f>IF(OR($I288="",J288=""),"",J288*IFERROR(INDEX('{Dropdowns}'!$J:$J,MATCH($E$284&amp;"|"&amp;$I288,'{Dropdowns}'!$H:$H,0)),0)*IFERROR(INDEX('{Dropdowns}'!$K:$K,MATCH($E$284&amp;"|"&amp;$I288,'{Dropdowns}'!$H:$H,0)),0))</f>
        <v/>
      </c>
      <c r="L288" s="195">
        <f>IF(COUNT(S288:U288)=0,"",AVERAGE(S288:U288))</f>
        <v/>
      </c>
      <c r="M288" s="195">
        <f>IF(OR($I288="",L288=""),"",L288*IFERROR(INDEX('{Dropdowns}'!$J:$J,MATCH($E$284&amp;"|"&amp;$I288,'{Dropdowns}'!$H:$H,0)),0)*IFERROR(INDEX('{Dropdowns}'!$K:$K,MATCH($E$284&amp;"|"&amp;$I288,'{Dropdowns}'!$H:$H,0)),0))</f>
        <v/>
      </c>
      <c r="P288" s="457" t="n"/>
    </row>
    <row r="289" ht="13.35" customHeight="1" s="162">
      <c r="B289" s="195" t="inlineStr">
        <is>
          <t>CFM / ft</t>
        </is>
      </c>
      <c r="C289" s="173" t="n"/>
      <c r="D289" s="195">
        <f>IF(OR(D288="",E277="",E277=0),"",D288/E277)</f>
        <v/>
      </c>
      <c r="E289" s="173" t="n"/>
      <c r="F289" s="195">
        <f>IF(OR(F288="",E277="",E277=0),"",F288/E277)</f>
        <v/>
      </c>
      <c r="G289" s="173" t="n"/>
      <c r="I289" s="291" t="n"/>
      <c r="J289" s="195">
        <f>IF(COUNT(P289:R289)=0,"",AVERAGE(P289:R289))</f>
        <v/>
      </c>
      <c r="K289" s="195">
        <f>IF(OR($I289="",J289=""),"",J289*IFERROR(INDEX('{Dropdowns}'!$J:$J,MATCH($E$284&amp;"|"&amp;$I289,'{Dropdowns}'!$H:$H,0)),0)*IFERROR(INDEX('{Dropdowns}'!$K:$K,MATCH($E$284&amp;"|"&amp;$I289,'{Dropdowns}'!$H:$H,0)),0))</f>
        <v/>
      </c>
      <c r="L289" s="195">
        <f>IF(COUNT(S289:U289)=0,"",AVERAGE(S289:U289))</f>
        <v/>
      </c>
      <c r="M289" s="195">
        <f>IF(OR($I289="",L289=""),"",L289*IFERROR(INDEX('{Dropdowns}'!$J:$J,MATCH($E$284&amp;"|"&amp;$I289,'{Dropdowns}'!$H:$H,0)),0)*IFERROR(INDEX('{Dropdowns}'!$K:$K,MATCH($E$284&amp;"|"&amp;$I289,'{Dropdowns}'!$H:$H,0)),0))</f>
        <v/>
      </c>
    </row>
    <row r="290"/>
    <row r="291"/>
    <row r="292" ht="13.35" customHeight="1" s="162">
      <c r="B292" s="473"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20" t="n"/>
      <c r="F298" s="403" t="n"/>
      <c r="G298" s="200" t="inlineStr">
        <is>
          <t>Service</t>
        </is>
      </c>
      <c r="H298" s="403" t="n"/>
      <c r="I298" s="210">
        <f>IF('{Equipment Data Entry}'!C138="","",'{Equipment Data Entry}'!C138)</f>
        <v/>
      </c>
      <c r="J298" s="420" t="n"/>
      <c r="K298" s="420" t="n"/>
      <c r="L298" s="420" t="n"/>
      <c r="M298" s="403" t="n"/>
      <c r="P298" s="450" t="inlineStr">
        <is>
          <t>Technician Notes</t>
        </is>
      </c>
    </row>
    <row r="299" ht="13.35" customHeight="1" s="162">
      <c r="B299" s="424" t="n"/>
      <c r="C299" s="425" t="n"/>
      <c r="D299" s="424" t="n"/>
      <c r="E299" s="426" t="n"/>
      <c r="F299" s="425" t="n"/>
      <c r="G299" s="424" t="n"/>
      <c r="H299" s="425" t="n"/>
      <c r="I299" s="424" t="n"/>
      <c r="J299" s="426" t="n"/>
      <c r="K299" s="426" t="n"/>
      <c r="L299" s="426" t="n"/>
      <c r="M299" s="425" t="n"/>
      <c r="P299" s="453" t="n"/>
    </row>
    <row r="300" ht="13.35" customHeight="1" s="162">
      <c r="B300" s="5" t="n"/>
      <c r="C300" s="5" t="n"/>
      <c r="P300" s="453"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3"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70"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2" t="n"/>
      <c r="J303" s="442" t="n"/>
      <c r="K303" s="442" t="n"/>
      <c r="L303" s="442" t="n"/>
      <c r="M303" s="442" t="n"/>
      <c r="P303" s="471" t="inlineStr">
        <is>
          <t>Init 1</t>
        </is>
      </c>
      <c r="Q303" s="472" t="inlineStr">
        <is>
          <t>Init 2</t>
        </is>
      </c>
      <c r="R303" s="472" t="inlineStr">
        <is>
          <t>Init 3</t>
        </is>
      </c>
      <c r="S303" s="472" t="inlineStr">
        <is>
          <t>Final 1</t>
        </is>
      </c>
      <c r="T303" s="472" t="inlineStr">
        <is>
          <t>Final 2</t>
        </is>
      </c>
      <c r="U303" s="472"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IF(OR($I304="",J304=""),"",J304*IFERROR(INDEX('{Dropdowns}'!$J:$J,MATCH($E$312&amp;"|"&amp;$I304,'{Dropdowns}'!$H:$H,0)),0)*IFERROR(INDEX('{Dropdowns}'!$K:$K,MATCH($E$312&amp;"|"&amp;$I304,'{Dropdowns}'!$H:$H,0)),0))</f>
        <v/>
      </c>
      <c r="L304" s="195">
        <f>IF(COUNT(S304:U304)=0,"",AVERAGE(S304:U304))</f>
        <v/>
      </c>
      <c r="M304" s="195">
        <f>IF(OR($I304="",L304=""),"",L304*IFERROR(INDEX('{Dropdowns}'!$J:$J,MATCH($E$312&amp;"|"&amp;$I304,'{Dropdowns}'!$H:$H,0)),0)*IFERROR(INDEX('{Dropdowns}'!$K:$K,MATCH($E$312&amp;"|"&amp;$I304,'{Dropdowns}'!$H:$H,0)),0))</f>
        <v/>
      </c>
      <c r="P304" s="453"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IF(OR($I305="",J305=""),"",J305*IFERROR(INDEX('{Dropdowns}'!$J:$J,MATCH($E$312&amp;"|"&amp;$I305,'{Dropdowns}'!$H:$H,0)),0)*IFERROR(INDEX('{Dropdowns}'!$K:$K,MATCH($E$312&amp;"|"&amp;$I305,'{Dropdowns}'!$H:$H,0)),0))</f>
        <v/>
      </c>
      <c r="L305" s="195">
        <f>IF(COUNT(S305:U305)=0,"",AVERAGE(S305:U305))</f>
        <v/>
      </c>
      <c r="M305" s="195">
        <f>IF(OR($I305="",L305=""),"",L305*IFERROR(INDEX('{Dropdowns}'!$J:$J,MATCH($E$312&amp;"|"&amp;$I305,'{Dropdowns}'!$H:$H,0)),0)*IFERROR(INDEX('{Dropdowns}'!$K:$K,MATCH($E$312&amp;"|"&amp;$I305,'{Dropdowns}'!$H:$H,0)),0))</f>
        <v/>
      </c>
      <c r="P305" s="453" t="n"/>
    </row>
    <row r="306" ht="13.35" customHeight="1" s="162">
      <c r="B306" s="188" t="inlineStr">
        <is>
          <t>Hood Data</t>
        </is>
      </c>
      <c r="C306" s="174" t="n"/>
      <c r="D306" s="174" t="n"/>
      <c r="E306" s="174" t="n"/>
      <c r="F306" s="174" t="n"/>
      <c r="G306" s="173" t="n"/>
      <c r="I306" s="291" t="n"/>
      <c r="J306" s="195">
        <f>IF(COUNT(P306:R306)=0,"",AVERAGE(P306:R306))</f>
        <v/>
      </c>
      <c r="K306" s="195">
        <f>IF(OR($I306="",J306=""),"",J306*IFERROR(INDEX('{Dropdowns}'!$J:$J,MATCH($E$312&amp;"|"&amp;$I306,'{Dropdowns}'!$H:$H,0)),0)*IFERROR(INDEX('{Dropdowns}'!$K:$K,MATCH($E$312&amp;"|"&amp;$I306,'{Dropdowns}'!$H:$H,0)),0))</f>
        <v/>
      </c>
      <c r="L306" s="195">
        <f>IF(COUNT(S306:U306)=0,"",AVERAGE(S306:U306))</f>
        <v/>
      </c>
      <c r="M306" s="195">
        <f>IF(OR($I306="",L306=""),"",L306*IFERROR(INDEX('{Dropdowns}'!$J:$J,MATCH($E$312&amp;"|"&amp;$I306,'{Dropdowns}'!$H:$H,0)),0)*IFERROR(INDEX('{Dropdowns}'!$K:$K,MATCH($E$312&amp;"|"&amp;$I306,'{Dropdowns}'!$H:$H,0)),0))</f>
        <v/>
      </c>
      <c r="P306" s="453" t="n"/>
    </row>
    <row r="307" ht="13.35" customHeight="1" s="162">
      <c r="B307" s="289" t="inlineStr">
        <is>
          <t>Manufacturer</t>
        </is>
      </c>
      <c r="C307" s="174" t="n"/>
      <c r="D307" s="173" t="n"/>
      <c r="E307" s="288" t="n"/>
      <c r="F307" s="174" t="n"/>
      <c r="G307" s="173" t="n"/>
      <c r="I307" s="291" t="n"/>
      <c r="J307" s="195">
        <f>IF(COUNT(P307:R307)=0,"",AVERAGE(P307:R307))</f>
        <v/>
      </c>
      <c r="K307" s="195">
        <f>IF(OR($I307="",J307=""),"",J307*IFERROR(INDEX('{Dropdowns}'!$J:$J,MATCH($E$312&amp;"|"&amp;$I307,'{Dropdowns}'!$H:$H,0)),0)*IFERROR(INDEX('{Dropdowns}'!$K:$K,MATCH($E$312&amp;"|"&amp;$I307,'{Dropdowns}'!$H:$H,0)),0))</f>
        <v/>
      </c>
      <c r="L307" s="195">
        <f>IF(COUNT(S307:U307)=0,"",AVERAGE(S307:U307))</f>
        <v/>
      </c>
      <c r="M307" s="195">
        <f>IF(OR($I307="",L307=""),"",L307*IFERROR(INDEX('{Dropdowns}'!$J:$J,MATCH($E$312&amp;"|"&amp;$I307,'{Dropdowns}'!$H:$H,0)),0)*IFERROR(INDEX('{Dropdowns}'!$K:$K,MATCH($E$312&amp;"|"&amp;$I307,'{Dropdowns}'!$H:$H,0)),0))</f>
        <v/>
      </c>
      <c r="P307" s="453" t="n"/>
    </row>
    <row r="308" ht="13.35" customHeight="1" s="162">
      <c r="B308" s="289" t="inlineStr">
        <is>
          <t>Model Number</t>
        </is>
      </c>
      <c r="C308" s="174" t="n"/>
      <c r="D308" s="173" t="n"/>
      <c r="E308" s="288" t="n"/>
      <c r="F308" s="174" t="n"/>
      <c r="G308" s="173" t="n"/>
      <c r="I308" s="291" t="n"/>
      <c r="J308" s="195">
        <f>IF(COUNT(P308:R308)=0,"",AVERAGE(P308:R308))</f>
        <v/>
      </c>
      <c r="K308" s="195">
        <f>IF(OR($I308="",J308=""),"",J308*IFERROR(INDEX('{Dropdowns}'!$J:$J,MATCH($E$312&amp;"|"&amp;$I308,'{Dropdowns}'!$H:$H,0)),0)*IFERROR(INDEX('{Dropdowns}'!$K:$K,MATCH($E$312&amp;"|"&amp;$I308,'{Dropdowns}'!$H:$H,0)),0))</f>
        <v/>
      </c>
      <c r="L308" s="195">
        <f>IF(COUNT(S308:U308)=0,"",AVERAGE(S308:U308))</f>
        <v/>
      </c>
      <c r="M308" s="195">
        <f>IF(OR($I308="",L308=""),"",L308*IFERROR(INDEX('{Dropdowns}'!$J:$J,MATCH($E$312&amp;"|"&amp;$I308,'{Dropdowns}'!$H:$H,0)),0)*IFERROR(INDEX('{Dropdowns}'!$K:$K,MATCH($E$312&amp;"|"&amp;$I308,'{Dropdowns}'!$H:$H,0)),0))</f>
        <v/>
      </c>
      <c r="P308" s="453" t="n"/>
    </row>
    <row r="309" ht="13.35" customHeight="1" s="162">
      <c r="B309" s="289" t="inlineStr">
        <is>
          <t>Serial Number</t>
        </is>
      </c>
      <c r="C309" s="174" t="n"/>
      <c r="D309" s="173" t="n"/>
      <c r="E309" s="288" t="n"/>
      <c r="F309" s="174" t="n"/>
      <c r="G309" s="173" t="n"/>
      <c r="I309" s="291" t="n"/>
      <c r="J309" s="195">
        <f>IF(COUNT(P309:R309)=0,"",AVERAGE(P309:R309))</f>
        <v/>
      </c>
      <c r="K309" s="195">
        <f>IF(OR($I309="",J309=""),"",J309*IFERROR(INDEX('{Dropdowns}'!$J:$J,MATCH($E$312&amp;"|"&amp;$I309,'{Dropdowns}'!$H:$H,0)),0)*IFERROR(INDEX('{Dropdowns}'!$K:$K,MATCH($E$312&amp;"|"&amp;$I309,'{Dropdowns}'!$H:$H,0)),0))</f>
        <v/>
      </c>
      <c r="L309" s="195">
        <f>IF(COUNT(S309:U309)=0,"",AVERAGE(S309:U309))</f>
        <v/>
      </c>
      <c r="M309" s="195">
        <f>IF(OR($I309="",L309=""),"",L309*IFERROR(INDEX('{Dropdowns}'!$J:$J,MATCH($E$312&amp;"|"&amp;$I309,'{Dropdowns}'!$H:$H,0)),0)*IFERROR(INDEX('{Dropdowns}'!$K:$K,MATCH($E$312&amp;"|"&amp;$I309,'{Dropdowns}'!$H:$H,0)),0))</f>
        <v/>
      </c>
      <c r="P309" s="453" t="n"/>
    </row>
    <row r="310" ht="13.35" customHeight="1" s="162">
      <c r="B310" s="289" t="inlineStr">
        <is>
          <t>Hood Type</t>
        </is>
      </c>
      <c r="C310" s="174" t="n"/>
      <c r="D310" s="173" t="n"/>
      <c r="E310" s="288" t="n"/>
      <c r="F310" s="174" t="n"/>
      <c r="G310" s="173" t="n"/>
      <c r="I310" s="291" t="n"/>
      <c r="J310" s="195">
        <f>IF(COUNT(P310:R310)=0,"",AVERAGE(P310:R310))</f>
        <v/>
      </c>
      <c r="K310" s="195">
        <f>IF(OR($I310="",J310=""),"",J310*IFERROR(INDEX('{Dropdowns}'!$J:$J,MATCH($E$312&amp;"|"&amp;$I310,'{Dropdowns}'!$H:$H,0)),0)*IFERROR(INDEX('{Dropdowns}'!$K:$K,MATCH($E$312&amp;"|"&amp;$I310,'{Dropdowns}'!$H:$H,0)),0))</f>
        <v/>
      </c>
      <c r="L310" s="195">
        <f>IF(COUNT(S310:U310)=0,"",AVERAGE(S310:U310))</f>
        <v/>
      </c>
      <c r="M310" s="195">
        <f>IF(OR($I310="",L310=""),"",L310*IFERROR(INDEX('{Dropdowns}'!$J:$J,MATCH($E$312&amp;"|"&amp;$I310,'{Dropdowns}'!$H:$H,0)),0)*IFERROR(INDEX('{Dropdowns}'!$K:$K,MATCH($E$312&amp;"|"&amp;$I310,'{Dropdowns}'!$H:$H,0)),0))</f>
        <v/>
      </c>
      <c r="P310" s="453" t="n"/>
    </row>
    <row r="311" ht="13.35" customHeight="1" s="162">
      <c r="B311" s="289" t="inlineStr">
        <is>
          <t>Filter Manufacturer</t>
        </is>
      </c>
      <c r="C311" s="174" t="n"/>
      <c r="D311" s="173" t="n"/>
      <c r="E311" s="288" t="n"/>
      <c r="F311" s="174" t="n"/>
      <c r="G311" s="173" t="n"/>
      <c r="I311" s="291" t="n"/>
      <c r="J311" s="195">
        <f>IF(COUNT(P311:R311)=0,"",AVERAGE(P311:R311))</f>
        <v/>
      </c>
      <c r="K311" s="195">
        <f>IF(OR($I311="",J311=""),"",J311*IFERROR(INDEX('{Dropdowns}'!$J:$J,MATCH($E$312&amp;"|"&amp;$I311,'{Dropdowns}'!$H:$H,0)),0)*IFERROR(INDEX('{Dropdowns}'!$K:$K,MATCH($E$312&amp;"|"&amp;$I311,'{Dropdowns}'!$H:$H,0)),0))</f>
        <v/>
      </c>
      <c r="L311" s="195">
        <f>IF(COUNT(S311:U311)=0,"",AVERAGE(S311:U311))</f>
        <v/>
      </c>
      <c r="M311" s="195">
        <f>IF(OR($I311="",L311=""),"",L311*IFERROR(INDEX('{Dropdowns}'!$J:$J,MATCH($E$312&amp;"|"&amp;$I311,'{Dropdowns}'!$H:$H,0)),0)*IFERROR(INDEX('{Dropdowns}'!$K:$K,MATCH($E$312&amp;"|"&amp;$I311,'{Dropdowns}'!$H:$H,0)),0))</f>
        <v/>
      </c>
      <c r="P311" s="453" t="n"/>
    </row>
    <row r="312" ht="13.35" customHeight="1" s="162">
      <c r="B312" s="289" t="inlineStr">
        <is>
          <t>Filter Type</t>
        </is>
      </c>
      <c r="C312" s="174" t="n"/>
      <c r="D312" s="173" t="n"/>
      <c r="E312" s="291" t="n"/>
      <c r="F312" s="174" t="n"/>
      <c r="G312" s="173" t="n"/>
      <c r="I312" s="291" t="n"/>
      <c r="J312" s="195">
        <f>IF(COUNT(P312:R312)=0,"",AVERAGE(P312:R312))</f>
        <v/>
      </c>
      <c r="K312" s="195">
        <f>IF(OR($I312="",J312=""),"",J312*IFERROR(INDEX('{Dropdowns}'!$J:$J,MATCH($E$312&amp;"|"&amp;$I312,'{Dropdowns}'!$H:$H,0)),0)*IFERROR(INDEX('{Dropdowns}'!$K:$K,MATCH($E$312&amp;"|"&amp;$I312,'{Dropdowns}'!$H:$H,0)),0))</f>
        <v/>
      </c>
      <c r="L312" s="195">
        <f>IF(COUNT(S312:U312)=0,"",AVERAGE(S312:U312))</f>
        <v/>
      </c>
      <c r="M312" s="195">
        <f>IF(OR($I312="",L312=""),"",L312*IFERROR(INDEX('{Dropdowns}'!$J:$J,MATCH($E$312&amp;"|"&amp;$I312,'{Dropdowns}'!$H:$H,0)),0)*IFERROR(INDEX('{Dropdowns}'!$K:$K,MATCH($E$312&amp;"|"&amp;$I312,'{Dropdowns}'!$H:$H,0)),0))</f>
        <v/>
      </c>
      <c r="P312" s="453" t="n"/>
    </row>
    <row r="313" ht="13.35" customHeight="1" s="162">
      <c r="B313" s="289" t="inlineStr">
        <is>
          <t>Instrument</t>
        </is>
      </c>
      <c r="C313" s="174" t="n"/>
      <c r="D313" s="173" t="n"/>
      <c r="E313" s="288" t="n"/>
      <c r="F313" s="174" t="n"/>
      <c r="G313" s="173" t="n"/>
      <c r="I313" s="291" t="n"/>
      <c r="J313" s="195">
        <f>IF(COUNT(P313:R313)=0,"",AVERAGE(P313:R313))</f>
        <v/>
      </c>
      <c r="K313" s="195">
        <f>IF(OR($I313="",J313=""),"",J313*IFERROR(INDEX('{Dropdowns}'!$J:$J,MATCH($E$312&amp;"|"&amp;$I313,'{Dropdowns}'!$H:$H,0)),0)*IFERROR(INDEX('{Dropdowns}'!$K:$K,MATCH($E$312&amp;"|"&amp;$I313,'{Dropdowns}'!$H:$H,0)),0))</f>
        <v/>
      </c>
      <c r="L313" s="195">
        <f>IF(COUNT(S313:U313)=0,"",AVERAGE(S313:U313))</f>
        <v/>
      </c>
      <c r="M313" s="195">
        <f>IF(OR($I313="",L313=""),"",L313*IFERROR(INDEX('{Dropdowns}'!$J:$J,MATCH($E$312&amp;"|"&amp;$I313,'{Dropdowns}'!$H:$H,0)),0)*IFERROR(INDEX('{Dropdowns}'!$K:$K,MATCH($E$312&amp;"|"&amp;$I313,'{Dropdowns}'!$H:$H,0)),0))</f>
        <v/>
      </c>
      <c r="P313" s="453" t="n"/>
    </row>
    <row r="314" ht="13.35" customHeight="1" s="162">
      <c r="B314" s="188" t="inlineStr">
        <is>
          <t>Hood Airflow Totals</t>
        </is>
      </c>
      <c r="C314" s="174" t="n"/>
      <c r="D314" s="174" t="n"/>
      <c r="E314" s="174" t="n"/>
      <c r="F314" s="174" t="n"/>
      <c r="G314" s="173" t="n"/>
      <c r="I314" s="291" t="n"/>
      <c r="J314" s="195">
        <f>IF(COUNT(P314:R314)=0,"",AVERAGE(P314:R314))</f>
        <v/>
      </c>
      <c r="K314" s="195">
        <f>IF(OR($I314="",J314=""),"",J314*IFERROR(INDEX('{Dropdowns}'!$J:$J,MATCH($E$312&amp;"|"&amp;$I314,'{Dropdowns}'!$H:$H,0)),0)*IFERROR(INDEX('{Dropdowns}'!$K:$K,MATCH($E$312&amp;"|"&amp;$I314,'{Dropdowns}'!$H:$H,0)),0))</f>
        <v/>
      </c>
      <c r="L314" s="195">
        <f>IF(COUNT(S314:U314)=0,"",AVERAGE(S314:U314))</f>
        <v/>
      </c>
      <c r="M314" s="195">
        <f>IF(OR($I314="",L314=""),"",L314*IFERROR(INDEX('{Dropdowns}'!$J:$J,MATCH($E$312&amp;"|"&amp;$I314,'{Dropdowns}'!$H:$H,0)),0)*IFERROR(INDEX('{Dropdowns}'!$K:$K,MATCH($E$312&amp;"|"&amp;$I314,'{Dropdowns}'!$H:$H,0)),0))</f>
        <v/>
      </c>
      <c r="P314" s="453"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IF(OR($I315="",J315=""),"",J315*IFERROR(INDEX('{Dropdowns}'!$J:$J,MATCH($E$312&amp;"|"&amp;$I315,'{Dropdowns}'!$H:$H,0)),0)*IFERROR(INDEX('{Dropdowns}'!$K:$K,MATCH($E$312&amp;"|"&amp;$I315,'{Dropdowns}'!$H:$H,0)),0))</f>
        <v/>
      </c>
      <c r="L315" s="195">
        <f>IF(COUNT(S315:U315)=0,"",AVERAGE(S315:U315))</f>
        <v/>
      </c>
      <c r="M315" s="195">
        <f>IF(OR($I315="",L315=""),"",L315*IFERROR(INDEX('{Dropdowns}'!$J:$J,MATCH($E$312&amp;"|"&amp;$I315,'{Dropdowns}'!$H:$H,0)),0)*IFERROR(INDEX('{Dropdowns}'!$K:$K,MATCH($E$312&amp;"|"&amp;$I315,'{Dropdowns}'!$H:$H,0)),0))</f>
        <v/>
      </c>
      <c r="P315" s="453" t="n"/>
    </row>
    <row r="316" ht="13.35" customHeight="1" s="162">
      <c r="B316" s="195">
        <f>IF(E303=0,"", E303)</f>
        <v/>
      </c>
      <c r="C316" s="173" t="n"/>
      <c r="D316" s="195">
        <f>IF(SUM(K304:K317)=0,"",SUM(K304:K317))</f>
        <v/>
      </c>
      <c r="E316" s="173" t="n"/>
      <c r="F316" s="195">
        <f>IF(SUM(M304:M317)=0,"",SUM(M304:M317))</f>
        <v/>
      </c>
      <c r="G316" s="173" t="n"/>
      <c r="H316" s="68">
        <f>IF(OR(B316="",B316=0),"",IF(F316="",IF(D316="","",D316/B316),F316/B316))</f>
        <v/>
      </c>
      <c r="I316" s="291" t="n"/>
      <c r="J316" s="195">
        <f>IF(COUNT(P316:R316)=0,"",AVERAGE(P316:R316))</f>
        <v/>
      </c>
      <c r="K316" s="195">
        <f>IF(OR($I316="",J316=""),"",J316*IFERROR(INDEX('{Dropdowns}'!$J:$J,MATCH($E$312&amp;"|"&amp;$I316,'{Dropdowns}'!$H:$H,0)),0)*IFERROR(INDEX('{Dropdowns}'!$K:$K,MATCH($E$312&amp;"|"&amp;$I316,'{Dropdowns}'!$H:$H,0)),0))</f>
        <v/>
      </c>
      <c r="L316" s="195">
        <f>IF(COUNT(S316:U316)=0,"",AVERAGE(S316:U316))</f>
        <v/>
      </c>
      <c r="M316" s="195">
        <f>IF(OR($I316="",L316=""),"",L316*IFERROR(INDEX('{Dropdowns}'!$J:$J,MATCH($E$312&amp;"|"&amp;$I316,'{Dropdowns}'!$H:$H,0)),0)*IFERROR(INDEX('{Dropdowns}'!$K:$K,MATCH($E$312&amp;"|"&amp;$I316,'{Dropdowns}'!$H:$H,0)),0))</f>
        <v/>
      </c>
      <c r="P316" s="457" t="n"/>
    </row>
    <row r="317" ht="13.35" customHeight="1" s="162">
      <c r="B317" s="195" t="inlineStr">
        <is>
          <t>CFM / ft</t>
        </is>
      </c>
      <c r="C317" s="173" t="n"/>
      <c r="D317" s="195">
        <f>IF(OR(D316="",E305="",E305=0),"",D316/E305)</f>
        <v/>
      </c>
      <c r="E317" s="173" t="n"/>
      <c r="F317" s="195">
        <f>IF(OR(F316="",E305="",E305=0),"",F316/E305)</f>
        <v/>
      </c>
      <c r="G317" s="173" t="n"/>
      <c r="I317" s="291" t="n"/>
      <c r="J317" s="195">
        <f>IF(COUNT(P317:R317)=0,"",AVERAGE(P317:R317))</f>
        <v/>
      </c>
      <c r="K317" s="195">
        <f>IF(OR($I317="",J317=""),"",J317*IFERROR(INDEX('{Dropdowns}'!$J:$J,MATCH($E$312&amp;"|"&amp;$I317,'{Dropdowns}'!$H:$H,0)),0)*IFERROR(INDEX('{Dropdowns}'!$K:$K,MATCH($E$312&amp;"|"&amp;$I317,'{Dropdowns}'!$H:$H,0)),0))</f>
        <v/>
      </c>
      <c r="L317" s="195">
        <f>IF(COUNT(S317:U317)=0,"",AVERAGE(S317:U317))</f>
        <v/>
      </c>
      <c r="M317" s="195">
        <f>IF(OR($I317="",L317=""),"",L317*IFERROR(INDEX('{Dropdowns}'!$J:$J,MATCH($E$312&amp;"|"&amp;$I317,'{Dropdowns}'!$H:$H,0)),0)*IFERROR(INDEX('{Dropdowns}'!$K:$K,MATCH($E$312&amp;"|"&amp;$I317,'{Dropdowns}'!$H:$H,0)),0))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20" t="n"/>
      <c r="F319" s="403" t="n"/>
      <c r="G319" s="200" t="inlineStr">
        <is>
          <t>Service</t>
        </is>
      </c>
      <c r="H319" s="403" t="n"/>
      <c r="I319" s="210">
        <f>IF('{Equipment Data Entry}'!C139="","",'{Equipment Data Entry}'!C139)</f>
        <v/>
      </c>
      <c r="J319" s="420" t="n"/>
      <c r="K319" s="420" t="n"/>
      <c r="L319" s="420" t="n"/>
      <c r="M319" s="403" t="n"/>
      <c r="P319" s="450" t="inlineStr">
        <is>
          <t>Technician Notes</t>
        </is>
      </c>
    </row>
    <row r="320" ht="13.35" customHeight="1" s="162">
      <c r="B320" s="424" t="n"/>
      <c r="C320" s="425" t="n"/>
      <c r="D320" s="424" t="n"/>
      <c r="E320" s="426" t="n"/>
      <c r="F320" s="425" t="n"/>
      <c r="G320" s="424" t="n"/>
      <c r="H320" s="425" t="n"/>
      <c r="I320" s="424" t="n"/>
      <c r="J320" s="426" t="n"/>
      <c r="K320" s="426" t="n"/>
      <c r="L320" s="426" t="n"/>
      <c r="M320" s="425" t="n"/>
      <c r="P320" s="453" t="n"/>
    </row>
    <row r="321" ht="13.35" customHeight="1" s="162">
      <c r="B321" s="5" t="n"/>
      <c r="C321" s="5" t="n"/>
      <c r="P321" s="453"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3"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70"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2" t="n"/>
      <c r="J324" s="442" t="n"/>
      <c r="K324" s="442" t="n"/>
      <c r="L324" s="442" t="n"/>
      <c r="M324" s="442" t="n"/>
      <c r="P324" s="471" t="inlineStr">
        <is>
          <t>Init 1</t>
        </is>
      </c>
      <c r="Q324" s="472" t="inlineStr">
        <is>
          <t>Init 2</t>
        </is>
      </c>
      <c r="R324" s="472" t="inlineStr">
        <is>
          <t>Init 3</t>
        </is>
      </c>
      <c r="S324" s="472" t="inlineStr">
        <is>
          <t>Final 1</t>
        </is>
      </c>
      <c r="T324" s="472" t="inlineStr">
        <is>
          <t>Final 2</t>
        </is>
      </c>
      <c r="U324" s="472"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IF(OR($I325="",J325=""),"",J325*IFERROR(INDEX('{Dropdowns}'!$J:$J,MATCH($E$333&amp;"|"&amp;$I325,'{Dropdowns}'!$H:$H,0)),0)*IFERROR(INDEX('{Dropdowns}'!$K:$K,MATCH($E$333&amp;"|"&amp;$I325,'{Dropdowns}'!$H:$H,0)),0))</f>
        <v/>
      </c>
      <c r="L325" s="195">
        <f>IF(COUNT(S325:U325)=0,"",AVERAGE(S325:U325))</f>
        <v/>
      </c>
      <c r="M325" s="195">
        <f>IF(OR($I325="",L325=""),"",L325*IFERROR(INDEX('{Dropdowns}'!$J:$J,MATCH($E$333&amp;"|"&amp;$I325,'{Dropdowns}'!$H:$H,0)),0)*IFERROR(INDEX('{Dropdowns}'!$K:$K,MATCH($E$333&amp;"|"&amp;$I325,'{Dropdowns}'!$H:$H,0)),0))</f>
        <v/>
      </c>
      <c r="P325" s="453"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IF(OR($I326="",J326=""),"",J326*IFERROR(INDEX('{Dropdowns}'!$J:$J,MATCH($E$333&amp;"|"&amp;$I326,'{Dropdowns}'!$H:$H,0)),0)*IFERROR(INDEX('{Dropdowns}'!$K:$K,MATCH($E$333&amp;"|"&amp;$I326,'{Dropdowns}'!$H:$H,0)),0))</f>
        <v/>
      </c>
      <c r="L326" s="195">
        <f>IF(COUNT(S326:U326)=0,"",AVERAGE(S326:U326))</f>
        <v/>
      </c>
      <c r="M326" s="195">
        <f>IF(OR($I326="",L326=""),"",L326*IFERROR(INDEX('{Dropdowns}'!$J:$J,MATCH($E$333&amp;"|"&amp;$I326,'{Dropdowns}'!$H:$H,0)),0)*IFERROR(INDEX('{Dropdowns}'!$K:$K,MATCH($E$333&amp;"|"&amp;$I326,'{Dropdowns}'!$H:$H,0)),0))</f>
        <v/>
      </c>
      <c r="P326" s="453" t="n"/>
    </row>
    <row r="327" ht="13.35" customHeight="1" s="162">
      <c r="B327" s="188" t="inlineStr">
        <is>
          <t>Hood Data</t>
        </is>
      </c>
      <c r="C327" s="174" t="n"/>
      <c r="D327" s="174" t="n"/>
      <c r="E327" s="174" t="n"/>
      <c r="F327" s="174" t="n"/>
      <c r="G327" s="173" t="n"/>
      <c r="I327" s="291" t="n"/>
      <c r="J327" s="195">
        <f>IF(COUNT(P327:R327)=0,"",AVERAGE(P327:R327))</f>
        <v/>
      </c>
      <c r="K327" s="195">
        <f>IF(OR($I327="",J327=""),"",J327*IFERROR(INDEX('{Dropdowns}'!$J:$J,MATCH($E$333&amp;"|"&amp;$I327,'{Dropdowns}'!$H:$H,0)),0)*IFERROR(INDEX('{Dropdowns}'!$K:$K,MATCH($E$333&amp;"|"&amp;$I327,'{Dropdowns}'!$H:$H,0)),0))</f>
        <v/>
      </c>
      <c r="L327" s="195">
        <f>IF(COUNT(S327:U327)=0,"",AVERAGE(S327:U327))</f>
        <v/>
      </c>
      <c r="M327" s="195">
        <f>IF(OR($I327="",L327=""),"",L327*IFERROR(INDEX('{Dropdowns}'!$J:$J,MATCH($E$333&amp;"|"&amp;$I327,'{Dropdowns}'!$H:$H,0)),0)*IFERROR(INDEX('{Dropdowns}'!$K:$K,MATCH($E$333&amp;"|"&amp;$I327,'{Dropdowns}'!$H:$H,0)),0))</f>
        <v/>
      </c>
      <c r="P327" s="453" t="n"/>
    </row>
    <row r="328" ht="13.35" customHeight="1" s="162">
      <c r="B328" s="289" t="inlineStr">
        <is>
          <t>Manufacturer</t>
        </is>
      </c>
      <c r="C328" s="174" t="n"/>
      <c r="D328" s="173" t="n"/>
      <c r="E328" s="288" t="n"/>
      <c r="F328" s="174" t="n"/>
      <c r="G328" s="173" t="n"/>
      <c r="I328" s="291" t="n"/>
      <c r="J328" s="195">
        <f>IF(COUNT(P328:R328)=0,"",AVERAGE(P328:R328))</f>
        <v/>
      </c>
      <c r="K328" s="195">
        <f>IF(OR($I328="",J328=""),"",J328*IFERROR(INDEX('{Dropdowns}'!$J:$J,MATCH($E$333&amp;"|"&amp;$I328,'{Dropdowns}'!$H:$H,0)),0)*IFERROR(INDEX('{Dropdowns}'!$K:$K,MATCH($E$333&amp;"|"&amp;$I328,'{Dropdowns}'!$H:$H,0)),0))</f>
        <v/>
      </c>
      <c r="L328" s="195">
        <f>IF(COUNT(S328:U328)=0,"",AVERAGE(S328:U328))</f>
        <v/>
      </c>
      <c r="M328" s="195">
        <f>IF(OR($I328="",L328=""),"",L328*IFERROR(INDEX('{Dropdowns}'!$J:$J,MATCH($E$333&amp;"|"&amp;$I328,'{Dropdowns}'!$H:$H,0)),0)*IFERROR(INDEX('{Dropdowns}'!$K:$K,MATCH($E$333&amp;"|"&amp;$I328,'{Dropdowns}'!$H:$H,0)),0))</f>
        <v/>
      </c>
      <c r="P328" s="453" t="n"/>
    </row>
    <row r="329" ht="13.35" customHeight="1" s="162">
      <c r="B329" s="289" t="inlineStr">
        <is>
          <t>Model Number</t>
        </is>
      </c>
      <c r="C329" s="174" t="n"/>
      <c r="D329" s="173" t="n"/>
      <c r="E329" s="288" t="n"/>
      <c r="F329" s="174" t="n"/>
      <c r="G329" s="173" t="n"/>
      <c r="I329" s="291" t="n"/>
      <c r="J329" s="195">
        <f>IF(COUNT(P329:R329)=0,"",AVERAGE(P329:R329))</f>
        <v/>
      </c>
      <c r="K329" s="195">
        <f>IF(OR($I329="",J329=""),"",J329*IFERROR(INDEX('{Dropdowns}'!$J:$J,MATCH($E$333&amp;"|"&amp;$I329,'{Dropdowns}'!$H:$H,0)),0)*IFERROR(INDEX('{Dropdowns}'!$K:$K,MATCH($E$333&amp;"|"&amp;$I329,'{Dropdowns}'!$H:$H,0)),0))</f>
        <v/>
      </c>
      <c r="L329" s="195">
        <f>IF(COUNT(S329:U329)=0,"",AVERAGE(S329:U329))</f>
        <v/>
      </c>
      <c r="M329" s="195">
        <f>IF(OR($I329="",L329=""),"",L329*IFERROR(INDEX('{Dropdowns}'!$J:$J,MATCH($E$333&amp;"|"&amp;$I329,'{Dropdowns}'!$H:$H,0)),0)*IFERROR(INDEX('{Dropdowns}'!$K:$K,MATCH($E$333&amp;"|"&amp;$I329,'{Dropdowns}'!$H:$H,0)),0))</f>
        <v/>
      </c>
      <c r="P329" s="453" t="n"/>
    </row>
    <row r="330" ht="13.35" customHeight="1" s="162">
      <c r="B330" s="289" t="inlineStr">
        <is>
          <t>Serial Number</t>
        </is>
      </c>
      <c r="C330" s="174" t="n"/>
      <c r="D330" s="173" t="n"/>
      <c r="E330" s="288" t="n"/>
      <c r="F330" s="174" t="n"/>
      <c r="G330" s="173" t="n"/>
      <c r="I330" s="291" t="n"/>
      <c r="J330" s="195">
        <f>IF(COUNT(P330:R330)=0,"",AVERAGE(P330:R330))</f>
        <v/>
      </c>
      <c r="K330" s="195">
        <f>IF(OR($I330="",J330=""),"",J330*IFERROR(INDEX('{Dropdowns}'!$J:$J,MATCH($E$333&amp;"|"&amp;$I330,'{Dropdowns}'!$H:$H,0)),0)*IFERROR(INDEX('{Dropdowns}'!$K:$K,MATCH($E$333&amp;"|"&amp;$I330,'{Dropdowns}'!$H:$H,0)),0))</f>
        <v/>
      </c>
      <c r="L330" s="195">
        <f>IF(COUNT(S330:U330)=0,"",AVERAGE(S330:U330))</f>
        <v/>
      </c>
      <c r="M330" s="195">
        <f>IF(OR($I330="",L330=""),"",L330*IFERROR(INDEX('{Dropdowns}'!$J:$J,MATCH($E$333&amp;"|"&amp;$I330,'{Dropdowns}'!$H:$H,0)),0)*IFERROR(INDEX('{Dropdowns}'!$K:$K,MATCH($E$333&amp;"|"&amp;$I330,'{Dropdowns}'!$H:$H,0)),0))</f>
        <v/>
      </c>
      <c r="P330" s="453" t="n"/>
    </row>
    <row r="331" ht="13.35" customHeight="1" s="162">
      <c r="B331" s="289" t="inlineStr">
        <is>
          <t>Hood Type</t>
        </is>
      </c>
      <c r="C331" s="174" t="n"/>
      <c r="D331" s="173" t="n"/>
      <c r="E331" s="288" t="n"/>
      <c r="F331" s="174" t="n"/>
      <c r="G331" s="173" t="n"/>
      <c r="I331" s="291" t="n"/>
      <c r="J331" s="195">
        <f>IF(COUNT(P331:R331)=0,"",AVERAGE(P331:R331))</f>
        <v/>
      </c>
      <c r="K331" s="195">
        <f>IF(OR($I331="",J331=""),"",J331*IFERROR(INDEX('{Dropdowns}'!$J:$J,MATCH($E$333&amp;"|"&amp;$I331,'{Dropdowns}'!$H:$H,0)),0)*IFERROR(INDEX('{Dropdowns}'!$K:$K,MATCH($E$333&amp;"|"&amp;$I331,'{Dropdowns}'!$H:$H,0)),0))</f>
        <v/>
      </c>
      <c r="L331" s="195">
        <f>IF(COUNT(S331:U331)=0,"",AVERAGE(S331:U331))</f>
        <v/>
      </c>
      <c r="M331" s="195">
        <f>IF(OR($I331="",L331=""),"",L331*IFERROR(INDEX('{Dropdowns}'!$J:$J,MATCH($E$333&amp;"|"&amp;$I331,'{Dropdowns}'!$H:$H,0)),0)*IFERROR(INDEX('{Dropdowns}'!$K:$K,MATCH($E$333&amp;"|"&amp;$I331,'{Dropdowns}'!$H:$H,0)),0))</f>
        <v/>
      </c>
      <c r="P331" s="453" t="n"/>
    </row>
    <row r="332" ht="13.35" customHeight="1" s="162">
      <c r="B332" s="289" t="inlineStr">
        <is>
          <t>Filter Manufacturer</t>
        </is>
      </c>
      <c r="C332" s="174" t="n"/>
      <c r="D332" s="173" t="n"/>
      <c r="E332" s="288" t="n"/>
      <c r="F332" s="174" t="n"/>
      <c r="G332" s="173" t="n"/>
      <c r="I332" s="291" t="n"/>
      <c r="J332" s="195">
        <f>IF(COUNT(P332:R332)=0,"",AVERAGE(P332:R332))</f>
        <v/>
      </c>
      <c r="K332" s="195">
        <f>IF(OR($I332="",J332=""),"",J332*IFERROR(INDEX('{Dropdowns}'!$J:$J,MATCH($E$333&amp;"|"&amp;$I332,'{Dropdowns}'!$H:$H,0)),0)*IFERROR(INDEX('{Dropdowns}'!$K:$K,MATCH($E$333&amp;"|"&amp;$I332,'{Dropdowns}'!$H:$H,0)),0))</f>
        <v/>
      </c>
      <c r="L332" s="195">
        <f>IF(COUNT(S332:U332)=0,"",AVERAGE(S332:U332))</f>
        <v/>
      </c>
      <c r="M332" s="195">
        <f>IF(OR($I332="",L332=""),"",L332*IFERROR(INDEX('{Dropdowns}'!$J:$J,MATCH($E$333&amp;"|"&amp;$I332,'{Dropdowns}'!$H:$H,0)),0)*IFERROR(INDEX('{Dropdowns}'!$K:$K,MATCH($E$333&amp;"|"&amp;$I332,'{Dropdowns}'!$H:$H,0)),0))</f>
        <v/>
      </c>
      <c r="P332" s="453" t="n"/>
    </row>
    <row r="333" ht="13.35" customHeight="1" s="162">
      <c r="B333" s="289" t="inlineStr">
        <is>
          <t>Filter Type</t>
        </is>
      </c>
      <c r="C333" s="174" t="n"/>
      <c r="D333" s="173" t="n"/>
      <c r="E333" s="291" t="n"/>
      <c r="F333" s="174" t="n"/>
      <c r="G333" s="173" t="n"/>
      <c r="I333" s="291" t="n"/>
      <c r="J333" s="195">
        <f>IF(COUNT(P333:R333)=0,"",AVERAGE(P333:R333))</f>
        <v/>
      </c>
      <c r="K333" s="195">
        <f>IF(OR($I333="",J333=""),"",J333*IFERROR(INDEX('{Dropdowns}'!$J:$J,MATCH($E$333&amp;"|"&amp;$I333,'{Dropdowns}'!$H:$H,0)),0)*IFERROR(INDEX('{Dropdowns}'!$K:$K,MATCH($E$333&amp;"|"&amp;$I333,'{Dropdowns}'!$H:$H,0)),0))</f>
        <v/>
      </c>
      <c r="L333" s="195">
        <f>IF(COUNT(S333:U333)=0,"",AVERAGE(S333:U333))</f>
        <v/>
      </c>
      <c r="M333" s="195">
        <f>IF(OR($I333="",L333=""),"",L333*IFERROR(INDEX('{Dropdowns}'!$J:$J,MATCH($E$333&amp;"|"&amp;$I333,'{Dropdowns}'!$H:$H,0)),0)*IFERROR(INDEX('{Dropdowns}'!$K:$K,MATCH($E$333&amp;"|"&amp;$I333,'{Dropdowns}'!$H:$H,0)),0))</f>
        <v/>
      </c>
      <c r="P333" s="453" t="n"/>
    </row>
    <row r="334" ht="13.35" customHeight="1" s="162">
      <c r="B334" s="289" t="inlineStr">
        <is>
          <t>Instrument</t>
        </is>
      </c>
      <c r="C334" s="174" t="n"/>
      <c r="D334" s="173" t="n"/>
      <c r="E334" s="288" t="n"/>
      <c r="F334" s="174" t="n"/>
      <c r="G334" s="173" t="n"/>
      <c r="I334" s="291" t="n"/>
      <c r="J334" s="195">
        <f>IF(COUNT(P334:R334)=0,"",AVERAGE(P334:R334))</f>
        <v/>
      </c>
      <c r="K334" s="195">
        <f>IF(OR($I334="",J334=""),"",J334*IFERROR(INDEX('{Dropdowns}'!$J:$J,MATCH($E$333&amp;"|"&amp;$I334,'{Dropdowns}'!$H:$H,0)),0)*IFERROR(INDEX('{Dropdowns}'!$K:$K,MATCH($E$333&amp;"|"&amp;$I334,'{Dropdowns}'!$H:$H,0)),0))</f>
        <v/>
      </c>
      <c r="L334" s="195">
        <f>IF(COUNT(S334:U334)=0,"",AVERAGE(S334:U334))</f>
        <v/>
      </c>
      <c r="M334" s="195">
        <f>IF(OR($I334="",L334=""),"",L334*IFERROR(INDEX('{Dropdowns}'!$J:$J,MATCH($E$333&amp;"|"&amp;$I334,'{Dropdowns}'!$H:$H,0)),0)*IFERROR(INDEX('{Dropdowns}'!$K:$K,MATCH($E$333&amp;"|"&amp;$I334,'{Dropdowns}'!$H:$H,0)),0))</f>
        <v/>
      </c>
      <c r="P334" s="453" t="n"/>
    </row>
    <row r="335" ht="13.35" customHeight="1" s="162">
      <c r="B335" s="188" t="inlineStr">
        <is>
          <t>Hood Airflow Totals</t>
        </is>
      </c>
      <c r="C335" s="174" t="n"/>
      <c r="D335" s="174" t="n"/>
      <c r="E335" s="174" t="n"/>
      <c r="F335" s="174" t="n"/>
      <c r="G335" s="173" t="n"/>
      <c r="I335" s="291" t="n"/>
      <c r="J335" s="195">
        <f>IF(COUNT(P335:R335)=0,"",AVERAGE(P335:R335))</f>
        <v/>
      </c>
      <c r="K335" s="195">
        <f>IF(OR($I335="",J335=""),"",J335*IFERROR(INDEX('{Dropdowns}'!$J:$J,MATCH($E$333&amp;"|"&amp;$I335,'{Dropdowns}'!$H:$H,0)),0)*IFERROR(INDEX('{Dropdowns}'!$K:$K,MATCH($E$333&amp;"|"&amp;$I335,'{Dropdowns}'!$H:$H,0)),0))</f>
        <v/>
      </c>
      <c r="L335" s="195">
        <f>IF(COUNT(S335:U335)=0,"",AVERAGE(S335:U335))</f>
        <v/>
      </c>
      <c r="M335" s="195">
        <f>IF(OR($I335="",L335=""),"",L335*IFERROR(INDEX('{Dropdowns}'!$J:$J,MATCH($E$333&amp;"|"&amp;$I335,'{Dropdowns}'!$H:$H,0)),0)*IFERROR(INDEX('{Dropdowns}'!$K:$K,MATCH($E$333&amp;"|"&amp;$I335,'{Dropdowns}'!$H:$H,0)),0))</f>
        <v/>
      </c>
      <c r="P335" s="453"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IF(OR($I336="",J336=""),"",J336*IFERROR(INDEX('{Dropdowns}'!$J:$J,MATCH($E$333&amp;"|"&amp;$I336,'{Dropdowns}'!$H:$H,0)),0)*IFERROR(INDEX('{Dropdowns}'!$K:$K,MATCH($E$333&amp;"|"&amp;$I336,'{Dropdowns}'!$H:$H,0)),0))</f>
        <v/>
      </c>
      <c r="L336" s="195">
        <f>IF(COUNT(S336:U336)=0,"",AVERAGE(S336:U336))</f>
        <v/>
      </c>
      <c r="M336" s="195">
        <f>IF(OR($I336="",L336=""),"",L336*IFERROR(INDEX('{Dropdowns}'!$J:$J,MATCH($E$333&amp;"|"&amp;$I336,'{Dropdowns}'!$H:$H,0)),0)*IFERROR(INDEX('{Dropdowns}'!$K:$K,MATCH($E$333&amp;"|"&amp;$I336,'{Dropdowns}'!$H:$H,0)),0))</f>
        <v/>
      </c>
      <c r="P336" s="453" t="n"/>
    </row>
    <row r="337" ht="13.35" customHeight="1" s="162">
      <c r="B337" s="195">
        <f>IF(E324=0,"", E324)</f>
        <v/>
      </c>
      <c r="C337" s="173" t="n"/>
      <c r="D337" s="195">
        <f>IF(SUM(K325:K338)=0,"",SUM(K325:K338))</f>
        <v/>
      </c>
      <c r="E337" s="173" t="n"/>
      <c r="F337" s="195">
        <f>IF(SUM(M325:M338)=0,"",SUM(M325:M338))</f>
        <v/>
      </c>
      <c r="G337" s="173" t="n"/>
      <c r="H337" s="68">
        <f>IF(OR(B337="",B337=0),"",IF(F337="",IF(D337="","",D337/B337),F337/B337))</f>
        <v/>
      </c>
      <c r="I337" s="291" t="n"/>
      <c r="J337" s="195">
        <f>IF(COUNT(P337:R337)=0,"",AVERAGE(P337:R337))</f>
        <v/>
      </c>
      <c r="K337" s="195">
        <f>IF(OR($I337="",J337=""),"",J337*IFERROR(INDEX('{Dropdowns}'!$J:$J,MATCH($E$333&amp;"|"&amp;$I337,'{Dropdowns}'!$H:$H,0)),0)*IFERROR(INDEX('{Dropdowns}'!$K:$K,MATCH($E$333&amp;"|"&amp;$I337,'{Dropdowns}'!$H:$H,0)),0))</f>
        <v/>
      </c>
      <c r="L337" s="195">
        <f>IF(COUNT(S337:U337)=0,"",AVERAGE(S337:U337))</f>
        <v/>
      </c>
      <c r="M337" s="195">
        <f>IF(OR($I337="",L337=""),"",L337*IFERROR(INDEX('{Dropdowns}'!$J:$J,MATCH($E$333&amp;"|"&amp;$I337,'{Dropdowns}'!$H:$H,0)),0)*IFERROR(INDEX('{Dropdowns}'!$K:$K,MATCH($E$333&amp;"|"&amp;$I337,'{Dropdowns}'!$H:$H,0)),0))</f>
        <v/>
      </c>
      <c r="P337" s="457" t="n"/>
    </row>
    <row r="338" ht="13.35" customHeight="1" s="162">
      <c r="B338" s="195" t="inlineStr">
        <is>
          <t>CFM / ft</t>
        </is>
      </c>
      <c r="C338" s="173" t="n"/>
      <c r="D338" s="195">
        <f>IF(OR(D337="",E326="",E326=0),"",D337/E326)</f>
        <v/>
      </c>
      <c r="E338" s="173" t="n"/>
      <c r="F338" s="195">
        <f>IF(OR(F337="",E326="",E326=0),"",F337/E326)</f>
        <v/>
      </c>
      <c r="G338" s="173" t="n"/>
      <c r="I338" s="291" t="n"/>
      <c r="J338" s="195">
        <f>IF(COUNT(P338:R338)=0,"",AVERAGE(P338:R338))</f>
        <v/>
      </c>
      <c r="K338" s="195">
        <f>IF(OR($I338="",J338=""),"",J338*IFERROR(INDEX('{Dropdowns}'!$J:$J,MATCH($E$333&amp;"|"&amp;$I338,'{Dropdowns}'!$H:$H,0)),0)*IFERROR(INDEX('{Dropdowns}'!$K:$K,MATCH($E$333&amp;"|"&amp;$I338,'{Dropdowns}'!$H:$H,0)),0))</f>
        <v/>
      </c>
      <c r="L338" s="195">
        <f>IF(COUNT(S338:U338)=0,"",AVERAGE(S338:U338))</f>
        <v/>
      </c>
      <c r="M338" s="195">
        <f>IF(OR($I338="",L338=""),"",L338*IFERROR(INDEX('{Dropdowns}'!$J:$J,MATCH($E$333&amp;"|"&amp;$I338,'{Dropdowns}'!$H:$H,0)),0)*IFERROR(INDEX('{Dropdowns}'!$K:$K,MATCH($E$333&amp;"|"&amp;$I338,'{Dropdowns}'!$H:$H,0)),0))</f>
        <v/>
      </c>
    </row>
    <row r="339"/>
    <row r="340"/>
    <row r="341" ht="13.35" customHeight="1" s="162">
      <c r="B341" s="473"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20" t="n"/>
      <c r="F347" s="403" t="n"/>
      <c r="G347" s="200" t="inlineStr">
        <is>
          <t>Service</t>
        </is>
      </c>
      <c r="H347" s="403" t="n"/>
      <c r="I347" s="210">
        <f>IF('{Equipment Data Entry}'!C140="","",'{Equipment Data Entry}'!C140)</f>
        <v/>
      </c>
      <c r="J347" s="420" t="n"/>
      <c r="K347" s="420" t="n"/>
      <c r="L347" s="420" t="n"/>
      <c r="M347" s="403" t="n"/>
      <c r="P347" s="450" t="inlineStr">
        <is>
          <t>Technician Notes</t>
        </is>
      </c>
    </row>
    <row r="348" ht="13.35" customHeight="1" s="162">
      <c r="B348" s="424" t="n"/>
      <c r="C348" s="425" t="n"/>
      <c r="D348" s="424" t="n"/>
      <c r="E348" s="426" t="n"/>
      <c r="F348" s="425" t="n"/>
      <c r="G348" s="424" t="n"/>
      <c r="H348" s="425" t="n"/>
      <c r="I348" s="424" t="n"/>
      <c r="J348" s="426" t="n"/>
      <c r="K348" s="426" t="n"/>
      <c r="L348" s="426" t="n"/>
      <c r="M348" s="425" t="n"/>
      <c r="P348" s="453" t="n"/>
    </row>
    <row r="349" ht="13.35" customHeight="1" s="162">
      <c r="B349" s="5" t="n"/>
      <c r="C349" s="5" t="n"/>
      <c r="P349" s="453"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3"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70"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2" t="n"/>
      <c r="J352" s="442" t="n"/>
      <c r="K352" s="442" t="n"/>
      <c r="L352" s="442" t="n"/>
      <c r="M352" s="442" t="n"/>
      <c r="P352" s="471" t="inlineStr">
        <is>
          <t>Init 1</t>
        </is>
      </c>
      <c r="Q352" s="472" t="inlineStr">
        <is>
          <t>Init 2</t>
        </is>
      </c>
      <c r="R352" s="472" t="inlineStr">
        <is>
          <t>Init 3</t>
        </is>
      </c>
      <c r="S352" s="472" t="inlineStr">
        <is>
          <t>Final 1</t>
        </is>
      </c>
      <c r="T352" s="472" t="inlineStr">
        <is>
          <t>Final 2</t>
        </is>
      </c>
      <c r="U352" s="472"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IF(OR($I353="",J353=""),"",J353*IFERROR(INDEX('{Dropdowns}'!$J:$J,MATCH($E$361&amp;"|"&amp;$I353,'{Dropdowns}'!$H:$H,0)),0)*IFERROR(INDEX('{Dropdowns}'!$K:$K,MATCH($E$361&amp;"|"&amp;$I353,'{Dropdowns}'!$H:$H,0)),0))</f>
        <v/>
      </c>
      <c r="L353" s="195">
        <f>IF(COUNT(S353:U353)=0,"",AVERAGE(S353:U353))</f>
        <v/>
      </c>
      <c r="M353" s="195">
        <f>IF(OR($I353="",L353=""),"",L353*IFERROR(INDEX('{Dropdowns}'!$J:$J,MATCH($E$361&amp;"|"&amp;$I353,'{Dropdowns}'!$H:$H,0)),0)*IFERROR(INDEX('{Dropdowns}'!$K:$K,MATCH($E$361&amp;"|"&amp;$I353,'{Dropdowns}'!$H:$H,0)),0))</f>
        <v/>
      </c>
      <c r="P353" s="453"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IF(OR($I354="",J354=""),"",J354*IFERROR(INDEX('{Dropdowns}'!$J:$J,MATCH($E$361&amp;"|"&amp;$I354,'{Dropdowns}'!$H:$H,0)),0)*IFERROR(INDEX('{Dropdowns}'!$K:$K,MATCH($E$361&amp;"|"&amp;$I354,'{Dropdowns}'!$H:$H,0)),0))</f>
        <v/>
      </c>
      <c r="L354" s="195">
        <f>IF(COUNT(S354:U354)=0,"",AVERAGE(S354:U354))</f>
        <v/>
      </c>
      <c r="M354" s="195">
        <f>IF(OR($I354="",L354=""),"",L354*IFERROR(INDEX('{Dropdowns}'!$J:$J,MATCH($E$361&amp;"|"&amp;$I354,'{Dropdowns}'!$H:$H,0)),0)*IFERROR(INDEX('{Dropdowns}'!$K:$K,MATCH($E$361&amp;"|"&amp;$I354,'{Dropdowns}'!$H:$H,0)),0))</f>
        <v/>
      </c>
      <c r="P354" s="453" t="n"/>
    </row>
    <row r="355" ht="13.35" customHeight="1" s="162">
      <c r="B355" s="188" t="inlineStr">
        <is>
          <t>Hood Data</t>
        </is>
      </c>
      <c r="C355" s="174" t="n"/>
      <c r="D355" s="174" t="n"/>
      <c r="E355" s="174" t="n"/>
      <c r="F355" s="174" t="n"/>
      <c r="G355" s="173" t="n"/>
      <c r="I355" s="291" t="n"/>
      <c r="J355" s="195">
        <f>IF(COUNT(P355:R355)=0,"",AVERAGE(P355:R355))</f>
        <v/>
      </c>
      <c r="K355" s="195">
        <f>IF(OR($I355="",J355=""),"",J355*IFERROR(INDEX('{Dropdowns}'!$J:$J,MATCH($E$361&amp;"|"&amp;$I355,'{Dropdowns}'!$H:$H,0)),0)*IFERROR(INDEX('{Dropdowns}'!$K:$K,MATCH($E$361&amp;"|"&amp;$I355,'{Dropdowns}'!$H:$H,0)),0))</f>
        <v/>
      </c>
      <c r="L355" s="195">
        <f>IF(COUNT(S355:U355)=0,"",AVERAGE(S355:U355))</f>
        <v/>
      </c>
      <c r="M355" s="195">
        <f>IF(OR($I355="",L355=""),"",L355*IFERROR(INDEX('{Dropdowns}'!$J:$J,MATCH($E$361&amp;"|"&amp;$I355,'{Dropdowns}'!$H:$H,0)),0)*IFERROR(INDEX('{Dropdowns}'!$K:$K,MATCH($E$361&amp;"|"&amp;$I355,'{Dropdowns}'!$H:$H,0)),0))</f>
        <v/>
      </c>
      <c r="P355" s="453" t="n"/>
    </row>
    <row r="356" ht="13.35" customHeight="1" s="162">
      <c r="B356" s="289" t="inlineStr">
        <is>
          <t>Manufacturer</t>
        </is>
      </c>
      <c r="C356" s="174" t="n"/>
      <c r="D356" s="173" t="n"/>
      <c r="E356" s="288" t="n"/>
      <c r="F356" s="174" t="n"/>
      <c r="G356" s="173" t="n"/>
      <c r="I356" s="291" t="n"/>
      <c r="J356" s="195">
        <f>IF(COUNT(P356:R356)=0,"",AVERAGE(P356:R356))</f>
        <v/>
      </c>
      <c r="K356" s="195">
        <f>IF(OR($I356="",J356=""),"",J356*IFERROR(INDEX('{Dropdowns}'!$J:$J,MATCH($E$361&amp;"|"&amp;$I356,'{Dropdowns}'!$H:$H,0)),0)*IFERROR(INDEX('{Dropdowns}'!$K:$K,MATCH($E$361&amp;"|"&amp;$I356,'{Dropdowns}'!$H:$H,0)),0))</f>
        <v/>
      </c>
      <c r="L356" s="195">
        <f>IF(COUNT(S356:U356)=0,"",AVERAGE(S356:U356))</f>
        <v/>
      </c>
      <c r="M356" s="195">
        <f>IF(OR($I356="",L356=""),"",L356*IFERROR(INDEX('{Dropdowns}'!$J:$J,MATCH($E$361&amp;"|"&amp;$I356,'{Dropdowns}'!$H:$H,0)),0)*IFERROR(INDEX('{Dropdowns}'!$K:$K,MATCH($E$361&amp;"|"&amp;$I356,'{Dropdowns}'!$H:$H,0)),0))</f>
        <v/>
      </c>
      <c r="P356" s="453" t="n"/>
    </row>
    <row r="357" ht="13.35" customHeight="1" s="162">
      <c r="B357" s="289" t="inlineStr">
        <is>
          <t>Model Number</t>
        </is>
      </c>
      <c r="C357" s="174" t="n"/>
      <c r="D357" s="173" t="n"/>
      <c r="E357" s="288" t="n"/>
      <c r="F357" s="174" t="n"/>
      <c r="G357" s="173" t="n"/>
      <c r="I357" s="291" t="n"/>
      <c r="J357" s="195">
        <f>IF(COUNT(P357:R357)=0,"",AVERAGE(P357:R357))</f>
        <v/>
      </c>
      <c r="K357" s="195">
        <f>IF(OR($I357="",J357=""),"",J357*IFERROR(INDEX('{Dropdowns}'!$J:$J,MATCH($E$361&amp;"|"&amp;$I357,'{Dropdowns}'!$H:$H,0)),0)*IFERROR(INDEX('{Dropdowns}'!$K:$K,MATCH($E$361&amp;"|"&amp;$I357,'{Dropdowns}'!$H:$H,0)),0))</f>
        <v/>
      </c>
      <c r="L357" s="195">
        <f>IF(COUNT(S357:U357)=0,"",AVERAGE(S357:U357))</f>
        <v/>
      </c>
      <c r="M357" s="195">
        <f>IF(OR($I357="",L357=""),"",L357*IFERROR(INDEX('{Dropdowns}'!$J:$J,MATCH($E$361&amp;"|"&amp;$I357,'{Dropdowns}'!$H:$H,0)),0)*IFERROR(INDEX('{Dropdowns}'!$K:$K,MATCH($E$361&amp;"|"&amp;$I357,'{Dropdowns}'!$H:$H,0)),0))</f>
        <v/>
      </c>
      <c r="P357" s="453" t="n"/>
    </row>
    <row r="358" ht="13.35" customHeight="1" s="162">
      <c r="B358" s="289" t="inlineStr">
        <is>
          <t>Serial Number</t>
        </is>
      </c>
      <c r="C358" s="174" t="n"/>
      <c r="D358" s="173" t="n"/>
      <c r="E358" s="288" t="n"/>
      <c r="F358" s="174" t="n"/>
      <c r="G358" s="173" t="n"/>
      <c r="I358" s="291" t="n"/>
      <c r="J358" s="195">
        <f>IF(COUNT(P358:R358)=0,"",AVERAGE(P358:R358))</f>
        <v/>
      </c>
      <c r="K358" s="195">
        <f>IF(OR($I358="",J358=""),"",J358*IFERROR(INDEX('{Dropdowns}'!$J:$J,MATCH($E$361&amp;"|"&amp;$I358,'{Dropdowns}'!$H:$H,0)),0)*IFERROR(INDEX('{Dropdowns}'!$K:$K,MATCH($E$361&amp;"|"&amp;$I358,'{Dropdowns}'!$H:$H,0)),0))</f>
        <v/>
      </c>
      <c r="L358" s="195">
        <f>IF(COUNT(S358:U358)=0,"",AVERAGE(S358:U358))</f>
        <v/>
      </c>
      <c r="M358" s="195">
        <f>IF(OR($I358="",L358=""),"",L358*IFERROR(INDEX('{Dropdowns}'!$J:$J,MATCH($E$361&amp;"|"&amp;$I358,'{Dropdowns}'!$H:$H,0)),0)*IFERROR(INDEX('{Dropdowns}'!$K:$K,MATCH($E$361&amp;"|"&amp;$I358,'{Dropdowns}'!$H:$H,0)),0))</f>
        <v/>
      </c>
      <c r="P358" s="453" t="n"/>
    </row>
    <row r="359" ht="13.35" customHeight="1" s="162">
      <c r="B359" s="289" t="inlineStr">
        <is>
          <t>Hood Type</t>
        </is>
      </c>
      <c r="C359" s="174" t="n"/>
      <c r="D359" s="173" t="n"/>
      <c r="E359" s="288" t="n"/>
      <c r="F359" s="174" t="n"/>
      <c r="G359" s="173" t="n"/>
      <c r="I359" s="291" t="n"/>
      <c r="J359" s="195">
        <f>IF(COUNT(P359:R359)=0,"",AVERAGE(P359:R359))</f>
        <v/>
      </c>
      <c r="K359" s="195">
        <f>IF(OR($I359="",J359=""),"",J359*IFERROR(INDEX('{Dropdowns}'!$J:$J,MATCH($E$361&amp;"|"&amp;$I359,'{Dropdowns}'!$H:$H,0)),0)*IFERROR(INDEX('{Dropdowns}'!$K:$K,MATCH($E$361&amp;"|"&amp;$I359,'{Dropdowns}'!$H:$H,0)),0))</f>
        <v/>
      </c>
      <c r="L359" s="195">
        <f>IF(COUNT(S359:U359)=0,"",AVERAGE(S359:U359))</f>
        <v/>
      </c>
      <c r="M359" s="195">
        <f>IF(OR($I359="",L359=""),"",L359*IFERROR(INDEX('{Dropdowns}'!$J:$J,MATCH($E$361&amp;"|"&amp;$I359,'{Dropdowns}'!$H:$H,0)),0)*IFERROR(INDEX('{Dropdowns}'!$K:$K,MATCH($E$361&amp;"|"&amp;$I359,'{Dropdowns}'!$H:$H,0)),0))</f>
        <v/>
      </c>
      <c r="P359" s="453" t="n"/>
    </row>
    <row r="360" ht="13.35" customHeight="1" s="162">
      <c r="B360" s="289" t="inlineStr">
        <is>
          <t>Filter Manufacturer</t>
        </is>
      </c>
      <c r="C360" s="174" t="n"/>
      <c r="D360" s="173" t="n"/>
      <c r="E360" s="288" t="n"/>
      <c r="F360" s="174" t="n"/>
      <c r="G360" s="173" t="n"/>
      <c r="I360" s="291" t="n"/>
      <c r="J360" s="195">
        <f>IF(COUNT(P360:R360)=0,"",AVERAGE(P360:R360))</f>
        <v/>
      </c>
      <c r="K360" s="195">
        <f>IF(OR($I360="",J360=""),"",J360*IFERROR(INDEX('{Dropdowns}'!$J:$J,MATCH($E$361&amp;"|"&amp;$I360,'{Dropdowns}'!$H:$H,0)),0)*IFERROR(INDEX('{Dropdowns}'!$K:$K,MATCH($E$361&amp;"|"&amp;$I360,'{Dropdowns}'!$H:$H,0)),0))</f>
        <v/>
      </c>
      <c r="L360" s="195">
        <f>IF(COUNT(S360:U360)=0,"",AVERAGE(S360:U360))</f>
        <v/>
      </c>
      <c r="M360" s="195">
        <f>IF(OR($I360="",L360=""),"",L360*IFERROR(INDEX('{Dropdowns}'!$J:$J,MATCH($E$361&amp;"|"&amp;$I360,'{Dropdowns}'!$H:$H,0)),0)*IFERROR(INDEX('{Dropdowns}'!$K:$K,MATCH($E$361&amp;"|"&amp;$I360,'{Dropdowns}'!$H:$H,0)),0))</f>
        <v/>
      </c>
      <c r="P360" s="453" t="n"/>
    </row>
    <row r="361" ht="13.35" customHeight="1" s="162">
      <c r="B361" s="289" t="inlineStr">
        <is>
          <t>Filter Type</t>
        </is>
      </c>
      <c r="C361" s="174" t="n"/>
      <c r="D361" s="173" t="n"/>
      <c r="E361" s="291" t="n"/>
      <c r="F361" s="174" t="n"/>
      <c r="G361" s="173" t="n"/>
      <c r="I361" s="291" t="n"/>
      <c r="J361" s="195">
        <f>IF(COUNT(P361:R361)=0,"",AVERAGE(P361:R361))</f>
        <v/>
      </c>
      <c r="K361" s="195">
        <f>IF(OR($I361="",J361=""),"",J361*IFERROR(INDEX('{Dropdowns}'!$J:$J,MATCH($E$361&amp;"|"&amp;$I361,'{Dropdowns}'!$H:$H,0)),0)*IFERROR(INDEX('{Dropdowns}'!$K:$K,MATCH($E$361&amp;"|"&amp;$I361,'{Dropdowns}'!$H:$H,0)),0))</f>
        <v/>
      </c>
      <c r="L361" s="195">
        <f>IF(COUNT(S361:U361)=0,"",AVERAGE(S361:U361))</f>
        <v/>
      </c>
      <c r="M361" s="195">
        <f>IF(OR($I361="",L361=""),"",L361*IFERROR(INDEX('{Dropdowns}'!$J:$J,MATCH($E$361&amp;"|"&amp;$I361,'{Dropdowns}'!$H:$H,0)),0)*IFERROR(INDEX('{Dropdowns}'!$K:$K,MATCH($E$361&amp;"|"&amp;$I361,'{Dropdowns}'!$H:$H,0)),0))</f>
        <v/>
      </c>
      <c r="P361" s="453" t="n"/>
    </row>
    <row r="362" ht="13.35" customHeight="1" s="162">
      <c r="B362" s="289" t="inlineStr">
        <is>
          <t>Instrument</t>
        </is>
      </c>
      <c r="C362" s="174" t="n"/>
      <c r="D362" s="173" t="n"/>
      <c r="E362" s="288" t="n"/>
      <c r="F362" s="174" t="n"/>
      <c r="G362" s="173" t="n"/>
      <c r="I362" s="291" t="n"/>
      <c r="J362" s="195">
        <f>IF(COUNT(P362:R362)=0,"",AVERAGE(P362:R362))</f>
        <v/>
      </c>
      <c r="K362" s="195">
        <f>IF(OR($I362="",J362=""),"",J362*IFERROR(INDEX('{Dropdowns}'!$J:$J,MATCH($E$361&amp;"|"&amp;$I362,'{Dropdowns}'!$H:$H,0)),0)*IFERROR(INDEX('{Dropdowns}'!$K:$K,MATCH($E$361&amp;"|"&amp;$I362,'{Dropdowns}'!$H:$H,0)),0))</f>
        <v/>
      </c>
      <c r="L362" s="195">
        <f>IF(COUNT(S362:U362)=0,"",AVERAGE(S362:U362))</f>
        <v/>
      </c>
      <c r="M362" s="195">
        <f>IF(OR($I362="",L362=""),"",L362*IFERROR(INDEX('{Dropdowns}'!$J:$J,MATCH($E$361&amp;"|"&amp;$I362,'{Dropdowns}'!$H:$H,0)),0)*IFERROR(INDEX('{Dropdowns}'!$K:$K,MATCH($E$361&amp;"|"&amp;$I362,'{Dropdowns}'!$H:$H,0)),0))</f>
        <v/>
      </c>
      <c r="P362" s="453" t="n"/>
    </row>
    <row r="363" ht="13.35" customHeight="1" s="162">
      <c r="B363" s="188" t="inlineStr">
        <is>
          <t>Hood Airflow Totals</t>
        </is>
      </c>
      <c r="C363" s="174" t="n"/>
      <c r="D363" s="174" t="n"/>
      <c r="E363" s="174" t="n"/>
      <c r="F363" s="174" t="n"/>
      <c r="G363" s="173" t="n"/>
      <c r="I363" s="291" t="n"/>
      <c r="J363" s="195">
        <f>IF(COUNT(P363:R363)=0,"",AVERAGE(P363:R363))</f>
        <v/>
      </c>
      <c r="K363" s="195">
        <f>IF(OR($I363="",J363=""),"",J363*IFERROR(INDEX('{Dropdowns}'!$J:$J,MATCH($E$361&amp;"|"&amp;$I363,'{Dropdowns}'!$H:$H,0)),0)*IFERROR(INDEX('{Dropdowns}'!$K:$K,MATCH($E$361&amp;"|"&amp;$I363,'{Dropdowns}'!$H:$H,0)),0))</f>
        <v/>
      </c>
      <c r="L363" s="195">
        <f>IF(COUNT(S363:U363)=0,"",AVERAGE(S363:U363))</f>
        <v/>
      </c>
      <c r="M363" s="195">
        <f>IF(OR($I363="",L363=""),"",L363*IFERROR(INDEX('{Dropdowns}'!$J:$J,MATCH($E$361&amp;"|"&amp;$I363,'{Dropdowns}'!$H:$H,0)),0)*IFERROR(INDEX('{Dropdowns}'!$K:$K,MATCH($E$361&amp;"|"&amp;$I363,'{Dropdowns}'!$H:$H,0)),0))</f>
        <v/>
      </c>
      <c r="P363" s="453"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IF(OR($I364="",J364=""),"",J364*IFERROR(INDEX('{Dropdowns}'!$J:$J,MATCH($E$361&amp;"|"&amp;$I364,'{Dropdowns}'!$H:$H,0)),0)*IFERROR(INDEX('{Dropdowns}'!$K:$K,MATCH($E$361&amp;"|"&amp;$I364,'{Dropdowns}'!$H:$H,0)),0))</f>
        <v/>
      </c>
      <c r="L364" s="195">
        <f>IF(COUNT(S364:U364)=0,"",AVERAGE(S364:U364))</f>
        <v/>
      </c>
      <c r="M364" s="195">
        <f>IF(OR($I364="",L364=""),"",L364*IFERROR(INDEX('{Dropdowns}'!$J:$J,MATCH($E$361&amp;"|"&amp;$I364,'{Dropdowns}'!$H:$H,0)),0)*IFERROR(INDEX('{Dropdowns}'!$K:$K,MATCH($E$361&amp;"|"&amp;$I364,'{Dropdowns}'!$H:$H,0)),0))</f>
        <v/>
      </c>
      <c r="P364" s="453" t="n"/>
    </row>
    <row r="365" ht="13.35" customHeight="1" s="162">
      <c r="B365" s="195">
        <f>IF(E352=0,"", E352)</f>
        <v/>
      </c>
      <c r="C365" s="173" t="n"/>
      <c r="D365" s="195">
        <f>IF(SUM(K353:K366)=0,"",SUM(K353:K366))</f>
        <v/>
      </c>
      <c r="E365" s="173" t="n"/>
      <c r="F365" s="195">
        <f>IF(SUM(M353:M366)=0,"",SUM(M353:M366))</f>
        <v/>
      </c>
      <c r="G365" s="173" t="n"/>
      <c r="H365" s="68">
        <f>IF(OR(B365="",B365=0),"",IF(F365="",IF(D365="","",D365/B365),F365/B365))</f>
        <v/>
      </c>
      <c r="I365" s="291" t="n"/>
      <c r="J365" s="195">
        <f>IF(COUNT(P365:R365)=0,"",AVERAGE(P365:R365))</f>
        <v/>
      </c>
      <c r="K365" s="195">
        <f>IF(OR($I365="",J365=""),"",J365*IFERROR(INDEX('{Dropdowns}'!$J:$J,MATCH($E$361&amp;"|"&amp;$I365,'{Dropdowns}'!$H:$H,0)),0)*IFERROR(INDEX('{Dropdowns}'!$K:$K,MATCH($E$361&amp;"|"&amp;$I365,'{Dropdowns}'!$H:$H,0)),0))</f>
        <v/>
      </c>
      <c r="L365" s="195">
        <f>IF(COUNT(S365:U365)=0,"",AVERAGE(S365:U365))</f>
        <v/>
      </c>
      <c r="M365" s="195">
        <f>IF(OR($I365="",L365=""),"",L365*IFERROR(INDEX('{Dropdowns}'!$J:$J,MATCH($E$361&amp;"|"&amp;$I365,'{Dropdowns}'!$H:$H,0)),0)*IFERROR(INDEX('{Dropdowns}'!$K:$K,MATCH($E$361&amp;"|"&amp;$I365,'{Dropdowns}'!$H:$H,0)),0))</f>
        <v/>
      </c>
      <c r="P365" s="457" t="n"/>
    </row>
    <row r="366" ht="13.35" customHeight="1" s="162">
      <c r="B366" s="195" t="inlineStr">
        <is>
          <t>CFM / ft</t>
        </is>
      </c>
      <c r="C366" s="173" t="n"/>
      <c r="D366" s="195">
        <f>IF(OR(D365="",E354="",E354=0),"",D365/E354)</f>
        <v/>
      </c>
      <c r="E366" s="173" t="n"/>
      <c r="F366" s="195">
        <f>IF(OR(F365="",E354="",E354=0),"",F365/E354)</f>
        <v/>
      </c>
      <c r="G366" s="173" t="n"/>
      <c r="I366" s="291" t="n"/>
      <c r="J366" s="195">
        <f>IF(COUNT(P366:R366)=0,"",AVERAGE(P366:R366))</f>
        <v/>
      </c>
      <c r="K366" s="195">
        <f>IF(OR($I366="",J366=""),"",J366*IFERROR(INDEX('{Dropdowns}'!$J:$J,MATCH($E$361&amp;"|"&amp;$I366,'{Dropdowns}'!$H:$H,0)),0)*IFERROR(INDEX('{Dropdowns}'!$K:$K,MATCH($E$361&amp;"|"&amp;$I366,'{Dropdowns}'!$H:$H,0)),0))</f>
        <v/>
      </c>
      <c r="L366" s="195">
        <f>IF(COUNT(S366:U366)=0,"",AVERAGE(S366:U366))</f>
        <v/>
      </c>
      <c r="M366" s="195">
        <f>IF(OR($I366="",L366=""),"",L366*IFERROR(INDEX('{Dropdowns}'!$J:$J,MATCH($E$361&amp;"|"&amp;$I366,'{Dropdowns}'!$H:$H,0)),0)*IFERROR(INDEX('{Dropdowns}'!$K:$K,MATCH($E$361&amp;"|"&amp;$I366,'{Dropdowns}'!$H:$H,0)),0))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20" t="n"/>
      <c r="F368" s="403" t="n"/>
      <c r="G368" s="200" t="inlineStr">
        <is>
          <t>Service</t>
        </is>
      </c>
      <c r="H368" s="403" t="n"/>
      <c r="I368" s="210">
        <f>IF('{Equipment Data Entry}'!C141="","",'{Equipment Data Entry}'!C141)</f>
        <v/>
      </c>
      <c r="J368" s="420" t="n"/>
      <c r="K368" s="420" t="n"/>
      <c r="L368" s="420" t="n"/>
      <c r="M368" s="403" t="n"/>
      <c r="P368" s="450" t="inlineStr">
        <is>
          <t>Technician Notes</t>
        </is>
      </c>
    </row>
    <row r="369" ht="13.35" customHeight="1" s="162">
      <c r="B369" s="424" t="n"/>
      <c r="C369" s="425" t="n"/>
      <c r="D369" s="424" t="n"/>
      <c r="E369" s="426" t="n"/>
      <c r="F369" s="425" t="n"/>
      <c r="G369" s="424" t="n"/>
      <c r="H369" s="425" t="n"/>
      <c r="I369" s="424" t="n"/>
      <c r="J369" s="426" t="n"/>
      <c r="K369" s="426" t="n"/>
      <c r="L369" s="426" t="n"/>
      <c r="M369" s="425" t="n"/>
      <c r="P369" s="453" t="n"/>
    </row>
    <row r="370" ht="13.35" customHeight="1" s="162">
      <c r="B370" s="5" t="n"/>
      <c r="C370" s="5" t="n"/>
      <c r="P370" s="453"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3"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70"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2" t="n"/>
      <c r="J373" s="442" t="n"/>
      <c r="K373" s="442" t="n"/>
      <c r="L373" s="442" t="n"/>
      <c r="M373" s="442" t="n"/>
      <c r="P373" s="471" t="inlineStr">
        <is>
          <t>Init 1</t>
        </is>
      </c>
      <c r="Q373" s="472" t="inlineStr">
        <is>
          <t>Init 2</t>
        </is>
      </c>
      <c r="R373" s="472" t="inlineStr">
        <is>
          <t>Init 3</t>
        </is>
      </c>
      <c r="S373" s="472" t="inlineStr">
        <is>
          <t>Final 1</t>
        </is>
      </c>
      <c r="T373" s="472" t="inlineStr">
        <is>
          <t>Final 2</t>
        </is>
      </c>
      <c r="U373" s="472"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IF(OR($I374="",J374=""),"",J374*IFERROR(INDEX('{Dropdowns}'!$J:$J,MATCH($E$382&amp;"|"&amp;$I374,'{Dropdowns}'!$H:$H,0)),0)*IFERROR(INDEX('{Dropdowns}'!$K:$K,MATCH($E$382&amp;"|"&amp;$I374,'{Dropdowns}'!$H:$H,0)),0))</f>
        <v/>
      </c>
      <c r="L374" s="195">
        <f>IF(COUNT(S374:U374)=0,"",AVERAGE(S374:U374))</f>
        <v/>
      </c>
      <c r="M374" s="195">
        <f>IF(OR($I374="",L374=""),"",L374*IFERROR(INDEX('{Dropdowns}'!$J:$J,MATCH($E$382&amp;"|"&amp;$I374,'{Dropdowns}'!$H:$H,0)),0)*IFERROR(INDEX('{Dropdowns}'!$K:$K,MATCH($E$382&amp;"|"&amp;$I374,'{Dropdowns}'!$H:$H,0)),0))</f>
        <v/>
      </c>
      <c r="P374" s="453"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IF(OR($I375="",J375=""),"",J375*IFERROR(INDEX('{Dropdowns}'!$J:$J,MATCH($E$382&amp;"|"&amp;$I375,'{Dropdowns}'!$H:$H,0)),0)*IFERROR(INDEX('{Dropdowns}'!$K:$K,MATCH($E$382&amp;"|"&amp;$I375,'{Dropdowns}'!$H:$H,0)),0))</f>
        <v/>
      </c>
      <c r="L375" s="195">
        <f>IF(COUNT(S375:U375)=0,"",AVERAGE(S375:U375))</f>
        <v/>
      </c>
      <c r="M375" s="195">
        <f>IF(OR($I375="",L375=""),"",L375*IFERROR(INDEX('{Dropdowns}'!$J:$J,MATCH($E$382&amp;"|"&amp;$I375,'{Dropdowns}'!$H:$H,0)),0)*IFERROR(INDEX('{Dropdowns}'!$K:$K,MATCH($E$382&amp;"|"&amp;$I375,'{Dropdowns}'!$H:$H,0)),0))</f>
        <v/>
      </c>
      <c r="P375" s="453" t="n"/>
    </row>
    <row r="376" ht="13.35" customHeight="1" s="162">
      <c r="B376" s="188" t="inlineStr">
        <is>
          <t>Hood Data</t>
        </is>
      </c>
      <c r="C376" s="174" t="n"/>
      <c r="D376" s="174" t="n"/>
      <c r="E376" s="174" t="n"/>
      <c r="F376" s="174" t="n"/>
      <c r="G376" s="173" t="n"/>
      <c r="I376" s="291" t="n"/>
      <c r="J376" s="195">
        <f>IF(COUNT(P376:R376)=0,"",AVERAGE(P376:R376))</f>
        <v/>
      </c>
      <c r="K376" s="195">
        <f>IF(OR($I376="",J376=""),"",J376*IFERROR(INDEX('{Dropdowns}'!$J:$J,MATCH($E$382&amp;"|"&amp;$I376,'{Dropdowns}'!$H:$H,0)),0)*IFERROR(INDEX('{Dropdowns}'!$K:$K,MATCH($E$382&amp;"|"&amp;$I376,'{Dropdowns}'!$H:$H,0)),0))</f>
        <v/>
      </c>
      <c r="L376" s="195">
        <f>IF(COUNT(S376:U376)=0,"",AVERAGE(S376:U376))</f>
        <v/>
      </c>
      <c r="M376" s="195">
        <f>IF(OR($I376="",L376=""),"",L376*IFERROR(INDEX('{Dropdowns}'!$J:$J,MATCH($E$382&amp;"|"&amp;$I376,'{Dropdowns}'!$H:$H,0)),0)*IFERROR(INDEX('{Dropdowns}'!$K:$K,MATCH($E$382&amp;"|"&amp;$I376,'{Dropdowns}'!$H:$H,0)),0))</f>
        <v/>
      </c>
      <c r="P376" s="453" t="n"/>
    </row>
    <row r="377" ht="13.35" customHeight="1" s="162">
      <c r="B377" s="289" t="inlineStr">
        <is>
          <t>Manufacturer</t>
        </is>
      </c>
      <c r="C377" s="174" t="n"/>
      <c r="D377" s="173" t="n"/>
      <c r="E377" s="288" t="n"/>
      <c r="F377" s="174" t="n"/>
      <c r="G377" s="173" t="n"/>
      <c r="I377" s="291" t="n"/>
      <c r="J377" s="195">
        <f>IF(COUNT(P377:R377)=0,"",AVERAGE(P377:R377))</f>
        <v/>
      </c>
      <c r="K377" s="195">
        <f>IF(OR($I377="",J377=""),"",J377*IFERROR(INDEX('{Dropdowns}'!$J:$J,MATCH($E$382&amp;"|"&amp;$I377,'{Dropdowns}'!$H:$H,0)),0)*IFERROR(INDEX('{Dropdowns}'!$K:$K,MATCH($E$382&amp;"|"&amp;$I377,'{Dropdowns}'!$H:$H,0)),0))</f>
        <v/>
      </c>
      <c r="L377" s="195">
        <f>IF(COUNT(S377:U377)=0,"",AVERAGE(S377:U377))</f>
        <v/>
      </c>
      <c r="M377" s="195">
        <f>IF(OR($I377="",L377=""),"",L377*IFERROR(INDEX('{Dropdowns}'!$J:$J,MATCH($E$382&amp;"|"&amp;$I377,'{Dropdowns}'!$H:$H,0)),0)*IFERROR(INDEX('{Dropdowns}'!$K:$K,MATCH($E$382&amp;"|"&amp;$I377,'{Dropdowns}'!$H:$H,0)),0))</f>
        <v/>
      </c>
      <c r="P377" s="453" t="n"/>
    </row>
    <row r="378" ht="13.35" customHeight="1" s="162">
      <c r="B378" s="289" t="inlineStr">
        <is>
          <t>Model Number</t>
        </is>
      </c>
      <c r="C378" s="174" t="n"/>
      <c r="D378" s="173" t="n"/>
      <c r="E378" s="288" t="n"/>
      <c r="F378" s="174" t="n"/>
      <c r="G378" s="173" t="n"/>
      <c r="I378" s="291" t="n"/>
      <c r="J378" s="195">
        <f>IF(COUNT(P378:R378)=0,"",AVERAGE(P378:R378))</f>
        <v/>
      </c>
      <c r="K378" s="195">
        <f>IF(OR($I378="",J378=""),"",J378*IFERROR(INDEX('{Dropdowns}'!$J:$J,MATCH($E$382&amp;"|"&amp;$I378,'{Dropdowns}'!$H:$H,0)),0)*IFERROR(INDEX('{Dropdowns}'!$K:$K,MATCH($E$382&amp;"|"&amp;$I378,'{Dropdowns}'!$H:$H,0)),0))</f>
        <v/>
      </c>
      <c r="L378" s="195">
        <f>IF(COUNT(S378:U378)=0,"",AVERAGE(S378:U378))</f>
        <v/>
      </c>
      <c r="M378" s="195">
        <f>IF(OR($I378="",L378=""),"",L378*IFERROR(INDEX('{Dropdowns}'!$J:$J,MATCH($E$382&amp;"|"&amp;$I378,'{Dropdowns}'!$H:$H,0)),0)*IFERROR(INDEX('{Dropdowns}'!$K:$K,MATCH($E$382&amp;"|"&amp;$I378,'{Dropdowns}'!$H:$H,0)),0))</f>
        <v/>
      </c>
      <c r="P378" s="453" t="n"/>
    </row>
    <row r="379" ht="13.35" customHeight="1" s="162">
      <c r="B379" s="289" t="inlineStr">
        <is>
          <t>Serial Number</t>
        </is>
      </c>
      <c r="C379" s="174" t="n"/>
      <c r="D379" s="173" t="n"/>
      <c r="E379" s="288" t="n"/>
      <c r="F379" s="174" t="n"/>
      <c r="G379" s="173" t="n"/>
      <c r="I379" s="291" t="n"/>
      <c r="J379" s="195">
        <f>IF(COUNT(P379:R379)=0,"",AVERAGE(P379:R379))</f>
        <v/>
      </c>
      <c r="K379" s="195">
        <f>IF(OR($I379="",J379=""),"",J379*IFERROR(INDEX('{Dropdowns}'!$J:$J,MATCH($E$382&amp;"|"&amp;$I379,'{Dropdowns}'!$H:$H,0)),0)*IFERROR(INDEX('{Dropdowns}'!$K:$K,MATCH($E$382&amp;"|"&amp;$I379,'{Dropdowns}'!$H:$H,0)),0))</f>
        <v/>
      </c>
      <c r="L379" s="195">
        <f>IF(COUNT(S379:U379)=0,"",AVERAGE(S379:U379))</f>
        <v/>
      </c>
      <c r="M379" s="195">
        <f>IF(OR($I379="",L379=""),"",L379*IFERROR(INDEX('{Dropdowns}'!$J:$J,MATCH($E$382&amp;"|"&amp;$I379,'{Dropdowns}'!$H:$H,0)),0)*IFERROR(INDEX('{Dropdowns}'!$K:$K,MATCH($E$382&amp;"|"&amp;$I379,'{Dropdowns}'!$H:$H,0)),0))</f>
        <v/>
      </c>
      <c r="P379" s="453" t="n"/>
    </row>
    <row r="380" ht="13.35" customHeight="1" s="162">
      <c r="B380" s="289" t="inlineStr">
        <is>
          <t>Hood Type</t>
        </is>
      </c>
      <c r="C380" s="174" t="n"/>
      <c r="D380" s="173" t="n"/>
      <c r="E380" s="288" t="n"/>
      <c r="F380" s="174" t="n"/>
      <c r="G380" s="173" t="n"/>
      <c r="I380" s="291" t="n"/>
      <c r="J380" s="195">
        <f>IF(COUNT(P380:R380)=0,"",AVERAGE(P380:R380))</f>
        <v/>
      </c>
      <c r="K380" s="195">
        <f>IF(OR($I380="",J380=""),"",J380*IFERROR(INDEX('{Dropdowns}'!$J:$J,MATCH($E$382&amp;"|"&amp;$I380,'{Dropdowns}'!$H:$H,0)),0)*IFERROR(INDEX('{Dropdowns}'!$K:$K,MATCH($E$382&amp;"|"&amp;$I380,'{Dropdowns}'!$H:$H,0)),0))</f>
        <v/>
      </c>
      <c r="L380" s="195">
        <f>IF(COUNT(S380:U380)=0,"",AVERAGE(S380:U380))</f>
        <v/>
      </c>
      <c r="M380" s="195">
        <f>IF(OR($I380="",L380=""),"",L380*IFERROR(INDEX('{Dropdowns}'!$J:$J,MATCH($E$382&amp;"|"&amp;$I380,'{Dropdowns}'!$H:$H,0)),0)*IFERROR(INDEX('{Dropdowns}'!$K:$K,MATCH($E$382&amp;"|"&amp;$I380,'{Dropdowns}'!$H:$H,0)),0))</f>
        <v/>
      </c>
      <c r="P380" s="453" t="n"/>
    </row>
    <row r="381" ht="13.35" customHeight="1" s="162">
      <c r="B381" s="289" t="inlineStr">
        <is>
          <t>Filter Manufacturer</t>
        </is>
      </c>
      <c r="C381" s="174" t="n"/>
      <c r="D381" s="173" t="n"/>
      <c r="E381" s="288" t="n"/>
      <c r="F381" s="174" t="n"/>
      <c r="G381" s="173" t="n"/>
      <c r="I381" s="291" t="n"/>
      <c r="J381" s="195">
        <f>IF(COUNT(P381:R381)=0,"",AVERAGE(P381:R381))</f>
        <v/>
      </c>
      <c r="K381" s="195">
        <f>IF(OR($I381="",J381=""),"",J381*IFERROR(INDEX('{Dropdowns}'!$J:$J,MATCH($E$382&amp;"|"&amp;$I381,'{Dropdowns}'!$H:$H,0)),0)*IFERROR(INDEX('{Dropdowns}'!$K:$K,MATCH($E$382&amp;"|"&amp;$I381,'{Dropdowns}'!$H:$H,0)),0))</f>
        <v/>
      </c>
      <c r="L381" s="195">
        <f>IF(COUNT(S381:U381)=0,"",AVERAGE(S381:U381))</f>
        <v/>
      </c>
      <c r="M381" s="195">
        <f>IF(OR($I381="",L381=""),"",L381*IFERROR(INDEX('{Dropdowns}'!$J:$J,MATCH($E$382&amp;"|"&amp;$I381,'{Dropdowns}'!$H:$H,0)),0)*IFERROR(INDEX('{Dropdowns}'!$K:$K,MATCH($E$382&amp;"|"&amp;$I381,'{Dropdowns}'!$H:$H,0)),0))</f>
        <v/>
      </c>
      <c r="P381" s="453" t="n"/>
    </row>
    <row r="382" ht="13.35" customHeight="1" s="162">
      <c r="B382" s="289" t="inlineStr">
        <is>
          <t>Filter Type</t>
        </is>
      </c>
      <c r="C382" s="174" t="n"/>
      <c r="D382" s="173" t="n"/>
      <c r="E382" s="291" t="n"/>
      <c r="F382" s="174" t="n"/>
      <c r="G382" s="173" t="n"/>
      <c r="I382" s="291" t="n"/>
      <c r="J382" s="195">
        <f>IF(COUNT(P382:R382)=0,"",AVERAGE(P382:R382))</f>
        <v/>
      </c>
      <c r="K382" s="195">
        <f>IF(OR($I382="",J382=""),"",J382*IFERROR(INDEX('{Dropdowns}'!$J:$J,MATCH($E$382&amp;"|"&amp;$I382,'{Dropdowns}'!$H:$H,0)),0)*IFERROR(INDEX('{Dropdowns}'!$K:$K,MATCH($E$382&amp;"|"&amp;$I382,'{Dropdowns}'!$H:$H,0)),0))</f>
        <v/>
      </c>
      <c r="L382" s="195">
        <f>IF(COUNT(S382:U382)=0,"",AVERAGE(S382:U382))</f>
        <v/>
      </c>
      <c r="M382" s="195">
        <f>IF(OR($I382="",L382=""),"",L382*IFERROR(INDEX('{Dropdowns}'!$J:$J,MATCH($E$382&amp;"|"&amp;$I382,'{Dropdowns}'!$H:$H,0)),0)*IFERROR(INDEX('{Dropdowns}'!$K:$K,MATCH($E$382&amp;"|"&amp;$I382,'{Dropdowns}'!$H:$H,0)),0))</f>
        <v/>
      </c>
      <c r="P382" s="453" t="n"/>
    </row>
    <row r="383" ht="13.35" customHeight="1" s="162">
      <c r="B383" s="289" t="inlineStr">
        <is>
          <t>Instrument</t>
        </is>
      </c>
      <c r="C383" s="174" t="n"/>
      <c r="D383" s="173" t="n"/>
      <c r="E383" s="288" t="n"/>
      <c r="F383" s="174" t="n"/>
      <c r="G383" s="173" t="n"/>
      <c r="I383" s="291" t="n"/>
      <c r="J383" s="195">
        <f>IF(COUNT(P383:R383)=0,"",AVERAGE(P383:R383))</f>
        <v/>
      </c>
      <c r="K383" s="195">
        <f>IF(OR($I383="",J383=""),"",J383*IFERROR(INDEX('{Dropdowns}'!$J:$J,MATCH($E$382&amp;"|"&amp;$I383,'{Dropdowns}'!$H:$H,0)),0)*IFERROR(INDEX('{Dropdowns}'!$K:$K,MATCH($E$382&amp;"|"&amp;$I383,'{Dropdowns}'!$H:$H,0)),0))</f>
        <v/>
      </c>
      <c r="L383" s="195">
        <f>IF(COUNT(S383:U383)=0,"",AVERAGE(S383:U383))</f>
        <v/>
      </c>
      <c r="M383" s="195">
        <f>IF(OR($I383="",L383=""),"",L383*IFERROR(INDEX('{Dropdowns}'!$J:$J,MATCH($E$382&amp;"|"&amp;$I383,'{Dropdowns}'!$H:$H,0)),0)*IFERROR(INDEX('{Dropdowns}'!$K:$K,MATCH($E$382&amp;"|"&amp;$I383,'{Dropdowns}'!$H:$H,0)),0))</f>
        <v/>
      </c>
      <c r="P383" s="453" t="n"/>
    </row>
    <row r="384" ht="13.35" customHeight="1" s="162">
      <c r="B384" s="188" t="inlineStr">
        <is>
          <t>Hood Airflow Totals</t>
        </is>
      </c>
      <c r="C384" s="174" t="n"/>
      <c r="D384" s="174" t="n"/>
      <c r="E384" s="174" t="n"/>
      <c r="F384" s="174" t="n"/>
      <c r="G384" s="173" t="n"/>
      <c r="I384" s="291" t="n"/>
      <c r="J384" s="195">
        <f>IF(COUNT(P384:R384)=0,"",AVERAGE(P384:R384))</f>
        <v/>
      </c>
      <c r="K384" s="195">
        <f>IF(OR($I384="",J384=""),"",J384*IFERROR(INDEX('{Dropdowns}'!$J:$J,MATCH($E$382&amp;"|"&amp;$I384,'{Dropdowns}'!$H:$H,0)),0)*IFERROR(INDEX('{Dropdowns}'!$K:$K,MATCH($E$382&amp;"|"&amp;$I384,'{Dropdowns}'!$H:$H,0)),0))</f>
        <v/>
      </c>
      <c r="L384" s="195">
        <f>IF(COUNT(S384:U384)=0,"",AVERAGE(S384:U384))</f>
        <v/>
      </c>
      <c r="M384" s="195">
        <f>IF(OR($I384="",L384=""),"",L384*IFERROR(INDEX('{Dropdowns}'!$J:$J,MATCH($E$382&amp;"|"&amp;$I384,'{Dropdowns}'!$H:$H,0)),0)*IFERROR(INDEX('{Dropdowns}'!$K:$K,MATCH($E$382&amp;"|"&amp;$I384,'{Dropdowns}'!$H:$H,0)),0))</f>
        <v/>
      </c>
      <c r="P384" s="453"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IF(OR($I385="",J385=""),"",J385*IFERROR(INDEX('{Dropdowns}'!$J:$J,MATCH($E$382&amp;"|"&amp;$I385,'{Dropdowns}'!$H:$H,0)),0)*IFERROR(INDEX('{Dropdowns}'!$K:$K,MATCH($E$382&amp;"|"&amp;$I385,'{Dropdowns}'!$H:$H,0)),0))</f>
        <v/>
      </c>
      <c r="L385" s="195">
        <f>IF(COUNT(S385:U385)=0,"",AVERAGE(S385:U385))</f>
        <v/>
      </c>
      <c r="M385" s="195">
        <f>IF(OR($I385="",L385=""),"",L385*IFERROR(INDEX('{Dropdowns}'!$J:$J,MATCH($E$382&amp;"|"&amp;$I385,'{Dropdowns}'!$H:$H,0)),0)*IFERROR(INDEX('{Dropdowns}'!$K:$K,MATCH($E$382&amp;"|"&amp;$I385,'{Dropdowns}'!$H:$H,0)),0))</f>
        <v/>
      </c>
      <c r="P385" s="453" t="n"/>
    </row>
    <row r="386" ht="13.35" customHeight="1" s="162">
      <c r="B386" s="195">
        <f>IF(E373=0,"", E373)</f>
        <v/>
      </c>
      <c r="C386" s="173" t="n"/>
      <c r="D386" s="195">
        <f>IF(SUM(K374:K387)=0,"",SUM(K374:K387))</f>
        <v/>
      </c>
      <c r="E386" s="173" t="n"/>
      <c r="F386" s="195">
        <f>IF(SUM(M374:M387)=0,"",SUM(M374:M387))</f>
        <v/>
      </c>
      <c r="G386" s="173" t="n"/>
      <c r="H386" s="68">
        <f>IF(OR(B386="",B386=0),"",IF(F386="",IF(D386="","",D386/B386),F386/B386))</f>
        <v/>
      </c>
      <c r="I386" s="291" t="n"/>
      <c r="J386" s="195">
        <f>IF(COUNT(P386:R386)=0,"",AVERAGE(P386:R386))</f>
        <v/>
      </c>
      <c r="K386" s="195">
        <f>IF(OR($I386="",J386=""),"",J386*IFERROR(INDEX('{Dropdowns}'!$J:$J,MATCH($E$382&amp;"|"&amp;$I386,'{Dropdowns}'!$H:$H,0)),0)*IFERROR(INDEX('{Dropdowns}'!$K:$K,MATCH($E$382&amp;"|"&amp;$I386,'{Dropdowns}'!$H:$H,0)),0))</f>
        <v/>
      </c>
      <c r="L386" s="195">
        <f>IF(COUNT(S386:U386)=0,"",AVERAGE(S386:U386))</f>
        <v/>
      </c>
      <c r="M386" s="195">
        <f>IF(OR($I386="",L386=""),"",L386*IFERROR(INDEX('{Dropdowns}'!$J:$J,MATCH($E$382&amp;"|"&amp;$I386,'{Dropdowns}'!$H:$H,0)),0)*IFERROR(INDEX('{Dropdowns}'!$K:$K,MATCH($E$382&amp;"|"&amp;$I386,'{Dropdowns}'!$H:$H,0)),0))</f>
        <v/>
      </c>
      <c r="P386" s="457" t="n"/>
    </row>
    <row r="387" ht="13.35" customHeight="1" s="162">
      <c r="B387" s="195" t="inlineStr">
        <is>
          <t>CFM / ft</t>
        </is>
      </c>
      <c r="C387" s="173" t="n"/>
      <c r="D387" s="195">
        <f>IF(OR(D386="",E375="",E375=0),"",D386/E375)</f>
        <v/>
      </c>
      <c r="E387" s="173" t="n"/>
      <c r="F387" s="195">
        <f>IF(OR(F386="",E375="",E375=0),"",F386/E375)</f>
        <v/>
      </c>
      <c r="G387" s="173" t="n"/>
      <c r="I387" s="291" t="n"/>
      <c r="J387" s="195">
        <f>IF(COUNT(P387:R387)=0,"",AVERAGE(P387:R387))</f>
        <v/>
      </c>
      <c r="K387" s="195">
        <f>IF(OR($I387="",J387=""),"",J387*IFERROR(INDEX('{Dropdowns}'!$J:$J,MATCH($E$382&amp;"|"&amp;$I387,'{Dropdowns}'!$H:$H,0)),0)*IFERROR(INDEX('{Dropdowns}'!$K:$K,MATCH($E$382&amp;"|"&amp;$I387,'{Dropdowns}'!$H:$H,0)),0))</f>
        <v/>
      </c>
      <c r="L387" s="195">
        <f>IF(COUNT(S387:U387)=0,"",AVERAGE(S387:U387))</f>
        <v/>
      </c>
      <c r="M387" s="195">
        <f>IF(OR($I387="",L387=""),"",L387*IFERROR(INDEX('{Dropdowns}'!$J:$J,MATCH($E$382&amp;"|"&amp;$I387,'{Dropdowns}'!$H:$H,0)),0)*IFERROR(INDEX('{Dropdowns}'!$K:$K,MATCH($E$382&amp;"|"&amp;$I387,'{Dropdowns}'!$H:$H,0)),0))</f>
        <v/>
      </c>
    </row>
    <row r="388"/>
    <row r="389"/>
    <row r="390" ht="13.35" customHeight="1" s="162">
      <c r="B390" s="473"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20" t="n"/>
      <c r="F396" s="403" t="n"/>
      <c r="G396" s="200" t="inlineStr">
        <is>
          <t>Service</t>
        </is>
      </c>
      <c r="H396" s="403" t="n"/>
      <c r="I396" s="210">
        <f>IF('{Equipment Data Entry}'!C142="","",'{Equipment Data Entry}'!C142)</f>
        <v/>
      </c>
      <c r="J396" s="420" t="n"/>
      <c r="K396" s="420" t="n"/>
      <c r="L396" s="420" t="n"/>
      <c r="M396" s="403" t="n"/>
      <c r="P396" s="450" t="inlineStr">
        <is>
          <t>Technician Notes</t>
        </is>
      </c>
    </row>
    <row r="397" ht="13.35" customHeight="1" s="162">
      <c r="B397" s="424" t="n"/>
      <c r="C397" s="425" t="n"/>
      <c r="D397" s="424" t="n"/>
      <c r="E397" s="426" t="n"/>
      <c r="F397" s="425" t="n"/>
      <c r="G397" s="424" t="n"/>
      <c r="H397" s="425" t="n"/>
      <c r="I397" s="424" t="n"/>
      <c r="J397" s="426" t="n"/>
      <c r="K397" s="426" t="n"/>
      <c r="L397" s="426" t="n"/>
      <c r="M397" s="425" t="n"/>
      <c r="P397" s="453" t="n"/>
    </row>
    <row r="398" ht="13.35" customHeight="1" s="162">
      <c r="B398" s="5" t="n"/>
      <c r="C398" s="5" t="n"/>
      <c r="P398" s="453"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3"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70"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2" t="n"/>
      <c r="J401" s="442" t="n"/>
      <c r="K401" s="442" t="n"/>
      <c r="L401" s="442" t="n"/>
      <c r="M401" s="442" t="n"/>
      <c r="P401" s="471" t="inlineStr">
        <is>
          <t>Init 1</t>
        </is>
      </c>
      <c r="Q401" s="472" t="inlineStr">
        <is>
          <t>Init 2</t>
        </is>
      </c>
      <c r="R401" s="472" t="inlineStr">
        <is>
          <t>Init 3</t>
        </is>
      </c>
      <c r="S401" s="472" t="inlineStr">
        <is>
          <t>Final 1</t>
        </is>
      </c>
      <c r="T401" s="472" t="inlineStr">
        <is>
          <t>Final 2</t>
        </is>
      </c>
      <c r="U401" s="472"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IF(OR($I402="",J402=""),"",J402*IFERROR(INDEX('{Dropdowns}'!$J:$J,MATCH($E$410&amp;"|"&amp;$I402,'{Dropdowns}'!$H:$H,0)),0)*IFERROR(INDEX('{Dropdowns}'!$K:$K,MATCH($E$410&amp;"|"&amp;$I402,'{Dropdowns}'!$H:$H,0)),0))</f>
        <v/>
      </c>
      <c r="L402" s="195">
        <f>IF(COUNT(S402:U402)=0,"",AVERAGE(S402:U402))</f>
        <v/>
      </c>
      <c r="M402" s="195">
        <f>IF(OR($I402="",L402=""),"",L402*IFERROR(INDEX('{Dropdowns}'!$J:$J,MATCH($E$410&amp;"|"&amp;$I402,'{Dropdowns}'!$H:$H,0)),0)*IFERROR(INDEX('{Dropdowns}'!$K:$K,MATCH($E$410&amp;"|"&amp;$I402,'{Dropdowns}'!$H:$H,0)),0))</f>
        <v/>
      </c>
      <c r="P402" s="453"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IF(OR($I403="",J403=""),"",J403*IFERROR(INDEX('{Dropdowns}'!$J:$J,MATCH($E$410&amp;"|"&amp;$I403,'{Dropdowns}'!$H:$H,0)),0)*IFERROR(INDEX('{Dropdowns}'!$K:$K,MATCH($E$410&amp;"|"&amp;$I403,'{Dropdowns}'!$H:$H,0)),0))</f>
        <v/>
      </c>
      <c r="L403" s="195">
        <f>IF(COUNT(S403:U403)=0,"",AVERAGE(S403:U403))</f>
        <v/>
      </c>
      <c r="M403" s="195">
        <f>IF(OR($I403="",L403=""),"",L403*IFERROR(INDEX('{Dropdowns}'!$J:$J,MATCH($E$410&amp;"|"&amp;$I403,'{Dropdowns}'!$H:$H,0)),0)*IFERROR(INDEX('{Dropdowns}'!$K:$K,MATCH($E$410&amp;"|"&amp;$I403,'{Dropdowns}'!$H:$H,0)),0))</f>
        <v/>
      </c>
      <c r="P403" s="453" t="n"/>
    </row>
    <row r="404" ht="13.35" customHeight="1" s="162">
      <c r="B404" s="188" t="inlineStr">
        <is>
          <t>Hood Data</t>
        </is>
      </c>
      <c r="C404" s="174" t="n"/>
      <c r="D404" s="174" t="n"/>
      <c r="E404" s="174" t="n"/>
      <c r="F404" s="174" t="n"/>
      <c r="G404" s="173" t="n"/>
      <c r="I404" s="291" t="n"/>
      <c r="J404" s="195">
        <f>IF(COUNT(P404:R404)=0,"",AVERAGE(P404:R404))</f>
        <v/>
      </c>
      <c r="K404" s="195">
        <f>IF(OR($I404="",J404=""),"",J404*IFERROR(INDEX('{Dropdowns}'!$J:$J,MATCH($E$410&amp;"|"&amp;$I404,'{Dropdowns}'!$H:$H,0)),0)*IFERROR(INDEX('{Dropdowns}'!$K:$K,MATCH($E$410&amp;"|"&amp;$I404,'{Dropdowns}'!$H:$H,0)),0))</f>
        <v/>
      </c>
      <c r="L404" s="195">
        <f>IF(COUNT(S404:U404)=0,"",AVERAGE(S404:U404))</f>
        <v/>
      </c>
      <c r="M404" s="195">
        <f>IF(OR($I404="",L404=""),"",L404*IFERROR(INDEX('{Dropdowns}'!$J:$J,MATCH($E$410&amp;"|"&amp;$I404,'{Dropdowns}'!$H:$H,0)),0)*IFERROR(INDEX('{Dropdowns}'!$K:$K,MATCH($E$410&amp;"|"&amp;$I404,'{Dropdowns}'!$H:$H,0)),0))</f>
        <v/>
      </c>
      <c r="P404" s="453" t="n"/>
    </row>
    <row r="405" ht="13.35" customHeight="1" s="162">
      <c r="B405" s="289" t="inlineStr">
        <is>
          <t>Manufacturer</t>
        </is>
      </c>
      <c r="C405" s="174" t="n"/>
      <c r="D405" s="173" t="n"/>
      <c r="E405" s="288" t="n"/>
      <c r="F405" s="174" t="n"/>
      <c r="G405" s="173" t="n"/>
      <c r="I405" s="291" t="n"/>
      <c r="J405" s="195">
        <f>IF(COUNT(P405:R405)=0,"",AVERAGE(P405:R405))</f>
        <v/>
      </c>
      <c r="K405" s="195">
        <f>IF(OR($I405="",J405=""),"",J405*IFERROR(INDEX('{Dropdowns}'!$J:$J,MATCH($E$410&amp;"|"&amp;$I405,'{Dropdowns}'!$H:$H,0)),0)*IFERROR(INDEX('{Dropdowns}'!$K:$K,MATCH($E$410&amp;"|"&amp;$I405,'{Dropdowns}'!$H:$H,0)),0))</f>
        <v/>
      </c>
      <c r="L405" s="195">
        <f>IF(COUNT(S405:U405)=0,"",AVERAGE(S405:U405))</f>
        <v/>
      </c>
      <c r="M405" s="195">
        <f>IF(OR($I405="",L405=""),"",L405*IFERROR(INDEX('{Dropdowns}'!$J:$J,MATCH($E$410&amp;"|"&amp;$I405,'{Dropdowns}'!$H:$H,0)),0)*IFERROR(INDEX('{Dropdowns}'!$K:$K,MATCH($E$410&amp;"|"&amp;$I405,'{Dropdowns}'!$H:$H,0)),0))</f>
        <v/>
      </c>
      <c r="P405" s="453" t="n"/>
    </row>
    <row r="406" ht="13.35" customHeight="1" s="162">
      <c r="B406" s="289" t="inlineStr">
        <is>
          <t>Model Number</t>
        </is>
      </c>
      <c r="C406" s="174" t="n"/>
      <c r="D406" s="173" t="n"/>
      <c r="E406" s="288" t="n"/>
      <c r="F406" s="174" t="n"/>
      <c r="G406" s="173" t="n"/>
      <c r="I406" s="291" t="n"/>
      <c r="J406" s="195">
        <f>IF(COUNT(P406:R406)=0,"",AVERAGE(P406:R406))</f>
        <v/>
      </c>
      <c r="K406" s="195">
        <f>IF(OR($I406="",J406=""),"",J406*IFERROR(INDEX('{Dropdowns}'!$J:$J,MATCH($E$410&amp;"|"&amp;$I406,'{Dropdowns}'!$H:$H,0)),0)*IFERROR(INDEX('{Dropdowns}'!$K:$K,MATCH($E$410&amp;"|"&amp;$I406,'{Dropdowns}'!$H:$H,0)),0))</f>
        <v/>
      </c>
      <c r="L406" s="195">
        <f>IF(COUNT(S406:U406)=0,"",AVERAGE(S406:U406))</f>
        <v/>
      </c>
      <c r="M406" s="195">
        <f>IF(OR($I406="",L406=""),"",L406*IFERROR(INDEX('{Dropdowns}'!$J:$J,MATCH($E$410&amp;"|"&amp;$I406,'{Dropdowns}'!$H:$H,0)),0)*IFERROR(INDEX('{Dropdowns}'!$K:$K,MATCH($E$410&amp;"|"&amp;$I406,'{Dropdowns}'!$H:$H,0)),0))</f>
        <v/>
      </c>
      <c r="P406" s="453" t="n"/>
    </row>
    <row r="407" ht="13.35" customHeight="1" s="162">
      <c r="B407" s="289" t="inlineStr">
        <is>
          <t>Serial Number</t>
        </is>
      </c>
      <c r="C407" s="174" t="n"/>
      <c r="D407" s="173" t="n"/>
      <c r="E407" s="288" t="n"/>
      <c r="F407" s="174" t="n"/>
      <c r="G407" s="173" t="n"/>
      <c r="I407" s="291" t="n"/>
      <c r="J407" s="195">
        <f>IF(COUNT(P407:R407)=0,"",AVERAGE(P407:R407))</f>
        <v/>
      </c>
      <c r="K407" s="195">
        <f>IF(OR($I407="",J407=""),"",J407*IFERROR(INDEX('{Dropdowns}'!$J:$J,MATCH($E$410&amp;"|"&amp;$I407,'{Dropdowns}'!$H:$H,0)),0)*IFERROR(INDEX('{Dropdowns}'!$K:$K,MATCH($E$410&amp;"|"&amp;$I407,'{Dropdowns}'!$H:$H,0)),0))</f>
        <v/>
      </c>
      <c r="L407" s="195">
        <f>IF(COUNT(S407:U407)=0,"",AVERAGE(S407:U407))</f>
        <v/>
      </c>
      <c r="M407" s="195">
        <f>IF(OR($I407="",L407=""),"",L407*IFERROR(INDEX('{Dropdowns}'!$J:$J,MATCH($E$410&amp;"|"&amp;$I407,'{Dropdowns}'!$H:$H,0)),0)*IFERROR(INDEX('{Dropdowns}'!$K:$K,MATCH($E$410&amp;"|"&amp;$I407,'{Dropdowns}'!$H:$H,0)),0))</f>
        <v/>
      </c>
      <c r="P407" s="453" t="n"/>
    </row>
    <row r="408" ht="13.35" customHeight="1" s="162">
      <c r="B408" s="289" t="inlineStr">
        <is>
          <t>Hood Type</t>
        </is>
      </c>
      <c r="C408" s="174" t="n"/>
      <c r="D408" s="173" t="n"/>
      <c r="E408" s="288" t="n"/>
      <c r="F408" s="174" t="n"/>
      <c r="G408" s="173" t="n"/>
      <c r="I408" s="291" t="n"/>
      <c r="J408" s="195">
        <f>IF(COUNT(P408:R408)=0,"",AVERAGE(P408:R408))</f>
        <v/>
      </c>
      <c r="K408" s="195">
        <f>IF(OR($I408="",J408=""),"",J408*IFERROR(INDEX('{Dropdowns}'!$J:$J,MATCH($E$410&amp;"|"&amp;$I408,'{Dropdowns}'!$H:$H,0)),0)*IFERROR(INDEX('{Dropdowns}'!$K:$K,MATCH($E$410&amp;"|"&amp;$I408,'{Dropdowns}'!$H:$H,0)),0))</f>
        <v/>
      </c>
      <c r="L408" s="195">
        <f>IF(COUNT(S408:U408)=0,"",AVERAGE(S408:U408))</f>
        <v/>
      </c>
      <c r="M408" s="195">
        <f>IF(OR($I408="",L408=""),"",L408*IFERROR(INDEX('{Dropdowns}'!$J:$J,MATCH($E$410&amp;"|"&amp;$I408,'{Dropdowns}'!$H:$H,0)),0)*IFERROR(INDEX('{Dropdowns}'!$K:$K,MATCH($E$410&amp;"|"&amp;$I408,'{Dropdowns}'!$H:$H,0)),0))</f>
        <v/>
      </c>
      <c r="P408" s="453" t="n"/>
    </row>
    <row r="409" ht="13.35" customHeight="1" s="162">
      <c r="B409" s="289" t="inlineStr">
        <is>
          <t>Filter Manufacturer</t>
        </is>
      </c>
      <c r="C409" s="174" t="n"/>
      <c r="D409" s="173" t="n"/>
      <c r="E409" s="288" t="n"/>
      <c r="F409" s="174" t="n"/>
      <c r="G409" s="173" t="n"/>
      <c r="I409" s="291" t="n"/>
      <c r="J409" s="195">
        <f>IF(COUNT(P409:R409)=0,"",AVERAGE(P409:R409))</f>
        <v/>
      </c>
      <c r="K409" s="195">
        <f>IF(OR($I409="",J409=""),"",J409*IFERROR(INDEX('{Dropdowns}'!$J:$J,MATCH($E$410&amp;"|"&amp;$I409,'{Dropdowns}'!$H:$H,0)),0)*IFERROR(INDEX('{Dropdowns}'!$K:$K,MATCH($E$410&amp;"|"&amp;$I409,'{Dropdowns}'!$H:$H,0)),0))</f>
        <v/>
      </c>
      <c r="L409" s="195">
        <f>IF(COUNT(S409:U409)=0,"",AVERAGE(S409:U409))</f>
        <v/>
      </c>
      <c r="M409" s="195">
        <f>IF(OR($I409="",L409=""),"",L409*IFERROR(INDEX('{Dropdowns}'!$J:$J,MATCH($E$410&amp;"|"&amp;$I409,'{Dropdowns}'!$H:$H,0)),0)*IFERROR(INDEX('{Dropdowns}'!$K:$K,MATCH($E$410&amp;"|"&amp;$I409,'{Dropdowns}'!$H:$H,0)),0))</f>
        <v/>
      </c>
      <c r="P409" s="453" t="n"/>
    </row>
    <row r="410" ht="13.35" customHeight="1" s="162">
      <c r="B410" s="289" t="inlineStr">
        <is>
          <t>Filter Type</t>
        </is>
      </c>
      <c r="C410" s="174" t="n"/>
      <c r="D410" s="173" t="n"/>
      <c r="E410" s="291" t="n"/>
      <c r="F410" s="174" t="n"/>
      <c r="G410" s="173" t="n"/>
      <c r="I410" s="291" t="n"/>
      <c r="J410" s="195">
        <f>IF(COUNT(P410:R410)=0,"",AVERAGE(P410:R410))</f>
        <v/>
      </c>
      <c r="K410" s="195">
        <f>IF(OR($I410="",J410=""),"",J410*IFERROR(INDEX('{Dropdowns}'!$J:$J,MATCH($E$410&amp;"|"&amp;$I410,'{Dropdowns}'!$H:$H,0)),0)*IFERROR(INDEX('{Dropdowns}'!$K:$K,MATCH($E$410&amp;"|"&amp;$I410,'{Dropdowns}'!$H:$H,0)),0))</f>
        <v/>
      </c>
      <c r="L410" s="195">
        <f>IF(COUNT(S410:U410)=0,"",AVERAGE(S410:U410))</f>
        <v/>
      </c>
      <c r="M410" s="195">
        <f>IF(OR($I410="",L410=""),"",L410*IFERROR(INDEX('{Dropdowns}'!$J:$J,MATCH($E$410&amp;"|"&amp;$I410,'{Dropdowns}'!$H:$H,0)),0)*IFERROR(INDEX('{Dropdowns}'!$K:$K,MATCH($E$410&amp;"|"&amp;$I410,'{Dropdowns}'!$H:$H,0)),0))</f>
        <v/>
      </c>
      <c r="P410" s="453" t="n"/>
    </row>
    <row r="411" ht="13.35" customHeight="1" s="162">
      <c r="B411" s="289" t="inlineStr">
        <is>
          <t>Instrument</t>
        </is>
      </c>
      <c r="C411" s="174" t="n"/>
      <c r="D411" s="173" t="n"/>
      <c r="E411" s="288" t="n"/>
      <c r="F411" s="174" t="n"/>
      <c r="G411" s="173" t="n"/>
      <c r="I411" s="291" t="n"/>
      <c r="J411" s="195">
        <f>IF(COUNT(P411:R411)=0,"",AVERAGE(P411:R411))</f>
        <v/>
      </c>
      <c r="K411" s="195">
        <f>IF(OR($I411="",J411=""),"",J411*IFERROR(INDEX('{Dropdowns}'!$J:$J,MATCH($E$410&amp;"|"&amp;$I411,'{Dropdowns}'!$H:$H,0)),0)*IFERROR(INDEX('{Dropdowns}'!$K:$K,MATCH($E$410&amp;"|"&amp;$I411,'{Dropdowns}'!$H:$H,0)),0))</f>
        <v/>
      </c>
      <c r="L411" s="195">
        <f>IF(COUNT(S411:U411)=0,"",AVERAGE(S411:U411))</f>
        <v/>
      </c>
      <c r="M411" s="195">
        <f>IF(OR($I411="",L411=""),"",L411*IFERROR(INDEX('{Dropdowns}'!$J:$J,MATCH($E$410&amp;"|"&amp;$I411,'{Dropdowns}'!$H:$H,0)),0)*IFERROR(INDEX('{Dropdowns}'!$K:$K,MATCH($E$410&amp;"|"&amp;$I411,'{Dropdowns}'!$H:$H,0)),0))</f>
        <v/>
      </c>
      <c r="P411" s="453" t="n"/>
    </row>
    <row r="412" ht="13.35" customHeight="1" s="162">
      <c r="B412" s="188" t="inlineStr">
        <is>
          <t>Hood Airflow Totals</t>
        </is>
      </c>
      <c r="C412" s="174" t="n"/>
      <c r="D412" s="174" t="n"/>
      <c r="E412" s="174" t="n"/>
      <c r="F412" s="174" t="n"/>
      <c r="G412" s="173" t="n"/>
      <c r="I412" s="291" t="n"/>
      <c r="J412" s="195">
        <f>IF(COUNT(P412:R412)=0,"",AVERAGE(P412:R412))</f>
        <v/>
      </c>
      <c r="K412" s="195">
        <f>IF(OR($I412="",J412=""),"",J412*IFERROR(INDEX('{Dropdowns}'!$J:$J,MATCH($E$410&amp;"|"&amp;$I412,'{Dropdowns}'!$H:$H,0)),0)*IFERROR(INDEX('{Dropdowns}'!$K:$K,MATCH($E$410&amp;"|"&amp;$I412,'{Dropdowns}'!$H:$H,0)),0))</f>
        <v/>
      </c>
      <c r="L412" s="195">
        <f>IF(COUNT(S412:U412)=0,"",AVERAGE(S412:U412))</f>
        <v/>
      </c>
      <c r="M412" s="195">
        <f>IF(OR($I412="",L412=""),"",L412*IFERROR(INDEX('{Dropdowns}'!$J:$J,MATCH($E$410&amp;"|"&amp;$I412,'{Dropdowns}'!$H:$H,0)),0)*IFERROR(INDEX('{Dropdowns}'!$K:$K,MATCH($E$410&amp;"|"&amp;$I412,'{Dropdowns}'!$H:$H,0)),0))</f>
        <v/>
      </c>
      <c r="P412" s="453"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IF(OR($I413="",J413=""),"",J413*IFERROR(INDEX('{Dropdowns}'!$J:$J,MATCH($E$410&amp;"|"&amp;$I413,'{Dropdowns}'!$H:$H,0)),0)*IFERROR(INDEX('{Dropdowns}'!$K:$K,MATCH($E$410&amp;"|"&amp;$I413,'{Dropdowns}'!$H:$H,0)),0))</f>
        <v/>
      </c>
      <c r="L413" s="195">
        <f>IF(COUNT(S413:U413)=0,"",AVERAGE(S413:U413))</f>
        <v/>
      </c>
      <c r="M413" s="195">
        <f>IF(OR($I413="",L413=""),"",L413*IFERROR(INDEX('{Dropdowns}'!$J:$J,MATCH($E$410&amp;"|"&amp;$I413,'{Dropdowns}'!$H:$H,0)),0)*IFERROR(INDEX('{Dropdowns}'!$K:$K,MATCH($E$410&amp;"|"&amp;$I413,'{Dropdowns}'!$H:$H,0)),0))</f>
        <v/>
      </c>
      <c r="P413" s="453" t="n"/>
    </row>
    <row r="414" ht="13.35" customHeight="1" s="162">
      <c r="B414" s="195">
        <f>IF(E401=0,"", E401)</f>
        <v/>
      </c>
      <c r="C414" s="173" t="n"/>
      <c r="D414" s="195">
        <f>IF(SUM(K402:K415)=0,"",SUM(K402:K415))</f>
        <v/>
      </c>
      <c r="E414" s="173" t="n"/>
      <c r="F414" s="195">
        <f>IF(SUM(M402:M415)=0,"",SUM(M402:M415))</f>
        <v/>
      </c>
      <c r="G414" s="173" t="n"/>
      <c r="H414" s="68">
        <f>IF(OR(B414="",B414=0),"",IF(F414="",IF(D414="","",D414/B414),F414/B414))</f>
        <v/>
      </c>
      <c r="I414" s="291" t="n"/>
      <c r="J414" s="195">
        <f>IF(COUNT(P414:R414)=0,"",AVERAGE(P414:R414))</f>
        <v/>
      </c>
      <c r="K414" s="195">
        <f>IF(OR($I414="",J414=""),"",J414*IFERROR(INDEX('{Dropdowns}'!$J:$J,MATCH($E$410&amp;"|"&amp;$I414,'{Dropdowns}'!$H:$H,0)),0)*IFERROR(INDEX('{Dropdowns}'!$K:$K,MATCH($E$410&amp;"|"&amp;$I414,'{Dropdowns}'!$H:$H,0)),0))</f>
        <v/>
      </c>
      <c r="L414" s="195">
        <f>IF(COUNT(S414:U414)=0,"",AVERAGE(S414:U414))</f>
        <v/>
      </c>
      <c r="M414" s="195">
        <f>IF(OR($I414="",L414=""),"",L414*IFERROR(INDEX('{Dropdowns}'!$J:$J,MATCH($E$410&amp;"|"&amp;$I414,'{Dropdowns}'!$H:$H,0)),0)*IFERROR(INDEX('{Dropdowns}'!$K:$K,MATCH($E$410&amp;"|"&amp;$I414,'{Dropdowns}'!$H:$H,0)),0))</f>
        <v/>
      </c>
      <c r="P414" s="457" t="n"/>
    </row>
    <row r="415" ht="13.35" customHeight="1" s="162">
      <c r="B415" s="195" t="inlineStr">
        <is>
          <t>CFM / ft</t>
        </is>
      </c>
      <c r="C415" s="173" t="n"/>
      <c r="D415" s="195">
        <f>IF(OR(D414="",E403="",E403=0),"",D414/E403)</f>
        <v/>
      </c>
      <c r="E415" s="173" t="n"/>
      <c r="F415" s="195">
        <f>IF(OR(F414="",E403="",E403=0),"",F414/E403)</f>
        <v/>
      </c>
      <c r="G415" s="173" t="n"/>
      <c r="I415" s="291" t="n"/>
      <c r="J415" s="195">
        <f>IF(COUNT(P415:R415)=0,"",AVERAGE(P415:R415))</f>
        <v/>
      </c>
      <c r="K415" s="195">
        <f>IF(OR($I415="",J415=""),"",J415*IFERROR(INDEX('{Dropdowns}'!$J:$J,MATCH($E$410&amp;"|"&amp;$I415,'{Dropdowns}'!$H:$H,0)),0)*IFERROR(INDEX('{Dropdowns}'!$K:$K,MATCH($E$410&amp;"|"&amp;$I415,'{Dropdowns}'!$H:$H,0)),0))</f>
        <v/>
      </c>
      <c r="L415" s="195">
        <f>IF(COUNT(S415:U415)=0,"",AVERAGE(S415:U415))</f>
        <v/>
      </c>
      <c r="M415" s="195">
        <f>IF(OR($I415="",L415=""),"",L415*IFERROR(INDEX('{Dropdowns}'!$J:$J,MATCH($E$410&amp;"|"&amp;$I415,'{Dropdowns}'!$H:$H,0)),0)*IFERROR(INDEX('{Dropdowns}'!$K:$K,MATCH($E$410&amp;"|"&amp;$I415,'{Dropdowns}'!$H:$H,0)),0))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20" t="n"/>
      <c r="F417" s="403" t="n"/>
      <c r="G417" s="200" t="inlineStr">
        <is>
          <t>Service</t>
        </is>
      </c>
      <c r="H417" s="403" t="n"/>
      <c r="I417" s="210">
        <f>IF('{Equipment Data Entry}'!C143="","",'{Equipment Data Entry}'!C143)</f>
        <v/>
      </c>
      <c r="J417" s="420" t="n"/>
      <c r="K417" s="420" t="n"/>
      <c r="L417" s="420" t="n"/>
      <c r="M417" s="403" t="n"/>
      <c r="P417" s="450" t="inlineStr">
        <is>
          <t>Technician Notes</t>
        </is>
      </c>
    </row>
    <row r="418" ht="13.35" customHeight="1" s="162">
      <c r="B418" s="424" t="n"/>
      <c r="C418" s="425" t="n"/>
      <c r="D418" s="424" t="n"/>
      <c r="E418" s="426" t="n"/>
      <c r="F418" s="425" t="n"/>
      <c r="G418" s="424" t="n"/>
      <c r="H418" s="425" t="n"/>
      <c r="I418" s="424" t="n"/>
      <c r="J418" s="426" t="n"/>
      <c r="K418" s="426" t="n"/>
      <c r="L418" s="426" t="n"/>
      <c r="M418" s="425" t="n"/>
      <c r="P418" s="453" t="n"/>
    </row>
    <row r="419" ht="13.35" customHeight="1" s="162">
      <c r="B419" s="5" t="n"/>
      <c r="C419" s="5" t="n"/>
      <c r="P419" s="453"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3"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70"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2" t="n"/>
      <c r="J422" s="442" t="n"/>
      <c r="K422" s="442" t="n"/>
      <c r="L422" s="442" t="n"/>
      <c r="M422" s="442" t="n"/>
      <c r="P422" s="471" t="inlineStr">
        <is>
          <t>Init 1</t>
        </is>
      </c>
      <c r="Q422" s="472" t="inlineStr">
        <is>
          <t>Init 2</t>
        </is>
      </c>
      <c r="R422" s="472" t="inlineStr">
        <is>
          <t>Init 3</t>
        </is>
      </c>
      <c r="S422" s="472" t="inlineStr">
        <is>
          <t>Final 1</t>
        </is>
      </c>
      <c r="T422" s="472" t="inlineStr">
        <is>
          <t>Final 2</t>
        </is>
      </c>
      <c r="U422" s="472"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IF(OR($I423="",J423=""),"",J423*IFERROR(INDEX('{Dropdowns}'!$J:$J,MATCH($E$431&amp;"|"&amp;$I423,'{Dropdowns}'!$H:$H,0)),0)*IFERROR(INDEX('{Dropdowns}'!$K:$K,MATCH($E$431&amp;"|"&amp;$I423,'{Dropdowns}'!$H:$H,0)),0))</f>
        <v/>
      </c>
      <c r="L423" s="195">
        <f>IF(COUNT(S423:U423)=0,"",AVERAGE(S423:U423))</f>
        <v/>
      </c>
      <c r="M423" s="195">
        <f>IF(OR($I423="",L423=""),"",L423*IFERROR(INDEX('{Dropdowns}'!$J:$J,MATCH($E$431&amp;"|"&amp;$I423,'{Dropdowns}'!$H:$H,0)),0)*IFERROR(INDEX('{Dropdowns}'!$K:$K,MATCH($E$431&amp;"|"&amp;$I423,'{Dropdowns}'!$H:$H,0)),0))</f>
        <v/>
      </c>
      <c r="P423" s="453"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IF(OR($I424="",J424=""),"",J424*IFERROR(INDEX('{Dropdowns}'!$J:$J,MATCH($E$431&amp;"|"&amp;$I424,'{Dropdowns}'!$H:$H,0)),0)*IFERROR(INDEX('{Dropdowns}'!$K:$K,MATCH($E$431&amp;"|"&amp;$I424,'{Dropdowns}'!$H:$H,0)),0))</f>
        <v/>
      </c>
      <c r="L424" s="195">
        <f>IF(COUNT(S424:U424)=0,"",AVERAGE(S424:U424))</f>
        <v/>
      </c>
      <c r="M424" s="195">
        <f>IF(OR($I424="",L424=""),"",L424*IFERROR(INDEX('{Dropdowns}'!$J:$J,MATCH($E$431&amp;"|"&amp;$I424,'{Dropdowns}'!$H:$H,0)),0)*IFERROR(INDEX('{Dropdowns}'!$K:$K,MATCH($E$431&amp;"|"&amp;$I424,'{Dropdowns}'!$H:$H,0)),0))</f>
        <v/>
      </c>
      <c r="P424" s="453" t="n"/>
    </row>
    <row r="425" ht="13.35" customHeight="1" s="162">
      <c r="B425" s="188" t="inlineStr">
        <is>
          <t>Hood Data</t>
        </is>
      </c>
      <c r="C425" s="174" t="n"/>
      <c r="D425" s="174" t="n"/>
      <c r="E425" s="174" t="n"/>
      <c r="F425" s="174" t="n"/>
      <c r="G425" s="173" t="n"/>
      <c r="I425" s="291" t="n"/>
      <c r="J425" s="195">
        <f>IF(COUNT(P425:R425)=0,"",AVERAGE(P425:R425))</f>
        <v/>
      </c>
      <c r="K425" s="195">
        <f>IF(OR($I425="",J425=""),"",J425*IFERROR(INDEX('{Dropdowns}'!$J:$J,MATCH($E$431&amp;"|"&amp;$I425,'{Dropdowns}'!$H:$H,0)),0)*IFERROR(INDEX('{Dropdowns}'!$K:$K,MATCH($E$431&amp;"|"&amp;$I425,'{Dropdowns}'!$H:$H,0)),0))</f>
        <v/>
      </c>
      <c r="L425" s="195">
        <f>IF(COUNT(S425:U425)=0,"",AVERAGE(S425:U425))</f>
        <v/>
      </c>
      <c r="M425" s="195">
        <f>IF(OR($I425="",L425=""),"",L425*IFERROR(INDEX('{Dropdowns}'!$J:$J,MATCH($E$431&amp;"|"&amp;$I425,'{Dropdowns}'!$H:$H,0)),0)*IFERROR(INDEX('{Dropdowns}'!$K:$K,MATCH($E$431&amp;"|"&amp;$I425,'{Dropdowns}'!$H:$H,0)),0))</f>
        <v/>
      </c>
      <c r="P425" s="453" t="n"/>
    </row>
    <row r="426" ht="13.35" customHeight="1" s="162">
      <c r="B426" s="289" t="inlineStr">
        <is>
          <t>Manufacturer</t>
        </is>
      </c>
      <c r="C426" s="174" t="n"/>
      <c r="D426" s="173" t="n"/>
      <c r="E426" s="288" t="n"/>
      <c r="F426" s="174" t="n"/>
      <c r="G426" s="173" t="n"/>
      <c r="I426" s="291" t="n"/>
      <c r="J426" s="195">
        <f>IF(COUNT(P426:R426)=0,"",AVERAGE(P426:R426))</f>
        <v/>
      </c>
      <c r="K426" s="195">
        <f>IF(OR($I426="",J426=""),"",J426*IFERROR(INDEX('{Dropdowns}'!$J:$J,MATCH($E$431&amp;"|"&amp;$I426,'{Dropdowns}'!$H:$H,0)),0)*IFERROR(INDEX('{Dropdowns}'!$K:$K,MATCH($E$431&amp;"|"&amp;$I426,'{Dropdowns}'!$H:$H,0)),0))</f>
        <v/>
      </c>
      <c r="L426" s="195">
        <f>IF(COUNT(S426:U426)=0,"",AVERAGE(S426:U426))</f>
        <v/>
      </c>
      <c r="M426" s="195">
        <f>IF(OR($I426="",L426=""),"",L426*IFERROR(INDEX('{Dropdowns}'!$J:$J,MATCH($E$431&amp;"|"&amp;$I426,'{Dropdowns}'!$H:$H,0)),0)*IFERROR(INDEX('{Dropdowns}'!$K:$K,MATCH($E$431&amp;"|"&amp;$I426,'{Dropdowns}'!$H:$H,0)),0))</f>
        <v/>
      </c>
      <c r="P426" s="453" t="n"/>
    </row>
    <row r="427" ht="13.35" customHeight="1" s="162">
      <c r="B427" s="289" t="inlineStr">
        <is>
          <t>Model Number</t>
        </is>
      </c>
      <c r="C427" s="174" t="n"/>
      <c r="D427" s="173" t="n"/>
      <c r="E427" s="288" t="n"/>
      <c r="F427" s="174" t="n"/>
      <c r="G427" s="173" t="n"/>
      <c r="I427" s="291" t="n"/>
      <c r="J427" s="195">
        <f>IF(COUNT(P427:R427)=0,"",AVERAGE(P427:R427))</f>
        <v/>
      </c>
      <c r="K427" s="195">
        <f>IF(OR($I427="",J427=""),"",J427*IFERROR(INDEX('{Dropdowns}'!$J:$J,MATCH($E$431&amp;"|"&amp;$I427,'{Dropdowns}'!$H:$H,0)),0)*IFERROR(INDEX('{Dropdowns}'!$K:$K,MATCH($E$431&amp;"|"&amp;$I427,'{Dropdowns}'!$H:$H,0)),0))</f>
        <v/>
      </c>
      <c r="L427" s="195">
        <f>IF(COUNT(S427:U427)=0,"",AVERAGE(S427:U427))</f>
        <v/>
      </c>
      <c r="M427" s="195">
        <f>IF(OR($I427="",L427=""),"",L427*IFERROR(INDEX('{Dropdowns}'!$J:$J,MATCH($E$431&amp;"|"&amp;$I427,'{Dropdowns}'!$H:$H,0)),0)*IFERROR(INDEX('{Dropdowns}'!$K:$K,MATCH($E$431&amp;"|"&amp;$I427,'{Dropdowns}'!$H:$H,0)),0))</f>
        <v/>
      </c>
      <c r="P427" s="453" t="n"/>
    </row>
    <row r="428" ht="13.35" customHeight="1" s="162">
      <c r="B428" s="289" t="inlineStr">
        <is>
          <t>Serial Number</t>
        </is>
      </c>
      <c r="C428" s="174" t="n"/>
      <c r="D428" s="173" t="n"/>
      <c r="E428" s="288" t="n"/>
      <c r="F428" s="174" t="n"/>
      <c r="G428" s="173" t="n"/>
      <c r="I428" s="291" t="n"/>
      <c r="J428" s="195">
        <f>IF(COUNT(P428:R428)=0,"",AVERAGE(P428:R428))</f>
        <v/>
      </c>
      <c r="K428" s="195">
        <f>IF(OR($I428="",J428=""),"",J428*IFERROR(INDEX('{Dropdowns}'!$J:$J,MATCH($E$431&amp;"|"&amp;$I428,'{Dropdowns}'!$H:$H,0)),0)*IFERROR(INDEX('{Dropdowns}'!$K:$K,MATCH($E$431&amp;"|"&amp;$I428,'{Dropdowns}'!$H:$H,0)),0))</f>
        <v/>
      </c>
      <c r="L428" s="195">
        <f>IF(COUNT(S428:U428)=0,"",AVERAGE(S428:U428))</f>
        <v/>
      </c>
      <c r="M428" s="195">
        <f>IF(OR($I428="",L428=""),"",L428*IFERROR(INDEX('{Dropdowns}'!$J:$J,MATCH($E$431&amp;"|"&amp;$I428,'{Dropdowns}'!$H:$H,0)),0)*IFERROR(INDEX('{Dropdowns}'!$K:$K,MATCH($E$431&amp;"|"&amp;$I428,'{Dropdowns}'!$H:$H,0)),0))</f>
        <v/>
      </c>
      <c r="P428" s="453" t="n"/>
    </row>
    <row r="429" ht="13.35" customHeight="1" s="162">
      <c r="B429" s="289" t="inlineStr">
        <is>
          <t>Hood Type</t>
        </is>
      </c>
      <c r="C429" s="174" t="n"/>
      <c r="D429" s="173" t="n"/>
      <c r="E429" s="288" t="n"/>
      <c r="F429" s="174" t="n"/>
      <c r="G429" s="173" t="n"/>
      <c r="I429" s="291" t="n"/>
      <c r="J429" s="195">
        <f>IF(COUNT(P429:R429)=0,"",AVERAGE(P429:R429))</f>
        <v/>
      </c>
      <c r="K429" s="195">
        <f>IF(OR($I429="",J429=""),"",J429*IFERROR(INDEX('{Dropdowns}'!$J:$J,MATCH($E$431&amp;"|"&amp;$I429,'{Dropdowns}'!$H:$H,0)),0)*IFERROR(INDEX('{Dropdowns}'!$K:$K,MATCH($E$431&amp;"|"&amp;$I429,'{Dropdowns}'!$H:$H,0)),0))</f>
        <v/>
      </c>
      <c r="L429" s="195">
        <f>IF(COUNT(S429:U429)=0,"",AVERAGE(S429:U429))</f>
        <v/>
      </c>
      <c r="M429" s="195">
        <f>IF(OR($I429="",L429=""),"",L429*IFERROR(INDEX('{Dropdowns}'!$J:$J,MATCH($E$431&amp;"|"&amp;$I429,'{Dropdowns}'!$H:$H,0)),0)*IFERROR(INDEX('{Dropdowns}'!$K:$K,MATCH($E$431&amp;"|"&amp;$I429,'{Dropdowns}'!$H:$H,0)),0))</f>
        <v/>
      </c>
      <c r="P429" s="453" t="n"/>
    </row>
    <row r="430" ht="13.35" customHeight="1" s="162">
      <c r="B430" s="289" t="inlineStr">
        <is>
          <t>Filter Manufacturer</t>
        </is>
      </c>
      <c r="C430" s="174" t="n"/>
      <c r="D430" s="173" t="n"/>
      <c r="E430" s="288" t="n"/>
      <c r="F430" s="174" t="n"/>
      <c r="G430" s="173" t="n"/>
      <c r="I430" s="291" t="n"/>
      <c r="J430" s="195">
        <f>IF(COUNT(P430:R430)=0,"",AVERAGE(P430:R430))</f>
        <v/>
      </c>
      <c r="K430" s="195">
        <f>IF(OR($I430="",J430=""),"",J430*IFERROR(INDEX('{Dropdowns}'!$J:$J,MATCH($E$431&amp;"|"&amp;$I430,'{Dropdowns}'!$H:$H,0)),0)*IFERROR(INDEX('{Dropdowns}'!$K:$K,MATCH($E$431&amp;"|"&amp;$I430,'{Dropdowns}'!$H:$H,0)),0))</f>
        <v/>
      </c>
      <c r="L430" s="195">
        <f>IF(COUNT(S430:U430)=0,"",AVERAGE(S430:U430))</f>
        <v/>
      </c>
      <c r="M430" s="195">
        <f>IF(OR($I430="",L430=""),"",L430*IFERROR(INDEX('{Dropdowns}'!$J:$J,MATCH($E$431&amp;"|"&amp;$I430,'{Dropdowns}'!$H:$H,0)),0)*IFERROR(INDEX('{Dropdowns}'!$K:$K,MATCH($E$431&amp;"|"&amp;$I430,'{Dropdowns}'!$H:$H,0)),0))</f>
        <v/>
      </c>
      <c r="P430" s="453" t="n"/>
    </row>
    <row r="431" ht="13.35" customHeight="1" s="162">
      <c r="B431" s="289" t="inlineStr">
        <is>
          <t>Filter Type</t>
        </is>
      </c>
      <c r="C431" s="174" t="n"/>
      <c r="D431" s="173" t="n"/>
      <c r="E431" s="291" t="n"/>
      <c r="F431" s="174" t="n"/>
      <c r="G431" s="173" t="n"/>
      <c r="I431" s="291" t="n"/>
      <c r="J431" s="195">
        <f>IF(COUNT(P431:R431)=0,"",AVERAGE(P431:R431))</f>
        <v/>
      </c>
      <c r="K431" s="195">
        <f>IF(OR($I431="",J431=""),"",J431*IFERROR(INDEX('{Dropdowns}'!$J:$J,MATCH($E$431&amp;"|"&amp;$I431,'{Dropdowns}'!$H:$H,0)),0)*IFERROR(INDEX('{Dropdowns}'!$K:$K,MATCH($E$431&amp;"|"&amp;$I431,'{Dropdowns}'!$H:$H,0)),0))</f>
        <v/>
      </c>
      <c r="L431" s="195">
        <f>IF(COUNT(S431:U431)=0,"",AVERAGE(S431:U431))</f>
        <v/>
      </c>
      <c r="M431" s="195">
        <f>IF(OR($I431="",L431=""),"",L431*IFERROR(INDEX('{Dropdowns}'!$J:$J,MATCH($E$431&amp;"|"&amp;$I431,'{Dropdowns}'!$H:$H,0)),0)*IFERROR(INDEX('{Dropdowns}'!$K:$K,MATCH($E$431&amp;"|"&amp;$I431,'{Dropdowns}'!$H:$H,0)),0))</f>
        <v/>
      </c>
      <c r="P431" s="453" t="n"/>
    </row>
    <row r="432" ht="13.35" customHeight="1" s="162">
      <c r="B432" s="289" t="inlineStr">
        <is>
          <t>Instrument</t>
        </is>
      </c>
      <c r="C432" s="174" t="n"/>
      <c r="D432" s="173" t="n"/>
      <c r="E432" s="288" t="n"/>
      <c r="F432" s="174" t="n"/>
      <c r="G432" s="173" t="n"/>
      <c r="I432" s="291" t="n"/>
      <c r="J432" s="195">
        <f>IF(COUNT(P432:R432)=0,"",AVERAGE(P432:R432))</f>
        <v/>
      </c>
      <c r="K432" s="195">
        <f>IF(OR($I432="",J432=""),"",J432*IFERROR(INDEX('{Dropdowns}'!$J:$J,MATCH($E$431&amp;"|"&amp;$I432,'{Dropdowns}'!$H:$H,0)),0)*IFERROR(INDEX('{Dropdowns}'!$K:$K,MATCH($E$431&amp;"|"&amp;$I432,'{Dropdowns}'!$H:$H,0)),0))</f>
        <v/>
      </c>
      <c r="L432" s="195">
        <f>IF(COUNT(S432:U432)=0,"",AVERAGE(S432:U432))</f>
        <v/>
      </c>
      <c r="M432" s="195">
        <f>IF(OR($I432="",L432=""),"",L432*IFERROR(INDEX('{Dropdowns}'!$J:$J,MATCH($E$431&amp;"|"&amp;$I432,'{Dropdowns}'!$H:$H,0)),0)*IFERROR(INDEX('{Dropdowns}'!$K:$K,MATCH($E$431&amp;"|"&amp;$I432,'{Dropdowns}'!$H:$H,0)),0))</f>
        <v/>
      </c>
      <c r="P432" s="453" t="n"/>
    </row>
    <row r="433" ht="13.35" customHeight="1" s="162">
      <c r="B433" s="188" t="inlineStr">
        <is>
          <t>Hood Airflow Totals</t>
        </is>
      </c>
      <c r="C433" s="174" t="n"/>
      <c r="D433" s="174" t="n"/>
      <c r="E433" s="174" t="n"/>
      <c r="F433" s="174" t="n"/>
      <c r="G433" s="173" t="n"/>
      <c r="I433" s="291" t="n"/>
      <c r="J433" s="195">
        <f>IF(COUNT(P433:R433)=0,"",AVERAGE(P433:R433))</f>
        <v/>
      </c>
      <c r="K433" s="195">
        <f>IF(OR($I433="",J433=""),"",J433*IFERROR(INDEX('{Dropdowns}'!$J:$J,MATCH($E$431&amp;"|"&amp;$I433,'{Dropdowns}'!$H:$H,0)),0)*IFERROR(INDEX('{Dropdowns}'!$K:$K,MATCH($E$431&amp;"|"&amp;$I433,'{Dropdowns}'!$H:$H,0)),0))</f>
        <v/>
      </c>
      <c r="L433" s="195">
        <f>IF(COUNT(S433:U433)=0,"",AVERAGE(S433:U433))</f>
        <v/>
      </c>
      <c r="M433" s="195">
        <f>IF(OR($I433="",L433=""),"",L433*IFERROR(INDEX('{Dropdowns}'!$J:$J,MATCH($E$431&amp;"|"&amp;$I433,'{Dropdowns}'!$H:$H,0)),0)*IFERROR(INDEX('{Dropdowns}'!$K:$K,MATCH($E$431&amp;"|"&amp;$I433,'{Dropdowns}'!$H:$H,0)),0))</f>
        <v/>
      </c>
      <c r="P433" s="453"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IF(OR($I434="",J434=""),"",J434*IFERROR(INDEX('{Dropdowns}'!$J:$J,MATCH($E$431&amp;"|"&amp;$I434,'{Dropdowns}'!$H:$H,0)),0)*IFERROR(INDEX('{Dropdowns}'!$K:$K,MATCH($E$431&amp;"|"&amp;$I434,'{Dropdowns}'!$H:$H,0)),0))</f>
        <v/>
      </c>
      <c r="L434" s="195">
        <f>IF(COUNT(S434:U434)=0,"",AVERAGE(S434:U434))</f>
        <v/>
      </c>
      <c r="M434" s="195">
        <f>IF(OR($I434="",L434=""),"",L434*IFERROR(INDEX('{Dropdowns}'!$J:$J,MATCH($E$431&amp;"|"&amp;$I434,'{Dropdowns}'!$H:$H,0)),0)*IFERROR(INDEX('{Dropdowns}'!$K:$K,MATCH($E$431&amp;"|"&amp;$I434,'{Dropdowns}'!$H:$H,0)),0))</f>
        <v/>
      </c>
      <c r="P434" s="453" t="n"/>
    </row>
    <row r="435" ht="13.35" customHeight="1" s="162">
      <c r="B435" s="195">
        <f>IF(E422=0,"", E422)</f>
        <v/>
      </c>
      <c r="C435" s="173" t="n"/>
      <c r="D435" s="195">
        <f>IF(SUM(K423:K436)=0,"",SUM(K423:K436))</f>
        <v/>
      </c>
      <c r="E435" s="173" t="n"/>
      <c r="F435" s="195">
        <f>IF(SUM(M423:M436)=0,"",SUM(M423:M436))</f>
        <v/>
      </c>
      <c r="G435" s="173" t="n"/>
      <c r="H435" s="68">
        <f>IF(OR(B435="",B435=0),"",IF(F435="",IF(D435="","",D435/B435),F435/B435))</f>
        <v/>
      </c>
      <c r="I435" s="291" t="n"/>
      <c r="J435" s="195">
        <f>IF(COUNT(P435:R435)=0,"",AVERAGE(P435:R435))</f>
        <v/>
      </c>
      <c r="K435" s="195">
        <f>IF(OR($I435="",J435=""),"",J435*IFERROR(INDEX('{Dropdowns}'!$J:$J,MATCH($E$431&amp;"|"&amp;$I435,'{Dropdowns}'!$H:$H,0)),0)*IFERROR(INDEX('{Dropdowns}'!$K:$K,MATCH($E$431&amp;"|"&amp;$I435,'{Dropdowns}'!$H:$H,0)),0))</f>
        <v/>
      </c>
      <c r="L435" s="195">
        <f>IF(COUNT(S435:U435)=0,"",AVERAGE(S435:U435))</f>
        <v/>
      </c>
      <c r="M435" s="195">
        <f>IF(OR($I435="",L435=""),"",L435*IFERROR(INDEX('{Dropdowns}'!$J:$J,MATCH($E$431&amp;"|"&amp;$I435,'{Dropdowns}'!$H:$H,0)),0)*IFERROR(INDEX('{Dropdowns}'!$K:$K,MATCH($E$431&amp;"|"&amp;$I435,'{Dropdowns}'!$H:$H,0)),0))</f>
        <v/>
      </c>
      <c r="P435" s="457" t="n"/>
    </row>
    <row r="436" ht="13.35" customHeight="1" s="162">
      <c r="B436" s="195" t="inlineStr">
        <is>
          <t>CFM / ft</t>
        </is>
      </c>
      <c r="C436" s="173" t="n"/>
      <c r="D436" s="195">
        <f>IF(OR(D435="",E424="",E424=0),"",D435/E424)</f>
        <v/>
      </c>
      <c r="E436" s="173" t="n"/>
      <c r="F436" s="195">
        <f>IF(OR(F435="",E424="",E424=0),"",F435/E424)</f>
        <v/>
      </c>
      <c r="G436" s="173" t="n"/>
      <c r="I436" s="291" t="n"/>
      <c r="J436" s="195">
        <f>IF(COUNT(P436:R436)=0,"",AVERAGE(P436:R436))</f>
        <v/>
      </c>
      <c r="K436" s="195">
        <f>IF(OR($I436="",J436=""),"",J436*IFERROR(INDEX('{Dropdowns}'!$J:$J,MATCH($E$431&amp;"|"&amp;$I436,'{Dropdowns}'!$H:$H,0)),0)*IFERROR(INDEX('{Dropdowns}'!$K:$K,MATCH($E$431&amp;"|"&amp;$I436,'{Dropdowns}'!$H:$H,0)),0))</f>
        <v/>
      </c>
      <c r="L436" s="195">
        <f>IF(COUNT(S436:U436)=0,"",AVERAGE(S436:U436))</f>
        <v/>
      </c>
      <c r="M436" s="195">
        <f>IF(OR($I436="",L436=""),"",L436*IFERROR(INDEX('{Dropdowns}'!$J:$J,MATCH($E$431&amp;"|"&amp;$I436,'{Dropdowns}'!$H:$H,0)),0)*IFERROR(INDEX('{Dropdowns}'!$K:$K,MATCH($E$431&amp;"|"&amp;$I436,'{Dropdowns}'!$H:$H,0)),0))</f>
        <v/>
      </c>
    </row>
    <row r="437"/>
    <row r="438"/>
    <row r="439" ht="13.35" customHeight="1" s="162">
      <c r="B439" s="473"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20" t="n"/>
      <c r="F445" s="403" t="n"/>
      <c r="G445" s="200" t="inlineStr">
        <is>
          <t>Service</t>
        </is>
      </c>
      <c r="H445" s="403" t="n"/>
      <c r="I445" s="210">
        <f>IF('{Equipment Data Entry}'!C144="","",'{Equipment Data Entry}'!C144)</f>
        <v/>
      </c>
      <c r="J445" s="420" t="n"/>
      <c r="K445" s="420" t="n"/>
      <c r="L445" s="420" t="n"/>
      <c r="M445" s="403" t="n"/>
      <c r="P445" s="450" t="inlineStr">
        <is>
          <t>Technician Notes</t>
        </is>
      </c>
    </row>
    <row r="446" ht="13.35" customHeight="1" s="162">
      <c r="B446" s="424" t="n"/>
      <c r="C446" s="425" t="n"/>
      <c r="D446" s="424" t="n"/>
      <c r="E446" s="426" t="n"/>
      <c r="F446" s="425" t="n"/>
      <c r="G446" s="424" t="n"/>
      <c r="H446" s="425" t="n"/>
      <c r="I446" s="424" t="n"/>
      <c r="J446" s="426" t="n"/>
      <c r="K446" s="426" t="n"/>
      <c r="L446" s="426" t="n"/>
      <c r="M446" s="425" t="n"/>
      <c r="P446" s="453" t="n"/>
    </row>
    <row r="447" ht="13.35" customHeight="1" s="162">
      <c r="B447" s="5" t="n"/>
      <c r="C447" s="5" t="n"/>
      <c r="P447" s="453"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3"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70"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2" t="n"/>
      <c r="J450" s="442" t="n"/>
      <c r="K450" s="442" t="n"/>
      <c r="L450" s="442" t="n"/>
      <c r="M450" s="442" t="n"/>
      <c r="P450" s="471" t="inlineStr">
        <is>
          <t>Init 1</t>
        </is>
      </c>
      <c r="Q450" s="472" t="inlineStr">
        <is>
          <t>Init 2</t>
        </is>
      </c>
      <c r="R450" s="472" t="inlineStr">
        <is>
          <t>Init 3</t>
        </is>
      </c>
      <c r="S450" s="472" t="inlineStr">
        <is>
          <t>Final 1</t>
        </is>
      </c>
      <c r="T450" s="472" t="inlineStr">
        <is>
          <t>Final 2</t>
        </is>
      </c>
      <c r="U450" s="472"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IF(OR($I451="",J451=""),"",J451*IFERROR(INDEX('{Dropdowns}'!$J:$J,MATCH($E$459&amp;"|"&amp;$I451,'{Dropdowns}'!$H:$H,0)),0)*IFERROR(INDEX('{Dropdowns}'!$K:$K,MATCH($E$459&amp;"|"&amp;$I451,'{Dropdowns}'!$H:$H,0)),0))</f>
        <v/>
      </c>
      <c r="L451" s="195">
        <f>IF(COUNT(S451:U451)=0,"",AVERAGE(S451:U451))</f>
        <v/>
      </c>
      <c r="M451" s="195">
        <f>IF(OR($I451="",L451=""),"",L451*IFERROR(INDEX('{Dropdowns}'!$J:$J,MATCH($E$459&amp;"|"&amp;$I451,'{Dropdowns}'!$H:$H,0)),0)*IFERROR(INDEX('{Dropdowns}'!$K:$K,MATCH($E$459&amp;"|"&amp;$I451,'{Dropdowns}'!$H:$H,0)),0))</f>
        <v/>
      </c>
      <c r="P451" s="453"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IF(OR($I452="",J452=""),"",J452*IFERROR(INDEX('{Dropdowns}'!$J:$J,MATCH($E$459&amp;"|"&amp;$I452,'{Dropdowns}'!$H:$H,0)),0)*IFERROR(INDEX('{Dropdowns}'!$K:$K,MATCH($E$459&amp;"|"&amp;$I452,'{Dropdowns}'!$H:$H,0)),0))</f>
        <v/>
      </c>
      <c r="L452" s="195">
        <f>IF(COUNT(S452:U452)=0,"",AVERAGE(S452:U452))</f>
        <v/>
      </c>
      <c r="M452" s="195">
        <f>IF(OR($I452="",L452=""),"",L452*IFERROR(INDEX('{Dropdowns}'!$J:$J,MATCH($E$459&amp;"|"&amp;$I452,'{Dropdowns}'!$H:$H,0)),0)*IFERROR(INDEX('{Dropdowns}'!$K:$K,MATCH($E$459&amp;"|"&amp;$I452,'{Dropdowns}'!$H:$H,0)),0))</f>
        <v/>
      </c>
      <c r="P452" s="453" t="n"/>
    </row>
    <row r="453" ht="13.35" customHeight="1" s="162">
      <c r="B453" s="188" t="inlineStr">
        <is>
          <t>Hood Data</t>
        </is>
      </c>
      <c r="C453" s="174" t="n"/>
      <c r="D453" s="174" t="n"/>
      <c r="E453" s="174" t="n"/>
      <c r="F453" s="174" t="n"/>
      <c r="G453" s="173" t="n"/>
      <c r="I453" s="291" t="n"/>
      <c r="J453" s="195">
        <f>IF(COUNT(P453:R453)=0,"",AVERAGE(P453:R453))</f>
        <v/>
      </c>
      <c r="K453" s="195">
        <f>IF(OR($I453="",J453=""),"",J453*IFERROR(INDEX('{Dropdowns}'!$J:$J,MATCH($E$459&amp;"|"&amp;$I453,'{Dropdowns}'!$H:$H,0)),0)*IFERROR(INDEX('{Dropdowns}'!$K:$K,MATCH($E$459&amp;"|"&amp;$I453,'{Dropdowns}'!$H:$H,0)),0))</f>
        <v/>
      </c>
      <c r="L453" s="195">
        <f>IF(COUNT(S453:U453)=0,"",AVERAGE(S453:U453))</f>
        <v/>
      </c>
      <c r="M453" s="195">
        <f>IF(OR($I453="",L453=""),"",L453*IFERROR(INDEX('{Dropdowns}'!$J:$J,MATCH($E$459&amp;"|"&amp;$I453,'{Dropdowns}'!$H:$H,0)),0)*IFERROR(INDEX('{Dropdowns}'!$K:$K,MATCH($E$459&amp;"|"&amp;$I453,'{Dropdowns}'!$H:$H,0)),0))</f>
        <v/>
      </c>
      <c r="P453" s="453" t="n"/>
    </row>
    <row r="454" ht="13.35" customHeight="1" s="162">
      <c r="B454" s="289" t="inlineStr">
        <is>
          <t>Manufacturer</t>
        </is>
      </c>
      <c r="C454" s="174" t="n"/>
      <c r="D454" s="173" t="n"/>
      <c r="E454" s="154" t="n"/>
      <c r="F454" s="174" t="n"/>
      <c r="G454" s="173" t="n"/>
      <c r="I454" s="291" t="n"/>
      <c r="J454" s="195">
        <f>IF(COUNT(P454:R454)=0,"",AVERAGE(P454:R454))</f>
        <v/>
      </c>
      <c r="K454" s="195">
        <f>IF(OR($I454="",J454=""),"",J454*IFERROR(INDEX('{Dropdowns}'!$J:$J,MATCH($E$459&amp;"|"&amp;$I454,'{Dropdowns}'!$H:$H,0)),0)*IFERROR(INDEX('{Dropdowns}'!$K:$K,MATCH($E$459&amp;"|"&amp;$I454,'{Dropdowns}'!$H:$H,0)),0))</f>
        <v/>
      </c>
      <c r="L454" s="195">
        <f>IF(COUNT(S454:U454)=0,"",AVERAGE(S454:U454))</f>
        <v/>
      </c>
      <c r="M454" s="195">
        <f>IF(OR($I454="",L454=""),"",L454*IFERROR(INDEX('{Dropdowns}'!$J:$J,MATCH($E$459&amp;"|"&amp;$I454,'{Dropdowns}'!$H:$H,0)),0)*IFERROR(INDEX('{Dropdowns}'!$K:$K,MATCH($E$459&amp;"|"&amp;$I454,'{Dropdowns}'!$H:$H,0)),0))</f>
        <v/>
      </c>
      <c r="P454" s="453" t="n"/>
    </row>
    <row r="455" ht="13.35" customHeight="1" s="162">
      <c r="B455" s="289" t="inlineStr">
        <is>
          <t>Model Number</t>
        </is>
      </c>
      <c r="C455" s="174" t="n"/>
      <c r="D455" s="173" t="n"/>
      <c r="E455" s="154" t="n"/>
      <c r="F455" s="174" t="n"/>
      <c r="G455" s="173" t="n"/>
      <c r="I455" s="291" t="n"/>
      <c r="J455" s="195">
        <f>IF(COUNT(P455:R455)=0,"",AVERAGE(P455:R455))</f>
        <v/>
      </c>
      <c r="K455" s="195">
        <f>IF(OR($I455="",J455=""),"",J455*IFERROR(INDEX('{Dropdowns}'!$J:$J,MATCH($E$459&amp;"|"&amp;$I455,'{Dropdowns}'!$H:$H,0)),0)*IFERROR(INDEX('{Dropdowns}'!$K:$K,MATCH($E$459&amp;"|"&amp;$I455,'{Dropdowns}'!$H:$H,0)),0))</f>
        <v/>
      </c>
      <c r="L455" s="195">
        <f>IF(COUNT(S455:U455)=0,"",AVERAGE(S455:U455))</f>
        <v/>
      </c>
      <c r="M455" s="195">
        <f>IF(OR($I455="",L455=""),"",L455*IFERROR(INDEX('{Dropdowns}'!$J:$J,MATCH($E$459&amp;"|"&amp;$I455,'{Dropdowns}'!$H:$H,0)),0)*IFERROR(INDEX('{Dropdowns}'!$K:$K,MATCH($E$459&amp;"|"&amp;$I455,'{Dropdowns}'!$H:$H,0)),0))</f>
        <v/>
      </c>
      <c r="P455" s="453" t="n"/>
    </row>
    <row r="456" ht="13.35" customHeight="1" s="162">
      <c r="B456" s="289" t="inlineStr">
        <is>
          <t>Serial Number</t>
        </is>
      </c>
      <c r="C456" s="174" t="n"/>
      <c r="D456" s="173" t="n"/>
      <c r="E456" s="154" t="n"/>
      <c r="F456" s="174" t="n"/>
      <c r="G456" s="173" t="n"/>
      <c r="I456" s="291" t="n"/>
      <c r="J456" s="195">
        <f>IF(COUNT(P456:R456)=0,"",AVERAGE(P456:R456))</f>
        <v/>
      </c>
      <c r="K456" s="195">
        <f>IF(OR($I456="",J456=""),"",J456*IFERROR(INDEX('{Dropdowns}'!$J:$J,MATCH($E$459&amp;"|"&amp;$I456,'{Dropdowns}'!$H:$H,0)),0)*IFERROR(INDEX('{Dropdowns}'!$K:$K,MATCH($E$459&amp;"|"&amp;$I456,'{Dropdowns}'!$H:$H,0)),0))</f>
        <v/>
      </c>
      <c r="L456" s="195">
        <f>IF(COUNT(S456:U456)=0,"",AVERAGE(S456:U456))</f>
        <v/>
      </c>
      <c r="M456" s="195">
        <f>IF(OR($I456="",L456=""),"",L456*IFERROR(INDEX('{Dropdowns}'!$J:$J,MATCH($E$459&amp;"|"&amp;$I456,'{Dropdowns}'!$H:$H,0)),0)*IFERROR(INDEX('{Dropdowns}'!$K:$K,MATCH($E$459&amp;"|"&amp;$I456,'{Dropdowns}'!$H:$H,0)),0))</f>
        <v/>
      </c>
      <c r="P456" s="453" t="n"/>
    </row>
    <row r="457" ht="13.35" customHeight="1" s="162">
      <c r="B457" s="289" t="inlineStr">
        <is>
          <t>Hood Type</t>
        </is>
      </c>
      <c r="C457" s="174" t="n"/>
      <c r="D457" s="173" t="n"/>
      <c r="E457" s="154" t="n"/>
      <c r="F457" s="174" t="n"/>
      <c r="G457" s="173" t="n"/>
      <c r="I457" s="291" t="n"/>
      <c r="J457" s="195">
        <f>IF(COUNT(P457:R457)=0,"",AVERAGE(P457:R457))</f>
        <v/>
      </c>
      <c r="K457" s="195">
        <f>IF(OR($I457="",J457=""),"",J457*IFERROR(INDEX('{Dropdowns}'!$J:$J,MATCH($E$459&amp;"|"&amp;$I457,'{Dropdowns}'!$H:$H,0)),0)*IFERROR(INDEX('{Dropdowns}'!$K:$K,MATCH($E$459&amp;"|"&amp;$I457,'{Dropdowns}'!$H:$H,0)),0))</f>
        <v/>
      </c>
      <c r="L457" s="195">
        <f>IF(COUNT(S457:U457)=0,"",AVERAGE(S457:U457))</f>
        <v/>
      </c>
      <c r="M457" s="195">
        <f>IF(OR($I457="",L457=""),"",L457*IFERROR(INDEX('{Dropdowns}'!$J:$J,MATCH($E$459&amp;"|"&amp;$I457,'{Dropdowns}'!$H:$H,0)),0)*IFERROR(INDEX('{Dropdowns}'!$K:$K,MATCH($E$459&amp;"|"&amp;$I457,'{Dropdowns}'!$H:$H,0)),0))</f>
        <v/>
      </c>
      <c r="P457" s="453" t="n"/>
    </row>
    <row r="458" ht="13.35" customHeight="1" s="162">
      <c r="B458" s="289" t="inlineStr">
        <is>
          <t>Filter Manufacturer</t>
        </is>
      </c>
      <c r="C458" s="174" t="n"/>
      <c r="D458" s="173" t="n"/>
      <c r="E458" s="154" t="n"/>
      <c r="F458" s="174" t="n"/>
      <c r="G458" s="173" t="n"/>
      <c r="I458" s="291" t="n"/>
      <c r="J458" s="195">
        <f>IF(COUNT(P458:R458)=0,"",AVERAGE(P458:R458))</f>
        <v/>
      </c>
      <c r="K458" s="195">
        <f>IF(OR($I458="",J458=""),"",J458*IFERROR(INDEX('{Dropdowns}'!$J:$J,MATCH($E$459&amp;"|"&amp;$I458,'{Dropdowns}'!$H:$H,0)),0)*IFERROR(INDEX('{Dropdowns}'!$K:$K,MATCH($E$459&amp;"|"&amp;$I458,'{Dropdowns}'!$H:$H,0)),0))</f>
        <v/>
      </c>
      <c r="L458" s="195">
        <f>IF(COUNT(S458:U458)=0,"",AVERAGE(S458:U458))</f>
        <v/>
      </c>
      <c r="M458" s="195">
        <f>IF(OR($I458="",L458=""),"",L458*IFERROR(INDEX('{Dropdowns}'!$J:$J,MATCH($E$459&amp;"|"&amp;$I458,'{Dropdowns}'!$H:$H,0)),0)*IFERROR(INDEX('{Dropdowns}'!$K:$K,MATCH($E$459&amp;"|"&amp;$I458,'{Dropdowns}'!$H:$H,0)),0))</f>
        <v/>
      </c>
      <c r="P458" s="453" t="n"/>
    </row>
    <row r="459" ht="13.35" customHeight="1" s="162">
      <c r="B459" s="289" t="inlineStr">
        <is>
          <t>Filter Type</t>
        </is>
      </c>
      <c r="C459" s="174" t="n"/>
      <c r="D459" s="173" t="n"/>
      <c r="E459" s="291" t="n"/>
      <c r="F459" s="174" t="n"/>
      <c r="G459" s="173" t="n"/>
      <c r="I459" s="291" t="n"/>
      <c r="J459" s="195">
        <f>IF(COUNT(P459:R459)=0,"",AVERAGE(P459:R459))</f>
        <v/>
      </c>
      <c r="K459" s="195">
        <f>IF(OR($I459="",J459=""),"",J459*IFERROR(INDEX('{Dropdowns}'!$J:$J,MATCH($E$459&amp;"|"&amp;$I459,'{Dropdowns}'!$H:$H,0)),0)*IFERROR(INDEX('{Dropdowns}'!$K:$K,MATCH($E$459&amp;"|"&amp;$I459,'{Dropdowns}'!$H:$H,0)),0))</f>
        <v/>
      </c>
      <c r="L459" s="195">
        <f>IF(COUNT(S459:U459)=0,"",AVERAGE(S459:U459))</f>
        <v/>
      </c>
      <c r="M459" s="195">
        <f>IF(OR($I459="",L459=""),"",L459*IFERROR(INDEX('{Dropdowns}'!$J:$J,MATCH($E$459&amp;"|"&amp;$I459,'{Dropdowns}'!$H:$H,0)),0)*IFERROR(INDEX('{Dropdowns}'!$K:$K,MATCH($E$459&amp;"|"&amp;$I459,'{Dropdowns}'!$H:$H,0)),0))</f>
        <v/>
      </c>
      <c r="P459" s="453" t="n"/>
    </row>
    <row r="460" ht="13.35" customHeight="1" s="162">
      <c r="B460" s="289" t="inlineStr">
        <is>
          <t>Instrument</t>
        </is>
      </c>
      <c r="C460" s="174" t="n"/>
      <c r="D460" s="173" t="n"/>
      <c r="E460" s="154" t="n"/>
      <c r="F460" s="174" t="n"/>
      <c r="G460" s="173" t="n"/>
      <c r="I460" s="291" t="n"/>
      <c r="J460" s="195">
        <f>IF(COUNT(P460:R460)=0,"",AVERAGE(P460:R460))</f>
        <v/>
      </c>
      <c r="K460" s="195">
        <f>IF(OR($I460="",J460=""),"",J460*IFERROR(INDEX('{Dropdowns}'!$J:$J,MATCH($E$459&amp;"|"&amp;$I460,'{Dropdowns}'!$H:$H,0)),0)*IFERROR(INDEX('{Dropdowns}'!$K:$K,MATCH($E$459&amp;"|"&amp;$I460,'{Dropdowns}'!$H:$H,0)),0))</f>
        <v/>
      </c>
      <c r="L460" s="195">
        <f>IF(COUNT(S460:U460)=0,"",AVERAGE(S460:U460))</f>
        <v/>
      </c>
      <c r="M460" s="195">
        <f>IF(OR($I460="",L460=""),"",L460*IFERROR(INDEX('{Dropdowns}'!$J:$J,MATCH($E$459&amp;"|"&amp;$I460,'{Dropdowns}'!$H:$H,0)),0)*IFERROR(INDEX('{Dropdowns}'!$K:$K,MATCH($E$459&amp;"|"&amp;$I460,'{Dropdowns}'!$H:$H,0)),0))</f>
        <v/>
      </c>
      <c r="P460" s="453" t="n"/>
    </row>
    <row r="461" ht="13.35" customHeight="1" s="162">
      <c r="B461" s="188" t="inlineStr">
        <is>
          <t>Hood Airflow Totals</t>
        </is>
      </c>
      <c r="C461" s="174" t="n"/>
      <c r="D461" s="174" t="n"/>
      <c r="E461" s="174" t="n"/>
      <c r="F461" s="174" t="n"/>
      <c r="G461" s="173" t="n"/>
      <c r="I461" s="291" t="n"/>
      <c r="J461" s="195">
        <f>IF(COUNT(P461:R461)=0,"",AVERAGE(P461:R461))</f>
        <v/>
      </c>
      <c r="K461" s="195">
        <f>IF(OR($I461="",J461=""),"",J461*IFERROR(INDEX('{Dropdowns}'!$J:$J,MATCH($E$459&amp;"|"&amp;$I461,'{Dropdowns}'!$H:$H,0)),0)*IFERROR(INDEX('{Dropdowns}'!$K:$K,MATCH($E$459&amp;"|"&amp;$I461,'{Dropdowns}'!$H:$H,0)),0))</f>
        <v/>
      </c>
      <c r="L461" s="195">
        <f>IF(COUNT(S461:U461)=0,"",AVERAGE(S461:U461))</f>
        <v/>
      </c>
      <c r="M461" s="195">
        <f>IF(OR($I461="",L461=""),"",L461*IFERROR(INDEX('{Dropdowns}'!$J:$J,MATCH($E$459&amp;"|"&amp;$I461,'{Dropdowns}'!$H:$H,0)),0)*IFERROR(INDEX('{Dropdowns}'!$K:$K,MATCH($E$459&amp;"|"&amp;$I461,'{Dropdowns}'!$H:$H,0)),0))</f>
        <v/>
      </c>
      <c r="P461" s="453"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IF(OR($I462="",J462=""),"",J462*IFERROR(INDEX('{Dropdowns}'!$J:$J,MATCH($E$459&amp;"|"&amp;$I462,'{Dropdowns}'!$H:$H,0)),0)*IFERROR(INDEX('{Dropdowns}'!$K:$K,MATCH($E$459&amp;"|"&amp;$I462,'{Dropdowns}'!$H:$H,0)),0))</f>
        <v/>
      </c>
      <c r="L462" s="195">
        <f>IF(COUNT(S462:U462)=0,"",AVERAGE(S462:U462))</f>
        <v/>
      </c>
      <c r="M462" s="195">
        <f>IF(OR($I462="",L462=""),"",L462*IFERROR(INDEX('{Dropdowns}'!$J:$J,MATCH($E$459&amp;"|"&amp;$I462,'{Dropdowns}'!$H:$H,0)),0)*IFERROR(INDEX('{Dropdowns}'!$K:$K,MATCH($E$459&amp;"|"&amp;$I462,'{Dropdowns}'!$H:$H,0)),0))</f>
        <v/>
      </c>
      <c r="P462" s="453"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IF(OR($I463="",J463=""),"",J463*IFERROR(INDEX('{Dropdowns}'!$J:$J,MATCH($E$459&amp;"|"&amp;$I463,'{Dropdowns}'!$H:$H,0)),0)*IFERROR(INDEX('{Dropdowns}'!$K:$K,MATCH($E$459&amp;"|"&amp;$I463,'{Dropdowns}'!$H:$H,0)),0))</f>
        <v/>
      </c>
      <c r="L463" s="195">
        <f>IF(COUNT(S463:U463)=0,"",AVERAGE(S463:U463))</f>
        <v/>
      </c>
      <c r="M463" s="195">
        <f>IF(OR($I463="",L463=""),"",L463*IFERROR(INDEX('{Dropdowns}'!$J:$J,MATCH($E$459&amp;"|"&amp;$I463,'{Dropdowns}'!$H:$H,0)),0)*IFERROR(INDEX('{Dropdowns}'!$K:$K,MATCH($E$459&amp;"|"&amp;$I463,'{Dropdowns}'!$H:$H,0)),0))</f>
        <v/>
      </c>
      <c r="P463" s="457" t="n"/>
    </row>
    <row r="464" ht="13.35" customHeight="1" s="162">
      <c r="B464" s="189" t="inlineStr">
        <is>
          <t>CFM / ft</t>
        </is>
      </c>
      <c r="C464" s="173" t="n"/>
      <c r="D464" s="189">
        <f>IF(OR(D463="",E452="",E452=0),"",D463/E452)</f>
        <v/>
      </c>
      <c r="E464" s="173" t="n"/>
      <c r="F464" s="189">
        <f>IF(OR(F463="",E452="",E452=0),"",F463/E452)</f>
        <v/>
      </c>
      <c r="G464" s="173" t="n"/>
      <c r="I464" s="291" t="n"/>
      <c r="J464" s="195">
        <f>IF(COUNT(P464:R464)=0,"",AVERAGE(P464:R464))</f>
        <v/>
      </c>
      <c r="K464" s="195">
        <f>IF(OR($I464="",J464=""),"",J464*IFERROR(INDEX('{Dropdowns}'!$J:$J,MATCH($E$459&amp;"|"&amp;$I464,'{Dropdowns}'!$H:$H,0)),0)*IFERROR(INDEX('{Dropdowns}'!$K:$K,MATCH($E$459&amp;"|"&amp;$I464,'{Dropdowns}'!$H:$H,0)),0))</f>
        <v/>
      </c>
      <c r="L464" s="195">
        <f>IF(COUNT(S464:U464)=0,"",AVERAGE(S464:U464))</f>
        <v/>
      </c>
      <c r="M464" s="195">
        <f>IF(OR($I464="",L464=""),"",L464*IFERROR(INDEX('{Dropdowns}'!$J:$J,MATCH($E$459&amp;"|"&amp;$I464,'{Dropdowns}'!$H:$H,0)),0)*IFERROR(INDEX('{Dropdowns}'!$K:$K,MATCH($E$459&amp;"|"&amp;$I464,'{Dropdowns}'!$H:$H,0)),0))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20" t="n"/>
      <c r="F466" s="403" t="n"/>
      <c r="G466" s="200" t="inlineStr">
        <is>
          <t>Service</t>
        </is>
      </c>
      <c r="H466" s="403" t="n"/>
      <c r="I466" s="210">
        <f>IF('{Equipment Data Entry}'!C145="","",'{Equipment Data Entry}'!C145)</f>
        <v/>
      </c>
      <c r="J466" s="420" t="n"/>
      <c r="K466" s="420" t="n"/>
      <c r="L466" s="420" t="n"/>
      <c r="M466" s="403" t="n"/>
      <c r="P466" s="450" t="inlineStr">
        <is>
          <t>Technician Notes</t>
        </is>
      </c>
    </row>
    <row r="467" ht="13.35" customHeight="1" s="162">
      <c r="B467" s="424" t="n"/>
      <c r="C467" s="425" t="n"/>
      <c r="D467" s="424" t="n"/>
      <c r="E467" s="426" t="n"/>
      <c r="F467" s="425" t="n"/>
      <c r="G467" s="424" t="n"/>
      <c r="H467" s="425" t="n"/>
      <c r="I467" s="424" t="n"/>
      <c r="J467" s="426" t="n"/>
      <c r="K467" s="426" t="n"/>
      <c r="L467" s="426" t="n"/>
      <c r="M467" s="425" t="n"/>
      <c r="P467" s="453" t="n"/>
    </row>
    <row r="468" ht="13.35" customHeight="1" s="162">
      <c r="B468" s="5" t="n"/>
      <c r="C468" s="5" t="n"/>
      <c r="P468" s="453"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3"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70"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2" t="n"/>
      <c r="J471" s="442" t="n"/>
      <c r="K471" s="442" t="n"/>
      <c r="L471" s="442" t="n"/>
      <c r="M471" s="442" t="n"/>
      <c r="P471" s="471" t="inlineStr">
        <is>
          <t>Init 1</t>
        </is>
      </c>
      <c r="Q471" s="472" t="inlineStr">
        <is>
          <t>Init 2</t>
        </is>
      </c>
      <c r="R471" s="472" t="inlineStr">
        <is>
          <t>Init 3</t>
        </is>
      </c>
      <c r="S471" s="472" t="inlineStr">
        <is>
          <t>Final 1</t>
        </is>
      </c>
      <c r="T471" s="472" t="inlineStr">
        <is>
          <t>Final 2</t>
        </is>
      </c>
      <c r="U471" s="472"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IF(OR($I472="",J472=""),"",J472*IFERROR(INDEX('{Dropdowns}'!$J:$J,MATCH($E$480&amp;"|"&amp;$I472,'{Dropdowns}'!$H:$H,0)),0)*IFERROR(INDEX('{Dropdowns}'!$K:$K,MATCH($E$480&amp;"|"&amp;$I472,'{Dropdowns}'!$H:$H,0)),0))</f>
        <v/>
      </c>
      <c r="L472" s="195">
        <f>IF(COUNT(S472:U472)=0,"",AVERAGE(S472:U472))</f>
        <v/>
      </c>
      <c r="M472" s="195">
        <f>IF(OR($I472="",L472=""),"",L472*IFERROR(INDEX('{Dropdowns}'!$J:$J,MATCH($E$480&amp;"|"&amp;$I472,'{Dropdowns}'!$H:$H,0)),0)*IFERROR(INDEX('{Dropdowns}'!$K:$K,MATCH($E$480&amp;"|"&amp;$I472,'{Dropdowns}'!$H:$H,0)),0))</f>
        <v/>
      </c>
      <c r="P472" s="453"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IF(OR($I473="",J473=""),"",J473*IFERROR(INDEX('{Dropdowns}'!$J:$J,MATCH($E$480&amp;"|"&amp;$I473,'{Dropdowns}'!$H:$H,0)),0)*IFERROR(INDEX('{Dropdowns}'!$K:$K,MATCH($E$480&amp;"|"&amp;$I473,'{Dropdowns}'!$H:$H,0)),0))</f>
        <v/>
      </c>
      <c r="L473" s="195">
        <f>IF(COUNT(S473:U473)=0,"",AVERAGE(S473:U473))</f>
        <v/>
      </c>
      <c r="M473" s="195">
        <f>IF(OR($I473="",L473=""),"",L473*IFERROR(INDEX('{Dropdowns}'!$J:$J,MATCH($E$480&amp;"|"&amp;$I473,'{Dropdowns}'!$H:$H,0)),0)*IFERROR(INDEX('{Dropdowns}'!$K:$K,MATCH($E$480&amp;"|"&amp;$I473,'{Dropdowns}'!$H:$H,0)),0))</f>
        <v/>
      </c>
      <c r="P473" s="453" t="n"/>
    </row>
    <row r="474" ht="13.35" customHeight="1" s="162">
      <c r="B474" s="188" t="inlineStr">
        <is>
          <t>Hood Data</t>
        </is>
      </c>
      <c r="C474" s="174" t="n"/>
      <c r="D474" s="174" t="n"/>
      <c r="E474" s="174" t="n"/>
      <c r="F474" s="174" t="n"/>
      <c r="G474" s="173" t="n"/>
      <c r="I474" s="291" t="n"/>
      <c r="J474" s="195">
        <f>IF(COUNT(P474:R474)=0,"",AVERAGE(P474:R474))</f>
        <v/>
      </c>
      <c r="K474" s="195">
        <f>IF(OR($I474="",J474=""),"",J474*IFERROR(INDEX('{Dropdowns}'!$J:$J,MATCH($E$480&amp;"|"&amp;$I474,'{Dropdowns}'!$H:$H,0)),0)*IFERROR(INDEX('{Dropdowns}'!$K:$K,MATCH($E$480&amp;"|"&amp;$I474,'{Dropdowns}'!$H:$H,0)),0))</f>
        <v/>
      </c>
      <c r="L474" s="195">
        <f>IF(COUNT(S474:U474)=0,"",AVERAGE(S474:U474))</f>
        <v/>
      </c>
      <c r="M474" s="195">
        <f>IF(OR($I474="",L474=""),"",L474*IFERROR(INDEX('{Dropdowns}'!$J:$J,MATCH($E$480&amp;"|"&amp;$I474,'{Dropdowns}'!$H:$H,0)),0)*IFERROR(INDEX('{Dropdowns}'!$K:$K,MATCH($E$480&amp;"|"&amp;$I474,'{Dropdowns}'!$H:$H,0)),0))</f>
        <v/>
      </c>
      <c r="P474" s="453" t="n"/>
    </row>
    <row r="475" ht="13.35" customHeight="1" s="162">
      <c r="B475" s="289" t="inlineStr">
        <is>
          <t>Manufacturer</t>
        </is>
      </c>
      <c r="C475" s="174" t="n"/>
      <c r="D475" s="173" t="n"/>
      <c r="E475" s="288" t="n"/>
      <c r="F475" s="174" t="n"/>
      <c r="G475" s="173" t="n"/>
      <c r="I475" s="291" t="n"/>
      <c r="J475" s="195">
        <f>IF(COUNT(P475:R475)=0,"",AVERAGE(P475:R475))</f>
        <v/>
      </c>
      <c r="K475" s="195">
        <f>IF(OR($I475="",J475=""),"",J475*IFERROR(INDEX('{Dropdowns}'!$J:$J,MATCH($E$480&amp;"|"&amp;$I475,'{Dropdowns}'!$H:$H,0)),0)*IFERROR(INDEX('{Dropdowns}'!$K:$K,MATCH($E$480&amp;"|"&amp;$I475,'{Dropdowns}'!$H:$H,0)),0))</f>
        <v/>
      </c>
      <c r="L475" s="195">
        <f>IF(COUNT(S475:U475)=0,"",AVERAGE(S475:U475))</f>
        <v/>
      </c>
      <c r="M475" s="195">
        <f>IF(OR($I475="",L475=""),"",L475*IFERROR(INDEX('{Dropdowns}'!$J:$J,MATCH($E$480&amp;"|"&amp;$I475,'{Dropdowns}'!$H:$H,0)),0)*IFERROR(INDEX('{Dropdowns}'!$K:$K,MATCH($E$480&amp;"|"&amp;$I475,'{Dropdowns}'!$H:$H,0)),0))</f>
        <v/>
      </c>
      <c r="P475" s="453" t="n"/>
    </row>
    <row r="476" ht="13.35" customHeight="1" s="162">
      <c r="B476" s="289" t="inlineStr">
        <is>
          <t>Model Number</t>
        </is>
      </c>
      <c r="C476" s="174" t="n"/>
      <c r="D476" s="173" t="n"/>
      <c r="E476" s="288" t="n"/>
      <c r="F476" s="174" t="n"/>
      <c r="G476" s="173" t="n"/>
      <c r="I476" s="291" t="n"/>
      <c r="J476" s="195">
        <f>IF(COUNT(P476:R476)=0,"",AVERAGE(P476:R476))</f>
        <v/>
      </c>
      <c r="K476" s="195">
        <f>IF(OR($I476="",J476=""),"",J476*IFERROR(INDEX('{Dropdowns}'!$J:$J,MATCH($E$480&amp;"|"&amp;$I476,'{Dropdowns}'!$H:$H,0)),0)*IFERROR(INDEX('{Dropdowns}'!$K:$K,MATCH($E$480&amp;"|"&amp;$I476,'{Dropdowns}'!$H:$H,0)),0))</f>
        <v/>
      </c>
      <c r="L476" s="195">
        <f>IF(COUNT(S476:U476)=0,"",AVERAGE(S476:U476))</f>
        <v/>
      </c>
      <c r="M476" s="195">
        <f>IF(OR($I476="",L476=""),"",L476*IFERROR(INDEX('{Dropdowns}'!$J:$J,MATCH($E$480&amp;"|"&amp;$I476,'{Dropdowns}'!$H:$H,0)),0)*IFERROR(INDEX('{Dropdowns}'!$K:$K,MATCH($E$480&amp;"|"&amp;$I476,'{Dropdowns}'!$H:$H,0)),0))</f>
        <v/>
      </c>
      <c r="P476" s="453" t="n"/>
    </row>
    <row r="477" ht="13.35" customHeight="1" s="162">
      <c r="B477" s="289" t="inlineStr">
        <is>
          <t>Serial Number</t>
        </is>
      </c>
      <c r="C477" s="174" t="n"/>
      <c r="D477" s="173" t="n"/>
      <c r="E477" s="288" t="n"/>
      <c r="F477" s="174" t="n"/>
      <c r="G477" s="173" t="n"/>
      <c r="I477" s="291" t="n"/>
      <c r="J477" s="195">
        <f>IF(COUNT(P477:R477)=0,"",AVERAGE(P477:R477))</f>
        <v/>
      </c>
      <c r="K477" s="195">
        <f>IF(OR($I477="",J477=""),"",J477*IFERROR(INDEX('{Dropdowns}'!$J:$J,MATCH($E$480&amp;"|"&amp;$I477,'{Dropdowns}'!$H:$H,0)),0)*IFERROR(INDEX('{Dropdowns}'!$K:$K,MATCH($E$480&amp;"|"&amp;$I477,'{Dropdowns}'!$H:$H,0)),0))</f>
        <v/>
      </c>
      <c r="L477" s="195">
        <f>IF(COUNT(S477:U477)=0,"",AVERAGE(S477:U477))</f>
        <v/>
      </c>
      <c r="M477" s="195">
        <f>IF(OR($I477="",L477=""),"",L477*IFERROR(INDEX('{Dropdowns}'!$J:$J,MATCH($E$480&amp;"|"&amp;$I477,'{Dropdowns}'!$H:$H,0)),0)*IFERROR(INDEX('{Dropdowns}'!$K:$K,MATCH($E$480&amp;"|"&amp;$I477,'{Dropdowns}'!$H:$H,0)),0))</f>
        <v/>
      </c>
      <c r="P477" s="453" t="n"/>
    </row>
    <row r="478" ht="13.35" customHeight="1" s="162">
      <c r="B478" s="289" t="inlineStr">
        <is>
          <t>Hood Type</t>
        </is>
      </c>
      <c r="C478" s="174" t="n"/>
      <c r="D478" s="173" t="n"/>
      <c r="E478" s="288" t="n"/>
      <c r="F478" s="174" t="n"/>
      <c r="G478" s="173" t="n"/>
      <c r="I478" s="291" t="n"/>
      <c r="J478" s="195">
        <f>IF(COUNT(P478:R478)=0,"",AVERAGE(P478:R478))</f>
        <v/>
      </c>
      <c r="K478" s="195">
        <f>IF(OR($I478="",J478=""),"",J478*IFERROR(INDEX('{Dropdowns}'!$J:$J,MATCH($E$480&amp;"|"&amp;$I478,'{Dropdowns}'!$H:$H,0)),0)*IFERROR(INDEX('{Dropdowns}'!$K:$K,MATCH($E$480&amp;"|"&amp;$I478,'{Dropdowns}'!$H:$H,0)),0))</f>
        <v/>
      </c>
      <c r="L478" s="195">
        <f>IF(COUNT(S478:U478)=0,"",AVERAGE(S478:U478))</f>
        <v/>
      </c>
      <c r="M478" s="195">
        <f>IF(OR($I478="",L478=""),"",L478*IFERROR(INDEX('{Dropdowns}'!$J:$J,MATCH($E$480&amp;"|"&amp;$I478,'{Dropdowns}'!$H:$H,0)),0)*IFERROR(INDEX('{Dropdowns}'!$K:$K,MATCH($E$480&amp;"|"&amp;$I478,'{Dropdowns}'!$H:$H,0)),0))</f>
        <v/>
      </c>
      <c r="P478" s="453" t="n"/>
    </row>
    <row r="479" ht="13.35" customHeight="1" s="162">
      <c r="B479" s="289" t="inlineStr">
        <is>
          <t>Filter Manufacturer</t>
        </is>
      </c>
      <c r="C479" s="174" t="n"/>
      <c r="D479" s="173" t="n"/>
      <c r="E479" s="288" t="n"/>
      <c r="F479" s="174" t="n"/>
      <c r="G479" s="173" t="n"/>
      <c r="I479" s="291" t="n"/>
      <c r="J479" s="195">
        <f>IF(COUNT(P479:R479)=0,"",AVERAGE(P479:R479))</f>
        <v/>
      </c>
      <c r="K479" s="195">
        <f>IF(OR($I479="",J479=""),"",J479*IFERROR(INDEX('{Dropdowns}'!$J:$J,MATCH($E$480&amp;"|"&amp;$I479,'{Dropdowns}'!$H:$H,0)),0)*IFERROR(INDEX('{Dropdowns}'!$K:$K,MATCH($E$480&amp;"|"&amp;$I479,'{Dropdowns}'!$H:$H,0)),0))</f>
        <v/>
      </c>
      <c r="L479" s="195">
        <f>IF(COUNT(S479:U479)=0,"",AVERAGE(S479:U479))</f>
        <v/>
      </c>
      <c r="M479" s="195">
        <f>IF(OR($I479="",L479=""),"",L479*IFERROR(INDEX('{Dropdowns}'!$J:$J,MATCH($E$480&amp;"|"&amp;$I479,'{Dropdowns}'!$H:$H,0)),0)*IFERROR(INDEX('{Dropdowns}'!$K:$K,MATCH($E$480&amp;"|"&amp;$I479,'{Dropdowns}'!$H:$H,0)),0))</f>
        <v/>
      </c>
      <c r="P479" s="453" t="n"/>
    </row>
    <row r="480" ht="13.35" customHeight="1" s="162">
      <c r="B480" s="289" t="inlineStr">
        <is>
          <t>Filter Type</t>
        </is>
      </c>
      <c r="C480" s="174" t="n"/>
      <c r="D480" s="173" t="n"/>
      <c r="E480" s="291" t="n"/>
      <c r="F480" s="174" t="n"/>
      <c r="G480" s="173" t="n"/>
      <c r="I480" s="291" t="n"/>
      <c r="J480" s="195">
        <f>IF(COUNT(P480:R480)=0,"",AVERAGE(P480:R480))</f>
        <v/>
      </c>
      <c r="K480" s="195">
        <f>IF(OR($I480="",J480=""),"",J480*IFERROR(INDEX('{Dropdowns}'!$J:$J,MATCH($E$480&amp;"|"&amp;$I480,'{Dropdowns}'!$H:$H,0)),0)*IFERROR(INDEX('{Dropdowns}'!$K:$K,MATCH($E$480&amp;"|"&amp;$I480,'{Dropdowns}'!$H:$H,0)),0))</f>
        <v/>
      </c>
      <c r="L480" s="195">
        <f>IF(COUNT(S480:U480)=0,"",AVERAGE(S480:U480))</f>
        <v/>
      </c>
      <c r="M480" s="195">
        <f>IF(OR($I480="",L480=""),"",L480*IFERROR(INDEX('{Dropdowns}'!$J:$J,MATCH($E$480&amp;"|"&amp;$I480,'{Dropdowns}'!$H:$H,0)),0)*IFERROR(INDEX('{Dropdowns}'!$K:$K,MATCH($E$480&amp;"|"&amp;$I480,'{Dropdowns}'!$H:$H,0)),0))</f>
        <v/>
      </c>
      <c r="P480" s="453" t="n"/>
    </row>
    <row r="481" ht="13.35" customHeight="1" s="162">
      <c r="B481" s="289" t="inlineStr">
        <is>
          <t>Instrument</t>
        </is>
      </c>
      <c r="C481" s="174" t="n"/>
      <c r="D481" s="173" t="n"/>
      <c r="E481" s="288" t="n"/>
      <c r="F481" s="174" t="n"/>
      <c r="G481" s="173" t="n"/>
      <c r="I481" s="291" t="n"/>
      <c r="J481" s="195">
        <f>IF(COUNT(P481:R481)=0,"",AVERAGE(P481:R481))</f>
        <v/>
      </c>
      <c r="K481" s="195">
        <f>IF(OR($I481="",J481=""),"",J481*IFERROR(INDEX('{Dropdowns}'!$J:$J,MATCH($E$480&amp;"|"&amp;$I481,'{Dropdowns}'!$H:$H,0)),0)*IFERROR(INDEX('{Dropdowns}'!$K:$K,MATCH($E$480&amp;"|"&amp;$I481,'{Dropdowns}'!$H:$H,0)),0))</f>
        <v/>
      </c>
      <c r="L481" s="195">
        <f>IF(COUNT(S481:U481)=0,"",AVERAGE(S481:U481))</f>
        <v/>
      </c>
      <c r="M481" s="195">
        <f>IF(OR($I481="",L481=""),"",L481*IFERROR(INDEX('{Dropdowns}'!$J:$J,MATCH($E$480&amp;"|"&amp;$I481,'{Dropdowns}'!$H:$H,0)),0)*IFERROR(INDEX('{Dropdowns}'!$K:$K,MATCH($E$480&amp;"|"&amp;$I481,'{Dropdowns}'!$H:$H,0)),0))</f>
        <v/>
      </c>
      <c r="P481" s="453" t="n"/>
    </row>
    <row r="482" ht="13.35" customHeight="1" s="162">
      <c r="B482" s="188" t="inlineStr">
        <is>
          <t>Hood Airflow Totals</t>
        </is>
      </c>
      <c r="C482" s="174" t="n"/>
      <c r="D482" s="174" t="n"/>
      <c r="E482" s="174" t="n"/>
      <c r="F482" s="174" t="n"/>
      <c r="G482" s="173" t="n"/>
      <c r="I482" s="291" t="n"/>
      <c r="J482" s="195">
        <f>IF(COUNT(P482:R482)=0,"",AVERAGE(P482:R482))</f>
        <v/>
      </c>
      <c r="K482" s="195">
        <f>IF(OR($I482="",J482=""),"",J482*IFERROR(INDEX('{Dropdowns}'!$J:$J,MATCH($E$480&amp;"|"&amp;$I482,'{Dropdowns}'!$H:$H,0)),0)*IFERROR(INDEX('{Dropdowns}'!$K:$K,MATCH($E$480&amp;"|"&amp;$I482,'{Dropdowns}'!$H:$H,0)),0))</f>
        <v/>
      </c>
      <c r="L482" s="195">
        <f>IF(COUNT(S482:U482)=0,"",AVERAGE(S482:U482))</f>
        <v/>
      </c>
      <c r="M482" s="195">
        <f>IF(OR($I482="",L482=""),"",L482*IFERROR(INDEX('{Dropdowns}'!$J:$J,MATCH($E$480&amp;"|"&amp;$I482,'{Dropdowns}'!$H:$H,0)),0)*IFERROR(INDEX('{Dropdowns}'!$K:$K,MATCH($E$480&amp;"|"&amp;$I482,'{Dropdowns}'!$H:$H,0)),0))</f>
        <v/>
      </c>
      <c r="P482" s="453"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IF(OR($I483="",J483=""),"",J483*IFERROR(INDEX('{Dropdowns}'!$J:$J,MATCH($E$480&amp;"|"&amp;$I483,'{Dropdowns}'!$H:$H,0)),0)*IFERROR(INDEX('{Dropdowns}'!$K:$K,MATCH($E$480&amp;"|"&amp;$I483,'{Dropdowns}'!$H:$H,0)),0))</f>
        <v/>
      </c>
      <c r="L483" s="195">
        <f>IF(COUNT(S483:U483)=0,"",AVERAGE(S483:U483))</f>
        <v/>
      </c>
      <c r="M483" s="195">
        <f>IF(OR($I483="",L483=""),"",L483*IFERROR(INDEX('{Dropdowns}'!$J:$J,MATCH($E$480&amp;"|"&amp;$I483,'{Dropdowns}'!$H:$H,0)),0)*IFERROR(INDEX('{Dropdowns}'!$K:$K,MATCH($E$480&amp;"|"&amp;$I483,'{Dropdowns}'!$H:$H,0)),0))</f>
        <v/>
      </c>
      <c r="P483" s="453" t="n"/>
    </row>
    <row r="484" ht="13.35" customHeight="1" s="162">
      <c r="B484" s="195">
        <f>IF(E471=0,"", E471)</f>
        <v/>
      </c>
      <c r="C484" s="173" t="n"/>
      <c r="D484" s="195">
        <f>IF(SUM(K472:K485)=0,"",SUM(K472:K485))</f>
        <v/>
      </c>
      <c r="E484" s="173" t="n"/>
      <c r="F484" s="195">
        <f>IF(SUM(M472:M485)=0,"",SUM(M472:M485))</f>
        <v/>
      </c>
      <c r="G484" s="173" t="n"/>
      <c r="H484" s="68">
        <f>IF(OR(B484="",B484=0),"",IF(F484="",IF(D484="","",D484/B484),F484/B484))</f>
        <v/>
      </c>
      <c r="I484" s="291" t="n"/>
      <c r="J484" s="195">
        <f>IF(COUNT(P484:R484)=0,"",AVERAGE(P484:R484))</f>
        <v/>
      </c>
      <c r="K484" s="195">
        <f>IF(OR($I484="",J484=""),"",J484*IFERROR(INDEX('{Dropdowns}'!$J:$J,MATCH($E$480&amp;"|"&amp;$I484,'{Dropdowns}'!$H:$H,0)),0)*IFERROR(INDEX('{Dropdowns}'!$K:$K,MATCH($E$480&amp;"|"&amp;$I484,'{Dropdowns}'!$H:$H,0)),0))</f>
        <v/>
      </c>
      <c r="L484" s="195">
        <f>IF(COUNT(S484:U484)=0,"",AVERAGE(S484:U484))</f>
        <v/>
      </c>
      <c r="M484" s="195">
        <f>IF(OR($I484="",L484=""),"",L484*IFERROR(INDEX('{Dropdowns}'!$J:$J,MATCH($E$480&amp;"|"&amp;$I484,'{Dropdowns}'!$H:$H,0)),0)*IFERROR(INDEX('{Dropdowns}'!$K:$K,MATCH($E$480&amp;"|"&amp;$I484,'{Dropdowns}'!$H:$H,0)),0))</f>
        <v/>
      </c>
      <c r="P484" s="457" t="n"/>
    </row>
    <row r="485" ht="13.35" customHeight="1" s="162">
      <c r="B485" s="195" t="inlineStr">
        <is>
          <t>CFM / ft</t>
        </is>
      </c>
      <c r="C485" s="173" t="n"/>
      <c r="D485" s="195">
        <f>IF(OR(D484="",E473="",E473=0),"",D484/E473)</f>
        <v/>
      </c>
      <c r="E485" s="173" t="n"/>
      <c r="F485" s="195">
        <f>IF(OR(F484="",E473="",E473=0),"",F484/E473)</f>
        <v/>
      </c>
      <c r="G485" s="173" t="n"/>
      <c r="I485" s="291" t="n"/>
      <c r="J485" s="195">
        <f>IF(COUNT(P485:R485)=0,"",AVERAGE(P485:R485))</f>
        <v/>
      </c>
      <c r="K485" s="195">
        <f>IF(OR($I485="",J485=""),"",J485*IFERROR(INDEX('{Dropdowns}'!$J:$J,MATCH($E$480&amp;"|"&amp;$I485,'{Dropdowns}'!$H:$H,0)),0)*IFERROR(INDEX('{Dropdowns}'!$K:$K,MATCH($E$480&amp;"|"&amp;$I485,'{Dropdowns}'!$H:$H,0)),0))</f>
        <v/>
      </c>
      <c r="L485" s="195">
        <f>IF(COUNT(S485:U485)=0,"",AVERAGE(S485:U485))</f>
        <v/>
      </c>
      <c r="M485" s="195">
        <f>IF(OR($I485="",L485=""),"",L485*IFERROR(INDEX('{Dropdowns}'!$J:$J,MATCH($E$480&amp;"|"&amp;$I485,'{Dropdowns}'!$H:$H,0)),0)*IFERROR(INDEX('{Dropdowns}'!$K:$K,MATCH($E$480&amp;"|"&amp;$I485,'{Dropdowns}'!$H:$H,0)),0))</f>
        <v/>
      </c>
    </row>
    <row r="486"/>
    <row r="487"/>
    <row r="488" ht="13.35" customHeight="1" s="162">
      <c r="B488" s="473"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B60:D60"/>
    <mergeCell ref="B231:D231"/>
    <mergeCell ref="B358:D358"/>
    <mergeCell ref="F485:G485"/>
    <mergeCell ref="J127:J128"/>
    <mergeCell ref="F168:G168"/>
    <mergeCell ref="B82:G82"/>
    <mergeCell ref="L351:L352"/>
    <mergeCell ref="I57:I58"/>
    <mergeCell ref="E379:G379"/>
    <mergeCell ref="I368:M369"/>
    <mergeCell ref="B84:D84"/>
    <mergeCell ref="E381:G381"/>
    <mergeCell ref="B368:C369"/>
    <mergeCell ref="F70:G70"/>
    <mergeCell ref="B213:D213"/>
    <mergeCell ref="B80:D80"/>
    <mergeCell ref="B378:D378"/>
    <mergeCell ref="B243:C243"/>
    <mergeCell ref="K421:K422"/>
    <mergeCell ref="B110:G110"/>
    <mergeCell ref="F23:G23"/>
    <mergeCell ref="E456:G456"/>
    <mergeCell ref="E285:G285"/>
    <mergeCell ref="B411:D411"/>
    <mergeCell ref="D151:F152"/>
    <mergeCell ref="F71:G71"/>
    <mergeCell ref="B442:M442"/>
    <mergeCell ref="D194:M194"/>
    <mergeCell ref="M351:M352"/>
    <mergeCell ref="J8:J9"/>
    <mergeCell ref="B12:G12"/>
    <mergeCell ref="B210:D210"/>
    <mergeCell ref="B390:C390"/>
    <mergeCell ref="E138:G138"/>
    <mergeCell ref="B8:D8"/>
    <mergeCell ref="E311:G311"/>
    <mergeCell ref="B314:G314"/>
    <mergeCell ref="E304:G304"/>
    <mergeCell ref="E133:G133"/>
    <mergeCell ref="B308:D308"/>
    <mergeCell ref="B137:D137"/>
    <mergeCell ref="B2:C2"/>
    <mergeCell ref="B10:D10"/>
    <mergeCell ref="B422:D422"/>
    <mergeCell ref="B287:C287"/>
    <mergeCell ref="D189:E189"/>
    <mergeCell ref="F238:G238"/>
    <mergeCell ref="F42:G42"/>
    <mergeCell ref="E162:G162"/>
    <mergeCell ref="B310:D310"/>
    <mergeCell ref="B289:C289"/>
    <mergeCell ref="F240:G240"/>
    <mergeCell ref="E164:G164"/>
    <mergeCell ref="B154:G154"/>
    <mergeCell ref="M106:M107"/>
    <mergeCell ref="B434:C434"/>
    <mergeCell ref="B327:G327"/>
    <mergeCell ref="B326:D326"/>
    <mergeCell ref="I151:M152"/>
    <mergeCell ref="B142:C142"/>
    <mergeCell ref="E309:G309"/>
    <mergeCell ref="E17:G17"/>
    <mergeCell ref="D365:E365"/>
    <mergeCell ref="E324:G324"/>
    <mergeCell ref="D221:F222"/>
    <mergeCell ref="D292:M292"/>
    <mergeCell ref="B450:D450"/>
    <mergeCell ref="B315:C315"/>
    <mergeCell ref="B151:C152"/>
    <mergeCell ref="I469:M469"/>
    <mergeCell ref="D25:F26"/>
    <mergeCell ref="G74:H75"/>
    <mergeCell ref="F266:G266"/>
    <mergeCell ref="B244:M244"/>
    <mergeCell ref="E19:G19"/>
    <mergeCell ref="B181:D181"/>
    <mergeCell ref="E182:G182"/>
    <mergeCell ref="E65:G65"/>
    <mergeCell ref="E480:G480"/>
    <mergeCell ref="B452:D452"/>
    <mergeCell ref="K351:K352"/>
    <mergeCell ref="D366:E366"/>
    <mergeCell ref="B245:M245"/>
    <mergeCell ref="B481:D481"/>
    <mergeCell ref="E375:G375"/>
    <mergeCell ref="E179:G179"/>
    <mergeCell ref="B170:C170"/>
    <mergeCell ref="B384:G384"/>
    <mergeCell ref="E377:G377"/>
    <mergeCell ref="I8:I9"/>
    <mergeCell ref="E233:G233"/>
    <mergeCell ref="E37:G37"/>
    <mergeCell ref="B163:D163"/>
    <mergeCell ref="G102:H103"/>
    <mergeCell ref="B380:D380"/>
    <mergeCell ref="B239:C239"/>
    <mergeCell ref="E406:G406"/>
    <mergeCell ref="E235:G235"/>
    <mergeCell ref="E210:G210"/>
    <mergeCell ref="B252:G252"/>
    <mergeCell ref="B165:D165"/>
    <mergeCell ref="B100:M100"/>
    <mergeCell ref="B208:G208"/>
    <mergeCell ref="D92:E92"/>
    <mergeCell ref="J2:K2"/>
    <mergeCell ref="B382:D382"/>
    <mergeCell ref="M274:M275"/>
    <mergeCell ref="K372:K373"/>
    <mergeCell ref="B440:M440"/>
    <mergeCell ref="I221:M222"/>
    <mergeCell ref="B377:D377"/>
    <mergeCell ref="E261:G261"/>
    <mergeCell ref="D21:E21"/>
    <mergeCell ref="B257:G257"/>
    <mergeCell ref="I203:M203"/>
    <mergeCell ref="B387:C387"/>
    <mergeCell ref="D316:E316"/>
    <mergeCell ref="I420:M420"/>
    <mergeCell ref="E85:G85"/>
    <mergeCell ref="E256:G256"/>
    <mergeCell ref="B89:D89"/>
    <mergeCell ref="I74:M75"/>
    <mergeCell ref="E302:G302"/>
    <mergeCell ref="B265:G265"/>
    <mergeCell ref="B197:M197"/>
    <mergeCell ref="D445:F446"/>
    <mergeCell ref="F338:G338"/>
    <mergeCell ref="B261:D261"/>
    <mergeCell ref="L253:L254"/>
    <mergeCell ref="B412:G412"/>
    <mergeCell ref="E280:G280"/>
    <mergeCell ref="L2:M2"/>
    <mergeCell ref="E274:G274"/>
    <mergeCell ref="E13:G13"/>
    <mergeCell ref="G466:H467"/>
    <mergeCell ref="I102:M103"/>
    <mergeCell ref="B408:D408"/>
    <mergeCell ref="E186:G186"/>
    <mergeCell ref="E15:G15"/>
    <mergeCell ref="L3:M3"/>
    <mergeCell ref="B423:D423"/>
    <mergeCell ref="B279:D279"/>
    <mergeCell ref="B230:D230"/>
    <mergeCell ref="B108:D108"/>
    <mergeCell ref="I253:I254"/>
    <mergeCell ref="B477:D477"/>
    <mergeCell ref="B281:D281"/>
    <mergeCell ref="M204:M205"/>
    <mergeCell ref="D72:E72"/>
    <mergeCell ref="L274:L275"/>
    <mergeCell ref="F435:G435"/>
    <mergeCell ref="I322:M322"/>
    <mergeCell ref="B316:C316"/>
    <mergeCell ref="E204:G204"/>
    <mergeCell ref="B134:D134"/>
    <mergeCell ref="E328:G328"/>
    <mergeCell ref="E206:G206"/>
    <mergeCell ref="E35:G35"/>
    <mergeCell ref="B332:D332"/>
    <mergeCell ref="B161:D161"/>
    <mergeCell ref="B459:D459"/>
    <mergeCell ref="B98:M98"/>
    <mergeCell ref="B162:D162"/>
    <mergeCell ref="E30:G30"/>
    <mergeCell ref="E59:G59"/>
    <mergeCell ref="E359:G359"/>
    <mergeCell ref="B187:D187"/>
    <mergeCell ref="B337:C337"/>
    <mergeCell ref="B4:C5"/>
    <mergeCell ref="B464:C464"/>
    <mergeCell ref="F464:G464"/>
    <mergeCell ref="B168:C168"/>
    <mergeCell ref="G396:H397"/>
    <mergeCell ref="K225:K226"/>
    <mergeCell ref="B351:D351"/>
    <mergeCell ref="E129:G129"/>
    <mergeCell ref="B59:D59"/>
    <mergeCell ref="B264:D264"/>
    <mergeCell ref="F288:G288"/>
    <mergeCell ref="B295:M295"/>
    <mergeCell ref="B169:C169"/>
    <mergeCell ref="B194:C194"/>
    <mergeCell ref="E276:G276"/>
    <mergeCell ref="B96:C96"/>
    <mergeCell ref="B71:C71"/>
    <mergeCell ref="L204:L205"/>
    <mergeCell ref="I351:I352"/>
    <mergeCell ref="B118:G118"/>
    <mergeCell ref="E113:G113"/>
    <mergeCell ref="B221:C222"/>
    <mergeCell ref="D414:E414"/>
    <mergeCell ref="B275:D275"/>
    <mergeCell ref="E136:G136"/>
    <mergeCell ref="B406:D406"/>
    <mergeCell ref="F91:G91"/>
    <mergeCell ref="E115:G115"/>
    <mergeCell ref="B114:D114"/>
    <mergeCell ref="E400:G400"/>
    <mergeCell ref="B277:D277"/>
    <mergeCell ref="F93:G93"/>
    <mergeCell ref="F385:G385"/>
    <mergeCell ref="B7:G7"/>
    <mergeCell ref="E127:G127"/>
    <mergeCell ref="B130:D130"/>
    <mergeCell ref="E156:G156"/>
    <mergeCell ref="B117:D117"/>
    <mergeCell ref="E460:G460"/>
    <mergeCell ref="B249:C250"/>
    <mergeCell ref="E128:G128"/>
    <mergeCell ref="E155:G155"/>
    <mergeCell ref="E426:G426"/>
    <mergeCell ref="B132:D132"/>
    <mergeCell ref="B430:D430"/>
    <mergeCell ref="D190:E190"/>
    <mergeCell ref="D338:E338"/>
    <mergeCell ref="E157:G157"/>
    <mergeCell ref="E428:G428"/>
    <mergeCell ref="E284:G284"/>
    <mergeCell ref="B196:M196"/>
    <mergeCell ref="K155:K156"/>
    <mergeCell ref="B112:D112"/>
    <mergeCell ref="D219:E219"/>
    <mergeCell ref="B127:D127"/>
    <mergeCell ref="E457:G457"/>
    <mergeCell ref="J225:J226"/>
    <mergeCell ref="B216:G216"/>
    <mergeCell ref="B51:M51"/>
    <mergeCell ref="D43:E43"/>
    <mergeCell ref="B474:G474"/>
    <mergeCell ref="D485:E485"/>
    <mergeCell ref="B188:G188"/>
    <mergeCell ref="B16:D16"/>
    <mergeCell ref="E39:G39"/>
    <mergeCell ref="B214:D214"/>
    <mergeCell ref="B18:D18"/>
    <mergeCell ref="E373:G373"/>
    <mergeCell ref="D74:F75"/>
    <mergeCell ref="B303:D303"/>
    <mergeCell ref="E352:G352"/>
    <mergeCell ref="B11:D11"/>
    <mergeCell ref="B57:D57"/>
    <mergeCell ref="F463:G463"/>
    <mergeCell ref="B371:G371"/>
    <mergeCell ref="E226:G226"/>
    <mergeCell ref="B21:C21"/>
    <mergeCell ref="I175:M175"/>
    <mergeCell ref="F287:G287"/>
    <mergeCell ref="E57:G57"/>
    <mergeCell ref="E228:G228"/>
    <mergeCell ref="B158:D158"/>
    <mergeCell ref="D3:I3"/>
    <mergeCell ref="B204:D204"/>
    <mergeCell ref="I56:M56"/>
    <mergeCell ref="B356:D356"/>
    <mergeCell ref="B160:D160"/>
    <mergeCell ref="F483:G483"/>
    <mergeCell ref="B203:G203"/>
    <mergeCell ref="E58:G58"/>
    <mergeCell ref="B233:D233"/>
    <mergeCell ref="B62:D62"/>
    <mergeCell ref="B227:D227"/>
    <mergeCell ref="F43:G43"/>
    <mergeCell ref="F170:G170"/>
    <mergeCell ref="E254:G254"/>
    <mergeCell ref="E83:G83"/>
    <mergeCell ref="M323:M324"/>
    <mergeCell ref="B228:D228"/>
    <mergeCell ref="J470:J471"/>
    <mergeCell ref="L57:L58"/>
    <mergeCell ref="J155:J156"/>
    <mergeCell ref="B293:M293"/>
    <mergeCell ref="E383:G383"/>
    <mergeCell ref="B425:G425"/>
    <mergeCell ref="B229:G229"/>
    <mergeCell ref="E84:G84"/>
    <mergeCell ref="B172:C173"/>
    <mergeCell ref="B88:D88"/>
    <mergeCell ref="E78:G78"/>
    <mergeCell ref="E114:G114"/>
    <mergeCell ref="B148:M148"/>
    <mergeCell ref="D140:E140"/>
    <mergeCell ref="B238:C238"/>
    <mergeCell ref="B74:C75"/>
    <mergeCell ref="D267:E267"/>
    <mergeCell ref="E422:G422"/>
    <mergeCell ref="E86:G86"/>
    <mergeCell ref="E80:G80"/>
    <mergeCell ref="E378:G378"/>
    <mergeCell ref="B146:M146"/>
    <mergeCell ref="B375:D375"/>
    <mergeCell ref="B240:C240"/>
    <mergeCell ref="B83:D83"/>
    <mergeCell ref="I273:M273"/>
    <mergeCell ref="B490:M490"/>
    <mergeCell ref="B85:D85"/>
    <mergeCell ref="M57:M58"/>
    <mergeCell ref="M8:M9"/>
    <mergeCell ref="B383:D383"/>
    <mergeCell ref="F239:G239"/>
    <mergeCell ref="E313:G313"/>
    <mergeCell ref="B301:G301"/>
    <mergeCell ref="B102:C103"/>
    <mergeCell ref="E8:G8"/>
    <mergeCell ref="I204:I205"/>
    <mergeCell ref="E10:G10"/>
    <mergeCell ref="D466:F467"/>
    <mergeCell ref="E308:G308"/>
    <mergeCell ref="E137:G137"/>
    <mergeCell ref="B136:D136"/>
    <mergeCell ref="B14:D14"/>
    <mergeCell ref="G319:H320"/>
    <mergeCell ref="E471:G471"/>
    <mergeCell ref="B470:D470"/>
    <mergeCell ref="B435:C435"/>
    <mergeCell ref="D364:E364"/>
    <mergeCell ref="B13:D13"/>
    <mergeCell ref="B274:D274"/>
    <mergeCell ref="D484:E484"/>
    <mergeCell ref="F413:G413"/>
    <mergeCell ref="E310:G310"/>
    <mergeCell ref="F217:G217"/>
    <mergeCell ref="E166:G166"/>
    <mergeCell ref="F415:G415"/>
    <mergeCell ref="L302:L303"/>
    <mergeCell ref="B325:D325"/>
    <mergeCell ref="E326:G326"/>
    <mergeCell ref="B317:C317"/>
    <mergeCell ref="F141:G141"/>
    <mergeCell ref="E361:G361"/>
    <mergeCell ref="B156:D156"/>
    <mergeCell ref="B454:D454"/>
    <mergeCell ref="G249:H250"/>
    <mergeCell ref="B155:D155"/>
    <mergeCell ref="E479:G479"/>
    <mergeCell ref="B391:M391"/>
    <mergeCell ref="B247:M247"/>
    <mergeCell ref="M421:M422"/>
    <mergeCell ref="J78:J79"/>
    <mergeCell ref="I466:M467"/>
    <mergeCell ref="B182:D182"/>
    <mergeCell ref="B38:D38"/>
    <mergeCell ref="B466:C467"/>
    <mergeCell ref="L8:L9"/>
    <mergeCell ref="F169:G169"/>
    <mergeCell ref="E163:G163"/>
    <mergeCell ref="B246:M246"/>
    <mergeCell ref="B40:D40"/>
    <mergeCell ref="D434:E434"/>
    <mergeCell ref="I155:I156"/>
    <mergeCell ref="E380:G380"/>
    <mergeCell ref="E410:G410"/>
    <mergeCell ref="D436:E436"/>
    <mergeCell ref="B79:D79"/>
    <mergeCell ref="I319:M320"/>
    <mergeCell ref="D396:F397"/>
    <mergeCell ref="K78:K79"/>
    <mergeCell ref="J106:J107"/>
    <mergeCell ref="B81:D81"/>
    <mergeCell ref="L155:L156"/>
    <mergeCell ref="B381:D381"/>
    <mergeCell ref="G417:H418"/>
    <mergeCell ref="B91:C91"/>
    <mergeCell ref="B93:C93"/>
    <mergeCell ref="D22:E22"/>
    <mergeCell ref="B385:C385"/>
    <mergeCell ref="E108:G108"/>
    <mergeCell ref="B234:D234"/>
    <mergeCell ref="I126:M126"/>
    <mergeCell ref="B491:M491"/>
    <mergeCell ref="E89:G89"/>
    <mergeCell ref="E431:G431"/>
    <mergeCell ref="K302:K303"/>
    <mergeCell ref="E260:G260"/>
    <mergeCell ref="K106:K107"/>
    <mergeCell ref="I249:M250"/>
    <mergeCell ref="F386:G386"/>
    <mergeCell ref="D96:M96"/>
    <mergeCell ref="J323:J324"/>
    <mergeCell ref="E407:G407"/>
    <mergeCell ref="I396:M397"/>
    <mergeCell ref="E455:G455"/>
    <mergeCell ref="E449:G449"/>
    <mergeCell ref="G172:H173"/>
    <mergeCell ref="D462:E462"/>
    <mergeCell ref="B396:C397"/>
    <mergeCell ref="E421:G421"/>
    <mergeCell ref="B323:D323"/>
    <mergeCell ref="E402:G402"/>
    <mergeCell ref="E279:G279"/>
    <mergeCell ref="B107:D107"/>
    <mergeCell ref="B405:D405"/>
    <mergeCell ref="G200:H201"/>
    <mergeCell ref="B451:D451"/>
    <mergeCell ref="E477:G477"/>
    <mergeCell ref="B407:D407"/>
    <mergeCell ref="D172:F173"/>
    <mergeCell ref="B9:D9"/>
    <mergeCell ref="B469:G469"/>
    <mergeCell ref="I28:M28"/>
    <mergeCell ref="B33:G33"/>
    <mergeCell ref="B119:C119"/>
    <mergeCell ref="B335:G335"/>
    <mergeCell ref="E32:G32"/>
    <mergeCell ref="E330:G330"/>
    <mergeCell ref="E134:G134"/>
    <mergeCell ref="G347:H348"/>
    <mergeCell ref="K176:K177"/>
    <mergeCell ref="B36:D36"/>
    <mergeCell ref="B207:D207"/>
    <mergeCell ref="B334:D334"/>
    <mergeCell ref="B41:G41"/>
    <mergeCell ref="B198:M198"/>
    <mergeCell ref="B288:C288"/>
    <mergeCell ref="E332:G332"/>
    <mergeCell ref="E459:G459"/>
    <mergeCell ref="B31:D31"/>
    <mergeCell ref="B473:D473"/>
    <mergeCell ref="B180:G180"/>
    <mergeCell ref="B39:D39"/>
    <mergeCell ref="D102:F103"/>
    <mergeCell ref="E63:G63"/>
    <mergeCell ref="D218:E218"/>
    <mergeCell ref="B483:C483"/>
    <mergeCell ref="B61:G61"/>
    <mergeCell ref="B178:D178"/>
    <mergeCell ref="B69:G69"/>
    <mergeCell ref="B43:C43"/>
    <mergeCell ref="B476:D476"/>
    <mergeCell ref="B341:C341"/>
    <mergeCell ref="B226:D226"/>
    <mergeCell ref="B484:C484"/>
    <mergeCell ref="D120:E120"/>
    <mergeCell ref="I323:I324"/>
    <mergeCell ref="I127:I128"/>
    <mergeCell ref="I172:M173"/>
    <mergeCell ref="D249:F250"/>
    <mergeCell ref="B478:D478"/>
    <mergeCell ref="B65:D65"/>
    <mergeCell ref="K400:K401"/>
    <mergeCell ref="B63:D63"/>
    <mergeCell ref="E264:G264"/>
    <mergeCell ref="F336:G336"/>
    <mergeCell ref="B479:D479"/>
    <mergeCell ref="J449:J450"/>
    <mergeCell ref="J421:J422"/>
    <mergeCell ref="E403:G403"/>
    <mergeCell ref="E234:G234"/>
    <mergeCell ref="I252:M252"/>
    <mergeCell ref="B105:G105"/>
    <mergeCell ref="E451:G451"/>
    <mergeCell ref="E432:G432"/>
    <mergeCell ref="E236:G236"/>
    <mergeCell ref="B278:G278"/>
    <mergeCell ref="F191:G191"/>
    <mergeCell ref="B362:D362"/>
    <mergeCell ref="B116:D116"/>
    <mergeCell ref="G123:H124"/>
    <mergeCell ref="E275:G275"/>
    <mergeCell ref="B205:D205"/>
    <mergeCell ref="B70:C70"/>
    <mergeCell ref="B410:D410"/>
    <mergeCell ref="J176:J177"/>
    <mergeCell ref="B403:D403"/>
    <mergeCell ref="F219:G219"/>
    <mergeCell ref="F268:G268"/>
    <mergeCell ref="B413:C413"/>
    <mergeCell ref="B217:C217"/>
    <mergeCell ref="B433:G433"/>
    <mergeCell ref="B129:D129"/>
    <mergeCell ref="E130:G130"/>
    <mergeCell ref="B420:G420"/>
    <mergeCell ref="E117:G117"/>
    <mergeCell ref="E160:G160"/>
    <mergeCell ref="B492:M492"/>
    <mergeCell ref="D42:E42"/>
    <mergeCell ref="B415:C415"/>
    <mergeCell ref="E303:G303"/>
    <mergeCell ref="E132:G132"/>
    <mergeCell ref="B429:D429"/>
    <mergeCell ref="E430:G430"/>
    <mergeCell ref="B307:D307"/>
    <mergeCell ref="I448:M448"/>
    <mergeCell ref="G53:H54"/>
    <mergeCell ref="B421:D421"/>
    <mergeCell ref="D44:E44"/>
    <mergeCell ref="L106:L107"/>
    <mergeCell ref="D319:F320"/>
    <mergeCell ref="E161:G161"/>
    <mergeCell ref="B431:D431"/>
    <mergeCell ref="B195:M195"/>
    <mergeCell ref="B322:G322"/>
    <mergeCell ref="B141:C141"/>
    <mergeCell ref="B439:C439"/>
    <mergeCell ref="I4:M5"/>
    <mergeCell ref="G25:H26"/>
    <mergeCell ref="D70:E70"/>
    <mergeCell ref="E473:G473"/>
    <mergeCell ref="E212:G212"/>
    <mergeCell ref="E16:G16"/>
    <mergeCell ref="D238:E238"/>
    <mergeCell ref="I421:I422"/>
    <mergeCell ref="B449:D449"/>
    <mergeCell ref="B305:D305"/>
    <mergeCell ref="E214:G214"/>
    <mergeCell ref="E18:G18"/>
    <mergeCell ref="F121:G121"/>
    <mergeCell ref="D71:E71"/>
    <mergeCell ref="D200:F201"/>
    <mergeCell ref="E372:G372"/>
    <mergeCell ref="E374:G374"/>
    <mergeCell ref="E230:G230"/>
    <mergeCell ref="E205:G205"/>
    <mergeCell ref="B365:C365"/>
    <mergeCell ref="I25:M26"/>
    <mergeCell ref="I350:M350"/>
    <mergeCell ref="J372:J373"/>
    <mergeCell ref="I449:I450"/>
    <mergeCell ref="E232:G232"/>
    <mergeCell ref="E354:G354"/>
    <mergeCell ref="B333:D333"/>
    <mergeCell ref="B376:G376"/>
    <mergeCell ref="B363:G363"/>
    <mergeCell ref="B379:D379"/>
    <mergeCell ref="B319:C320"/>
    <mergeCell ref="E225:G225"/>
    <mergeCell ref="E356:G356"/>
    <mergeCell ref="B360:D360"/>
    <mergeCell ref="F189:G189"/>
    <mergeCell ref="D287:E287"/>
    <mergeCell ref="B99:M99"/>
    <mergeCell ref="B68:D68"/>
    <mergeCell ref="B372:D372"/>
    <mergeCell ref="E227:G227"/>
    <mergeCell ref="D289:E289"/>
    <mergeCell ref="B374:D374"/>
    <mergeCell ref="B361:D361"/>
    <mergeCell ref="F190:G190"/>
    <mergeCell ref="E258:G258"/>
    <mergeCell ref="F317:G317"/>
    <mergeCell ref="B232:D232"/>
    <mergeCell ref="M470:M471"/>
    <mergeCell ref="M155:M156"/>
    <mergeCell ref="B131:G131"/>
    <mergeCell ref="B215:D215"/>
    <mergeCell ref="D142:E142"/>
    <mergeCell ref="I200:M201"/>
    <mergeCell ref="E259:G259"/>
    <mergeCell ref="E88:G88"/>
    <mergeCell ref="B263:D263"/>
    <mergeCell ref="E253:G253"/>
    <mergeCell ref="B386:C386"/>
    <mergeCell ref="G445:H446"/>
    <mergeCell ref="D315:E315"/>
    <mergeCell ref="K253:K254"/>
    <mergeCell ref="B366:C366"/>
    <mergeCell ref="B427:D427"/>
    <mergeCell ref="B283:D283"/>
    <mergeCell ref="B258:D258"/>
    <mergeCell ref="B87:D87"/>
    <mergeCell ref="B147:M147"/>
    <mergeCell ref="L372:L373"/>
    <mergeCell ref="B456:D456"/>
    <mergeCell ref="B260:D260"/>
    <mergeCell ref="B285:D285"/>
    <mergeCell ref="K8:K9"/>
    <mergeCell ref="B309:D309"/>
    <mergeCell ref="B113:D113"/>
    <mergeCell ref="B138:D138"/>
    <mergeCell ref="B92:C92"/>
    <mergeCell ref="B432:D432"/>
    <mergeCell ref="E185:G185"/>
    <mergeCell ref="F92:G92"/>
    <mergeCell ref="E14:G14"/>
    <mergeCell ref="B311:D311"/>
    <mergeCell ref="E312:G312"/>
    <mergeCell ref="B115:D115"/>
    <mergeCell ref="E470:G470"/>
    <mergeCell ref="K274:K275"/>
    <mergeCell ref="M372:M373"/>
    <mergeCell ref="J29:J30"/>
    <mergeCell ref="F119:G119"/>
    <mergeCell ref="B417:C418"/>
    <mergeCell ref="B29:D29"/>
    <mergeCell ref="B28:G28"/>
    <mergeCell ref="E325:G325"/>
    <mergeCell ref="B329:D329"/>
    <mergeCell ref="B145:C145"/>
    <mergeCell ref="B23:C23"/>
    <mergeCell ref="I301:M301"/>
    <mergeCell ref="D387:E387"/>
    <mergeCell ref="B49:M49"/>
    <mergeCell ref="L470:L471"/>
    <mergeCell ref="E183:G183"/>
    <mergeCell ref="E454:G454"/>
    <mergeCell ref="B331:D331"/>
    <mergeCell ref="B393:M393"/>
    <mergeCell ref="B32:D32"/>
    <mergeCell ref="B330:D330"/>
    <mergeCell ref="B324:D324"/>
    <mergeCell ref="B97:M97"/>
    <mergeCell ref="F140:G140"/>
    <mergeCell ref="B463:C463"/>
    <mergeCell ref="M127:M128"/>
    <mergeCell ref="B184:D184"/>
    <mergeCell ref="J253:J254"/>
    <mergeCell ref="D240:E240"/>
    <mergeCell ref="B56:G56"/>
    <mergeCell ref="E38:G38"/>
    <mergeCell ref="B471:D471"/>
    <mergeCell ref="B336:C336"/>
    <mergeCell ref="I77:M77"/>
    <mergeCell ref="B179:D179"/>
    <mergeCell ref="E40:G40"/>
    <mergeCell ref="B166:D166"/>
    <mergeCell ref="B37:D37"/>
    <mergeCell ref="B472:D472"/>
    <mergeCell ref="B254:D254"/>
    <mergeCell ref="D141:E141"/>
    <mergeCell ref="K204:K205"/>
    <mergeCell ref="E81:G81"/>
    <mergeCell ref="B256:D256"/>
    <mergeCell ref="B191:C191"/>
    <mergeCell ref="F72:G72"/>
    <mergeCell ref="I224:M224"/>
    <mergeCell ref="I29:I30"/>
    <mergeCell ref="F484:G484"/>
    <mergeCell ref="D341:M341"/>
    <mergeCell ref="E106:G106"/>
    <mergeCell ref="B347:C348"/>
    <mergeCell ref="B401:D401"/>
    <mergeCell ref="B266:C266"/>
    <mergeCell ref="E427:G427"/>
    <mergeCell ref="B273:G273"/>
    <mergeCell ref="E135:G135"/>
    <mergeCell ref="E262:G262"/>
    <mergeCell ref="B268:C268"/>
    <mergeCell ref="B259:D259"/>
    <mergeCell ref="E107:G107"/>
    <mergeCell ref="B111:D111"/>
    <mergeCell ref="B225:D225"/>
    <mergeCell ref="D123:F124"/>
    <mergeCell ref="E409:G409"/>
    <mergeCell ref="D337:E337"/>
    <mergeCell ref="B453:G453"/>
    <mergeCell ref="D464:E464"/>
    <mergeCell ref="E283:G283"/>
    <mergeCell ref="E112:G112"/>
    <mergeCell ref="E277:G277"/>
    <mergeCell ref="B343:M343"/>
    <mergeCell ref="D168:E168"/>
    <mergeCell ref="E323:G323"/>
    <mergeCell ref="B482:G482"/>
    <mergeCell ref="B286:G286"/>
    <mergeCell ref="B424:D424"/>
    <mergeCell ref="B280:D280"/>
    <mergeCell ref="M225:M226"/>
    <mergeCell ref="B109:D109"/>
    <mergeCell ref="J351:J352"/>
    <mergeCell ref="B345:M345"/>
    <mergeCell ref="E181:G181"/>
    <mergeCell ref="D53:F54"/>
    <mergeCell ref="B282:D282"/>
    <mergeCell ref="B409:D409"/>
    <mergeCell ref="D169:E169"/>
    <mergeCell ref="E481:G481"/>
    <mergeCell ref="B48:M48"/>
    <mergeCell ref="F436:G436"/>
    <mergeCell ref="B292:C292"/>
    <mergeCell ref="B121:C121"/>
    <mergeCell ref="E34:G34"/>
    <mergeCell ref="E9:G9"/>
    <mergeCell ref="M78:M79"/>
    <mergeCell ref="I154:M154"/>
    <mergeCell ref="I123:M124"/>
    <mergeCell ref="E36:G36"/>
    <mergeCell ref="E11:G11"/>
    <mergeCell ref="E207:G207"/>
    <mergeCell ref="B211:D211"/>
    <mergeCell ref="E334:G334"/>
    <mergeCell ref="B183:D183"/>
    <mergeCell ref="B123:C124"/>
    <mergeCell ref="B177:D177"/>
    <mergeCell ref="F414:G414"/>
    <mergeCell ref="B164:D164"/>
    <mergeCell ref="D91:E91"/>
    <mergeCell ref="I274:I275"/>
    <mergeCell ref="B212:D212"/>
    <mergeCell ref="B206:D206"/>
    <mergeCell ref="B35:D35"/>
    <mergeCell ref="D93:E93"/>
    <mergeCell ref="F22:G22"/>
    <mergeCell ref="B355:G355"/>
    <mergeCell ref="B485:C485"/>
    <mergeCell ref="E62:G62"/>
    <mergeCell ref="M302:M303"/>
    <mergeCell ref="B66:D66"/>
    <mergeCell ref="B189:C189"/>
    <mergeCell ref="E64:G64"/>
    <mergeCell ref="E362:G362"/>
    <mergeCell ref="B350:G350"/>
    <mergeCell ref="I53:M54"/>
    <mergeCell ref="B353:D353"/>
    <mergeCell ref="B218:C218"/>
    <mergeCell ref="B47:C47"/>
    <mergeCell ref="B480:D480"/>
    <mergeCell ref="B67:D67"/>
    <mergeCell ref="D2:I2"/>
    <mergeCell ref="B190:C190"/>
    <mergeCell ref="D119:E119"/>
    <mergeCell ref="L323:L324"/>
    <mergeCell ref="B488:C488"/>
    <mergeCell ref="L127:L128"/>
    <mergeCell ref="B53:C54"/>
    <mergeCell ref="I470:I471"/>
    <mergeCell ref="B354:D354"/>
    <mergeCell ref="B219:C219"/>
    <mergeCell ref="D417:F418"/>
    <mergeCell ref="G270:H271"/>
    <mergeCell ref="F462:G462"/>
    <mergeCell ref="L225:L226"/>
    <mergeCell ref="B64:D64"/>
    <mergeCell ref="M449:M450"/>
    <mergeCell ref="B200:C201"/>
    <mergeCell ref="B25:C26"/>
    <mergeCell ref="F366:G366"/>
    <mergeCell ref="B126:G126"/>
    <mergeCell ref="B443:M443"/>
    <mergeCell ref="B209:D209"/>
    <mergeCell ref="I399:M399"/>
    <mergeCell ref="B276:D276"/>
    <mergeCell ref="E408:G408"/>
    <mergeCell ref="D47:M47"/>
    <mergeCell ref="G298:H299"/>
    <mergeCell ref="E450:G450"/>
    <mergeCell ref="B253:D253"/>
    <mergeCell ref="M176:M177"/>
    <mergeCell ref="D463:E463"/>
    <mergeCell ref="B342:M342"/>
    <mergeCell ref="K470:K471"/>
    <mergeCell ref="I372:I373"/>
    <mergeCell ref="I417:M418"/>
    <mergeCell ref="B139:G139"/>
    <mergeCell ref="B133:D133"/>
    <mergeCell ref="E305:G305"/>
    <mergeCell ref="B489:M489"/>
    <mergeCell ref="E307:G307"/>
    <mergeCell ref="B135:D135"/>
    <mergeCell ref="E165:G165"/>
    <mergeCell ref="F120:G120"/>
    <mergeCell ref="K127:K128"/>
    <mergeCell ref="D347:F348"/>
    <mergeCell ref="K29:K30"/>
    <mergeCell ref="J57:J58"/>
    <mergeCell ref="E177:G177"/>
    <mergeCell ref="B3:C3"/>
    <mergeCell ref="E60:G60"/>
    <mergeCell ref="E475:G475"/>
    <mergeCell ref="B17:D17"/>
    <mergeCell ref="B270:C271"/>
    <mergeCell ref="E176:G176"/>
    <mergeCell ref="B140:C140"/>
    <mergeCell ref="G368:H369"/>
    <mergeCell ref="E360:G360"/>
    <mergeCell ref="F267:G267"/>
    <mergeCell ref="B19:D19"/>
    <mergeCell ref="L421:L422"/>
    <mergeCell ref="E178:G178"/>
    <mergeCell ref="E476:G476"/>
    <mergeCell ref="B304:D304"/>
    <mergeCell ref="E478:G478"/>
    <mergeCell ref="K57:K58"/>
    <mergeCell ref="B237:G237"/>
    <mergeCell ref="J3:K3"/>
    <mergeCell ref="L176:L177"/>
    <mergeCell ref="F337:G337"/>
    <mergeCell ref="D145:M145"/>
    <mergeCell ref="E79:G79"/>
    <mergeCell ref="I445:M446"/>
    <mergeCell ref="L449:L450"/>
    <mergeCell ref="E231:G231"/>
    <mergeCell ref="E358:G358"/>
    <mergeCell ref="B441:M441"/>
    <mergeCell ref="E333:G333"/>
    <mergeCell ref="B235:D235"/>
    <mergeCell ref="B77:G77"/>
    <mergeCell ref="I347:M348"/>
    <mergeCell ref="B72:C72"/>
    <mergeCell ref="J274:J275"/>
    <mergeCell ref="D435:E435"/>
    <mergeCell ref="F364:G364"/>
    <mergeCell ref="D413:E413"/>
    <mergeCell ref="D217:E217"/>
    <mergeCell ref="B78:D78"/>
    <mergeCell ref="F21:G21"/>
    <mergeCell ref="D415:E415"/>
    <mergeCell ref="B373:D373"/>
    <mergeCell ref="B42:C42"/>
    <mergeCell ref="B44:C44"/>
    <mergeCell ref="J302:J303"/>
    <mergeCell ref="E255:G255"/>
    <mergeCell ref="B306:G306"/>
    <mergeCell ref="D317:E317"/>
    <mergeCell ref="E263:G263"/>
    <mergeCell ref="B224:G224"/>
    <mergeCell ref="G151:H152"/>
    <mergeCell ref="B90:G90"/>
    <mergeCell ref="M29:M30"/>
    <mergeCell ref="B149:M149"/>
    <mergeCell ref="E87:G87"/>
    <mergeCell ref="B86:D86"/>
    <mergeCell ref="B262:D262"/>
    <mergeCell ref="L78:L79"/>
    <mergeCell ref="I225:I226"/>
    <mergeCell ref="F365:G365"/>
    <mergeCell ref="B448:G448"/>
    <mergeCell ref="I7:M7"/>
    <mergeCell ref="D288:E288"/>
    <mergeCell ref="E405:G405"/>
    <mergeCell ref="B15:D15"/>
    <mergeCell ref="E187:G187"/>
    <mergeCell ref="B313:D313"/>
    <mergeCell ref="E472:G472"/>
    <mergeCell ref="B20:G20"/>
    <mergeCell ref="B436:C436"/>
    <mergeCell ref="B267:C267"/>
    <mergeCell ref="I78:I79"/>
    <mergeCell ref="K449:K450"/>
    <mergeCell ref="D390:M390"/>
    <mergeCell ref="D4:F5"/>
    <mergeCell ref="B302:D302"/>
    <mergeCell ref="B106:D106"/>
    <mergeCell ref="J204:J205"/>
    <mergeCell ref="B159:G159"/>
    <mergeCell ref="B460:D460"/>
    <mergeCell ref="B167:G167"/>
    <mergeCell ref="E29:G29"/>
    <mergeCell ref="B414:C414"/>
    <mergeCell ref="D439:M439"/>
    <mergeCell ref="F289:G289"/>
    <mergeCell ref="E31:G31"/>
    <mergeCell ref="E158:G158"/>
    <mergeCell ref="B461:G461"/>
    <mergeCell ref="B328:D328"/>
    <mergeCell ref="E329:G329"/>
    <mergeCell ref="B455:D455"/>
    <mergeCell ref="B175:G175"/>
    <mergeCell ref="B157:D157"/>
    <mergeCell ref="B22:C22"/>
    <mergeCell ref="D385:E385"/>
    <mergeCell ref="B34:D34"/>
    <mergeCell ref="I302:I303"/>
    <mergeCell ref="I106:I107"/>
    <mergeCell ref="F434:G434"/>
    <mergeCell ref="E331:G331"/>
    <mergeCell ref="B186:D186"/>
    <mergeCell ref="B457:D457"/>
    <mergeCell ref="B392:M392"/>
    <mergeCell ref="F142:G142"/>
    <mergeCell ref="B30:D30"/>
    <mergeCell ref="B394:M394"/>
    <mergeCell ref="D386:E386"/>
    <mergeCell ref="F315:G315"/>
    <mergeCell ref="B458:D458"/>
    <mergeCell ref="E184:G184"/>
    <mergeCell ref="M253:M254"/>
    <mergeCell ref="B338:C338"/>
    <mergeCell ref="J400:J401"/>
    <mergeCell ref="E382:G382"/>
    <mergeCell ref="E357:G357"/>
    <mergeCell ref="B185:D185"/>
    <mergeCell ref="I371:M371"/>
    <mergeCell ref="E213:G213"/>
    <mergeCell ref="B475:D475"/>
    <mergeCell ref="B462:C462"/>
    <mergeCell ref="E411:G411"/>
    <mergeCell ref="B176:D176"/>
    <mergeCell ref="E215:G215"/>
    <mergeCell ref="D270:F271"/>
    <mergeCell ref="L29:L30"/>
    <mergeCell ref="E429:G429"/>
    <mergeCell ref="B359:D359"/>
    <mergeCell ref="I176:I177"/>
    <mergeCell ref="E401:G401"/>
    <mergeCell ref="D488:M488"/>
    <mergeCell ref="E109:G109"/>
    <mergeCell ref="B399:G399"/>
    <mergeCell ref="B296:M296"/>
    <mergeCell ref="B404:G404"/>
    <mergeCell ref="E424:G424"/>
    <mergeCell ref="E111:G111"/>
    <mergeCell ref="B400:D400"/>
    <mergeCell ref="D23:E23"/>
    <mergeCell ref="L400:L401"/>
    <mergeCell ref="F387:G387"/>
    <mergeCell ref="D298:F299"/>
    <mergeCell ref="B402:D402"/>
    <mergeCell ref="F218:G218"/>
    <mergeCell ref="I105:M105"/>
    <mergeCell ref="E423:G423"/>
    <mergeCell ref="G4:H5"/>
    <mergeCell ref="D170:E170"/>
    <mergeCell ref="B128:D128"/>
    <mergeCell ref="B426:D426"/>
    <mergeCell ref="B120:C120"/>
    <mergeCell ref="B255:D255"/>
    <mergeCell ref="E116:G116"/>
    <mergeCell ref="E458:G458"/>
    <mergeCell ref="E281:G281"/>
    <mergeCell ref="E452:G452"/>
    <mergeCell ref="K323:K324"/>
    <mergeCell ref="I270:M271"/>
    <mergeCell ref="I400:I401"/>
    <mergeCell ref="D243:M243"/>
    <mergeCell ref="B428:D428"/>
    <mergeCell ref="B284:D284"/>
    <mergeCell ref="B344:M344"/>
    <mergeCell ref="D336:E336"/>
    <mergeCell ref="E282:G282"/>
    <mergeCell ref="B50:M50"/>
    <mergeCell ref="E209:G209"/>
    <mergeCell ref="D483:E483"/>
    <mergeCell ref="D191:E191"/>
    <mergeCell ref="I298:M299"/>
    <mergeCell ref="E211:G211"/>
    <mergeCell ref="B312:D312"/>
    <mergeCell ref="D368:F369"/>
    <mergeCell ref="B298:C299"/>
    <mergeCell ref="B352:D352"/>
    <mergeCell ref="G221:H222"/>
    <mergeCell ref="F316:G316"/>
    <mergeCell ref="D239:E239"/>
    <mergeCell ref="D266:E266"/>
    <mergeCell ref="M400:M401"/>
    <mergeCell ref="D268:E268"/>
    <mergeCell ref="E66:G66"/>
    <mergeCell ref="B445:C446"/>
    <mergeCell ref="E351:G351"/>
    <mergeCell ref="B364:C364"/>
    <mergeCell ref="E68:G68"/>
    <mergeCell ref="D121:E121"/>
    <mergeCell ref="E353:G353"/>
    <mergeCell ref="B357:D357"/>
    <mergeCell ref="E67:G67"/>
    <mergeCell ref="B236:D236"/>
    <mergeCell ref="B58:D58"/>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6">
    <tabColor rgb="FF00B0F0"/>
    <outlinePr summaryBelow="1" summaryRight="1"/>
    <pageSetUpPr/>
  </sheetPr>
  <dimension ref="A1:P345"/>
  <sheetViews>
    <sheetView tabSelected="0" view="pageBreakPreview" zoomScale="90" zoomScaleNormal="100" zoomScaleSheetLayoutView="90"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188" t="inlineStr">
        <is>
          <t>Airflow Traverse Measurement</t>
        </is>
      </c>
      <c r="C6" s="174" t="n"/>
      <c r="D6" s="174" t="n"/>
      <c r="E6" s="174" t="n"/>
      <c r="F6" s="174" t="n"/>
      <c r="G6" s="174" t="n"/>
      <c r="H6" s="173" t="n"/>
      <c r="I6" s="194" t="inlineStr">
        <is>
          <t>Design CFM</t>
        </is>
      </c>
      <c r="J6" s="188" t="inlineStr">
        <is>
          <t>Initial</t>
        </is>
      </c>
      <c r="K6" s="173" t="n"/>
      <c r="L6" s="188" t="inlineStr">
        <is>
          <t>Final</t>
        </is>
      </c>
      <c r="M6" s="173" t="n"/>
      <c r="P6" s="474" t="inlineStr">
        <is>
          <t>Velocity profile: enter each traverse reading (fpm); Final VEL averages them. Overflow readings may be placed in P:AA and included by editing the formula.</t>
        </is>
      </c>
    </row>
    <row r="7" ht="13.35" customHeight="1" s="162">
      <c r="B7" s="153" t="inlineStr">
        <is>
          <t xml:space="preserve">Point </t>
        </is>
      </c>
      <c r="C7" s="188" t="inlineStr">
        <is>
          <t>Area Served</t>
        </is>
      </c>
      <c r="D7" s="174" t="n"/>
      <c r="E7" s="173" t="n"/>
      <c r="F7" s="188" t="inlineStr">
        <is>
          <t>Size</t>
        </is>
      </c>
      <c r="G7" s="173" t="n"/>
      <c r="H7" s="188" t="inlineStr">
        <is>
          <t>Ak</t>
        </is>
      </c>
      <c r="I7" s="442" t="n"/>
      <c r="J7" s="188" t="inlineStr">
        <is>
          <t>VEL</t>
        </is>
      </c>
      <c r="K7" s="188" t="inlineStr">
        <is>
          <t>CFM</t>
        </is>
      </c>
      <c r="L7" s="188" t="inlineStr">
        <is>
          <t>VEL</t>
        </is>
      </c>
      <c r="M7" s="188" t="inlineStr">
        <is>
          <t>CFM</t>
        </is>
      </c>
    </row>
    <row r="8" ht="13.35" customHeight="1" s="162">
      <c r="B8" s="31" t="inlineStr">
        <is>
          <t>T-1</t>
        </is>
      </c>
      <c r="C8" s="307" t="n"/>
      <c r="D8" s="174" t="n"/>
      <c r="E8" s="173" t="n"/>
      <c r="F8" s="307" t="n"/>
      <c r="G8" s="173" t="n"/>
      <c r="H8" s="69" t="n"/>
      <c r="I8" s="189" t="n"/>
      <c r="J8" s="189" t="n"/>
      <c r="K8" s="189">
        <f>IF(J8*H8=0,"",J8*H8)</f>
        <v/>
      </c>
      <c r="L8" s="189">
        <f>IF(COUNT(C10:M11)=0,"",ROUND(AVERAGE(C10:M11),0))</f>
        <v/>
      </c>
      <c r="M8" s="189">
        <f>IF(L8*H8=0,"",L8*H8)</f>
        <v/>
      </c>
    </row>
    <row r="9" ht="13.35" customHeight="1" s="162">
      <c r="B9" s="188" t="inlineStr">
        <is>
          <t>Instrument</t>
        </is>
      </c>
      <c r="C9" s="173" t="n"/>
      <c r="D9" s="196" t="n"/>
      <c r="E9" s="174" t="n"/>
      <c r="F9" s="174" t="n"/>
      <c r="G9" s="173" t="n"/>
      <c r="H9" s="188" t="inlineStr">
        <is>
          <t>Duct Static Pressure</t>
        </is>
      </c>
      <c r="I9" s="174" t="n"/>
      <c r="J9" s="173" t="n"/>
      <c r="K9" s="53" t="n"/>
      <c r="L9" s="188" t="inlineStr">
        <is>
          <t>Temp</t>
        </is>
      </c>
      <c r="M9" s="52" t="n"/>
      <c r="N9" s="51" t="n"/>
    </row>
    <row r="10" ht="13.35" customHeight="1" s="162">
      <c r="B10" s="475">
        <f>"Profile ("&amp;COUNT(C10:M11)&amp;" pts)"</f>
        <v/>
      </c>
      <c r="C10" s="476" t="n"/>
      <c r="D10" s="476" t="n"/>
      <c r="E10" s="476" t="n"/>
      <c r="F10" s="476" t="n"/>
      <c r="G10" s="476" t="n"/>
      <c r="H10" s="476" t="n"/>
      <c r="I10" s="476" t="n"/>
      <c r="J10" s="476" t="n"/>
      <c r="K10" s="476" t="n"/>
      <c r="L10" s="476" t="n"/>
      <c r="M10" s="476" t="n"/>
    </row>
    <row r="11" ht="13.35" customHeight="1" s="162">
      <c r="B11" s="385" t="n"/>
      <c r="C11" s="476" t="n"/>
      <c r="D11" s="476" t="n"/>
      <c r="E11" s="476" t="n"/>
      <c r="F11" s="476" t="n"/>
      <c r="G11" s="476" t="n"/>
      <c r="H11" s="476" t="n"/>
      <c r="I11" s="476" t="n"/>
      <c r="J11" s="476" t="n"/>
      <c r="K11" s="476" t="n"/>
      <c r="L11" s="476" t="n"/>
      <c r="M11" s="476" t="n"/>
    </row>
    <row r="12" ht="13.35" customHeight="1" s="162">
      <c r="B12" s="188" t="inlineStr">
        <is>
          <t>Airflow Traverse Measurement</t>
        </is>
      </c>
      <c r="C12" s="174" t="n"/>
      <c r="D12" s="174" t="n"/>
      <c r="E12" s="174" t="n"/>
      <c r="F12" s="174" t="n"/>
      <c r="G12" s="174" t="n"/>
      <c r="H12" s="173" t="n"/>
      <c r="I12" s="194" t="inlineStr">
        <is>
          <t>Design CFM</t>
        </is>
      </c>
      <c r="J12" s="188" t="inlineStr">
        <is>
          <t>Initial</t>
        </is>
      </c>
      <c r="K12" s="173" t="n"/>
      <c r="L12" s="188" t="inlineStr">
        <is>
          <t>Final</t>
        </is>
      </c>
      <c r="M12" s="173" t="n"/>
    </row>
    <row r="13" ht="13.35" customHeight="1" s="162">
      <c r="B13" s="153" t="inlineStr">
        <is>
          <t xml:space="preserve">Point </t>
        </is>
      </c>
      <c r="C13" s="188" t="inlineStr">
        <is>
          <t>Area Served</t>
        </is>
      </c>
      <c r="D13" s="174" t="n"/>
      <c r="E13" s="173" t="n"/>
      <c r="F13" s="188" t="inlineStr">
        <is>
          <t>Size</t>
        </is>
      </c>
      <c r="G13" s="173" t="n"/>
      <c r="H13" s="188" t="inlineStr">
        <is>
          <t>Ak</t>
        </is>
      </c>
      <c r="I13" s="442" t="n"/>
      <c r="J13" s="188" t="inlineStr">
        <is>
          <t>VEL</t>
        </is>
      </c>
      <c r="K13" s="188" t="inlineStr">
        <is>
          <t>CFM</t>
        </is>
      </c>
      <c r="L13" s="188" t="inlineStr">
        <is>
          <t>VEL</t>
        </is>
      </c>
      <c r="M13" s="188" t="inlineStr">
        <is>
          <t>CFM</t>
        </is>
      </c>
    </row>
    <row r="14" ht="13.35" customHeight="1" s="162">
      <c r="B14" s="31" t="n"/>
      <c r="C14" s="307" t="n"/>
      <c r="D14" s="174" t="n"/>
      <c r="E14" s="173" t="n"/>
      <c r="F14" s="307" t="n"/>
      <c r="G14" s="173" t="n"/>
      <c r="H14" s="69" t="n"/>
      <c r="I14" s="189" t="n"/>
      <c r="J14" s="189" t="n"/>
      <c r="K14" s="189">
        <f>IF(J14*H14=0,"",J14*H14)</f>
        <v/>
      </c>
      <c r="L14" s="189">
        <f>IF(COUNT(C16:M17)=0,"",ROUND(AVERAGE(C16:M17),0))</f>
        <v/>
      </c>
      <c r="M14" s="189">
        <f>IF(L14*H14=0,"",L14*H14)</f>
        <v/>
      </c>
    </row>
    <row r="15" ht="13.35" customHeight="1" s="162">
      <c r="B15" s="188" t="inlineStr">
        <is>
          <t>Instrument</t>
        </is>
      </c>
      <c r="C15" s="173" t="n"/>
      <c r="D15" s="196" t="n"/>
      <c r="E15" s="174" t="n"/>
      <c r="F15" s="174" t="n"/>
      <c r="G15" s="173" t="n"/>
      <c r="H15" s="188" t="inlineStr">
        <is>
          <t>Duct Static Pressure</t>
        </is>
      </c>
      <c r="I15" s="174" t="n"/>
      <c r="J15" s="173" t="n"/>
      <c r="K15" s="53" t="n"/>
      <c r="L15" s="188" t="inlineStr">
        <is>
          <t>Temp</t>
        </is>
      </c>
      <c r="M15" s="52" t="n"/>
    </row>
    <row r="16" ht="13.35" customHeight="1" s="162">
      <c r="B16" s="475">
        <f>"Profile ("&amp;COUNT(C16:M17)&amp;" pts)"</f>
        <v/>
      </c>
      <c r="C16" s="476" t="n"/>
      <c r="D16" s="476" t="n"/>
      <c r="E16" s="476" t="n"/>
      <c r="F16" s="476" t="n"/>
      <c r="G16" s="476" t="n"/>
      <c r="H16" s="476" t="n"/>
      <c r="I16" s="476" t="n"/>
      <c r="J16" s="476" t="n"/>
      <c r="K16" s="476" t="n"/>
      <c r="L16" s="476" t="n"/>
      <c r="M16" s="476" t="n"/>
    </row>
    <row r="17" ht="13.35" customHeight="1" s="162">
      <c r="B17" s="385" t="n"/>
      <c r="C17" s="476" t="n"/>
      <c r="D17" s="476" t="n"/>
      <c r="E17" s="476" t="n"/>
      <c r="F17" s="476" t="n"/>
      <c r="G17" s="476" t="n"/>
      <c r="H17" s="476" t="n"/>
      <c r="I17" s="476" t="n"/>
      <c r="J17" s="476" t="n"/>
      <c r="K17" s="476" t="n"/>
      <c r="L17" s="476" t="n"/>
      <c r="M17" s="476" t="n"/>
    </row>
    <row r="18" ht="13.35" customHeight="1" s="162">
      <c r="B18" s="188" t="inlineStr">
        <is>
          <t>Airflow Traverse Measurement</t>
        </is>
      </c>
      <c r="C18" s="174" t="n"/>
      <c r="D18" s="174" t="n"/>
      <c r="E18" s="174" t="n"/>
      <c r="F18" s="174" t="n"/>
      <c r="G18" s="174" t="n"/>
      <c r="H18" s="173" t="n"/>
      <c r="I18" s="194" t="inlineStr">
        <is>
          <t>Design CFM</t>
        </is>
      </c>
      <c r="J18" s="188" t="inlineStr">
        <is>
          <t>Initial</t>
        </is>
      </c>
      <c r="K18" s="173" t="n"/>
      <c r="L18" s="188" t="inlineStr">
        <is>
          <t>Final</t>
        </is>
      </c>
      <c r="M18" s="173" t="n"/>
    </row>
    <row r="19" ht="13.35" customHeight="1" s="162">
      <c r="B19" s="153" t="inlineStr">
        <is>
          <t xml:space="preserve">Point </t>
        </is>
      </c>
      <c r="C19" s="188" t="inlineStr">
        <is>
          <t>Area Served</t>
        </is>
      </c>
      <c r="D19" s="174" t="n"/>
      <c r="E19" s="173" t="n"/>
      <c r="F19" s="188" t="inlineStr">
        <is>
          <t>Size</t>
        </is>
      </c>
      <c r="G19" s="173" t="n"/>
      <c r="H19" s="188" t="inlineStr">
        <is>
          <t>Ak</t>
        </is>
      </c>
      <c r="I19" s="442" t="n"/>
      <c r="J19" s="188" t="inlineStr">
        <is>
          <t>VEL</t>
        </is>
      </c>
      <c r="K19" s="188" t="inlineStr">
        <is>
          <t>CFM</t>
        </is>
      </c>
      <c r="L19" s="188" t="inlineStr">
        <is>
          <t>VEL</t>
        </is>
      </c>
      <c r="M19" s="188" t="inlineStr">
        <is>
          <t>CFM</t>
        </is>
      </c>
    </row>
    <row r="20" ht="13.35" customHeight="1" s="162">
      <c r="B20" s="31" t="n"/>
      <c r="C20" s="307" t="n"/>
      <c r="D20" s="174" t="n"/>
      <c r="E20" s="173" t="n"/>
      <c r="F20" s="307" t="n"/>
      <c r="G20" s="173" t="n"/>
      <c r="H20" s="69" t="n"/>
      <c r="I20" s="189" t="n"/>
      <c r="J20" s="189" t="n"/>
      <c r="K20" s="189">
        <f>IF(J20*H20=0,"",J20*H20)</f>
        <v/>
      </c>
      <c r="L20" s="189">
        <f>IF(COUNT(C22:M23)=0,"",ROUND(AVERAGE(C22:M23),0))</f>
        <v/>
      </c>
      <c r="M20" s="189">
        <f>IF(L20*H20=0,"",L20*H20)</f>
        <v/>
      </c>
    </row>
    <row r="21" ht="13.35" customHeight="1" s="162">
      <c r="B21" s="188" t="inlineStr">
        <is>
          <t>Instrument</t>
        </is>
      </c>
      <c r="C21" s="173" t="n"/>
      <c r="D21" s="196" t="n"/>
      <c r="E21" s="174" t="n"/>
      <c r="F21" s="174" t="n"/>
      <c r="G21" s="173" t="n"/>
      <c r="H21" s="188" t="inlineStr">
        <is>
          <t>Duct Static Pressure</t>
        </is>
      </c>
      <c r="I21" s="174" t="n"/>
      <c r="J21" s="173" t="n"/>
      <c r="K21" s="53" t="n"/>
      <c r="L21" s="188" t="inlineStr">
        <is>
          <t>Temp</t>
        </is>
      </c>
      <c r="M21" s="52" t="n"/>
    </row>
    <row r="22" ht="13.35" customHeight="1" s="162">
      <c r="B22" s="475">
        <f>"Profile ("&amp;COUNT(C22:M23)&amp;" pts)"</f>
        <v/>
      </c>
      <c r="C22" s="476" t="n"/>
      <c r="D22" s="476" t="n"/>
      <c r="E22" s="476" t="n"/>
      <c r="F22" s="476" t="n"/>
      <c r="G22" s="476" t="n"/>
      <c r="H22" s="476" t="n"/>
      <c r="I22" s="476" t="n"/>
      <c r="J22" s="476" t="n"/>
      <c r="K22" s="476" t="n"/>
      <c r="L22" s="476" t="n"/>
      <c r="M22" s="476" t="n"/>
    </row>
    <row r="23" ht="13.35" customHeight="1" s="162">
      <c r="B23" s="385" t="n"/>
      <c r="C23" s="476" t="n"/>
      <c r="D23" s="476" t="n"/>
      <c r="E23" s="476" t="n"/>
      <c r="F23" s="476" t="n"/>
      <c r="G23" s="476" t="n"/>
      <c r="H23" s="476" t="n"/>
      <c r="I23" s="476" t="n"/>
      <c r="J23" s="476" t="n"/>
      <c r="K23" s="476" t="n"/>
      <c r="L23" s="476" t="n"/>
      <c r="M23" s="476" t="n"/>
    </row>
    <row r="24" ht="13.35" customHeight="1" s="162">
      <c r="B24" s="188" t="inlineStr">
        <is>
          <t>Airflow Traverse Measurement</t>
        </is>
      </c>
      <c r="C24" s="174" t="n"/>
      <c r="D24" s="174" t="n"/>
      <c r="E24" s="174" t="n"/>
      <c r="F24" s="174" t="n"/>
      <c r="G24" s="174" t="n"/>
      <c r="H24" s="173" t="n"/>
      <c r="I24" s="194" t="inlineStr">
        <is>
          <t>Design CFM</t>
        </is>
      </c>
      <c r="J24" s="188" t="inlineStr">
        <is>
          <t>Initial</t>
        </is>
      </c>
      <c r="K24" s="173" t="n"/>
      <c r="L24" s="188" t="inlineStr">
        <is>
          <t>Final</t>
        </is>
      </c>
      <c r="M24" s="173" t="n"/>
    </row>
    <row r="25" ht="13.35" customHeight="1" s="162">
      <c r="B25" s="153" t="inlineStr">
        <is>
          <t xml:space="preserve">Point </t>
        </is>
      </c>
      <c r="C25" s="188" t="inlineStr">
        <is>
          <t>Area Served</t>
        </is>
      </c>
      <c r="D25" s="174" t="n"/>
      <c r="E25" s="173" t="n"/>
      <c r="F25" s="188" t="inlineStr">
        <is>
          <t>Size</t>
        </is>
      </c>
      <c r="G25" s="173" t="n"/>
      <c r="H25" s="188" t="inlineStr">
        <is>
          <t>Ak</t>
        </is>
      </c>
      <c r="I25" s="442" t="n"/>
      <c r="J25" s="188" t="inlineStr">
        <is>
          <t>VEL</t>
        </is>
      </c>
      <c r="K25" s="188" t="inlineStr">
        <is>
          <t>CFM</t>
        </is>
      </c>
      <c r="L25" s="188" t="inlineStr">
        <is>
          <t>VEL</t>
        </is>
      </c>
      <c r="M25" s="188" t="inlineStr">
        <is>
          <t>CFM</t>
        </is>
      </c>
    </row>
    <row r="26" ht="13.35" customHeight="1" s="162">
      <c r="B26" s="31" t="n"/>
      <c r="C26" s="307" t="n"/>
      <c r="D26" s="174" t="n"/>
      <c r="E26" s="173" t="n"/>
      <c r="F26" s="307" t="n"/>
      <c r="G26" s="173" t="n"/>
      <c r="H26" s="69" t="n"/>
      <c r="I26" s="189" t="n"/>
      <c r="J26" s="189" t="n"/>
      <c r="K26" s="189">
        <f>IF(J26*H26=0,"",J26*H26)</f>
        <v/>
      </c>
      <c r="L26" s="189">
        <f>IF(COUNT(C28:M29)=0,"",ROUND(AVERAGE(C28:M29),0))</f>
        <v/>
      </c>
      <c r="M26" s="189">
        <f>IF(L26*H26=0,"",L26*H26)</f>
        <v/>
      </c>
    </row>
    <row r="27" ht="13.35" customHeight="1" s="162">
      <c r="B27" s="188" t="inlineStr">
        <is>
          <t>Instrument</t>
        </is>
      </c>
      <c r="C27" s="173" t="n"/>
      <c r="D27" s="196" t="n"/>
      <c r="E27" s="174" t="n"/>
      <c r="F27" s="174" t="n"/>
      <c r="G27" s="173" t="n"/>
      <c r="H27" s="188" t="inlineStr">
        <is>
          <t>Duct Static Pressure</t>
        </is>
      </c>
      <c r="I27" s="174" t="n"/>
      <c r="J27" s="173" t="n"/>
      <c r="K27" s="53" t="n"/>
      <c r="L27" s="188" t="inlineStr">
        <is>
          <t>Temp</t>
        </is>
      </c>
      <c r="M27" s="52" t="n"/>
    </row>
    <row r="28" ht="13.35" customHeight="1" s="162">
      <c r="B28" s="475">
        <f>"Profile ("&amp;COUNT(C28:M29)&amp;" pts)"</f>
        <v/>
      </c>
      <c r="C28" s="476" t="n"/>
      <c r="D28" s="476" t="n"/>
      <c r="E28" s="476" t="n"/>
      <c r="F28" s="476" t="n"/>
      <c r="G28" s="476" t="n"/>
      <c r="H28" s="476" t="n"/>
      <c r="I28" s="476" t="n"/>
      <c r="J28" s="476" t="n"/>
      <c r="K28" s="476" t="n"/>
      <c r="L28" s="476" t="n"/>
      <c r="M28" s="476" t="n"/>
    </row>
    <row r="29" ht="13.35" customHeight="1" s="162">
      <c r="B29" s="385" t="n"/>
      <c r="C29" s="476" t="n"/>
      <c r="D29" s="476" t="n"/>
      <c r="E29" s="476" t="n"/>
      <c r="F29" s="476" t="n"/>
      <c r="G29" s="476" t="n"/>
      <c r="H29" s="476" t="n"/>
      <c r="I29" s="476" t="n"/>
      <c r="J29" s="476" t="n"/>
      <c r="K29" s="476" t="n"/>
      <c r="L29" s="476" t="n"/>
      <c r="M29" s="476" t="n"/>
    </row>
    <row r="30" ht="13.35" customHeight="1" s="162">
      <c r="B30" s="188" t="inlineStr">
        <is>
          <t>Airflow Traverse Measurement</t>
        </is>
      </c>
      <c r="C30" s="174" t="n"/>
      <c r="D30" s="174" t="n"/>
      <c r="E30" s="174" t="n"/>
      <c r="F30" s="174" t="n"/>
      <c r="G30" s="174" t="n"/>
      <c r="H30" s="173" t="n"/>
      <c r="I30" s="194" t="inlineStr">
        <is>
          <t>Design CFM</t>
        </is>
      </c>
      <c r="J30" s="188" t="inlineStr">
        <is>
          <t>Initial</t>
        </is>
      </c>
      <c r="K30" s="173" t="n"/>
      <c r="L30" s="188" t="inlineStr">
        <is>
          <t>Final</t>
        </is>
      </c>
      <c r="M30" s="173" t="n"/>
    </row>
    <row r="31" ht="13.35" customHeight="1" s="162">
      <c r="B31" s="153" t="inlineStr">
        <is>
          <t xml:space="preserve">Point </t>
        </is>
      </c>
      <c r="C31" s="188" t="inlineStr">
        <is>
          <t>Area Served</t>
        </is>
      </c>
      <c r="D31" s="174" t="n"/>
      <c r="E31" s="173" t="n"/>
      <c r="F31" s="188" t="inlineStr">
        <is>
          <t>Size</t>
        </is>
      </c>
      <c r="G31" s="173" t="n"/>
      <c r="H31" s="188" t="inlineStr">
        <is>
          <t>Ak</t>
        </is>
      </c>
      <c r="I31" s="442" t="n"/>
      <c r="J31" s="188" t="inlineStr">
        <is>
          <t>VEL</t>
        </is>
      </c>
      <c r="K31" s="188" t="inlineStr">
        <is>
          <t>CFM</t>
        </is>
      </c>
      <c r="L31" s="188" t="inlineStr">
        <is>
          <t>VEL</t>
        </is>
      </c>
      <c r="M31" s="188" t="inlineStr">
        <is>
          <t>CFM</t>
        </is>
      </c>
    </row>
    <row r="32" ht="13.35" customHeight="1" s="162">
      <c r="B32" s="31" t="n"/>
      <c r="C32" s="307" t="n"/>
      <c r="D32" s="174" t="n"/>
      <c r="E32" s="173" t="n"/>
      <c r="F32" s="307" t="n"/>
      <c r="G32" s="173" t="n"/>
      <c r="H32" s="69" t="n"/>
      <c r="I32" s="189" t="n"/>
      <c r="J32" s="189" t="n"/>
      <c r="K32" s="189">
        <f>IF(J32*H32=0,"",J32*H32)</f>
        <v/>
      </c>
      <c r="L32" s="189">
        <f>IF(COUNT(C34:M35)=0,"",ROUND(AVERAGE(C34:M35),0))</f>
        <v/>
      </c>
      <c r="M32" s="189">
        <f>IF(L32*H32=0,"",L32*H32)</f>
        <v/>
      </c>
    </row>
    <row r="33" ht="13.35" customHeight="1" s="162">
      <c r="B33" s="188" t="inlineStr">
        <is>
          <t>Instrument</t>
        </is>
      </c>
      <c r="C33" s="173" t="n"/>
      <c r="D33" s="196" t="n"/>
      <c r="E33" s="174" t="n"/>
      <c r="F33" s="174" t="n"/>
      <c r="G33" s="173" t="n"/>
      <c r="H33" s="188" t="inlineStr">
        <is>
          <t>Duct Static Pressure</t>
        </is>
      </c>
      <c r="I33" s="174" t="n"/>
      <c r="J33" s="173" t="n"/>
      <c r="K33" s="53" t="n"/>
      <c r="L33" s="188" t="inlineStr">
        <is>
          <t>Temp</t>
        </is>
      </c>
      <c r="M33" s="52" t="n"/>
    </row>
    <row r="34" ht="13.35" customHeight="1" s="162">
      <c r="B34" s="475">
        <f>"Profile ("&amp;COUNT(C34:M35)&amp;" pts)"</f>
        <v/>
      </c>
      <c r="C34" s="476" t="n"/>
      <c r="D34" s="476" t="n"/>
      <c r="E34" s="476" t="n"/>
      <c r="F34" s="476" t="n"/>
      <c r="G34" s="476" t="n"/>
      <c r="H34" s="476" t="n"/>
      <c r="I34" s="476" t="n"/>
      <c r="J34" s="476" t="n"/>
      <c r="K34" s="476" t="n"/>
      <c r="L34" s="476" t="n"/>
      <c r="M34" s="476" t="n"/>
    </row>
    <row r="35" ht="13.35" customHeight="1" s="162">
      <c r="B35" s="385" t="n"/>
      <c r="C35" s="476" t="n"/>
      <c r="D35" s="476" t="n"/>
      <c r="E35" s="476" t="n"/>
      <c r="F35" s="476" t="n"/>
      <c r="G35" s="476" t="n"/>
      <c r="H35" s="476" t="n"/>
      <c r="I35" s="476" t="n"/>
      <c r="J35" s="476" t="n"/>
      <c r="K35" s="476" t="n"/>
      <c r="L35" s="476" t="n"/>
      <c r="M35" s="476" t="n"/>
    </row>
    <row r="36" ht="13.35" customHeight="1" s="162">
      <c r="B36" s="188" t="inlineStr">
        <is>
          <t>Airflow Traverse Measurement</t>
        </is>
      </c>
      <c r="C36" s="174" t="n"/>
      <c r="D36" s="174" t="n"/>
      <c r="E36" s="174" t="n"/>
      <c r="F36" s="174" t="n"/>
      <c r="G36" s="174" t="n"/>
      <c r="H36" s="173" t="n"/>
      <c r="I36" s="194" t="inlineStr">
        <is>
          <t>Design CFM</t>
        </is>
      </c>
      <c r="J36" s="188" t="inlineStr">
        <is>
          <t>Initial</t>
        </is>
      </c>
      <c r="K36" s="173" t="n"/>
      <c r="L36" s="188" t="inlineStr">
        <is>
          <t>Final</t>
        </is>
      </c>
      <c r="M36" s="173" t="n"/>
    </row>
    <row r="37" ht="13.35" customHeight="1" s="162">
      <c r="B37" s="153" t="inlineStr">
        <is>
          <t xml:space="preserve">Point </t>
        </is>
      </c>
      <c r="C37" s="188" t="inlineStr">
        <is>
          <t>Area Served</t>
        </is>
      </c>
      <c r="D37" s="174" t="n"/>
      <c r="E37" s="173" t="n"/>
      <c r="F37" s="188" t="inlineStr">
        <is>
          <t>Size</t>
        </is>
      </c>
      <c r="G37" s="173" t="n"/>
      <c r="H37" s="188" t="inlineStr">
        <is>
          <t>Ak</t>
        </is>
      </c>
      <c r="I37" s="442" t="n"/>
      <c r="J37" s="188" t="inlineStr">
        <is>
          <t>VEL</t>
        </is>
      </c>
      <c r="K37" s="188" t="inlineStr">
        <is>
          <t>CFM</t>
        </is>
      </c>
      <c r="L37" s="188" t="inlineStr">
        <is>
          <t>VEL</t>
        </is>
      </c>
      <c r="M37" s="188" t="inlineStr">
        <is>
          <t>CFM</t>
        </is>
      </c>
    </row>
    <row r="38" ht="13.35" customHeight="1" s="162">
      <c r="B38" s="31" t="n"/>
      <c r="C38" s="307" t="n"/>
      <c r="D38" s="174" t="n"/>
      <c r="E38" s="173" t="n"/>
      <c r="F38" s="307" t="n"/>
      <c r="G38" s="173" t="n"/>
      <c r="H38" s="69" t="n"/>
      <c r="I38" s="189" t="n"/>
      <c r="J38" s="189" t="n"/>
      <c r="K38" s="189">
        <f>IF(J38*H38=0,"",J38*H38)</f>
        <v/>
      </c>
      <c r="L38" s="189">
        <f>IF(COUNT(C40:M41)=0,"",ROUND(AVERAGE(C40:M41),0))</f>
        <v/>
      </c>
      <c r="M38" s="189">
        <f>IF(L38*H38=0,"",L38*H38)</f>
        <v/>
      </c>
    </row>
    <row r="39" ht="13.35" customHeight="1" s="162">
      <c r="B39" s="188" t="inlineStr">
        <is>
          <t>Instrument</t>
        </is>
      </c>
      <c r="C39" s="173" t="n"/>
      <c r="D39" s="196" t="n"/>
      <c r="E39" s="174" t="n"/>
      <c r="F39" s="174" t="n"/>
      <c r="G39" s="173" t="n"/>
      <c r="H39" s="188" t="inlineStr">
        <is>
          <t>Duct Static Pressure</t>
        </is>
      </c>
      <c r="I39" s="174" t="n"/>
      <c r="J39" s="173" t="n"/>
      <c r="K39" s="53" t="n"/>
      <c r="L39" s="188" t="inlineStr">
        <is>
          <t>Temp</t>
        </is>
      </c>
      <c r="M39" s="52" t="n"/>
    </row>
    <row r="40" ht="13.35" customHeight="1" s="162">
      <c r="B40" s="475">
        <f>"Profile ("&amp;COUNT(C40:M41)&amp;" pts)"</f>
        <v/>
      </c>
      <c r="C40" s="476" t="n"/>
      <c r="D40" s="476" t="n"/>
      <c r="E40" s="476" t="n"/>
      <c r="F40" s="476" t="n"/>
      <c r="G40" s="476" t="n"/>
      <c r="H40" s="476" t="n"/>
      <c r="I40" s="476" t="n"/>
      <c r="J40" s="476" t="n"/>
      <c r="K40" s="476" t="n"/>
      <c r="L40" s="476" t="n"/>
      <c r="M40" s="476" t="n"/>
    </row>
    <row r="41" ht="13.35" customHeight="1" s="162">
      <c r="B41" s="385" t="n"/>
      <c r="C41" s="476" t="n"/>
      <c r="D41" s="476" t="n"/>
      <c r="E41" s="476" t="n"/>
      <c r="F41" s="476" t="n"/>
      <c r="G41" s="476" t="n"/>
      <c r="H41" s="476" t="n"/>
      <c r="I41" s="476" t="n"/>
      <c r="J41" s="476" t="n"/>
      <c r="K41" s="476" t="n"/>
      <c r="L41" s="476" t="n"/>
      <c r="M41" s="476" t="n"/>
    </row>
    <row r="42" ht="13.35" customHeight="1" s="162">
      <c r="B42" s="188" t="inlineStr">
        <is>
          <t>Airflow Traverse Measurement</t>
        </is>
      </c>
      <c r="C42" s="174" t="n"/>
      <c r="D42" s="174" t="n"/>
      <c r="E42" s="174" t="n"/>
      <c r="F42" s="174" t="n"/>
      <c r="G42" s="174" t="n"/>
      <c r="H42" s="173" t="n"/>
      <c r="I42" s="194" t="inlineStr">
        <is>
          <t>Design CFM</t>
        </is>
      </c>
      <c r="J42" s="188" t="inlineStr">
        <is>
          <t>Initial</t>
        </is>
      </c>
      <c r="K42" s="173" t="n"/>
      <c r="L42" s="188" t="inlineStr">
        <is>
          <t>Final</t>
        </is>
      </c>
      <c r="M42" s="173" t="n"/>
    </row>
    <row r="43" ht="13.35" customHeight="1" s="162">
      <c r="B43" s="153" t="inlineStr">
        <is>
          <t xml:space="preserve">Point </t>
        </is>
      </c>
      <c r="C43" s="188" t="inlineStr">
        <is>
          <t>Area Served</t>
        </is>
      </c>
      <c r="D43" s="174" t="n"/>
      <c r="E43" s="173" t="n"/>
      <c r="F43" s="188" t="inlineStr">
        <is>
          <t>Size</t>
        </is>
      </c>
      <c r="G43" s="173" t="n"/>
      <c r="H43" s="188" t="inlineStr">
        <is>
          <t>Ak</t>
        </is>
      </c>
      <c r="I43" s="442" t="n"/>
      <c r="J43" s="188" t="inlineStr">
        <is>
          <t>VEL</t>
        </is>
      </c>
      <c r="K43" s="188" t="inlineStr">
        <is>
          <t>CFM</t>
        </is>
      </c>
      <c r="L43" s="188" t="inlineStr">
        <is>
          <t>VEL</t>
        </is>
      </c>
      <c r="M43" s="188" t="inlineStr">
        <is>
          <t>CFM</t>
        </is>
      </c>
    </row>
    <row r="44" ht="13.35" customHeight="1" s="162">
      <c r="B44" s="31" t="n"/>
      <c r="C44" s="307" t="n"/>
      <c r="D44" s="174" t="n"/>
      <c r="E44" s="173" t="n"/>
      <c r="F44" s="307" t="n"/>
      <c r="G44" s="173" t="n"/>
      <c r="H44" s="69" t="n"/>
      <c r="I44" s="189" t="n"/>
      <c r="J44" s="189" t="n"/>
      <c r="K44" s="189">
        <f>IF(J44*H44=0,"",J44*H44)</f>
        <v/>
      </c>
      <c r="L44" s="189">
        <f>IF(COUNT(C46:M47)=0,"",ROUND(AVERAGE(C46:M47),0))</f>
        <v/>
      </c>
      <c r="M44" s="189">
        <f>IF(L44*H44=0,"",L44*H44)</f>
        <v/>
      </c>
    </row>
    <row r="45" ht="13.35" customHeight="1" s="162">
      <c r="B45" s="188" t="inlineStr">
        <is>
          <t>Instrument</t>
        </is>
      </c>
      <c r="C45" s="173" t="n"/>
      <c r="D45" s="196" t="n"/>
      <c r="E45" s="174" t="n"/>
      <c r="F45" s="174" t="n"/>
      <c r="G45" s="173" t="n"/>
      <c r="H45" s="188" t="inlineStr">
        <is>
          <t>Duct Static Pressure</t>
        </is>
      </c>
      <c r="I45" s="174" t="n"/>
      <c r="J45" s="173" t="n"/>
      <c r="K45" s="53" t="n"/>
      <c r="L45" s="188" t="inlineStr">
        <is>
          <t>Temp</t>
        </is>
      </c>
      <c r="M45" s="52" t="n"/>
    </row>
    <row r="46" ht="13.35" customHeight="1" s="162">
      <c r="B46" s="475">
        <f>"Profile ("&amp;COUNT(C46:M47)&amp;" pts)"</f>
        <v/>
      </c>
      <c r="C46" s="476" t="n"/>
      <c r="D46" s="476" t="n"/>
      <c r="E46" s="476" t="n"/>
      <c r="F46" s="476" t="n"/>
      <c r="G46" s="476" t="n"/>
      <c r="H46" s="476" t="n"/>
      <c r="I46" s="476" t="n"/>
      <c r="J46" s="476" t="n"/>
      <c r="K46" s="476" t="n"/>
      <c r="L46" s="476" t="n"/>
      <c r="M46" s="476" t="n"/>
    </row>
    <row r="47" ht="13.35" customHeight="1" s="162">
      <c r="B47" s="385" t="n"/>
      <c r="C47" s="476" t="n"/>
      <c r="D47" s="476" t="n"/>
      <c r="E47" s="476" t="n"/>
      <c r="F47" s="476" t="n"/>
      <c r="G47" s="476" t="n"/>
      <c r="H47" s="476" t="n"/>
      <c r="I47" s="476" t="n"/>
      <c r="J47" s="476" t="n"/>
      <c r="K47" s="476" t="n"/>
      <c r="L47" s="476" t="n"/>
      <c r="M47" s="476"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3" t="n"/>
      <c r="C53" s="3" t="n"/>
      <c r="D53" s="253" t="n"/>
      <c r="E53" s="253" t="n"/>
      <c r="F53" s="253" t="n"/>
      <c r="G53" s="253" t="n"/>
      <c r="H53" s="253" t="n"/>
      <c r="I53" s="253" t="n"/>
      <c r="J53" s="253" t="n"/>
      <c r="K53" s="253" t="n"/>
      <c r="L53" s="253" t="n"/>
      <c r="M53" s="253" t="n"/>
    </row>
    <row r="54" ht="13.35" customHeight="1" s="162">
      <c r="B54" s="5" t="n"/>
      <c r="C54" s="5" t="n"/>
    </row>
    <row r="55" ht="13.35" customHeight="1" s="162">
      <c r="B55" s="188" t="inlineStr">
        <is>
          <t>Airflow Traverse Measurement</t>
        </is>
      </c>
      <c r="C55" s="174" t="n"/>
      <c r="D55" s="174" t="n"/>
      <c r="E55" s="174" t="n"/>
      <c r="F55" s="174" t="n"/>
      <c r="G55" s="174" t="n"/>
      <c r="H55" s="173" t="n"/>
      <c r="I55" s="194" t="inlineStr">
        <is>
          <t>Design CFM</t>
        </is>
      </c>
      <c r="J55" s="188" t="inlineStr">
        <is>
          <t>Initial</t>
        </is>
      </c>
      <c r="K55" s="173" t="n"/>
      <c r="L55" s="188" t="inlineStr">
        <is>
          <t>Final</t>
        </is>
      </c>
      <c r="M55" s="173" t="n"/>
    </row>
    <row r="56" ht="13.35" customHeight="1" s="162">
      <c r="B56" s="153" t="inlineStr">
        <is>
          <t xml:space="preserve">Point </t>
        </is>
      </c>
      <c r="C56" s="188" t="inlineStr">
        <is>
          <t>Area Served</t>
        </is>
      </c>
      <c r="D56" s="174" t="n"/>
      <c r="E56" s="173" t="n"/>
      <c r="F56" s="188" t="inlineStr">
        <is>
          <t>Size</t>
        </is>
      </c>
      <c r="G56" s="173" t="n"/>
      <c r="H56" s="188" t="inlineStr">
        <is>
          <t>Ak</t>
        </is>
      </c>
      <c r="I56" s="442" t="n"/>
      <c r="J56" s="188" t="inlineStr">
        <is>
          <t>VEL</t>
        </is>
      </c>
      <c r="K56" s="188" t="inlineStr">
        <is>
          <t>CFM</t>
        </is>
      </c>
      <c r="L56" s="188" t="inlineStr">
        <is>
          <t>VEL</t>
        </is>
      </c>
      <c r="M56" s="188" t="inlineStr">
        <is>
          <t>CFM</t>
        </is>
      </c>
    </row>
    <row r="57" ht="13.35" customHeight="1" s="162">
      <c r="B57" s="31" t="n"/>
      <c r="C57" s="307" t="n"/>
      <c r="D57" s="174" t="n"/>
      <c r="E57" s="173" t="n"/>
      <c r="F57" s="307" t="n"/>
      <c r="G57" s="173" t="n"/>
      <c r="H57" s="69" t="n"/>
      <c r="I57" s="189" t="n"/>
      <c r="J57" s="189" t="n"/>
      <c r="K57" s="189">
        <f>IF(J57*H57=0,"",J57*H57)</f>
        <v/>
      </c>
      <c r="L57" s="189">
        <f>IF(COUNT(C59:M60)=0,"",ROUND(AVERAGE(C59:M60),0))</f>
        <v/>
      </c>
      <c r="M57" s="189">
        <f>IF(L57*H57=0,"",L57*H57)</f>
        <v/>
      </c>
    </row>
    <row r="58" ht="13.35" customHeight="1" s="162">
      <c r="B58" s="188" t="inlineStr">
        <is>
          <t>Instrument</t>
        </is>
      </c>
      <c r="C58" s="173" t="n"/>
      <c r="D58" s="196" t="n"/>
      <c r="E58" s="174" t="n"/>
      <c r="F58" s="174" t="n"/>
      <c r="G58" s="173" t="n"/>
      <c r="H58" s="188" t="inlineStr">
        <is>
          <t>Duct Static Pressure</t>
        </is>
      </c>
      <c r="I58" s="174" t="n"/>
      <c r="J58" s="173" t="n"/>
      <c r="K58" s="53" t="n"/>
      <c r="L58" s="188" t="inlineStr">
        <is>
          <t>Temp</t>
        </is>
      </c>
      <c r="M58" s="52" t="n"/>
    </row>
    <row r="59" ht="13.35" customHeight="1" s="162">
      <c r="B59" s="475">
        <f>"Profile ("&amp;COUNT(C59:M60)&amp;" pts)"</f>
        <v/>
      </c>
      <c r="C59" s="476" t="n"/>
      <c r="D59" s="476" t="n"/>
      <c r="E59" s="476" t="n"/>
      <c r="F59" s="476" t="n"/>
      <c r="G59" s="476" t="n"/>
      <c r="H59" s="476" t="n"/>
      <c r="I59" s="476" t="n"/>
      <c r="J59" s="476" t="n"/>
      <c r="K59" s="476" t="n"/>
      <c r="L59" s="476" t="n"/>
      <c r="M59" s="476" t="n"/>
    </row>
    <row r="60" ht="13.35" customHeight="1" s="162">
      <c r="B60" s="385" t="n"/>
      <c r="C60" s="476" t="n"/>
      <c r="D60" s="476" t="n"/>
      <c r="E60" s="476" t="n"/>
      <c r="F60" s="476" t="n"/>
      <c r="G60" s="476" t="n"/>
      <c r="H60" s="476" t="n"/>
      <c r="I60" s="476" t="n"/>
      <c r="J60" s="476" t="n"/>
      <c r="K60" s="476" t="n"/>
      <c r="L60" s="476" t="n"/>
      <c r="M60" s="476" t="n"/>
    </row>
    <row r="61" ht="13.35" customHeight="1" s="162">
      <c r="B61" s="188" t="inlineStr">
        <is>
          <t>Airflow Traverse Measurement</t>
        </is>
      </c>
      <c r="C61" s="174" t="n"/>
      <c r="D61" s="174" t="n"/>
      <c r="E61" s="174" t="n"/>
      <c r="F61" s="174" t="n"/>
      <c r="G61" s="174" t="n"/>
      <c r="H61" s="173" t="n"/>
      <c r="I61" s="194" t="inlineStr">
        <is>
          <t>Design CFM</t>
        </is>
      </c>
      <c r="J61" s="188" t="inlineStr">
        <is>
          <t>Initial</t>
        </is>
      </c>
      <c r="K61" s="173" t="n"/>
      <c r="L61" s="188" t="inlineStr">
        <is>
          <t>Final</t>
        </is>
      </c>
      <c r="M61" s="173" t="n"/>
    </row>
    <row r="62" ht="13.35" customHeight="1" s="162">
      <c r="B62" s="153" t="inlineStr">
        <is>
          <t xml:space="preserve">Point </t>
        </is>
      </c>
      <c r="C62" s="188" t="inlineStr">
        <is>
          <t>Area Served</t>
        </is>
      </c>
      <c r="D62" s="174" t="n"/>
      <c r="E62" s="173" t="n"/>
      <c r="F62" s="188" t="inlineStr">
        <is>
          <t>Size</t>
        </is>
      </c>
      <c r="G62" s="173" t="n"/>
      <c r="H62" s="188" t="inlineStr">
        <is>
          <t>Ak</t>
        </is>
      </c>
      <c r="I62" s="442" t="n"/>
      <c r="J62" s="188" t="inlineStr">
        <is>
          <t>VEL</t>
        </is>
      </c>
      <c r="K62" s="188" t="inlineStr">
        <is>
          <t>CFM</t>
        </is>
      </c>
      <c r="L62" s="188" t="inlineStr">
        <is>
          <t>VEL</t>
        </is>
      </c>
      <c r="M62" s="188" t="inlineStr">
        <is>
          <t>CFM</t>
        </is>
      </c>
    </row>
    <row r="63" ht="13.35" customHeight="1" s="162">
      <c r="B63" s="31" t="n"/>
      <c r="C63" s="307" t="n"/>
      <c r="D63" s="174" t="n"/>
      <c r="E63" s="173" t="n"/>
      <c r="F63" s="307" t="n"/>
      <c r="G63" s="173" t="n"/>
      <c r="H63" s="69" t="n"/>
      <c r="I63" s="189" t="n"/>
      <c r="J63" s="189" t="n"/>
      <c r="K63" s="189">
        <f>IF(J63*H63=0,"",J63*H63)</f>
        <v/>
      </c>
      <c r="L63" s="189">
        <f>IF(COUNT(C65:M66)=0,"",ROUND(AVERAGE(C65:M66),0))</f>
        <v/>
      </c>
      <c r="M63" s="189">
        <f>IF(L63*H63=0,"",L63*H63)</f>
        <v/>
      </c>
    </row>
    <row r="64" ht="13.35" customHeight="1" s="162">
      <c r="B64" s="188" t="inlineStr">
        <is>
          <t>Instrument</t>
        </is>
      </c>
      <c r="C64" s="173" t="n"/>
      <c r="D64" s="196" t="n"/>
      <c r="E64" s="174" t="n"/>
      <c r="F64" s="174" t="n"/>
      <c r="G64" s="173" t="n"/>
      <c r="H64" s="188" t="inlineStr">
        <is>
          <t>Duct Static Pressure</t>
        </is>
      </c>
      <c r="I64" s="174" t="n"/>
      <c r="J64" s="173" t="n"/>
      <c r="K64" s="53" t="n"/>
      <c r="L64" s="188" t="inlineStr">
        <is>
          <t>Temp</t>
        </is>
      </c>
      <c r="M64" s="52" t="n"/>
    </row>
    <row r="65" ht="13.35" customHeight="1" s="162">
      <c r="B65" s="475">
        <f>"Profile ("&amp;COUNT(C65:M66)&amp;" pts)"</f>
        <v/>
      </c>
      <c r="C65" s="476" t="n"/>
      <c r="D65" s="476" t="n"/>
      <c r="E65" s="476" t="n"/>
      <c r="F65" s="476" t="n"/>
      <c r="G65" s="476" t="n"/>
      <c r="H65" s="476" t="n"/>
      <c r="I65" s="476" t="n"/>
      <c r="J65" s="476" t="n"/>
      <c r="K65" s="476" t="n"/>
      <c r="L65" s="476" t="n"/>
      <c r="M65" s="476" t="n"/>
    </row>
    <row r="66" ht="13.35" customHeight="1" s="162">
      <c r="B66" s="385" t="n"/>
      <c r="C66" s="476" t="n"/>
      <c r="D66" s="476" t="n"/>
      <c r="E66" s="476" t="n"/>
      <c r="F66" s="476" t="n"/>
      <c r="G66" s="476" t="n"/>
      <c r="H66" s="476" t="n"/>
      <c r="I66" s="476" t="n"/>
      <c r="J66" s="476" t="n"/>
      <c r="K66" s="476" t="n"/>
      <c r="L66" s="476" t="n"/>
      <c r="M66" s="476" t="n"/>
    </row>
    <row r="67" ht="13.35" customHeight="1" s="162">
      <c r="B67" s="188" t="inlineStr">
        <is>
          <t>Airflow Traverse Measurement</t>
        </is>
      </c>
      <c r="C67" s="174" t="n"/>
      <c r="D67" s="174" t="n"/>
      <c r="E67" s="174" t="n"/>
      <c r="F67" s="174" t="n"/>
      <c r="G67" s="174" t="n"/>
      <c r="H67" s="173" t="n"/>
      <c r="I67" s="194" t="inlineStr">
        <is>
          <t>Design CFM</t>
        </is>
      </c>
      <c r="J67" s="188" t="inlineStr">
        <is>
          <t>Initial</t>
        </is>
      </c>
      <c r="K67" s="173" t="n"/>
      <c r="L67" s="188" t="inlineStr">
        <is>
          <t>Final</t>
        </is>
      </c>
      <c r="M67" s="173" t="n"/>
    </row>
    <row r="68" ht="13.35" customHeight="1" s="162">
      <c r="B68" s="153" t="inlineStr">
        <is>
          <t xml:space="preserve">Point </t>
        </is>
      </c>
      <c r="C68" s="188" t="inlineStr">
        <is>
          <t>Area Served</t>
        </is>
      </c>
      <c r="D68" s="174" t="n"/>
      <c r="E68" s="173" t="n"/>
      <c r="F68" s="188" t="inlineStr">
        <is>
          <t>Size</t>
        </is>
      </c>
      <c r="G68" s="173" t="n"/>
      <c r="H68" s="188" t="inlineStr">
        <is>
          <t>Ak</t>
        </is>
      </c>
      <c r="I68" s="442" t="n"/>
      <c r="J68" s="188" t="inlineStr">
        <is>
          <t>VEL</t>
        </is>
      </c>
      <c r="K68" s="188" t="inlineStr">
        <is>
          <t>CFM</t>
        </is>
      </c>
      <c r="L68" s="188" t="inlineStr">
        <is>
          <t>VEL</t>
        </is>
      </c>
      <c r="M68" s="188" t="inlineStr">
        <is>
          <t>CFM</t>
        </is>
      </c>
    </row>
    <row r="69" ht="13.35" customHeight="1" s="162">
      <c r="B69" s="31" t="n"/>
      <c r="C69" s="307" t="n"/>
      <c r="D69" s="174" t="n"/>
      <c r="E69" s="173" t="n"/>
      <c r="F69" s="307" t="n"/>
      <c r="G69" s="173" t="n"/>
      <c r="H69" s="69" t="n"/>
      <c r="I69" s="189" t="n"/>
      <c r="J69" s="189" t="n"/>
      <c r="K69" s="189">
        <f>IF(J69*H69=0,"",J69*H69)</f>
        <v/>
      </c>
      <c r="L69" s="189">
        <f>IF(COUNT(C71:M72)=0,"",ROUND(AVERAGE(C71:M72),0))</f>
        <v/>
      </c>
      <c r="M69" s="189">
        <f>IF(L69*H69=0,"",L69*H69)</f>
        <v/>
      </c>
    </row>
    <row r="70" ht="13.35" customHeight="1" s="162">
      <c r="B70" s="188" t="inlineStr">
        <is>
          <t>Instrument</t>
        </is>
      </c>
      <c r="C70" s="173" t="n"/>
      <c r="D70" s="196" t="n"/>
      <c r="E70" s="174" t="n"/>
      <c r="F70" s="174" t="n"/>
      <c r="G70" s="173" t="n"/>
      <c r="H70" s="188" t="inlineStr">
        <is>
          <t>Duct Static Pressure</t>
        </is>
      </c>
      <c r="I70" s="174" t="n"/>
      <c r="J70" s="173" t="n"/>
      <c r="K70" s="53" t="n"/>
      <c r="L70" s="188" t="inlineStr">
        <is>
          <t>Temp</t>
        </is>
      </c>
      <c r="M70" s="52" t="n"/>
    </row>
    <row r="71" ht="13.35" customHeight="1" s="162">
      <c r="B71" s="475">
        <f>"Profile ("&amp;COUNT(C71:M72)&amp;" pts)"</f>
        <v/>
      </c>
      <c r="C71" s="476" t="n"/>
      <c r="D71" s="476" t="n"/>
      <c r="E71" s="476" t="n"/>
      <c r="F71" s="476" t="n"/>
      <c r="G71" s="476" t="n"/>
      <c r="H71" s="476" t="n"/>
      <c r="I71" s="476" t="n"/>
      <c r="J71" s="476" t="n"/>
      <c r="K71" s="476" t="n"/>
      <c r="L71" s="476" t="n"/>
      <c r="M71" s="476" t="n"/>
    </row>
    <row r="72" ht="13.35" customHeight="1" s="162">
      <c r="B72" s="385" t="n"/>
      <c r="C72" s="476" t="n"/>
      <c r="D72" s="476" t="n"/>
      <c r="E72" s="476" t="n"/>
      <c r="F72" s="476" t="n"/>
      <c r="G72" s="476" t="n"/>
      <c r="H72" s="476" t="n"/>
      <c r="I72" s="476" t="n"/>
      <c r="J72" s="476" t="n"/>
      <c r="K72" s="476" t="n"/>
      <c r="L72" s="476" t="n"/>
      <c r="M72" s="476" t="n"/>
    </row>
    <row r="73" ht="13.35" customHeight="1" s="162">
      <c r="B73" s="188" t="inlineStr">
        <is>
          <t>Airflow Traverse Measurement</t>
        </is>
      </c>
      <c r="C73" s="174" t="n"/>
      <c r="D73" s="174" t="n"/>
      <c r="E73" s="174" t="n"/>
      <c r="F73" s="174" t="n"/>
      <c r="G73" s="174" t="n"/>
      <c r="H73" s="173" t="n"/>
      <c r="I73" s="194" t="inlineStr">
        <is>
          <t>Design CFM</t>
        </is>
      </c>
      <c r="J73" s="188" t="inlineStr">
        <is>
          <t>Initial</t>
        </is>
      </c>
      <c r="K73" s="173" t="n"/>
      <c r="L73" s="188" t="inlineStr">
        <is>
          <t>Final</t>
        </is>
      </c>
      <c r="M73" s="173" t="n"/>
    </row>
    <row r="74" ht="13.35" customHeight="1" s="162">
      <c r="B74" s="153" t="inlineStr">
        <is>
          <t xml:space="preserve">Point </t>
        </is>
      </c>
      <c r="C74" s="188" t="inlineStr">
        <is>
          <t>Area Served</t>
        </is>
      </c>
      <c r="D74" s="174" t="n"/>
      <c r="E74" s="173" t="n"/>
      <c r="F74" s="188" t="inlineStr">
        <is>
          <t>Size</t>
        </is>
      </c>
      <c r="G74" s="173" t="n"/>
      <c r="H74" s="188" t="inlineStr">
        <is>
          <t>Ak</t>
        </is>
      </c>
      <c r="I74" s="442" t="n"/>
      <c r="J74" s="188" t="inlineStr">
        <is>
          <t>VEL</t>
        </is>
      </c>
      <c r="K74" s="188" t="inlineStr">
        <is>
          <t>CFM</t>
        </is>
      </c>
      <c r="L74" s="188" t="inlineStr">
        <is>
          <t>VEL</t>
        </is>
      </c>
      <c r="M74" s="188" t="inlineStr">
        <is>
          <t>CFM</t>
        </is>
      </c>
    </row>
    <row r="75" ht="13.35" customHeight="1" s="162">
      <c r="B75" s="31" t="n"/>
      <c r="C75" s="307" t="n"/>
      <c r="D75" s="174" t="n"/>
      <c r="E75" s="173" t="n"/>
      <c r="F75" s="307" t="n"/>
      <c r="G75" s="173" t="n"/>
      <c r="H75" s="69" t="n"/>
      <c r="I75" s="189" t="n"/>
      <c r="J75" s="189" t="n"/>
      <c r="K75" s="189">
        <f>IF(J75*H75=0,"",J75*H75)</f>
        <v/>
      </c>
      <c r="L75" s="189">
        <f>IF(COUNT(C77:M78)=0,"",ROUND(AVERAGE(C77:M78),0))</f>
        <v/>
      </c>
      <c r="M75" s="189">
        <f>IF(L75*H75=0,"",L75*H75)</f>
        <v/>
      </c>
    </row>
    <row r="76" ht="13.35" customHeight="1" s="162">
      <c r="B76" s="188" t="inlineStr">
        <is>
          <t>Instrument</t>
        </is>
      </c>
      <c r="C76" s="173" t="n"/>
      <c r="D76" s="196" t="n"/>
      <c r="E76" s="174" t="n"/>
      <c r="F76" s="174" t="n"/>
      <c r="G76" s="173" t="n"/>
      <c r="H76" s="188" t="inlineStr">
        <is>
          <t>Duct Static Pressure</t>
        </is>
      </c>
      <c r="I76" s="174" t="n"/>
      <c r="J76" s="173" t="n"/>
      <c r="K76" s="53" t="n"/>
      <c r="L76" s="188" t="inlineStr">
        <is>
          <t>Temp</t>
        </is>
      </c>
      <c r="M76" s="52" t="n"/>
    </row>
    <row r="77" ht="13.35" customHeight="1" s="162">
      <c r="B77" s="475">
        <f>"Profile ("&amp;COUNT(C77:M78)&amp;" pts)"</f>
        <v/>
      </c>
      <c r="C77" s="476" t="n"/>
      <c r="D77" s="476" t="n"/>
      <c r="E77" s="476" t="n"/>
      <c r="F77" s="476" t="n"/>
      <c r="G77" s="476" t="n"/>
      <c r="H77" s="476" t="n"/>
      <c r="I77" s="476" t="n"/>
      <c r="J77" s="476" t="n"/>
      <c r="K77" s="476" t="n"/>
      <c r="L77" s="476" t="n"/>
      <c r="M77" s="476" t="n"/>
    </row>
    <row r="78" ht="13.35" customHeight="1" s="162">
      <c r="B78" s="385" t="n"/>
      <c r="C78" s="476" t="n"/>
      <c r="D78" s="476" t="n"/>
      <c r="E78" s="476" t="n"/>
      <c r="F78" s="476" t="n"/>
      <c r="G78" s="476" t="n"/>
      <c r="H78" s="476" t="n"/>
      <c r="I78" s="476" t="n"/>
      <c r="J78" s="476" t="n"/>
      <c r="K78" s="476" t="n"/>
      <c r="L78" s="476" t="n"/>
      <c r="M78" s="476" t="n"/>
    </row>
    <row r="79" ht="13.35" customHeight="1" s="162">
      <c r="B79" s="188" t="inlineStr">
        <is>
          <t>Airflow Traverse Measurement</t>
        </is>
      </c>
      <c r="C79" s="174" t="n"/>
      <c r="D79" s="174" t="n"/>
      <c r="E79" s="174" t="n"/>
      <c r="F79" s="174" t="n"/>
      <c r="G79" s="174" t="n"/>
      <c r="H79" s="173" t="n"/>
      <c r="I79" s="194" t="inlineStr">
        <is>
          <t>Design CFM</t>
        </is>
      </c>
      <c r="J79" s="188" t="inlineStr">
        <is>
          <t>Initial</t>
        </is>
      </c>
      <c r="K79" s="173" t="n"/>
      <c r="L79" s="188" t="inlineStr">
        <is>
          <t>Final</t>
        </is>
      </c>
      <c r="M79" s="173" t="n"/>
    </row>
    <row r="80" ht="13.35" customHeight="1" s="162">
      <c r="B80" s="153" t="inlineStr">
        <is>
          <t xml:space="preserve">Point </t>
        </is>
      </c>
      <c r="C80" s="188" t="inlineStr">
        <is>
          <t>Area Served</t>
        </is>
      </c>
      <c r="D80" s="174" t="n"/>
      <c r="E80" s="173" t="n"/>
      <c r="F80" s="188" t="inlineStr">
        <is>
          <t>Size</t>
        </is>
      </c>
      <c r="G80" s="173" t="n"/>
      <c r="H80" s="188" t="inlineStr">
        <is>
          <t>Ak</t>
        </is>
      </c>
      <c r="I80" s="442" t="n"/>
      <c r="J80" s="188" t="inlineStr">
        <is>
          <t>VEL</t>
        </is>
      </c>
      <c r="K80" s="188" t="inlineStr">
        <is>
          <t>CFM</t>
        </is>
      </c>
      <c r="L80" s="188" t="inlineStr">
        <is>
          <t>VEL</t>
        </is>
      </c>
      <c r="M80" s="188" t="inlineStr">
        <is>
          <t>CFM</t>
        </is>
      </c>
    </row>
    <row r="81" ht="13.35" customHeight="1" s="162">
      <c r="B81" s="31" t="n"/>
      <c r="C81" s="307" t="n"/>
      <c r="D81" s="174" t="n"/>
      <c r="E81" s="173" t="n"/>
      <c r="F81" s="307" t="n"/>
      <c r="G81" s="173" t="n"/>
      <c r="H81" s="69" t="n"/>
      <c r="I81" s="189" t="n"/>
      <c r="J81" s="189" t="n"/>
      <c r="K81" s="189">
        <f>IF(J81*H81=0,"",J81*H81)</f>
        <v/>
      </c>
      <c r="L81" s="189">
        <f>IF(COUNT(C83:M84)=0,"",ROUND(AVERAGE(C83:M84),0))</f>
        <v/>
      </c>
      <c r="M81" s="189">
        <f>IF(L81*H81=0,"",L81*H81)</f>
        <v/>
      </c>
    </row>
    <row r="82" ht="13.35" customHeight="1" s="162">
      <c r="B82" s="188" t="inlineStr">
        <is>
          <t>Instrument</t>
        </is>
      </c>
      <c r="C82" s="173" t="n"/>
      <c r="D82" s="196" t="n"/>
      <c r="E82" s="174" t="n"/>
      <c r="F82" s="174" t="n"/>
      <c r="G82" s="173" t="n"/>
      <c r="H82" s="188" t="inlineStr">
        <is>
          <t>Duct Static Pressure</t>
        </is>
      </c>
      <c r="I82" s="174" t="n"/>
      <c r="J82" s="173" t="n"/>
      <c r="K82" s="53" t="n"/>
      <c r="L82" s="188" t="inlineStr">
        <is>
          <t>Temp</t>
        </is>
      </c>
      <c r="M82" s="52" t="n"/>
    </row>
    <row r="83" ht="13.35" customHeight="1" s="162">
      <c r="B83" s="475">
        <f>"Profile ("&amp;COUNT(C83:M84)&amp;" pts)"</f>
        <v/>
      </c>
      <c r="C83" s="476" t="n"/>
      <c r="D83" s="476" t="n"/>
      <c r="E83" s="476" t="n"/>
      <c r="F83" s="476" t="n"/>
      <c r="G83" s="476" t="n"/>
      <c r="H83" s="476" t="n"/>
      <c r="I83" s="476" t="n"/>
      <c r="J83" s="476" t="n"/>
      <c r="K83" s="476" t="n"/>
      <c r="L83" s="476" t="n"/>
      <c r="M83" s="476" t="n"/>
    </row>
    <row r="84" ht="13.35" customHeight="1" s="162">
      <c r="B84" s="385" t="n"/>
      <c r="C84" s="476" t="n"/>
      <c r="D84" s="476" t="n"/>
      <c r="E84" s="476" t="n"/>
      <c r="F84" s="476" t="n"/>
      <c r="G84" s="476" t="n"/>
      <c r="H84" s="476" t="n"/>
      <c r="I84" s="476" t="n"/>
      <c r="J84" s="476" t="n"/>
      <c r="K84" s="476" t="n"/>
      <c r="L84" s="476" t="n"/>
      <c r="M84" s="476" t="n"/>
    </row>
    <row r="85" ht="13.35" customHeight="1" s="162">
      <c r="B85" s="188" t="inlineStr">
        <is>
          <t>Airflow Traverse Measurement</t>
        </is>
      </c>
      <c r="C85" s="174" t="n"/>
      <c r="D85" s="174" t="n"/>
      <c r="E85" s="174" t="n"/>
      <c r="F85" s="174" t="n"/>
      <c r="G85" s="174" t="n"/>
      <c r="H85" s="173" t="n"/>
      <c r="I85" s="194" t="inlineStr">
        <is>
          <t>Design CFM</t>
        </is>
      </c>
      <c r="J85" s="188" t="inlineStr">
        <is>
          <t>Initial</t>
        </is>
      </c>
      <c r="K85" s="173" t="n"/>
      <c r="L85" s="188" t="inlineStr">
        <is>
          <t>Final</t>
        </is>
      </c>
      <c r="M85" s="173" t="n"/>
    </row>
    <row r="86" ht="13.35" customHeight="1" s="162">
      <c r="B86" s="153" t="inlineStr">
        <is>
          <t xml:space="preserve">Point </t>
        </is>
      </c>
      <c r="C86" s="188" t="inlineStr">
        <is>
          <t>Area Served</t>
        </is>
      </c>
      <c r="D86" s="174" t="n"/>
      <c r="E86" s="173" t="n"/>
      <c r="F86" s="188" t="inlineStr">
        <is>
          <t>Size</t>
        </is>
      </c>
      <c r="G86" s="173" t="n"/>
      <c r="H86" s="188" t="inlineStr">
        <is>
          <t>Ak</t>
        </is>
      </c>
      <c r="I86" s="442" t="n"/>
      <c r="J86" s="188" t="inlineStr">
        <is>
          <t>VEL</t>
        </is>
      </c>
      <c r="K86" s="188" t="inlineStr">
        <is>
          <t>CFM</t>
        </is>
      </c>
      <c r="L86" s="188" t="inlineStr">
        <is>
          <t>VEL</t>
        </is>
      </c>
      <c r="M86" s="188" t="inlineStr">
        <is>
          <t>CFM</t>
        </is>
      </c>
    </row>
    <row r="87" ht="13.35" customHeight="1" s="162">
      <c r="B87" s="31" t="n"/>
      <c r="C87" s="307" t="n"/>
      <c r="D87" s="174" t="n"/>
      <c r="E87" s="173" t="n"/>
      <c r="F87" s="307" t="n"/>
      <c r="G87" s="173" t="n"/>
      <c r="H87" s="69" t="n"/>
      <c r="I87" s="189" t="n"/>
      <c r="J87" s="189" t="n"/>
      <c r="K87" s="189">
        <f>IF(J87*H87=0,"",J87*H87)</f>
        <v/>
      </c>
      <c r="L87" s="189">
        <f>IF(COUNT(C89:M90)=0,"",ROUND(AVERAGE(C89:M90),0))</f>
        <v/>
      </c>
      <c r="M87" s="189">
        <f>IF(L87*H87=0,"",L87*H87)</f>
        <v/>
      </c>
    </row>
    <row r="88" ht="13.35" customHeight="1" s="162">
      <c r="B88" s="188" t="inlineStr">
        <is>
          <t>Instrument</t>
        </is>
      </c>
      <c r="C88" s="173" t="n"/>
      <c r="D88" s="196" t="n"/>
      <c r="E88" s="174" t="n"/>
      <c r="F88" s="174" t="n"/>
      <c r="G88" s="173" t="n"/>
      <c r="H88" s="188" t="inlineStr">
        <is>
          <t>Duct Static Pressure</t>
        </is>
      </c>
      <c r="I88" s="174" t="n"/>
      <c r="J88" s="173" t="n"/>
      <c r="K88" s="53" t="n"/>
      <c r="L88" s="188" t="inlineStr">
        <is>
          <t>Temp</t>
        </is>
      </c>
      <c r="M88" s="52" t="n"/>
    </row>
    <row r="89" ht="13.35" customHeight="1" s="162">
      <c r="B89" s="475">
        <f>"Profile ("&amp;COUNT(C89:M90)&amp;" pts)"</f>
        <v/>
      </c>
      <c r="C89" s="476" t="n"/>
      <c r="D89" s="476" t="n"/>
      <c r="E89" s="476" t="n"/>
      <c r="F89" s="476" t="n"/>
      <c r="G89" s="476" t="n"/>
      <c r="H89" s="476" t="n"/>
      <c r="I89" s="476" t="n"/>
      <c r="J89" s="476" t="n"/>
      <c r="K89" s="476" t="n"/>
      <c r="L89" s="476" t="n"/>
      <c r="M89" s="476" t="n"/>
    </row>
    <row r="90" ht="13.35" customHeight="1" s="162">
      <c r="B90" s="385" t="n"/>
      <c r="C90" s="476" t="n"/>
      <c r="D90" s="476" t="n"/>
      <c r="E90" s="476" t="n"/>
      <c r="F90" s="476" t="n"/>
      <c r="G90" s="476" t="n"/>
      <c r="H90" s="476" t="n"/>
      <c r="I90" s="476" t="n"/>
      <c r="J90" s="476" t="n"/>
      <c r="K90" s="476" t="n"/>
      <c r="L90" s="476" t="n"/>
      <c r="M90" s="476" t="n"/>
    </row>
    <row r="91" ht="13.35" customHeight="1" s="162">
      <c r="B91" s="188" t="inlineStr">
        <is>
          <t>Airflow Traverse Measurement</t>
        </is>
      </c>
      <c r="C91" s="174" t="n"/>
      <c r="D91" s="174" t="n"/>
      <c r="E91" s="174" t="n"/>
      <c r="F91" s="174" t="n"/>
      <c r="G91" s="174" t="n"/>
      <c r="H91" s="173" t="n"/>
      <c r="I91" s="194" t="inlineStr">
        <is>
          <t>Design CFM</t>
        </is>
      </c>
      <c r="J91" s="188" t="inlineStr">
        <is>
          <t>Initial</t>
        </is>
      </c>
      <c r="K91" s="173" t="n"/>
      <c r="L91" s="188" t="inlineStr">
        <is>
          <t>Final</t>
        </is>
      </c>
      <c r="M91" s="173" t="n"/>
    </row>
    <row r="92" ht="13.35" customHeight="1" s="162">
      <c r="B92" s="153" t="inlineStr">
        <is>
          <t xml:space="preserve">Point </t>
        </is>
      </c>
      <c r="C92" s="188" t="inlineStr">
        <is>
          <t>Area Served</t>
        </is>
      </c>
      <c r="D92" s="174" t="n"/>
      <c r="E92" s="173" t="n"/>
      <c r="F92" s="188" t="inlineStr">
        <is>
          <t>Size</t>
        </is>
      </c>
      <c r="G92" s="173" t="n"/>
      <c r="H92" s="188" t="inlineStr">
        <is>
          <t>Ak</t>
        </is>
      </c>
      <c r="I92" s="442" t="n"/>
      <c r="J92" s="188" t="inlineStr">
        <is>
          <t>VEL</t>
        </is>
      </c>
      <c r="K92" s="188" t="inlineStr">
        <is>
          <t>CFM</t>
        </is>
      </c>
      <c r="L92" s="188" t="inlineStr">
        <is>
          <t>VEL</t>
        </is>
      </c>
      <c r="M92" s="188" t="inlineStr">
        <is>
          <t>CFM</t>
        </is>
      </c>
    </row>
    <row r="93" ht="13.35" customHeight="1" s="162">
      <c r="B93" s="31" t="n"/>
      <c r="C93" s="307" t="n"/>
      <c r="D93" s="174" t="n"/>
      <c r="E93" s="173" t="n"/>
      <c r="F93" s="307" t="n"/>
      <c r="G93" s="173" t="n"/>
      <c r="H93" s="69" t="n"/>
      <c r="I93" s="189" t="n"/>
      <c r="J93" s="189" t="n"/>
      <c r="K93" s="189">
        <f>IF(J93*H93=0,"",J93*H93)</f>
        <v/>
      </c>
      <c r="L93" s="189">
        <f>IF(COUNT(C95:M96)=0,"",ROUND(AVERAGE(C95:M96),0))</f>
        <v/>
      </c>
      <c r="M93" s="189">
        <f>IF(L93*H93=0,"",L93*H93)</f>
        <v/>
      </c>
    </row>
    <row r="94" ht="13.35" customHeight="1" s="162">
      <c r="B94" s="188" t="inlineStr">
        <is>
          <t>Instrument</t>
        </is>
      </c>
      <c r="C94" s="173" t="n"/>
      <c r="D94" s="196" t="n"/>
      <c r="E94" s="174" t="n"/>
      <c r="F94" s="174" t="n"/>
      <c r="G94" s="173" t="n"/>
      <c r="H94" s="188" t="inlineStr">
        <is>
          <t>Duct Static Pressure</t>
        </is>
      </c>
      <c r="I94" s="174" t="n"/>
      <c r="J94" s="173" t="n"/>
      <c r="K94" s="53" t="n"/>
      <c r="L94" s="188" t="inlineStr">
        <is>
          <t>Temp</t>
        </is>
      </c>
      <c r="M94" s="52" t="n"/>
    </row>
    <row r="95" ht="13.35" customHeight="1" s="162">
      <c r="B95" s="475">
        <f>"Profile ("&amp;COUNT(C95:M96)&amp;" pts)"</f>
        <v/>
      </c>
      <c r="C95" s="476" t="n"/>
      <c r="D95" s="476" t="n"/>
      <c r="E95" s="476" t="n"/>
      <c r="F95" s="476" t="n"/>
      <c r="G95" s="476" t="n"/>
      <c r="H95" s="476" t="n"/>
      <c r="I95" s="476" t="n"/>
      <c r="J95" s="476" t="n"/>
      <c r="K95" s="476" t="n"/>
      <c r="L95" s="476" t="n"/>
      <c r="M95" s="476" t="n"/>
    </row>
    <row r="96" ht="13.35" customHeight="1" s="162">
      <c r="B96" s="385" t="n"/>
      <c r="C96" s="476" t="n"/>
      <c r="D96" s="476" t="n"/>
      <c r="E96" s="476" t="n"/>
      <c r="F96" s="476" t="n"/>
      <c r="G96" s="476" t="n"/>
      <c r="H96" s="476" t="n"/>
      <c r="I96" s="476" t="n"/>
      <c r="J96" s="476" t="n"/>
      <c r="K96" s="476" t="n"/>
      <c r="L96" s="476" t="n"/>
      <c r="M96" s="476" t="n"/>
    </row>
    <row r="97" ht="13.35" customHeight="1" s="162">
      <c r="B97" s="460" t="n"/>
      <c r="M97" s="163" t="n"/>
    </row>
    <row r="98" ht="13.35" customHeight="1" s="162">
      <c r="B98" s="460" t="n"/>
      <c r="M98" s="163" t="n"/>
    </row>
    <row r="99" ht="13.35" customHeight="1" s="162">
      <c r="B99" s="460" t="n"/>
      <c r="M99" s="163" t="n"/>
    </row>
    <row r="100" ht="13.35" customHeight="1" s="162">
      <c r="B100" s="461" t="n"/>
      <c r="C100" s="165" t="n"/>
      <c r="D100" s="165" t="n"/>
      <c r="E100" s="165" t="n"/>
      <c r="F100" s="165" t="n"/>
      <c r="G100" s="165" t="n"/>
      <c r="H100" s="165" t="n"/>
      <c r="I100" s="165" t="n"/>
      <c r="J100" s="165" t="n"/>
      <c r="K100" s="165" t="n"/>
      <c r="L100" s="165" t="n"/>
      <c r="M100" s="166" t="n"/>
    </row>
    <row r="101"/>
    <row r="102" ht="13.35" customHeight="1" s="162">
      <c r="B102" s="3" t="n"/>
      <c r="C102" s="3" t="n"/>
      <c r="D102" s="253" t="n"/>
      <c r="E102" s="253" t="n"/>
      <c r="F102" s="253" t="n"/>
      <c r="G102" s="253" t="n"/>
      <c r="H102" s="253" t="n"/>
      <c r="I102" s="253" t="n"/>
      <c r="J102" s="253" t="n"/>
      <c r="K102" s="253" t="n"/>
      <c r="L102" s="253" t="n"/>
      <c r="M102" s="253" t="n"/>
    </row>
    <row r="103" ht="13.35" customHeight="1" s="162">
      <c r="B103" s="5" t="n"/>
      <c r="C103" s="5" t="n"/>
    </row>
    <row r="104" ht="13.35" customHeight="1" s="162">
      <c r="B104" s="188" t="inlineStr">
        <is>
          <t>Airflow Traverse Measurement</t>
        </is>
      </c>
      <c r="C104" s="174" t="n"/>
      <c r="D104" s="174" t="n"/>
      <c r="E104" s="174" t="n"/>
      <c r="F104" s="174" t="n"/>
      <c r="G104" s="174" t="n"/>
      <c r="H104" s="173" t="n"/>
      <c r="I104" s="194" t="inlineStr">
        <is>
          <t>Design CFM</t>
        </is>
      </c>
      <c r="J104" s="188" t="inlineStr">
        <is>
          <t>Initial</t>
        </is>
      </c>
      <c r="K104" s="173" t="n"/>
      <c r="L104" s="188" t="inlineStr">
        <is>
          <t>Final</t>
        </is>
      </c>
      <c r="M104" s="173" t="n"/>
    </row>
    <row r="105" ht="13.35" customHeight="1" s="162">
      <c r="B105" s="153" t="inlineStr">
        <is>
          <t xml:space="preserve">Point </t>
        </is>
      </c>
      <c r="C105" s="188" t="inlineStr">
        <is>
          <t>Area Served</t>
        </is>
      </c>
      <c r="D105" s="174" t="n"/>
      <c r="E105" s="173" t="n"/>
      <c r="F105" s="188" t="inlineStr">
        <is>
          <t>Size</t>
        </is>
      </c>
      <c r="G105" s="173" t="n"/>
      <c r="H105" s="188" t="inlineStr">
        <is>
          <t>Ak</t>
        </is>
      </c>
      <c r="I105" s="442" t="n"/>
      <c r="J105" s="188" t="inlineStr">
        <is>
          <t>VEL</t>
        </is>
      </c>
      <c r="K105" s="188" t="inlineStr">
        <is>
          <t>CFM</t>
        </is>
      </c>
      <c r="L105" s="188" t="inlineStr">
        <is>
          <t>VEL</t>
        </is>
      </c>
      <c r="M105" s="188" t="inlineStr">
        <is>
          <t>CFM</t>
        </is>
      </c>
    </row>
    <row r="106" ht="13.35" customHeight="1" s="162">
      <c r="B106" s="31" t="n"/>
      <c r="C106" s="307" t="n"/>
      <c r="D106" s="174" t="n"/>
      <c r="E106" s="173" t="n"/>
      <c r="F106" s="307" t="n"/>
      <c r="G106" s="173" t="n"/>
      <c r="H106" s="69" t="n"/>
      <c r="I106" s="189" t="n"/>
      <c r="J106" s="189" t="n"/>
      <c r="K106" s="189">
        <f>IF(J106*H106=0,"",J106*H106)</f>
        <v/>
      </c>
      <c r="L106" s="189">
        <f>IF(COUNT(C108:M109)=0,"",ROUND(AVERAGE(C108:M109),0))</f>
        <v/>
      </c>
      <c r="M106" s="189">
        <f>IF(L106*H106=0,"",L106*H106)</f>
        <v/>
      </c>
    </row>
    <row r="107" ht="13.35" customHeight="1" s="162">
      <c r="B107" s="188" t="inlineStr">
        <is>
          <t>Instrument</t>
        </is>
      </c>
      <c r="C107" s="173" t="n"/>
      <c r="D107" s="196" t="n"/>
      <c r="E107" s="174" t="n"/>
      <c r="F107" s="174" t="n"/>
      <c r="G107" s="173" t="n"/>
      <c r="H107" s="188" t="inlineStr">
        <is>
          <t>Duct Static Pressure</t>
        </is>
      </c>
      <c r="I107" s="174" t="n"/>
      <c r="J107" s="173" t="n"/>
      <c r="K107" s="53" t="n"/>
      <c r="L107" s="188" t="inlineStr">
        <is>
          <t>Temp</t>
        </is>
      </c>
      <c r="M107" s="52" t="n"/>
    </row>
    <row r="108" ht="13.35" customHeight="1" s="162">
      <c r="B108" s="475">
        <f>"Profile ("&amp;COUNT(C108:M109)&amp;" pts)"</f>
        <v/>
      </c>
      <c r="C108" s="476" t="n"/>
      <c r="D108" s="476" t="n"/>
      <c r="E108" s="476" t="n"/>
      <c r="F108" s="476" t="n"/>
      <c r="G108" s="476" t="n"/>
      <c r="H108" s="476" t="n"/>
      <c r="I108" s="476" t="n"/>
      <c r="J108" s="476" t="n"/>
      <c r="K108" s="476" t="n"/>
      <c r="L108" s="476" t="n"/>
      <c r="M108" s="476" t="n"/>
    </row>
    <row r="109" ht="13.35" customHeight="1" s="162">
      <c r="B109" s="385" t="n"/>
      <c r="C109" s="476" t="n"/>
      <c r="D109" s="476" t="n"/>
      <c r="E109" s="476" t="n"/>
      <c r="F109" s="476" t="n"/>
      <c r="G109" s="476" t="n"/>
      <c r="H109" s="476" t="n"/>
      <c r="I109" s="476" t="n"/>
      <c r="J109" s="476" t="n"/>
      <c r="K109" s="476" t="n"/>
      <c r="L109" s="476" t="n"/>
      <c r="M109" s="476" t="n"/>
    </row>
    <row r="110" ht="13.35" customHeight="1" s="162">
      <c r="B110" s="188" t="inlineStr">
        <is>
          <t>Airflow Traverse Measurement</t>
        </is>
      </c>
      <c r="C110" s="174" t="n"/>
      <c r="D110" s="174" t="n"/>
      <c r="E110" s="174" t="n"/>
      <c r="F110" s="174" t="n"/>
      <c r="G110" s="174" t="n"/>
      <c r="H110" s="173" t="n"/>
      <c r="I110" s="194" t="inlineStr">
        <is>
          <t>Design CFM</t>
        </is>
      </c>
      <c r="J110" s="188" t="inlineStr">
        <is>
          <t>Initial</t>
        </is>
      </c>
      <c r="K110" s="173" t="n"/>
      <c r="L110" s="188" t="inlineStr">
        <is>
          <t>Final</t>
        </is>
      </c>
      <c r="M110" s="173" t="n"/>
    </row>
    <row r="111" ht="13.35" customHeight="1" s="162">
      <c r="B111" s="153" t="inlineStr">
        <is>
          <t xml:space="preserve">Point </t>
        </is>
      </c>
      <c r="C111" s="188" t="inlineStr">
        <is>
          <t>Area Served</t>
        </is>
      </c>
      <c r="D111" s="174" t="n"/>
      <c r="E111" s="173" t="n"/>
      <c r="F111" s="188" t="inlineStr">
        <is>
          <t>Size</t>
        </is>
      </c>
      <c r="G111" s="173" t="n"/>
      <c r="H111" s="188" t="inlineStr">
        <is>
          <t>Ak</t>
        </is>
      </c>
      <c r="I111" s="442" t="n"/>
      <c r="J111" s="188" t="inlineStr">
        <is>
          <t>VEL</t>
        </is>
      </c>
      <c r="K111" s="188" t="inlineStr">
        <is>
          <t>CFM</t>
        </is>
      </c>
      <c r="L111" s="188" t="inlineStr">
        <is>
          <t>VEL</t>
        </is>
      </c>
      <c r="M111" s="188" t="inlineStr">
        <is>
          <t>CFM</t>
        </is>
      </c>
    </row>
    <row r="112" ht="13.35" customHeight="1" s="162">
      <c r="B112" s="31" t="n"/>
      <c r="C112" s="307" t="n"/>
      <c r="D112" s="174" t="n"/>
      <c r="E112" s="173" t="n"/>
      <c r="F112" s="307" t="n"/>
      <c r="G112" s="173" t="n"/>
      <c r="H112" s="69" t="n"/>
      <c r="I112" s="189" t="n"/>
      <c r="J112" s="189" t="n"/>
      <c r="K112" s="189">
        <f>IF(J112*H112=0,"",J112*H112)</f>
        <v/>
      </c>
      <c r="L112" s="189">
        <f>IF(COUNT(C114:M115)=0,"",ROUND(AVERAGE(C114:M115),0))</f>
        <v/>
      </c>
      <c r="M112" s="189">
        <f>IF(L112*H112=0,"",L112*H112)</f>
        <v/>
      </c>
    </row>
    <row r="113" ht="13.35" customHeight="1" s="162">
      <c r="B113" s="188" t="inlineStr">
        <is>
          <t>Instrument</t>
        </is>
      </c>
      <c r="C113" s="173" t="n"/>
      <c r="D113" s="196" t="n"/>
      <c r="E113" s="174" t="n"/>
      <c r="F113" s="174" t="n"/>
      <c r="G113" s="173" t="n"/>
      <c r="H113" s="188" t="inlineStr">
        <is>
          <t>Duct Static Pressure</t>
        </is>
      </c>
      <c r="I113" s="174" t="n"/>
      <c r="J113" s="173" t="n"/>
      <c r="K113" s="53" t="n"/>
      <c r="L113" s="188" t="inlineStr">
        <is>
          <t>Temp</t>
        </is>
      </c>
      <c r="M113" s="52" t="n"/>
    </row>
    <row r="114" ht="13.35" customHeight="1" s="162">
      <c r="B114" s="475">
        <f>"Profile ("&amp;COUNT(C114:M115)&amp;" pts)"</f>
        <v/>
      </c>
      <c r="C114" s="476" t="n"/>
      <c r="D114" s="476" t="n"/>
      <c r="E114" s="476" t="n"/>
      <c r="F114" s="476" t="n"/>
      <c r="G114" s="476" t="n"/>
      <c r="H114" s="476" t="n"/>
      <c r="I114" s="476" t="n"/>
      <c r="J114" s="476" t="n"/>
      <c r="K114" s="476" t="n"/>
      <c r="L114" s="476" t="n"/>
      <c r="M114" s="476" t="n"/>
    </row>
    <row r="115" ht="13.35" customHeight="1" s="162">
      <c r="B115" s="385" t="n"/>
      <c r="C115" s="476" t="n"/>
      <c r="D115" s="476" t="n"/>
      <c r="E115" s="476" t="n"/>
      <c r="F115" s="476" t="n"/>
      <c r="G115" s="476" t="n"/>
      <c r="H115" s="476" t="n"/>
      <c r="I115" s="476" t="n"/>
      <c r="J115" s="476" t="n"/>
      <c r="K115" s="476" t="n"/>
      <c r="L115" s="476" t="n"/>
      <c r="M115" s="476" t="n"/>
    </row>
    <row r="116" ht="13.35" customHeight="1" s="162">
      <c r="B116" s="188" t="inlineStr">
        <is>
          <t>Airflow Traverse Measurement</t>
        </is>
      </c>
      <c r="C116" s="174" t="n"/>
      <c r="D116" s="174" t="n"/>
      <c r="E116" s="174" t="n"/>
      <c r="F116" s="174" t="n"/>
      <c r="G116" s="174" t="n"/>
      <c r="H116" s="173" t="n"/>
      <c r="I116" s="194" t="inlineStr">
        <is>
          <t>Design CFM</t>
        </is>
      </c>
      <c r="J116" s="188" t="inlineStr">
        <is>
          <t>Initial</t>
        </is>
      </c>
      <c r="K116" s="173" t="n"/>
      <c r="L116" s="188" t="inlineStr">
        <is>
          <t>Final</t>
        </is>
      </c>
      <c r="M116" s="173" t="n"/>
    </row>
    <row r="117" ht="13.35" customHeight="1" s="162">
      <c r="B117" s="153" t="inlineStr">
        <is>
          <t xml:space="preserve">Point </t>
        </is>
      </c>
      <c r="C117" s="188" t="inlineStr">
        <is>
          <t>Area Served</t>
        </is>
      </c>
      <c r="D117" s="174" t="n"/>
      <c r="E117" s="173" t="n"/>
      <c r="F117" s="188" t="inlineStr">
        <is>
          <t>Size</t>
        </is>
      </c>
      <c r="G117" s="173" t="n"/>
      <c r="H117" s="188" t="inlineStr">
        <is>
          <t>Ak</t>
        </is>
      </c>
      <c r="I117" s="442" t="n"/>
      <c r="J117" s="188" t="inlineStr">
        <is>
          <t>VEL</t>
        </is>
      </c>
      <c r="K117" s="188" t="inlineStr">
        <is>
          <t>CFM</t>
        </is>
      </c>
      <c r="L117" s="188" t="inlineStr">
        <is>
          <t>VEL</t>
        </is>
      </c>
      <c r="M117" s="188" t="inlineStr">
        <is>
          <t>CFM</t>
        </is>
      </c>
    </row>
    <row r="118" ht="13.35" customHeight="1" s="162">
      <c r="B118" s="31" t="n"/>
      <c r="C118" s="307" t="n"/>
      <c r="D118" s="174" t="n"/>
      <c r="E118" s="173" t="n"/>
      <c r="F118" s="307" t="n"/>
      <c r="G118" s="173" t="n"/>
      <c r="H118" s="69" t="n"/>
      <c r="I118" s="189" t="n"/>
      <c r="J118" s="189" t="n"/>
      <c r="K118" s="189">
        <f>IF(J118*H118=0,"",J118*H118)</f>
        <v/>
      </c>
      <c r="L118" s="189">
        <f>IF(COUNT(C120:M121)=0,"",ROUND(AVERAGE(C120:M121),0))</f>
        <v/>
      </c>
      <c r="M118" s="189">
        <f>IF(L118*H118=0,"",L118*H118)</f>
        <v/>
      </c>
    </row>
    <row r="119" ht="13.35" customHeight="1" s="162">
      <c r="B119" s="188" t="inlineStr">
        <is>
          <t>Instrument</t>
        </is>
      </c>
      <c r="C119" s="173" t="n"/>
      <c r="D119" s="196" t="n"/>
      <c r="E119" s="174" t="n"/>
      <c r="F119" s="174" t="n"/>
      <c r="G119" s="173" t="n"/>
      <c r="H119" s="188" t="inlineStr">
        <is>
          <t>Duct Static Pressure</t>
        </is>
      </c>
      <c r="I119" s="174" t="n"/>
      <c r="J119" s="173" t="n"/>
      <c r="K119" s="53" t="n"/>
      <c r="L119" s="188" t="inlineStr">
        <is>
          <t>Temp</t>
        </is>
      </c>
      <c r="M119" s="52" t="n"/>
    </row>
    <row r="120" ht="13.35" customHeight="1" s="162">
      <c r="B120" s="475">
        <f>"Profile ("&amp;COUNT(C120:M121)&amp;" pts)"</f>
        <v/>
      </c>
      <c r="C120" s="476" t="n"/>
      <c r="D120" s="476" t="n"/>
      <c r="E120" s="476" t="n"/>
      <c r="F120" s="476" t="n"/>
      <c r="G120" s="476" t="n"/>
      <c r="H120" s="476" t="n"/>
      <c r="I120" s="476" t="n"/>
      <c r="J120" s="476" t="n"/>
      <c r="K120" s="476" t="n"/>
      <c r="L120" s="476" t="n"/>
      <c r="M120" s="476" t="n"/>
    </row>
    <row r="121" ht="13.35" customHeight="1" s="162">
      <c r="B121" s="385" t="n"/>
      <c r="C121" s="476" t="n"/>
      <c r="D121" s="476" t="n"/>
      <c r="E121" s="476" t="n"/>
      <c r="F121" s="476" t="n"/>
      <c r="G121" s="476" t="n"/>
      <c r="H121" s="476" t="n"/>
      <c r="I121" s="476" t="n"/>
      <c r="J121" s="476" t="n"/>
      <c r="K121" s="476" t="n"/>
      <c r="L121" s="476" t="n"/>
      <c r="M121" s="476" t="n"/>
    </row>
    <row r="122" ht="13.35" customHeight="1" s="162">
      <c r="B122" s="188" t="inlineStr">
        <is>
          <t>Airflow Traverse Measurement</t>
        </is>
      </c>
      <c r="C122" s="174" t="n"/>
      <c r="D122" s="174" t="n"/>
      <c r="E122" s="174" t="n"/>
      <c r="F122" s="174" t="n"/>
      <c r="G122" s="174" t="n"/>
      <c r="H122" s="173" t="n"/>
      <c r="I122" s="194" t="inlineStr">
        <is>
          <t>Design CFM</t>
        </is>
      </c>
      <c r="J122" s="188" t="inlineStr">
        <is>
          <t>Initial</t>
        </is>
      </c>
      <c r="K122" s="173" t="n"/>
      <c r="L122" s="188" t="inlineStr">
        <is>
          <t>Final</t>
        </is>
      </c>
      <c r="M122" s="173" t="n"/>
    </row>
    <row r="123" ht="13.35" customHeight="1" s="162">
      <c r="B123" s="153" t="inlineStr">
        <is>
          <t xml:space="preserve">Point </t>
        </is>
      </c>
      <c r="C123" s="188" t="inlineStr">
        <is>
          <t>Area Served</t>
        </is>
      </c>
      <c r="D123" s="174" t="n"/>
      <c r="E123" s="173" t="n"/>
      <c r="F123" s="188" t="inlineStr">
        <is>
          <t>Size</t>
        </is>
      </c>
      <c r="G123" s="173" t="n"/>
      <c r="H123" s="188" t="inlineStr">
        <is>
          <t>Ak</t>
        </is>
      </c>
      <c r="I123" s="442" t="n"/>
      <c r="J123" s="188" t="inlineStr">
        <is>
          <t>VEL</t>
        </is>
      </c>
      <c r="K123" s="188" t="inlineStr">
        <is>
          <t>CFM</t>
        </is>
      </c>
      <c r="L123" s="188" t="inlineStr">
        <is>
          <t>VEL</t>
        </is>
      </c>
      <c r="M123" s="188" t="inlineStr">
        <is>
          <t>CFM</t>
        </is>
      </c>
    </row>
    <row r="124" ht="13.35" customHeight="1" s="162">
      <c r="B124" s="31" t="n"/>
      <c r="C124" s="307" t="n"/>
      <c r="D124" s="174" t="n"/>
      <c r="E124" s="173" t="n"/>
      <c r="F124" s="307" t="n"/>
      <c r="G124" s="173" t="n"/>
      <c r="H124" s="69" t="n"/>
      <c r="I124" s="189" t="n"/>
      <c r="J124" s="189" t="n"/>
      <c r="K124" s="189">
        <f>IF(J124*H124=0,"",J124*H124)</f>
        <v/>
      </c>
      <c r="L124" s="189">
        <f>IF(COUNT(C126:M127)=0,"",ROUND(AVERAGE(C126:M127),0))</f>
        <v/>
      </c>
      <c r="M124" s="189">
        <f>IF(L124*H124=0,"",L124*H124)</f>
        <v/>
      </c>
    </row>
    <row r="125" ht="13.35" customHeight="1" s="162">
      <c r="B125" s="188" t="inlineStr">
        <is>
          <t>Instrument</t>
        </is>
      </c>
      <c r="C125" s="173" t="n"/>
      <c r="D125" s="196" t="n"/>
      <c r="E125" s="174" t="n"/>
      <c r="F125" s="174" t="n"/>
      <c r="G125" s="173" t="n"/>
      <c r="H125" s="188" t="inlineStr">
        <is>
          <t>Duct Static Pressure</t>
        </is>
      </c>
      <c r="I125" s="174" t="n"/>
      <c r="J125" s="173" t="n"/>
      <c r="K125" s="53" t="n"/>
      <c r="L125" s="188" t="inlineStr">
        <is>
          <t>Temp</t>
        </is>
      </c>
      <c r="M125" s="52" t="n"/>
    </row>
    <row r="126" ht="13.35" customHeight="1" s="162">
      <c r="B126" s="475">
        <f>"Profile ("&amp;COUNT(C126:M127)&amp;" pts)"</f>
        <v/>
      </c>
      <c r="C126" s="476" t="n"/>
      <c r="D126" s="476" t="n"/>
      <c r="E126" s="476" t="n"/>
      <c r="F126" s="476" t="n"/>
      <c r="G126" s="476" t="n"/>
      <c r="H126" s="476" t="n"/>
      <c r="I126" s="476" t="n"/>
      <c r="J126" s="476" t="n"/>
      <c r="K126" s="476" t="n"/>
      <c r="L126" s="476" t="n"/>
      <c r="M126" s="476" t="n"/>
    </row>
    <row r="127" ht="13.35" customHeight="1" s="162">
      <c r="B127" s="385" t="n"/>
      <c r="C127" s="476" t="n"/>
      <c r="D127" s="476" t="n"/>
      <c r="E127" s="476" t="n"/>
      <c r="F127" s="476" t="n"/>
      <c r="G127" s="476" t="n"/>
      <c r="H127" s="476" t="n"/>
      <c r="I127" s="476" t="n"/>
      <c r="J127" s="476" t="n"/>
      <c r="K127" s="476" t="n"/>
      <c r="L127" s="476" t="n"/>
      <c r="M127" s="476" t="n"/>
    </row>
    <row r="128" ht="13.35" customHeight="1" s="162">
      <c r="B128" s="188" t="inlineStr">
        <is>
          <t>Airflow Traverse Measurement</t>
        </is>
      </c>
      <c r="C128" s="174" t="n"/>
      <c r="D128" s="174" t="n"/>
      <c r="E128" s="174" t="n"/>
      <c r="F128" s="174" t="n"/>
      <c r="G128" s="174" t="n"/>
      <c r="H128" s="173" t="n"/>
      <c r="I128" s="194" t="inlineStr">
        <is>
          <t>Design CFM</t>
        </is>
      </c>
      <c r="J128" s="188" t="inlineStr">
        <is>
          <t>Initial</t>
        </is>
      </c>
      <c r="K128" s="173" t="n"/>
      <c r="L128" s="188" t="inlineStr">
        <is>
          <t>Final</t>
        </is>
      </c>
      <c r="M128" s="173" t="n"/>
    </row>
    <row r="129" ht="13.35" customHeight="1" s="162">
      <c r="B129" s="153" t="inlineStr">
        <is>
          <t xml:space="preserve">Point </t>
        </is>
      </c>
      <c r="C129" s="188" t="inlineStr">
        <is>
          <t>Area Served</t>
        </is>
      </c>
      <c r="D129" s="174" t="n"/>
      <c r="E129" s="173" t="n"/>
      <c r="F129" s="188" t="inlineStr">
        <is>
          <t>Size</t>
        </is>
      </c>
      <c r="G129" s="173" t="n"/>
      <c r="H129" s="188" t="inlineStr">
        <is>
          <t>Ak</t>
        </is>
      </c>
      <c r="I129" s="442" t="n"/>
      <c r="J129" s="188" t="inlineStr">
        <is>
          <t>VEL</t>
        </is>
      </c>
      <c r="K129" s="188" t="inlineStr">
        <is>
          <t>CFM</t>
        </is>
      </c>
      <c r="L129" s="188" t="inlineStr">
        <is>
          <t>VEL</t>
        </is>
      </c>
      <c r="M129" s="188" t="inlineStr">
        <is>
          <t>CFM</t>
        </is>
      </c>
    </row>
    <row r="130" ht="13.35" customHeight="1" s="162">
      <c r="B130" s="31" t="n"/>
      <c r="C130" s="307" t="n"/>
      <c r="D130" s="174" t="n"/>
      <c r="E130" s="173" t="n"/>
      <c r="F130" s="307" t="n"/>
      <c r="G130" s="173" t="n"/>
      <c r="H130" s="69" t="n"/>
      <c r="I130" s="189" t="n"/>
      <c r="J130" s="189" t="n"/>
      <c r="K130" s="189">
        <f>IF(J130*H130=0,"",J130*H130)</f>
        <v/>
      </c>
      <c r="L130" s="189">
        <f>IF(COUNT(C132:M133)=0,"",ROUND(AVERAGE(C132:M133),0))</f>
        <v/>
      </c>
      <c r="M130" s="189">
        <f>IF(L130*H130=0,"",L130*H130)</f>
        <v/>
      </c>
    </row>
    <row r="131" ht="13.35" customHeight="1" s="162">
      <c r="B131" s="188" t="inlineStr">
        <is>
          <t>Instrument</t>
        </is>
      </c>
      <c r="C131" s="173" t="n"/>
      <c r="D131" s="196" t="n"/>
      <c r="E131" s="174" t="n"/>
      <c r="F131" s="174" t="n"/>
      <c r="G131" s="173" t="n"/>
      <c r="H131" s="188" t="inlineStr">
        <is>
          <t>Duct Static Pressure</t>
        </is>
      </c>
      <c r="I131" s="174" t="n"/>
      <c r="J131" s="173" t="n"/>
      <c r="K131" s="53" t="n"/>
      <c r="L131" s="188" t="inlineStr">
        <is>
          <t>Temp</t>
        </is>
      </c>
      <c r="M131" s="52" t="n"/>
    </row>
    <row r="132" ht="13.35" customHeight="1" s="162">
      <c r="B132" s="475">
        <f>"Profile ("&amp;COUNT(C132:M133)&amp;" pts)"</f>
        <v/>
      </c>
      <c r="C132" s="476" t="n"/>
      <c r="D132" s="476" t="n"/>
      <c r="E132" s="476" t="n"/>
      <c r="F132" s="476" t="n"/>
      <c r="G132" s="476" t="n"/>
      <c r="H132" s="476" t="n"/>
      <c r="I132" s="476" t="n"/>
      <c r="J132" s="476" t="n"/>
      <c r="K132" s="476" t="n"/>
      <c r="L132" s="476" t="n"/>
      <c r="M132" s="476" t="n"/>
    </row>
    <row r="133" ht="13.35" customHeight="1" s="162">
      <c r="B133" s="385" t="n"/>
      <c r="C133" s="476" t="n"/>
      <c r="D133" s="476" t="n"/>
      <c r="E133" s="476" t="n"/>
      <c r="F133" s="476" t="n"/>
      <c r="G133" s="476" t="n"/>
      <c r="H133" s="476" t="n"/>
      <c r="I133" s="476" t="n"/>
      <c r="J133" s="476" t="n"/>
      <c r="K133" s="476" t="n"/>
      <c r="L133" s="476" t="n"/>
      <c r="M133" s="476" t="n"/>
    </row>
    <row r="134" ht="13.35" customHeight="1" s="162">
      <c r="B134" s="188" t="inlineStr">
        <is>
          <t>Airflow Traverse Measurement</t>
        </is>
      </c>
      <c r="C134" s="174" t="n"/>
      <c r="D134" s="174" t="n"/>
      <c r="E134" s="174" t="n"/>
      <c r="F134" s="174" t="n"/>
      <c r="G134" s="174" t="n"/>
      <c r="H134" s="173" t="n"/>
      <c r="I134" s="194" t="inlineStr">
        <is>
          <t>Design CFM</t>
        </is>
      </c>
      <c r="J134" s="188" t="inlineStr">
        <is>
          <t>Initial</t>
        </is>
      </c>
      <c r="K134" s="173" t="n"/>
      <c r="L134" s="188" t="inlineStr">
        <is>
          <t>Final</t>
        </is>
      </c>
      <c r="M134" s="173" t="n"/>
    </row>
    <row r="135" ht="13.35" customHeight="1" s="162">
      <c r="B135" s="153" t="inlineStr">
        <is>
          <t xml:space="preserve">Point </t>
        </is>
      </c>
      <c r="C135" s="188" t="inlineStr">
        <is>
          <t>Area Served</t>
        </is>
      </c>
      <c r="D135" s="174" t="n"/>
      <c r="E135" s="173" t="n"/>
      <c r="F135" s="188" t="inlineStr">
        <is>
          <t>Size</t>
        </is>
      </c>
      <c r="G135" s="173" t="n"/>
      <c r="H135" s="188" t="inlineStr">
        <is>
          <t>Ak</t>
        </is>
      </c>
      <c r="I135" s="442" t="n"/>
      <c r="J135" s="188" t="inlineStr">
        <is>
          <t>VEL</t>
        </is>
      </c>
      <c r="K135" s="188" t="inlineStr">
        <is>
          <t>CFM</t>
        </is>
      </c>
      <c r="L135" s="188" t="inlineStr">
        <is>
          <t>VEL</t>
        </is>
      </c>
      <c r="M135" s="188" t="inlineStr">
        <is>
          <t>CFM</t>
        </is>
      </c>
    </row>
    <row r="136" ht="13.35" customHeight="1" s="162">
      <c r="B136" s="31" t="n"/>
      <c r="C136" s="307" t="n"/>
      <c r="D136" s="174" t="n"/>
      <c r="E136" s="173" t="n"/>
      <c r="F136" s="307" t="n"/>
      <c r="G136" s="173" t="n"/>
      <c r="H136" s="69" t="n"/>
      <c r="I136" s="189" t="n"/>
      <c r="J136" s="189" t="n"/>
      <c r="K136" s="189">
        <f>IF(J136*H136=0,"",J136*H136)</f>
        <v/>
      </c>
      <c r="L136" s="189">
        <f>IF(COUNT(C138:M139)=0,"",ROUND(AVERAGE(C138:M139),0))</f>
        <v/>
      </c>
      <c r="M136" s="189">
        <f>IF(L136*H136=0,"",L136*H136)</f>
        <v/>
      </c>
    </row>
    <row r="137" ht="13.35" customHeight="1" s="162">
      <c r="B137" s="188" t="inlineStr">
        <is>
          <t>Instrument</t>
        </is>
      </c>
      <c r="C137" s="173" t="n"/>
      <c r="D137" s="196" t="n"/>
      <c r="E137" s="174" t="n"/>
      <c r="F137" s="174" t="n"/>
      <c r="G137" s="173" t="n"/>
      <c r="H137" s="188" t="inlineStr">
        <is>
          <t>Duct Static Pressure</t>
        </is>
      </c>
      <c r="I137" s="174" t="n"/>
      <c r="J137" s="173" t="n"/>
      <c r="K137" s="53" t="n"/>
      <c r="L137" s="188" t="inlineStr">
        <is>
          <t>Temp</t>
        </is>
      </c>
      <c r="M137" s="52" t="n"/>
    </row>
    <row r="138" ht="13.35" customHeight="1" s="162">
      <c r="B138" s="475">
        <f>"Profile ("&amp;COUNT(C138:M139)&amp;" pts)"</f>
        <v/>
      </c>
      <c r="C138" s="476" t="n"/>
      <c r="D138" s="476" t="n"/>
      <c r="E138" s="476" t="n"/>
      <c r="F138" s="476" t="n"/>
      <c r="G138" s="476" t="n"/>
      <c r="H138" s="476" t="n"/>
      <c r="I138" s="476" t="n"/>
      <c r="J138" s="476" t="n"/>
      <c r="K138" s="476" t="n"/>
      <c r="L138" s="476" t="n"/>
      <c r="M138" s="476" t="n"/>
    </row>
    <row r="139" ht="13.35" customHeight="1" s="162">
      <c r="B139" s="385" t="n"/>
      <c r="C139" s="476" t="n"/>
      <c r="D139" s="476" t="n"/>
      <c r="E139" s="476" t="n"/>
      <c r="F139" s="476" t="n"/>
      <c r="G139" s="476" t="n"/>
      <c r="H139" s="476" t="n"/>
      <c r="I139" s="476" t="n"/>
      <c r="J139" s="476" t="n"/>
      <c r="K139" s="476" t="n"/>
      <c r="L139" s="476" t="n"/>
      <c r="M139" s="476" t="n"/>
    </row>
    <row r="140" ht="13.35" customHeight="1" s="162">
      <c r="B140" s="188" t="inlineStr">
        <is>
          <t>Airflow Traverse Measurement</t>
        </is>
      </c>
      <c r="C140" s="174" t="n"/>
      <c r="D140" s="174" t="n"/>
      <c r="E140" s="174" t="n"/>
      <c r="F140" s="174" t="n"/>
      <c r="G140" s="174" t="n"/>
      <c r="H140" s="173" t="n"/>
      <c r="I140" s="194" t="inlineStr">
        <is>
          <t>Design CFM</t>
        </is>
      </c>
      <c r="J140" s="188" t="inlineStr">
        <is>
          <t>Initial</t>
        </is>
      </c>
      <c r="K140" s="173" t="n"/>
      <c r="L140" s="188" t="inlineStr">
        <is>
          <t>Final</t>
        </is>
      </c>
      <c r="M140" s="173" t="n"/>
    </row>
    <row r="141" ht="13.35" customHeight="1" s="162">
      <c r="B141" s="153" t="inlineStr">
        <is>
          <t xml:space="preserve">Point </t>
        </is>
      </c>
      <c r="C141" s="188" t="inlineStr">
        <is>
          <t>Area Served</t>
        </is>
      </c>
      <c r="D141" s="174" t="n"/>
      <c r="E141" s="173" t="n"/>
      <c r="F141" s="188" t="inlineStr">
        <is>
          <t>Size</t>
        </is>
      </c>
      <c r="G141" s="173" t="n"/>
      <c r="H141" s="188" t="inlineStr">
        <is>
          <t>Ak</t>
        </is>
      </c>
      <c r="I141" s="442" t="n"/>
      <c r="J141" s="188" t="inlineStr">
        <is>
          <t>VEL</t>
        </is>
      </c>
      <c r="K141" s="188" t="inlineStr">
        <is>
          <t>CFM</t>
        </is>
      </c>
      <c r="L141" s="188" t="inlineStr">
        <is>
          <t>VEL</t>
        </is>
      </c>
      <c r="M141" s="188" t="inlineStr">
        <is>
          <t>CFM</t>
        </is>
      </c>
    </row>
    <row r="142" ht="13.35" customHeight="1" s="162">
      <c r="B142" s="31" t="n"/>
      <c r="C142" s="307" t="n"/>
      <c r="D142" s="174" t="n"/>
      <c r="E142" s="173" t="n"/>
      <c r="F142" s="307" t="n"/>
      <c r="G142" s="173" t="n"/>
      <c r="H142" s="69" t="n"/>
      <c r="I142" s="189" t="n"/>
      <c r="J142" s="189" t="n"/>
      <c r="K142" s="189">
        <f>IF(J142*H142=0,"",J142*H142)</f>
        <v/>
      </c>
      <c r="L142" s="189">
        <f>IF(COUNT(C144:M145)=0,"",ROUND(AVERAGE(C144:M145),0))</f>
        <v/>
      </c>
      <c r="M142" s="189">
        <f>IF(L142*H142=0,"",L142*H142)</f>
        <v/>
      </c>
    </row>
    <row r="143" ht="13.35" customHeight="1" s="162">
      <c r="B143" s="188" t="inlineStr">
        <is>
          <t>Instrument</t>
        </is>
      </c>
      <c r="C143" s="173" t="n"/>
      <c r="D143" s="196" t="n"/>
      <c r="E143" s="174" t="n"/>
      <c r="F143" s="174" t="n"/>
      <c r="G143" s="173" t="n"/>
      <c r="H143" s="188" t="inlineStr">
        <is>
          <t>Duct Static Pressure</t>
        </is>
      </c>
      <c r="I143" s="174" t="n"/>
      <c r="J143" s="173" t="n"/>
      <c r="K143" s="53" t="n"/>
      <c r="L143" s="188" t="inlineStr">
        <is>
          <t>Temp</t>
        </is>
      </c>
      <c r="M143" s="52" t="n"/>
    </row>
    <row r="144" ht="13.35" customHeight="1" s="162">
      <c r="B144" s="475">
        <f>"Profile ("&amp;COUNT(C144:M145)&amp;" pts)"</f>
        <v/>
      </c>
      <c r="C144" s="476" t="n"/>
      <c r="D144" s="476" t="n"/>
      <c r="E144" s="476" t="n"/>
      <c r="F144" s="476" t="n"/>
      <c r="G144" s="476" t="n"/>
      <c r="H144" s="476" t="n"/>
      <c r="I144" s="476" t="n"/>
      <c r="J144" s="476" t="n"/>
      <c r="K144" s="476" t="n"/>
      <c r="L144" s="476" t="n"/>
      <c r="M144" s="476" t="n"/>
    </row>
    <row r="145" ht="13.35" customHeight="1" s="162">
      <c r="B145" s="385" t="n"/>
      <c r="C145" s="476" t="n"/>
      <c r="D145" s="476" t="n"/>
      <c r="E145" s="476" t="n"/>
      <c r="F145" s="476" t="n"/>
      <c r="G145" s="476" t="n"/>
      <c r="H145" s="476" t="n"/>
      <c r="I145" s="476" t="n"/>
      <c r="J145" s="476" t="n"/>
      <c r="K145" s="476" t="n"/>
      <c r="L145" s="476" t="n"/>
      <c r="M145" s="476" t="n"/>
    </row>
    <row r="146" ht="13.35" customHeight="1" s="162">
      <c r="B146" s="460" t="n"/>
      <c r="M146" s="163" t="n"/>
    </row>
    <row r="147" ht="13.35" customHeight="1" s="162">
      <c r="B147" s="460" t="n"/>
      <c r="M147" s="163" t="n"/>
    </row>
    <row r="148" ht="13.35" customHeight="1" s="162">
      <c r="B148" s="460" t="n"/>
      <c r="M148" s="163" t="n"/>
    </row>
    <row r="149" ht="13.35" customHeight="1" s="162">
      <c r="B149" s="461" t="n"/>
      <c r="C149" s="165" t="n"/>
      <c r="D149" s="165" t="n"/>
      <c r="E149" s="165" t="n"/>
      <c r="F149" s="165" t="n"/>
      <c r="G149" s="165" t="n"/>
      <c r="H149" s="165" t="n"/>
      <c r="I149" s="165" t="n"/>
      <c r="J149" s="165" t="n"/>
      <c r="K149" s="165" t="n"/>
      <c r="L149" s="165" t="n"/>
      <c r="M149" s="166" t="n"/>
    </row>
    <row r="150"/>
    <row r="151" ht="13.35" customHeight="1" s="162">
      <c r="B151" s="3" t="n"/>
      <c r="C151" s="3" t="n"/>
      <c r="D151" s="253" t="n"/>
      <c r="E151" s="253" t="n"/>
      <c r="F151" s="253" t="n"/>
      <c r="G151" s="253" t="n"/>
      <c r="H151" s="253" t="n"/>
      <c r="I151" s="253" t="n"/>
      <c r="J151" s="253" t="n"/>
      <c r="K151" s="253" t="n"/>
      <c r="L151" s="253" t="n"/>
      <c r="M151" s="253" t="n"/>
    </row>
    <row r="152" ht="13.35" customHeight="1" s="162">
      <c r="B152" s="5" t="n"/>
      <c r="C152" s="5" t="n"/>
    </row>
    <row r="153" ht="13.35" customHeight="1" s="162">
      <c r="B153" s="188" t="inlineStr">
        <is>
          <t>Airflow Traverse Measurement</t>
        </is>
      </c>
      <c r="C153" s="174" t="n"/>
      <c r="D153" s="174" t="n"/>
      <c r="E153" s="174" t="n"/>
      <c r="F153" s="174" t="n"/>
      <c r="G153" s="174" t="n"/>
      <c r="H153" s="173" t="n"/>
      <c r="I153" s="194" t="inlineStr">
        <is>
          <t>Design CFM</t>
        </is>
      </c>
      <c r="J153" s="188" t="inlineStr">
        <is>
          <t>Initial</t>
        </is>
      </c>
      <c r="K153" s="173" t="n"/>
      <c r="L153" s="188" t="inlineStr">
        <is>
          <t>Final</t>
        </is>
      </c>
      <c r="M153" s="173" t="n"/>
    </row>
    <row r="154" ht="13.35" customHeight="1" s="162">
      <c r="B154" s="153" t="inlineStr">
        <is>
          <t xml:space="preserve">Point </t>
        </is>
      </c>
      <c r="C154" s="188" t="inlineStr">
        <is>
          <t>Area Served</t>
        </is>
      </c>
      <c r="D154" s="174" t="n"/>
      <c r="E154" s="173" t="n"/>
      <c r="F154" s="188" t="inlineStr">
        <is>
          <t>Size</t>
        </is>
      </c>
      <c r="G154" s="173" t="n"/>
      <c r="H154" s="188" t="inlineStr">
        <is>
          <t>Ak</t>
        </is>
      </c>
      <c r="I154" s="442" t="n"/>
      <c r="J154" s="188" t="inlineStr">
        <is>
          <t>VEL</t>
        </is>
      </c>
      <c r="K154" s="188" t="inlineStr">
        <is>
          <t>CFM</t>
        </is>
      </c>
      <c r="L154" s="188" t="inlineStr">
        <is>
          <t>VEL</t>
        </is>
      </c>
      <c r="M154" s="188" t="inlineStr">
        <is>
          <t>CFM</t>
        </is>
      </c>
    </row>
    <row r="155" ht="13.35" customHeight="1" s="162">
      <c r="B155" s="31" t="n"/>
      <c r="C155" s="307" t="n"/>
      <c r="D155" s="174" t="n"/>
      <c r="E155" s="173" t="n"/>
      <c r="F155" s="307" t="n"/>
      <c r="G155" s="173" t="n"/>
      <c r="H155" s="69" t="n"/>
      <c r="I155" s="189" t="n"/>
      <c r="J155" s="189" t="n"/>
      <c r="K155" s="189">
        <f>IF(J155*H155=0,"",J155*H155)</f>
        <v/>
      </c>
      <c r="L155" s="189">
        <f>IF(COUNT(C157:M158)=0,"",ROUND(AVERAGE(C157:M158),0))</f>
        <v/>
      </c>
      <c r="M155" s="189">
        <f>IF(L155*H155=0,"",L155*H155)</f>
        <v/>
      </c>
    </row>
    <row r="156" ht="13.35" customHeight="1" s="162">
      <c r="B156" s="188" t="inlineStr">
        <is>
          <t>Instrument</t>
        </is>
      </c>
      <c r="C156" s="173" t="n"/>
      <c r="D156" s="196" t="n"/>
      <c r="E156" s="174" t="n"/>
      <c r="F156" s="174" t="n"/>
      <c r="G156" s="173" t="n"/>
      <c r="H156" s="188" t="inlineStr">
        <is>
          <t>Duct Static Pressure</t>
        </is>
      </c>
      <c r="I156" s="174" t="n"/>
      <c r="J156" s="173" t="n"/>
      <c r="K156" s="53" t="n"/>
      <c r="L156" s="188" t="inlineStr">
        <is>
          <t>Temp</t>
        </is>
      </c>
      <c r="M156" s="52" t="n"/>
    </row>
    <row r="157" ht="13.35" customHeight="1" s="162">
      <c r="B157" s="475">
        <f>"Profile ("&amp;COUNT(C157:M158)&amp;" pts)"</f>
        <v/>
      </c>
      <c r="C157" s="476" t="n"/>
      <c r="D157" s="476" t="n"/>
      <c r="E157" s="476" t="n"/>
      <c r="F157" s="476" t="n"/>
      <c r="G157" s="476" t="n"/>
      <c r="H157" s="476" t="n"/>
      <c r="I157" s="476" t="n"/>
      <c r="J157" s="476" t="n"/>
      <c r="K157" s="476" t="n"/>
      <c r="L157" s="476" t="n"/>
      <c r="M157" s="476" t="n"/>
    </row>
    <row r="158" ht="13.35" customHeight="1" s="162">
      <c r="B158" s="385" t="n"/>
      <c r="C158" s="476" t="n"/>
      <c r="D158" s="476" t="n"/>
      <c r="E158" s="476" t="n"/>
      <c r="F158" s="476" t="n"/>
      <c r="G158" s="476" t="n"/>
      <c r="H158" s="476" t="n"/>
      <c r="I158" s="476" t="n"/>
      <c r="J158" s="476" t="n"/>
      <c r="K158" s="476" t="n"/>
      <c r="L158" s="476" t="n"/>
      <c r="M158" s="476" t="n"/>
    </row>
    <row r="159" ht="13.35" customHeight="1" s="162">
      <c r="B159" s="188" t="inlineStr">
        <is>
          <t>Airflow Traverse Measurement</t>
        </is>
      </c>
      <c r="C159" s="174" t="n"/>
      <c r="D159" s="174" t="n"/>
      <c r="E159" s="174" t="n"/>
      <c r="F159" s="174" t="n"/>
      <c r="G159" s="174" t="n"/>
      <c r="H159" s="173" t="n"/>
      <c r="I159" s="194" t="inlineStr">
        <is>
          <t>Design CFM</t>
        </is>
      </c>
      <c r="J159" s="188" t="inlineStr">
        <is>
          <t>Initial</t>
        </is>
      </c>
      <c r="K159" s="173" t="n"/>
      <c r="L159" s="188" t="inlineStr">
        <is>
          <t>Final</t>
        </is>
      </c>
      <c r="M159" s="173" t="n"/>
    </row>
    <row r="160" ht="13.35" customHeight="1" s="162">
      <c r="B160" s="153" t="inlineStr">
        <is>
          <t xml:space="preserve">Point </t>
        </is>
      </c>
      <c r="C160" s="188" t="inlineStr">
        <is>
          <t>Area Served</t>
        </is>
      </c>
      <c r="D160" s="174" t="n"/>
      <c r="E160" s="173" t="n"/>
      <c r="F160" s="188" t="inlineStr">
        <is>
          <t>Size</t>
        </is>
      </c>
      <c r="G160" s="173" t="n"/>
      <c r="H160" s="188" t="inlineStr">
        <is>
          <t>Ak</t>
        </is>
      </c>
      <c r="I160" s="442" t="n"/>
      <c r="J160" s="188" t="inlineStr">
        <is>
          <t>VEL</t>
        </is>
      </c>
      <c r="K160" s="188" t="inlineStr">
        <is>
          <t>CFM</t>
        </is>
      </c>
      <c r="L160" s="188" t="inlineStr">
        <is>
          <t>VEL</t>
        </is>
      </c>
      <c r="M160" s="188" t="inlineStr">
        <is>
          <t>CFM</t>
        </is>
      </c>
    </row>
    <row r="161" ht="13.35" customHeight="1" s="162">
      <c r="B161" s="31" t="n"/>
      <c r="C161" s="307" t="n"/>
      <c r="D161" s="174" t="n"/>
      <c r="E161" s="173" t="n"/>
      <c r="F161" s="307" t="n"/>
      <c r="G161" s="173" t="n"/>
      <c r="H161" s="69" t="n"/>
      <c r="I161" s="189" t="n"/>
      <c r="J161" s="189" t="n"/>
      <c r="K161" s="189">
        <f>IF(J161*H161=0,"",J161*H161)</f>
        <v/>
      </c>
      <c r="L161" s="189">
        <f>IF(COUNT(C163:M164)=0,"",ROUND(AVERAGE(C163:M164),0))</f>
        <v/>
      </c>
      <c r="M161" s="189">
        <f>IF(L161*H161=0,"",L161*H161)</f>
        <v/>
      </c>
    </row>
    <row r="162" ht="13.35" customHeight="1" s="162">
      <c r="B162" s="188" t="inlineStr">
        <is>
          <t>Instrument</t>
        </is>
      </c>
      <c r="C162" s="173" t="n"/>
      <c r="D162" s="196" t="n"/>
      <c r="E162" s="174" t="n"/>
      <c r="F162" s="174" t="n"/>
      <c r="G162" s="173" t="n"/>
      <c r="H162" s="188" t="inlineStr">
        <is>
          <t>Duct Static Pressure</t>
        </is>
      </c>
      <c r="I162" s="174" t="n"/>
      <c r="J162" s="173" t="n"/>
      <c r="K162" s="53" t="n"/>
      <c r="L162" s="188" t="inlineStr">
        <is>
          <t>Temp</t>
        </is>
      </c>
      <c r="M162" s="52" t="n"/>
    </row>
    <row r="163" ht="13.35" customHeight="1" s="162">
      <c r="B163" s="475">
        <f>"Profile ("&amp;COUNT(C163:M164)&amp;" pts)"</f>
        <v/>
      </c>
      <c r="C163" s="476" t="n"/>
      <c r="D163" s="476" t="n"/>
      <c r="E163" s="476" t="n"/>
      <c r="F163" s="476" t="n"/>
      <c r="G163" s="476" t="n"/>
      <c r="H163" s="476" t="n"/>
      <c r="I163" s="476" t="n"/>
      <c r="J163" s="476" t="n"/>
      <c r="K163" s="476" t="n"/>
      <c r="L163" s="476" t="n"/>
      <c r="M163" s="476" t="n"/>
    </row>
    <row r="164" ht="13.35" customHeight="1" s="162">
      <c r="B164" s="385" t="n"/>
      <c r="C164" s="476" t="n"/>
      <c r="D164" s="476" t="n"/>
      <c r="E164" s="476" t="n"/>
      <c r="F164" s="476" t="n"/>
      <c r="G164" s="476" t="n"/>
      <c r="H164" s="476" t="n"/>
      <c r="I164" s="476" t="n"/>
      <c r="J164" s="476" t="n"/>
      <c r="K164" s="476" t="n"/>
      <c r="L164" s="476" t="n"/>
      <c r="M164" s="476" t="n"/>
    </row>
    <row r="165" ht="13.35" customHeight="1" s="162">
      <c r="B165" s="188" t="inlineStr">
        <is>
          <t>Airflow Traverse Measurement</t>
        </is>
      </c>
      <c r="C165" s="174" t="n"/>
      <c r="D165" s="174" t="n"/>
      <c r="E165" s="174" t="n"/>
      <c r="F165" s="174" t="n"/>
      <c r="G165" s="174" t="n"/>
      <c r="H165" s="173" t="n"/>
      <c r="I165" s="194" t="inlineStr">
        <is>
          <t>Design CFM</t>
        </is>
      </c>
      <c r="J165" s="188" t="inlineStr">
        <is>
          <t>Initial</t>
        </is>
      </c>
      <c r="K165" s="173" t="n"/>
      <c r="L165" s="188" t="inlineStr">
        <is>
          <t>Final</t>
        </is>
      </c>
      <c r="M165" s="173" t="n"/>
    </row>
    <row r="166" ht="13.35" customHeight="1" s="162">
      <c r="B166" s="153" t="inlineStr">
        <is>
          <t xml:space="preserve">Point </t>
        </is>
      </c>
      <c r="C166" s="188" t="inlineStr">
        <is>
          <t>Area Served</t>
        </is>
      </c>
      <c r="D166" s="174" t="n"/>
      <c r="E166" s="173" t="n"/>
      <c r="F166" s="188" t="inlineStr">
        <is>
          <t>Size</t>
        </is>
      </c>
      <c r="G166" s="173" t="n"/>
      <c r="H166" s="188" t="inlineStr">
        <is>
          <t>Ak</t>
        </is>
      </c>
      <c r="I166" s="442" t="n"/>
      <c r="J166" s="188" t="inlineStr">
        <is>
          <t>VEL</t>
        </is>
      </c>
      <c r="K166" s="188" t="inlineStr">
        <is>
          <t>CFM</t>
        </is>
      </c>
      <c r="L166" s="188" t="inlineStr">
        <is>
          <t>VEL</t>
        </is>
      </c>
      <c r="M166" s="188" t="inlineStr">
        <is>
          <t>CFM</t>
        </is>
      </c>
    </row>
    <row r="167" ht="13.35" customHeight="1" s="162">
      <c r="B167" s="31" t="n"/>
      <c r="C167" s="307" t="n"/>
      <c r="D167" s="174" t="n"/>
      <c r="E167" s="173" t="n"/>
      <c r="F167" s="307" t="n"/>
      <c r="G167" s="173" t="n"/>
      <c r="H167" s="69" t="n"/>
      <c r="I167" s="189" t="n"/>
      <c r="J167" s="189" t="n"/>
      <c r="K167" s="189">
        <f>IF(J167*H167=0,"",J167*H167)</f>
        <v/>
      </c>
      <c r="L167" s="189">
        <f>IF(COUNT(C169:M170)=0,"",ROUND(AVERAGE(C169:M170),0))</f>
        <v/>
      </c>
      <c r="M167" s="189">
        <f>IF(L167*H167=0,"",L167*H167)</f>
        <v/>
      </c>
    </row>
    <row r="168" ht="13.35" customHeight="1" s="162">
      <c r="B168" s="188" t="inlineStr">
        <is>
          <t>Instrument</t>
        </is>
      </c>
      <c r="C168" s="173" t="n"/>
      <c r="D168" s="196" t="n"/>
      <c r="E168" s="174" t="n"/>
      <c r="F168" s="174" t="n"/>
      <c r="G168" s="173" t="n"/>
      <c r="H168" s="188" t="inlineStr">
        <is>
          <t>Duct Static Pressure</t>
        </is>
      </c>
      <c r="I168" s="174" t="n"/>
      <c r="J168" s="173" t="n"/>
      <c r="K168" s="53" t="n"/>
      <c r="L168" s="188" t="inlineStr">
        <is>
          <t>Temp</t>
        </is>
      </c>
      <c r="M168" s="52" t="n"/>
    </row>
    <row r="169" ht="13.35" customHeight="1" s="162">
      <c r="B169" s="475">
        <f>"Profile ("&amp;COUNT(C169:M170)&amp;" pts)"</f>
        <v/>
      </c>
      <c r="C169" s="476" t="n"/>
      <c r="D169" s="476" t="n"/>
      <c r="E169" s="476" t="n"/>
      <c r="F169" s="476" t="n"/>
      <c r="G169" s="476" t="n"/>
      <c r="H169" s="476" t="n"/>
      <c r="I169" s="476" t="n"/>
      <c r="J169" s="476" t="n"/>
      <c r="K169" s="476" t="n"/>
      <c r="L169" s="476" t="n"/>
      <c r="M169" s="476" t="n"/>
    </row>
    <row r="170" ht="13.35" customHeight="1" s="162">
      <c r="B170" s="385" t="n"/>
      <c r="C170" s="476" t="n"/>
      <c r="D170" s="476" t="n"/>
      <c r="E170" s="476" t="n"/>
      <c r="F170" s="476" t="n"/>
      <c r="G170" s="476" t="n"/>
      <c r="H170" s="476" t="n"/>
      <c r="I170" s="476" t="n"/>
      <c r="J170" s="476" t="n"/>
      <c r="K170" s="476" t="n"/>
      <c r="L170" s="476" t="n"/>
      <c r="M170" s="476" t="n"/>
    </row>
    <row r="171" ht="13.35" customHeight="1" s="162">
      <c r="B171" s="188" t="inlineStr">
        <is>
          <t>Airflow Traverse Measurement</t>
        </is>
      </c>
      <c r="C171" s="174" t="n"/>
      <c r="D171" s="174" t="n"/>
      <c r="E171" s="174" t="n"/>
      <c r="F171" s="174" t="n"/>
      <c r="G171" s="174" t="n"/>
      <c r="H171" s="173" t="n"/>
      <c r="I171" s="194" t="inlineStr">
        <is>
          <t>Design CFM</t>
        </is>
      </c>
      <c r="J171" s="188" t="inlineStr">
        <is>
          <t>Initial</t>
        </is>
      </c>
      <c r="K171" s="173" t="n"/>
      <c r="L171" s="188" t="inlineStr">
        <is>
          <t>Final</t>
        </is>
      </c>
      <c r="M171" s="173" t="n"/>
    </row>
    <row r="172" ht="13.35" customHeight="1" s="162">
      <c r="B172" s="153" t="inlineStr">
        <is>
          <t xml:space="preserve">Point </t>
        </is>
      </c>
      <c r="C172" s="188" t="inlineStr">
        <is>
          <t>Area Served</t>
        </is>
      </c>
      <c r="D172" s="174" t="n"/>
      <c r="E172" s="173" t="n"/>
      <c r="F172" s="188" t="inlineStr">
        <is>
          <t>Size</t>
        </is>
      </c>
      <c r="G172" s="173" t="n"/>
      <c r="H172" s="188" t="inlineStr">
        <is>
          <t>Ak</t>
        </is>
      </c>
      <c r="I172" s="442" t="n"/>
      <c r="J172" s="188" t="inlineStr">
        <is>
          <t>VEL</t>
        </is>
      </c>
      <c r="K172" s="188" t="inlineStr">
        <is>
          <t>CFM</t>
        </is>
      </c>
      <c r="L172" s="188" t="inlineStr">
        <is>
          <t>VEL</t>
        </is>
      </c>
      <c r="M172" s="188" t="inlineStr">
        <is>
          <t>CFM</t>
        </is>
      </c>
    </row>
    <row r="173" ht="13.35" customHeight="1" s="162">
      <c r="B173" s="31" t="n"/>
      <c r="C173" s="307" t="n"/>
      <c r="D173" s="174" t="n"/>
      <c r="E173" s="173" t="n"/>
      <c r="F173" s="307" t="n"/>
      <c r="G173" s="173" t="n"/>
      <c r="H173" s="69" t="n"/>
      <c r="I173" s="189" t="n"/>
      <c r="J173" s="189" t="n"/>
      <c r="K173" s="189">
        <f>IF(J173*H173=0,"",J173*H173)</f>
        <v/>
      </c>
      <c r="L173" s="189">
        <f>IF(COUNT(C175:M176)=0,"",ROUND(AVERAGE(C175:M176),0))</f>
        <v/>
      </c>
      <c r="M173" s="189">
        <f>IF(L173*H173=0,"",L173*H173)</f>
        <v/>
      </c>
    </row>
    <row r="174" ht="13.35" customHeight="1" s="162">
      <c r="B174" s="188" t="inlineStr">
        <is>
          <t>Instrument</t>
        </is>
      </c>
      <c r="C174" s="173" t="n"/>
      <c r="D174" s="196" t="n"/>
      <c r="E174" s="174" t="n"/>
      <c r="F174" s="174" t="n"/>
      <c r="G174" s="173" t="n"/>
      <c r="H174" s="188" t="inlineStr">
        <is>
          <t>Duct Static Pressure</t>
        </is>
      </c>
      <c r="I174" s="174" t="n"/>
      <c r="J174" s="173" t="n"/>
      <c r="K174" s="53" t="n"/>
      <c r="L174" s="188" t="inlineStr">
        <is>
          <t>Temp</t>
        </is>
      </c>
      <c r="M174" s="52" t="n"/>
    </row>
    <row r="175" ht="13.35" customHeight="1" s="162">
      <c r="B175" s="475">
        <f>"Profile ("&amp;COUNT(C175:M176)&amp;" pts)"</f>
        <v/>
      </c>
      <c r="C175" s="476" t="n"/>
      <c r="D175" s="476" t="n"/>
      <c r="E175" s="476" t="n"/>
      <c r="F175" s="476" t="n"/>
      <c r="G175" s="476" t="n"/>
      <c r="H175" s="476" t="n"/>
      <c r="I175" s="476" t="n"/>
      <c r="J175" s="476" t="n"/>
      <c r="K175" s="476" t="n"/>
      <c r="L175" s="476" t="n"/>
      <c r="M175" s="476" t="n"/>
    </row>
    <row r="176" ht="13.35" customHeight="1" s="162">
      <c r="B176" s="385" t="n"/>
      <c r="C176" s="476" t="n"/>
      <c r="D176" s="476" t="n"/>
      <c r="E176" s="476" t="n"/>
      <c r="F176" s="476" t="n"/>
      <c r="G176" s="476" t="n"/>
      <c r="H176" s="476" t="n"/>
      <c r="I176" s="476" t="n"/>
      <c r="J176" s="476" t="n"/>
      <c r="K176" s="476" t="n"/>
      <c r="L176" s="476" t="n"/>
      <c r="M176" s="476" t="n"/>
    </row>
    <row r="177" ht="13.35" customHeight="1" s="162">
      <c r="B177" s="188" t="inlineStr">
        <is>
          <t>Airflow Traverse Measurement</t>
        </is>
      </c>
      <c r="C177" s="174" t="n"/>
      <c r="D177" s="174" t="n"/>
      <c r="E177" s="174" t="n"/>
      <c r="F177" s="174" t="n"/>
      <c r="G177" s="174" t="n"/>
      <c r="H177" s="173" t="n"/>
      <c r="I177" s="194" t="inlineStr">
        <is>
          <t>Design CFM</t>
        </is>
      </c>
      <c r="J177" s="188" t="inlineStr">
        <is>
          <t>Initial</t>
        </is>
      </c>
      <c r="K177" s="173" t="n"/>
      <c r="L177" s="188" t="inlineStr">
        <is>
          <t>Final</t>
        </is>
      </c>
      <c r="M177" s="173" t="n"/>
    </row>
    <row r="178" ht="13.35" customHeight="1" s="162">
      <c r="B178" s="153" t="inlineStr">
        <is>
          <t xml:space="preserve">Point </t>
        </is>
      </c>
      <c r="C178" s="188" t="inlineStr">
        <is>
          <t>Area Served</t>
        </is>
      </c>
      <c r="D178" s="174" t="n"/>
      <c r="E178" s="173" t="n"/>
      <c r="F178" s="188" t="inlineStr">
        <is>
          <t>Size</t>
        </is>
      </c>
      <c r="G178" s="173" t="n"/>
      <c r="H178" s="188" t="inlineStr">
        <is>
          <t>Ak</t>
        </is>
      </c>
      <c r="I178" s="442" t="n"/>
      <c r="J178" s="188" t="inlineStr">
        <is>
          <t>VEL</t>
        </is>
      </c>
      <c r="K178" s="188" t="inlineStr">
        <is>
          <t>CFM</t>
        </is>
      </c>
      <c r="L178" s="188" t="inlineStr">
        <is>
          <t>VEL</t>
        </is>
      </c>
      <c r="M178" s="188" t="inlineStr">
        <is>
          <t>CFM</t>
        </is>
      </c>
    </row>
    <row r="179" ht="13.35" customHeight="1" s="162">
      <c r="B179" s="31" t="n"/>
      <c r="C179" s="307" t="n"/>
      <c r="D179" s="174" t="n"/>
      <c r="E179" s="173" t="n"/>
      <c r="F179" s="307" t="n"/>
      <c r="G179" s="173" t="n"/>
      <c r="H179" s="69" t="n"/>
      <c r="I179" s="189" t="n"/>
      <c r="J179" s="189" t="n"/>
      <c r="K179" s="189">
        <f>IF(J179*H179=0,"",J179*H179)</f>
        <v/>
      </c>
      <c r="L179" s="189">
        <f>IF(COUNT(C181:M182)=0,"",ROUND(AVERAGE(C181:M182),0))</f>
        <v/>
      </c>
      <c r="M179" s="189">
        <f>IF(L179*H179=0,"",L179*H179)</f>
        <v/>
      </c>
    </row>
    <row r="180" ht="13.35" customHeight="1" s="162">
      <c r="B180" s="188" t="inlineStr">
        <is>
          <t>Instrument</t>
        </is>
      </c>
      <c r="C180" s="173" t="n"/>
      <c r="D180" s="196" t="n"/>
      <c r="E180" s="174" t="n"/>
      <c r="F180" s="174" t="n"/>
      <c r="G180" s="173" t="n"/>
      <c r="H180" s="188" t="inlineStr">
        <is>
          <t>Duct Static Pressure</t>
        </is>
      </c>
      <c r="I180" s="174" t="n"/>
      <c r="J180" s="173" t="n"/>
      <c r="K180" s="53" t="n"/>
      <c r="L180" s="188" t="inlineStr">
        <is>
          <t>Temp</t>
        </is>
      </c>
      <c r="M180" s="52" t="n"/>
    </row>
    <row r="181" ht="13.35" customHeight="1" s="162">
      <c r="B181" s="475">
        <f>"Profile ("&amp;COUNT(C181:M182)&amp;" pts)"</f>
        <v/>
      </c>
      <c r="C181" s="476" t="n"/>
      <c r="D181" s="476" t="n"/>
      <c r="E181" s="476" t="n"/>
      <c r="F181" s="476" t="n"/>
      <c r="G181" s="476" t="n"/>
      <c r="H181" s="476" t="n"/>
      <c r="I181" s="476" t="n"/>
      <c r="J181" s="476" t="n"/>
      <c r="K181" s="476" t="n"/>
      <c r="L181" s="476" t="n"/>
      <c r="M181" s="476" t="n"/>
    </row>
    <row r="182" ht="13.35" customHeight="1" s="162">
      <c r="B182" s="385" t="n"/>
      <c r="C182" s="476" t="n"/>
      <c r="D182" s="476" t="n"/>
      <c r="E182" s="476" t="n"/>
      <c r="F182" s="476" t="n"/>
      <c r="G182" s="476" t="n"/>
      <c r="H182" s="476" t="n"/>
      <c r="I182" s="476" t="n"/>
      <c r="J182" s="476" t="n"/>
      <c r="K182" s="476" t="n"/>
      <c r="L182" s="476" t="n"/>
      <c r="M182" s="476" t="n"/>
    </row>
    <row r="183" ht="13.35" customHeight="1" s="162">
      <c r="B183" s="188" t="inlineStr">
        <is>
          <t>Airflow Traverse Measurement</t>
        </is>
      </c>
      <c r="C183" s="174" t="n"/>
      <c r="D183" s="174" t="n"/>
      <c r="E183" s="174" t="n"/>
      <c r="F183" s="174" t="n"/>
      <c r="G183" s="174" t="n"/>
      <c r="H183" s="173" t="n"/>
      <c r="I183" s="194" t="inlineStr">
        <is>
          <t>Design CFM</t>
        </is>
      </c>
      <c r="J183" s="188" t="inlineStr">
        <is>
          <t>Initial</t>
        </is>
      </c>
      <c r="K183" s="173" t="n"/>
      <c r="L183" s="188" t="inlineStr">
        <is>
          <t>Final</t>
        </is>
      </c>
      <c r="M183" s="173" t="n"/>
    </row>
    <row r="184" ht="13.35" customHeight="1" s="162">
      <c r="B184" s="153" t="inlineStr">
        <is>
          <t xml:space="preserve">Point </t>
        </is>
      </c>
      <c r="C184" s="188" t="inlineStr">
        <is>
          <t>Area Served</t>
        </is>
      </c>
      <c r="D184" s="174" t="n"/>
      <c r="E184" s="173" t="n"/>
      <c r="F184" s="188" t="inlineStr">
        <is>
          <t>Size</t>
        </is>
      </c>
      <c r="G184" s="173" t="n"/>
      <c r="H184" s="188" t="inlineStr">
        <is>
          <t>Ak</t>
        </is>
      </c>
      <c r="I184" s="442" t="n"/>
      <c r="J184" s="188" t="inlineStr">
        <is>
          <t>VEL</t>
        </is>
      </c>
      <c r="K184" s="188" t="inlineStr">
        <is>
          <t>CFM</t>
        </is>
      </c>
      <c r="L184" s="188" t="inlineStr">
        <is>
          <t>VEL</t>
        </is>
      </c>
      <c r="M184" s="188" t="inlineStr">
        <is>
          <t>CFM</t>
        </is>
      </c>
    </row>
    <row r="185" ht="13.35" customHeight="1" s="162">
      <c r="B185" s="31" t="n"/>
      <c r="C185" s="307" t="n"/>
      <c r="D185" s="174" t="n"/>
      <c r="E185" s="173" t="n"/>
      <c r="F185" s="307" t="n"/>
      <c r="G185" s="173" t="n"/>
      <c r="H185" s="69" t="n"/>
      <c r="I185" s="189" t="n"/>
      <c r="J185" s="189" t="n"/>
      <c r="K185" s="189">
        <f>IF(J185*H185=0,"",J185*H185)</f>
        <v/>
      </c>
      <c r="L185" s="189">
        <f>IF(COUNT(C187:M188)=0,"",ROUND(AVERAGE(C187:M188),0))</f>
        <v/>
      </c>
      <c r="M185" s="189">
        <f>IF(L185*H185=0,"",L185*H185)</f>
        <v/>
      </c>
    </row>
    <row r="186" ht="13.35" customHeight="1" s="162">
      <c r="B186" s="188" t="inlineStr">
        <is>
          <t>Instrument</t>
        </is>
      </c>
      <c r="C186" s="173" t="n"/>
      <c r="D186" s="196" t="n"/>
      <c r="E186" s="174" t="n"/>
      <c r="F186" s="174" t="n"/>
      <c r="G186" s="173" t="n"/>
      <c r="H186" s="188" t="inlineStr">
        <is>
          <t>Duct Static Pressure</t>
        </is>
      </c>
      <c r="I186" s="174" t="n"/>
      <c r="J186" s="173" t="n"/>
      <c r="K186" s="53" t="n"/>
      <c r="L186" s="188" t="inlineStr">
        <is>
          <t>Temp</t>
        </is>
      </c>
      <c r="M186" s="52" t="n"/>
    </row>
    <row r="187" ht="13.35" customHeight="1" s="162">
      <c r="B187" s="475">
        <f>"Profile ("&amp;COUNT(C187:M188)&amp;" pts)"</f>
        <v/>
      </c>
      <c r="C187" s="476" t="n"/>
      <c r="D187" s="476" t="n"/>
      <c r="E187" s="476" t="n"/>
      <c r="F187" s="476" t="n"/>
      <c r="G187" s="476" t="n"/>
      <c r="H187" s="476" t="n"/>
      <c r="I187" s="476" t="n"/>
      <c r="J187" s="476" t="n"/>
      <c r="K187" s="476" t="n"/>
      <c r="L187" s="476" t="n"/>
      <c r="M187" s="476" t="n"/>
    </row>
    <row r="188" ht="13.35" customHeight="1" s="162">
      <c r="B188" s="385" t="n"/>
      <c r="C188" s="476" t="n"/>
      <c r="D188" s="476" t="n"/>
      <c r="E188" s="476" t="n"/>
      <c r="F188" s="476" t="n"/>
      <c r="G188" s="476" t="n"/>
      <c r="H188" s="476" t="n"/>
      <c r="I188" s="476" t="n"/>
      <c r="J188" s="476" t="n"/>
      <c r="K188" s="476" t="n"/>
      <c r="L188" s="476" t="n"/>
      <c r="M188" s="476" t="n"/>
    </row>
    <row r="189" ht="13.35" customHeight="1" s="162">
      <c r="B189" s="188" t="inlineStr">
        <is>
          <t>Airflow Traverse Measurement</t>
        </is>
      </c>
      <c r="C189" s="174" t="n"/>
      <c r="D189" s="174" t="n"/>
      <c r="E189" s="174" t="n"/>
      <c r="F189" s="174" t="n"/>
      <c r="G189" s="174" t="n"/>
      <c r="H189" s="173" t="n"/>
      <c r="I189" s="194" t="inlineStr">
        <is>
          <t>Design CFM</t>
        </is>
      </c>
      <c r="J189" s="188" t="inlineStr">
        <is>
          <t>Initial</t>
        </is>
      </c>
      <c r="K189" s="173" t="n"/>
      <c r="L189" s="188" t="inlineStr">
        <is>
          <t>Final</t>
        </is>
      </c>
      <c r="M189" s="173" t="n"/>
    </row>
    <row r="190" ht="13.35" customHeight="1" s="162">
      <c r="B190" s="153" t="inlineStr">
        <is>
          <t xml:space="preserve">Point </t>
        </is>
      </c>
      <c r="C190" s="188" t="inlineStr">
        <is>
          <t>Area Served</t>
        </is>
      </c>
      <c r="D190" s="174" t="n"/>
      <c r="E190" s="173" t="n"/>
      <c r="F190" s="188" t="inlineStr">
        <is>
          <t>Size</t>
        </is>
      </c>
      <c r="G190" s="173" t="n"/>
      <c r="H190" s="188" t="inlineStr">
        <is>
          <t>Ak</t>
        </is>
      </c>
      <c r="I190" s="442" t="n"/>
      <c r="J190" s="188" t="inlineStr">
        <is>
          <t>VEL</t>
        </is>
      </c>
      <c r="K190" s="188" t="inlineStr">
        <is>
          <t>CFM</t>
        </is>
      </c>
      <c r="L190" s="188" t="inlineStr">
        <is>
          <t>VEL</t>
        </is>
      </c>
      <c r="M190" s="188" t="inlineStr">
        <is>
          <t>CFM</t>
        </is>
      </c>
    </row>
    <row r="191" ht="13.35" customHeight="1" s="162">
      <c r="B191" s="31" t="n"/>
      <c r="C191" s="307" t="n"/>
      <c r="D191" s="174" t="n"/>
      <c r="E191" s="173" t="n"/>
      <c r="F191" s="307" t="n"/>
      <c r="G191" s="173" t="n"/>
      <c r="H191" s="69" t="n"/>
      <c r="I191" s="189" t="n"/>
      <c r="J191" s="189" t="n"/>
      <c r="K191" s="189">
        <f>IF(J191*H191=0,"",J191*H191)</f>
        <v/>
      </c>
      <c r="L191" s="189">
        <f>IF(COUNT(C193:M194)=0,"",ROUND(AVERAGE(C193:M194),0))</f>
        <v/>
      </c>
      <c r="M191" s="189">
        <f>IF(L191*H191=0,"",L191*H191)</f>
        <v/>
      </c>
    </row>
    <row r="192" ht="13.35" customHeight="1" s="162">
      <c r="B192" s="188" t="inlineStr">
        <is>
          <t>Instrument</t>
        </is>
      </c>
      <c r="C192" s="173" t="n"/>
      <c r="D192" s="196" t="n"/>
      <c r="E192" s="174" t="n"/>
      <c r="F192" s="174" t="n"/>
      <c r="G192" s="173" t="n"/>
      <c r="H192" s="188" t="inlineStr">
        <is>
          <t>Duct Static Pressure</t>
        </is>
      </c>
      <c r="I192" s="174" t="n"/>
      <c r="J192" s="173" t="n"/>
      <c r="K192" s="53" t="n"/>
      <c r="L192" s="188" t="inlineStr">
        <is>
          <t>Temp</t>
        </is>
      </c>
      <c r="M192" s="52" t="n"/>
    </row>
    <row r="193" ht="13.35" customHeight="1" s="162">
      <c r="B193" s="475">
        <f>"Profile ("&amp;COUNT(C193:M194)&amp;" pts)"</f>
        <v/>
      </c>
      <c r="C193" s="476" t="n"/>
      <c r="D193" s="476" t="n"/>
      <c r="E193" s="476" t="n"/>
      <c r="F193" s="476" t="n"/>
      <c r="G193" s="476" t="n"/>
      <c r="H193" s="476" t="n"/>
      <c r="I193" s="476" t="n"/>
      <c r="J193" s="476" t="n"/>
      <c r="K193" s="476" t="n"/>
      <c r="L193" s="476" t="n"/>
      <c r="M193" s="476" t="n"/>
    </row>
    <row r="194" ht="13.35" customHeight="1" s="162">
      <c r="B194" s="385" t="n"/>
      <c r="C194" s="476" t="n"/>
      <c r="D194" s="476" t="n"/>
      <c r="E194" s="476" t="n"/>
      <c r="F194" s="476" t="n"/>
      <c r="G194" s="476" t="n"/>
      <c r="H194" s="476" t="n"/>
      <c r="I194" s="476" t="n"/>
      <c r="J194" s="476" t="n"/>
      <c r="K194" s="476" t="n"/>
      <c r="L194" s="476" t="n"/>
      <c r="M194" s="476" t="n"/>
    </row>
    <row r="195" ht="13.35" customHeight="1" s="162">
      <c r="B195" s="460" t="n"/>
      <c r="M195" s="163" t="n"/>
    </row>
    <row r="196" ht="13.35" customHeight="1" s="162">
      <c r="B196" s="460" t="n"/>
      <c r="M196" s="163" t="n"/>
    </row>
    <row r="197" ht="13.35" customHeight="1" s="162">
      <c r="B197" s="460" t="n"/>
      <c r="M197" s="163" t="n"/>
    </row>
    <row r="198" ht="13.35" customHeight="1" s="162">
      <c r="B198" s="461" t="n"/>
      <c r="C198" s="165" t="n"/>
      <c r="D198" s="165" t="n"/>
      <c r="E198" s="165" t="n"/>
      <c r="F198" s="165" t="n"/>
      <c r="G198" s="165" t="n"/>
      <c r="H198" s="165" t="n"/>
      <c r="I198" s="165" t="n"/>
      <c r="J198" s="165" t="n"/>
      <c r="K198" s="165" t="n"/>
      <c r="L198" s="165" t="n"/>
      <c r="M198" s="166" t="n"/>
    </row>
    <row r="199"/>
    <row r="200" ht="13.35" customHeight="1" s="162">
      <c r="B200" s="3" t="n"/>
      <c r="C200" s="3" t="n"/>
      <c r="D200" s="253" t="n"/>
      <c r="E200" s="253" t="n"/>
      <c r="F200" s="253" t="n"/>
      <c r="G200" s="253" t="n"/>
      <c r="H200" s="253" t="n"/>
      <c r="I200" s="253" t="n"/>
      <c r="J200" s="253" t="n"/>
      <c r="K200" s="253" t="n"/>
      <c r="L200" s="253" t="n"/>
      <c r="M200" s="253" t="n"/>
    </row>
    <row r="201" ht="13.35" customHeight="1" s="162">
      <c r="B201" s="5" t="n"/>
      <c r="C201" s="5" t="n"/>
    </row>
    <row r="202" ht="13.35" customHeight="1" s="162">
      <c r="B202" s="188" t="inlineStr">
        <is>
          <t>Airflow Traverse Measurement</t>
        </is>
      </c>
      <c r="C202" s="174" t="n"/>
      <c r="D202" s="174" t="n"/>
      <c r="E202" s="174" t="n"/>
      <c r="F202" s="174" t="n"/>
      <c r="G202" s="174" t="n"/>
      <c r="H202" s="173" t="n"/>
      <c r="I202" s="194" t="inlineStr">
        <is>
          <t>Design CFM</t>
        </is>
      </c>
      <c r="J202" s="188" t="inlineStr">
        <is>
          <t>Initial</t>
        </is>
      </c>
      <c r="K202" s="173" t="n"/>
      <c r="L202" s="188" t="inlineStr">
        <is>
          <t>Final</t>
        </is>
      </c>
      <c r="M202" s="173" t="n"/>
    </row>
    <row r="203" ht="13.35" customHeight="1" s="162">
      <c r="B203" s="153" t="inlineStr">
        <is>
          <t xml:space="preserve">Point </t>
        </is>
      </c>
      <c r="C203" s="188" t="inlineStr">
        <is>
          <t>Area Served</t>
        </is>
      </c>
      <c r="D203" s="174" t="n"/>
      <c r="E203" s="173" t="n"/>
      <c r="F203" s="188" t="inlineStr">
        <is>
          <t>Size</t>
        </is>
      </c>
      <c r="G203" s="173" t="n"/>
      <c r="H203" s="188" t="inlineStr">
        <is>
          <t>Ak</t>
        </is>
      </c>
      <c r="I203" s="442" t="n"/>
      <c r="J203" s="188" t="inlineStr">
        <is>
          <t>VEL</t>
        </is>
      </c>
      <c r="K203" s="188" t="inlineStr">
        <is>
          <t>CFM</t>
        </is>
      </c>
      <c r="L203" s="188" t="inlineStr">
        <is>
          <t>VEL</t>
        </is>
      </c>
      <c r="M203" s="188" t="inlineStr">
        <is>
          <t>CFM</t>
        </is>
      </c>
    </row>
    <row r="204" ht="13.35" customHeight="1" s="162">
      <c r="B204" s="31" t="n"/>
      <c r="C204" s="307" t="n"/>
      <c r="D204" s="174" t="n"/>
      <c r="E204" s="173" t="n"/>
      <c r="F204" s="307" t="n"/>
      <c r="G204" s="173" t="n"/>
      <c r="H204" s="69" t="n"/>
      <c r="I204" s="189" t="n"/>
      <c r="J204" s="189" t="n"/>
      <c r="K204" s="189">
        <f>IF(J204*H204=0,"",J204*H204)</f>
        <v/>
      </c>
      <c r="L204" s="189">
        <f>IF(COUNT(C206:M207)=0,"",ROUND(AVERAGE(C206:M207),0))</f>
        <v/>
      </c>
      <c r="M204" s="189">
        <f>IF(L204*H204=0,"",L204*H204)</f>
        <v/>
      </c>
    </row>
    <row r="205" ht="13.35" customHeight="1" s="162">
      <c r="B205" s="188" t="inlineStr">
        <is>
          <t>Instrument</t>
        </is>
      </c>
      <c r="C205" s="173" t="n"/>
      <c r="D205" s="196" t="n"/>
      <c r="E205" s="174" t="n"/>
      <c r="F205" s="174" t="n"/>
      <c r="G205" s="173" t="n"/>
      <c r="H205" s="188" t="inlineStr">
        <is>
          <t>Duct Static Pressure</t>
        </is>
      </c>
      <c r="I205" s="174" t="n"/>
      <c r="J205" s="173" t="n"/>
      <c r="K205" s="53" t="n"/>
      <c r="L205" s="188" t="inlineStr">
        <is>
          <t>Temp</t>
        </is>
      </c>
      <c r="M205" s="52" t="n"/>
    </row>
    <row r="206" ht="13.35" customHeight="1" s="162">
      <c r="B206" s="475">
        <f>"Profile ("&amp;COUNT(C206:M207)&amp;" pts)"</f>
        <v/>
      </c>
      <c r="C206" s="476" t="n"/>
      <c r="D206" s="476" t="n"/>
      <c r="E206" s="476" t="n"/>
      <c r="F206" s="476" t="n"/>
      <c r="G206" s="476" t="n"/>
      <c r="H206" s="476" t="n"/>
      <c r="I206" s="476" t="n"/>
      <c r="J206" s="476" t="n"/>
      <c r="K206" s="476" t="n"/>
      <c r="L206" s="476" t="n"/>
      <c r="M206" s="476" t="n"/>
    </row>
    <row r="207" ht="13.35" customHeight="1" s="162">
      <c r="B207" s="385" t="n"/>
      <c r="C207" s="476" t="n"/>
      <c r="D207" s="476" t="n"/>
      <c r="E207" s="476" t="n"/>
      <c r="F207" s="476" t="n"/>
      <c r="G207" s="476" t="n"/>
      <c r="H207" s="476" t="n"/>
      <c r="I207" s="476" t="n"/>
      <c r="J207" s="476" t="n"/>
      <c r="K207" s="476" t="n"/>
      <c r="L207" s="476" t="n"/>
      <c r="M207" s="476" t="n"/>
    </row>
    <row r="208" ht="13.35" customHeight="1" s="162">
      <c r="B208" s="188" t="inlineStr">
        <is>
          <t>Airflow Traverse Measurement</t>
        </is>
      </c>
      <c r="C208" s="174" t="n"/>
      <c r="D208" s="174" t="n"/>
      <c r="E208" s="174" t="n"/>
      <c r="F208" s="174" t="n"/>
      <c r="G208" s="174" t="n"/>
      <c r="H208" s="173" t="n"/>
      <c r="I208" s="194" t="inlineStr">
        <is>
          <t>Design CFM</t>
        </is>
      </c>
      <c r="J208" s="188" t="inlineStr">
        <is>
          <t>Initial</t>
        </is>
      </c>
      <c r="K208" s="173" t="n"/>
      <c r="L208" s="188" t="inlineStr">
        <is>
          <t>Final</t>
        </is>
      </c>
      <c r="M208" s="173" t="n"/>
    </row>
    <row r="209" ht="13.35" customHeight="1" s="162">
      <c r="B209" s="153" t="inlineStr">
        <is>
          <t xml:space="preserve">Point </t>
        </is>
      </c>
      <c r="C209" s="188" t="inlineStr">
        <is>
          <t>Area Served</t>
        </is>
      </c>
      <c r="D209" s="174" t="n"/>
      <c r="E209" s="173" t="n"/>
      <c r="F209" s="188" t="inlineStr">
        <is>
          <t>Size</t>
        </is>
      </c>
      <c r="G209" s="173" t="n"/>
      <c r="H209" s="188" t="inlineStr">
        <is>
          <t>Ak</t>
        </is>
      </c>
      <c r="I209" s="442" t="n"/>
      <c r="J209" s="188" t="inlineStr">
        <is>
          <t>VEL</t>
        </is>
      </c>
      <c r="K209" s="188" t="inlineStr">
        <is>
          <t>CFM</t>
        </is>
      </c>
      <c r="L209" s="188" t="inlineStr">
        <is>
          <t>VEL</t>
        </is>
      </c>
      <c r="M209" s="188" t="inlineStr">
        <is>
          <t>CFM</t>
        </is>
      </c>
    </row>
    <row r="210" ht="13.35" customHeight="1" s="162">
      <c r="B210" s="31" t="n"/>
      <c r="C210" s="307" t="n"/>
      <c r="D210" s="174" t="n"/>
      <c r="E210" s="173" t="n"/>
      <c r="F210" s="307" t="n"/>
      <c r="G210" s="173" t="n"/>
      <c r="H210" s="69" t="n"/>
      <c r="I210" s="189" t="n"/>
      <c r="J210" s="189" t="n"/>
      <c r="K210" s="189">
        <f>IF(J210*H210=0,"",J210*H210)</f>
        <v/>
      </c>
      <c r="L210" s="189">
        <f>IF(COUNT(C212:M213)=0,"",ROUND(AVERAGE(C212:M213),0))</f>
        <v/>
      </c>
      <c r="M210" s="189">
        <f>IF(L210*H210=0,"",L210*H210)</f>
        <v/>
      </c>
    </row>
    <row r="211" ht="13.35" customHeight="1" s="162">
      <c r="B211" s="188" t="inlineStr">
        <is>
          <t>Instrument</t>
        </is>
      </c>
      <c r="C211" s="173" t="n"/>
      <c r="D211" s="196" t="n"/>
      <c r="E211" s="174" t="n"/>
      <c r="F211" s="174" t="n"/>
      <c r="G211" s="173" t="n"/>
      <c r="H211" s="188" t="inlineStr">
        <is>
          <t>Duct Static Pressure</t>
        </is>
      </c>
      <c r="I211" s="174" t="n"/>
      <c r="J211" s="173" t="n"/>
      <c r="K211" s="53" t="n"/>
      <c r="L211" s="188" t="inlineStr">
        <is>
          <t>Temp</t>
        </is>
      </c>
      <c r="M211" s="52" t="n"/>
    </row>
    <row r="212" ht="13.35" customHeight="1" s="162">
      <c r="B212" s="475">
        <f>"Profile ("&amp;COUNT(C212:M213)&amp;" pts)"</f>
        <v/>
      </c>
      <c r="C212" s="476" t="n"/>
      <c r="D212" s="476" t="n"/>
      <c r="E212" s="476" t="n"/>
      <c r="F212" s="476" t="n"/>
      <c r="G212" s="476" t="n"/>
      <c r="H212" s="476" t="n"/>
      <c r="I212" s="476" t="n"/>
      <c r="J212" s="476" t="n"/>
      <c r="K212" s="476" t="n"/>
      <c r="L212" s="476" t="n"/>
      <c r="M212" s="476" t="n"/>
    </row>
    <row r="213" ht="13.35" customHeight="1" s="162">
      <c r="B213" s="385" t="n"/>
      <c r="C213" s="476" t="n"/>
      <c r="D213" s="476" t="n"/>
      <c r="E213" s="476" t="n"/>
      <c r="F213" s="476" t="n"/>
      <c r="G213" s="476" t="n"/>
      <c r="H213" s="476" t="n"/>
      <c r="I213" s="476" t="n"/>
      <c r="J213" s="476" t="n"/>
      <c r="K213" s="476" t="n"/>
      <c r="L213" s="476" t="n"/>
      <c r="M213" s="476" t="n"/>
    </row>
    <row r="214" ht="13.35" customHeight="1" s="162">
      <c r="B214" s="188" t="inlineStr">
        <is>
          <t>Airflow Traverse Measurement</t>
        </is>
      </c>
      <c r="C214" s="174" t="n"/>
      <c r="D214" s="174" t="n"/>
      <c r="E214" s="174" t="n"/>
      <c r="F214" s="174" t="n"/>
      <c r="G214" s="174" t="n"/>
      <c r="H214" s="173" t="n"/>
      <c r="I214" s="194" t="inlineStr">
        <is>
          <t>Design CFM</t>
        </is>
      </c>
      <c r="J214" s="188" t="inlineStr">
        <is>
          <t>Initial</t>
        </is>
      </c>
      <c r="K214" s="173" t="n"/>
      <c r="L214" s="188" t="inlineStr">
        <is>
          <t>Final</t>
        </is>
      </c>
      <c r="M214" s="173" t="n"/>
    </row>
    <row r="215" ht="13.35" customHeight="1" s="162">
      <c r="B215" s="153" t="inlineStr">
        <is>
          <t xml:space="preserve">Point </t>
        </is>
      </c>
      <c r="C215" s="188" t="inlineStr">
        <is>
          <t>Area Served</t>
        </is>
      </c>
      <c r="D215" s="174" t="n"/>
      <c r="E215" s="173" t="n"/>
      <c r="F215" s="188" t="inlineStr">
        <is>
          <t>Size</t>
        </is>
      </c>
      <c r="G215" s="173" t="n"/>
      <c r="H215" s="188" t="inlineStr">
        <is>
          <t>Ak</t>
        </is>
      </c>
      <c r="I215" s="442" t="n"/>
      <c r="J215" s="188" t="inlineStr">
        <is>
          <t>VEL</t>
        </is>
      </c>
      <c r="K215" s="188" t="inlineStr">
        <is>
          <t>CFM</t>
        </is>
      </c>
      <c r="L215" s="188" t="inlineStr">
        <is>
          <t>VEL</t>
        </is>
      </c>
      <c r="M215" s="188" t="inlineStr">
        <is>
          <t>CFM</t>
        </is>
      </c>
    </row>
    <row r="216" ht="13.35" customHeight="1" s="162">
      <c r="B216" s="31" t="n"/>
      <c r="C216" s="307" t="n"/>
      <c r="D216" s="174" t="n"/>
      <c r="E216" s="173" t="n"/>
      <c r="F216" s="307" t="n"/>
      <c r="G216" s="173" t="n"/>
      <c r="H216" s="69" t="n"/>
      <c r="I216" s="189" t="n"/>
      <c r="J216" s="189" t="n"/>
      <c r="K216" s="189">
        <f>IF(J216*H216=0,"",J216*H216)</f>
        <v/>
      </c>
      <c r="L216" s="189">
        <f>IF(COUNT(C218:M219)=0,"",ROUND(AVERAGE(C218:M219),0))</f>
        <v/>
      </c>
      <c r="M216" s="189">
        <f>IF(L216*H216=0,"",L216*H216)</f>
        <v/>
      </c>
    </row>
    <row r="217" ht="13.35" customHeight="1" s="162">
      <c r="B217" s="188" t="inlineStr">
        <is>
          <t>Instrument</t>
        </is>
      </c>
      <c r="C217" s="173" t="n"/>
      <c r="D217" s="196" t="n"/>
      <c r="E217" s="174" t="n"/>
      <c r="F217" s="174" t="n"/>
      <c r="G217" s="173" t="n"/>
      <c r="H217" s="188" t="inlineStr">
        <is>
          <t>Duct Static Pressure</t>
        </is>
      </c>
      <c r="I217" s="174" t="n"/>
      <c r="J217" s="173" t="n"/>
      <c r="K217" s="53" t="n"/>
      <c r="L217" s="188" t="inlineStr">
        <is>
          <t>Temp</t>
        </is>
      </c>
      <c r="M217" s="52" t="n"/>
    </row>
    <row r="218" ht="13.35" customHeight="1" s="162">
      <c r="B218" s="475">
        <f>"Profile ("&amp;COUNT(C218:M219)&amp;" pts)"</f>
        <v/>
      </c>
      <c r="C218" s="476" t="n"/>
      <c r="D218" s="476" t="n"/>
      <c r="E218" s="476" t="n"/>
      <c r="F218" s="476" t="n"/>
      <c r="G218" s="476" t="n"/>
      <c r="H218" s="476" t="n"/>
      <c r="I218" s="476" t="n"/>
      <c r="J218" s="476" t="n"/>
      <c r="K218" s="476" t="n"/>
      <c r="L218" s="476" t="n"/>
      <c r="M218" s="476" t="n"/>
    </row>
    <row r="219" ht="13.35" customHeight="1" s="162">
      <c r="B219" s="385" t="n"/>
      <c r="C219" s="476" t="n"/>
      <c r="D219" s="476" t="n"/>
      <c r="E219" s="476" t="n"/>
      <c r="F219" s="476" t="n"/>
      <c r="G219" s="476" t="n"/>
      <c r="H219" s="476" t="n"/>
      <c r="I219" s="476" t="n"/>
      <c r="J219" s="476" t="n"/>
      <c r="K219" s="476" t="n"/>
      <c r="L219" s="476" t="n"/>
      <c r="M219" s="476" t="n"/>
    </row>
    <row r="220" ht="13.35" customHeight="1" s="162">
      <c r="B220" s="188" t="inlineStr">
        <is>
          <t>Airflow Traverse Measurement</t>
        </is>
      </c>
      <c r="C220" s="174" t="n"/>
      <c r="D220" s="174" t="n"/>
      <c r="E220" s="174" t="n"/>
      <c r="F220" s="174" t="n"/>
      <c r="G220" s="174" t="n"/>
      <c r="H220" s="173" t="n"/>
      <c r="I220" s="194" t="inlineStr">
        <is>
          <t>Design CFM</t>
        </is>
      </c>
      <c r="J220" s="188" t="inlineStr">
        <is>
          <t>Initial</t>
        </is>
      </c>
      <c r="K220" s="173" t="n"/>
      <c r="L220" s="188" t="inlineStr">
        <is>
          <t>Final</t>
        </is>
      </c>
      <c r="M220" s="173" t="n"/>
    </row>
    <row r="221" ht="13.35" customHeight="1" s="162">
      <c r="B221" s="153" t="inlineStr">
        <is>
          <t xml:space="preserve">Point </t>
        </is>
      </c>
      <c r="C221" s="188" t="inlineStr">
        <is>
          <t>Area Served</t>
        </is>
      </c>
      <c r="D221" s="174" t="n"/>
      <c r="E221" s="173" t="n"/>
      <c r="F221" s="188" t="inlineStr">
        <is>
          <t>Size</t>
        </is>
      </c>
      <c r="G221" s="173" t="n"/>
      <c r="H221" s="188" t="inlineStr">
        <is>
          <t>Ak</t>
        </is>
      </c>
      <c r="I221" s="442" t="n"/>
      <c r="J221" s="188" t="inlineStr">
        <is>
          <t>VEL</t>
        </is>
      </c>
      <c r="K221" s="188" t="inlineStr">
        <is>
          <t>CFM</t>
        </is>
      </c>
      <c r="L221" s="188" t="inlineStr">
        <is>
          <t>VEL</t>
        </is>
      </c>
      <c r="M221" s="188" t="inlineStr">
        <is>
          <t>CFM</t>
        </is>
      </c>
    </row>
    <row r="222" ht="13.35" customHeight="1" s="162">
      <c r="B222" s="31" t="n"/>
      <c r="C222" s="307" t="n"/>
      <c r="D222" s="174" t="n"/>
      <c r="E222" s="173" t="n"/>
      <c r="F222" s="307" t="n"/>
      <c r="G222" s="173" t="n"/>
      <c r="H222" s="69" t="n"/>
      <c r="I222" s="189" t="n"/>
      <c r="J222" s="189" t="n"/>
      <c r="K222" s="189">
        <f>IF(J222*H222=0,"",J222*H222)</f>
        <v/>
      </c>
      <c r="L222" s="189">
        <f>IF(COUNT(C224:M225)=0,"",ROUND(AVERAGE(C224:M225),0))</f>
        <v/>
      </c>
      <c r="M222" s="189">
        <f>IF(L222*H222=0,"",L222*H222)</f>
        <v/>
      </c>
    </row>
    <row r="223" ht="13.35" customHeight="1" s="162">
      <c r="B223" s="188" t="inlineStr">
        <is>
          <t>Instrument</t>
        </is>
      </c>
      <c r="C223" s="173" t="n"/>
      <c r="D223" s="196" t="n"/>
      <c r="E223" s="174" t="n"/>
      <c r="F223" s="174" t="n"/>
      <c r="G223" s="173" t="n"/>
      <c r="H223" s="188" t="inlineStr">
        <is>
          <t>Duct Static Pressure</t>
        </is>
      </c>
      <c r="I223" s="174" t="n"/>
      <c r="J223" s="173" t="n"/>
      <c r="K223" s="53" t="n"/>
      <c r="L223" s="188" t="inlineStr">
        <is>
          <t>Temp</t>
        </is>
      </c>
      <c r="M223" s="52" t="n"/>
    </row>
    <row r="224" ht="13.35" customHeight="1" s="162">
      <c r="B224" s="475">
        <f>"Profile ("&amp;COUNT(C224:M225)&amp;" pts)"</f>
        <v/>
      </c>
      <c r="C224" s="476" t="n"/>
      <c r="D224" s="476" t="n"/>
      <c r="E224" s="476" t="n"/>
      <c r="F224" s="476" t="n"/>
      <c r="G224" s="476" t="n"/>
      <c r="H224" s="476" t="n"/>
      <c r="I224" s="476" t="n"/>
      <c r="J224" s="476" t="n"/>
      <c r="K224" s="476" t="n"/>
      <c r="L224" s="476" t="n"/>
      <c r="M224" s="476" t="n"/>
    </row>
    <row r="225" ht="13.35" customHeight="1" s="162">
      <c r="B225" s="385" t="n"/>
      <c r="C225" s="476" t="n"/>
      <c r="D225" s="476" t="n"/>
      <c r="E225" s="476" t="n"/>
      <c r="F225" s="476" t="n"/>
      <c r="G225" s="476" t="n"/>
      <c r="H225" s="476" t="n"/>
      <c r="I225" s="476" t="n"/>
      <c r="J225" s="476" t="n"/>
      <c r="K225" s="476" t="n"/>
      <c r="L225" s="476" t="n"/>
      <c r="M225" s="476" t="n"/>
    </row>
    <row r="226" ht="13.35" customHeight="1" s="162">
      <c r="B226" s="188" t="inlineStr">
        <is>
          <t>Airflow Traverse Measurement</t>
        </is>
      </c>
      <c r="C226" s="174" t="n"/>
      <c r="D226" s="174" t="n"/>
      <c r="E226" s="174" t="n"/>
      <c r="F226" s="174" t="n"/>
      <c r="G226" s="174" t="n"/>
      <c r="H226" s="173" t="n"/>
      <c r="I226" s="194" t="inlineStr">
        <is>
          <t>Design CFM</t>
        </is>
      </c>
      <c r="J226" s="188" t="inlineStr">
        <is>
          <t>Initial</t>
        </is>
      </c>
      <c r="K226" s="173" t="n"/>
      <c r="L226" s="188" t="inlineStr">
        <is>
          <t>Final</t>
        </is>
      </c>
      <c r="M226" s="173" t="n"/>
    </row>
    <row r="227" ht="13.35" customHeight="1" s="162">
      <c r="B227" s="153" t="inlineStr">
        <is>
          <t xml:space="preserve">Point </t>
        </is>
      </c>
      <c r="C227" s="188" t="inlineStr">
        <is>
          <t>Area Served</t>
        </is>
      </c>
      <c r="D227" s="174" t="n"/>
      <c r="E227" s="173" t="n"/>
      <c r="F227" s="188" t="inlineStr">
        <is>
          <t>Size</t>
        </is>
      </c>
      <c r="G227" s="173" t="n"/>
      <c r="H227" s="188" t="inlineStr">
        <is>
          <t>Ak</t>
        </is>
      </c>
      <c r="I227" s="442" t="n"/>
      <c r="J227" s="188" t="inlineStr">
        <is>
          <t>VEL</t>
        </is>
      </c>
      <c r="K227" s="188" t="inlineStr">
        <is>
          <t>CFM</t>
        </is>
      </c>
      <c r="L227" s="188" t="inlineStr">
        <is>
          <t>VEL</t>
        </is>
      </c>
      <c r="M227" s="188" t="inlineStr">
        <is>
          <t>CFM</t>
        </is>
      </c>
    </row>
    <row r="228" ht="13.35" customHeight="1" s="162">
      <c r="B228" s="31" t="n"/>
      <c r="C228" s="307" t="n"/>
      <c r="D228" s="174" t="n"/>
      <c r="E228" s="173" t="n"/>
      <c r="F228" s="307" t="n"/>
      <c r="G228" s="173" t="n"/>
      <c r="H228" s="69" t="n"/>
      <c r="I228" s="189" t="n"/>
      <c r="J228" s="189" t="n"/>
      <c r="K228" s="189">
        <f>IF(J228*H228=0,"",J228*H228)</f>
        <v/>
      </c>
      <c r="L228" s="189">
        <f>IF(COUNT(C230:M231)=0,"",ROUND(AVERAGE(C230:M231),0))</f>
        <v/>
      </c>
      <c r="M228" s="189">
        <f>IF(L228*H228=0,"",L228*H228)</f>
        <v/>
      </c>
    </row>
    <row r="229" ht="13.35" customHeight="1" s="162">
      <c r="B229" s="188" t="inlineStr">
        <is>
          <t>Instrument</t>
        </is>
      </c>
      <c r="C229" s="173" t="n"/>
      <c r="D229" s="196" t="n"/>
      <c r="E229" s="174" t="n"/>
      <c r="F229" s="174" t="n"/>
      <c r="G229" s="173" t="n"/>
      <c r="H229" s="188" t="inlineStr">
        <is>
          <t>Duct Static Pressure</t>
        </is>
      </c>
      <c r="I229" s="174" t="n"/>
      <c r="J229" s="173" t="n"/>
      <c r="K229" s="53" t="n"/>
      <c r="L229" s="188" t="inlineStr">
        <is>
          <t>Temp</t>
        </is>
      </c>
      <c r="M229" s="52" t="n"/>
    </row>
    <row r="230" ht="13.35" customHeight="1" s="162">
      <c r="B230" s="475">
        <f>"Profile ("&amp;COUNT(C230:M231)&amp;" pts)"</f>
        <v/>
      </c>
      <c r="C230" s="476" t="n"/>
      <c r="D230" s="476" t="n"/>
      <c r="E230" s="476" t="n"/>
      <c r="F230" s="476" t="n"/>
      <c r="G230" s="476" t="n"/>
      <c r="H230" s="476" t="n"/>
      <c r="I230" s="476" t="n"/>
      <c r="J230" s="476" t="n"/>
      <c r="K230" s="476" t="n"/>
      <c r="L230" s="476" t="n"/>
      <c r="M230" s="476" t="n"/>
    </row>
    <row r="231" ht="13.35" customHeight="1" s="162">
      <c r="B231" s="385" t="n"/>
      <c r="C231" s="476" t="n"/>
      <c r="D231" s="476" t="n"/>
      <c r="E231" s="476" t="n"/>
      <c r="F231" s="476" t="n"/>
      <c r="G231" s="476" t="n"/>
      <c r="H231" s="476" t="n"/>
      <c r="I231" s="476" t="n"/>
      <c r="J231" s="476" t="n"/>
      <c r="K231" s="476" t="n"/>
      <c r="L231" s="476" t="n"/>
      <c r="M231" s="476" t="n"/>
    </row>
    <row r="232" ht="13.35" customHeight="1" s="162">
      <c r="B232" s="188" t="inlineStr">
        <is>
          <t>Airflow Traverse Measurement</t>
        </is>
      </c>
      <c r="C232" s="174" t="n"/>
      <c r="D232" s="174" t="n"/>
      <c r="E232" s="174" t="n"/>
      <c r="F232" s="174" t="n"/>
      <c r="G232" s="174" t="n"/>
      <c r="H232" s="173" t="n"/>
      <c r="I232" s="194" t="inlineStr">
        <is>
          <t>Design CFM</t>
        </is>
      </c>
      <c r="J232" s="188" t="inlineStr">
        <is>
          <t>Initial</t>
        </is>
      </c>
      <c r="K232" s="173" t="n"/>
      <c r="L232" s="188" t="inlineStr">
        <is>
          <t>Final</t>
        </is>
      </c>
      <c r="M232" s="173" t="n"/>
    </row>
    <row r="233" ht="13.35" customHeight="1" s="162">
      <c r="B233" s="153" t="inlineStr">
        <is>
          <t xml:space="preserve">Point </t>
        </is>
      </c>
      <c r="C233" s="188" t="inlineStr">
        <is>
          <t>Area Served</t>
        </is>
      </c>
      <c r="D233" s="174" t="n"/>
      <c r="E233" s="173" t="n"/>
      <c r="F233" s="188" t="inlineStr">
        <is>
          <t>Size</t>
        </is>
      </c>
      <c r="G233" s="173" t="n"/>
      <c r="H233" s="188" t="inlineStr">
        <is>
          <t>Ak</t>
        </is>
      </c>
      <c r="I233" s="442" t="n"/>
      <c r="J233" s="188" t="inlineStr">
        <is>
          <t>VEL</t>
        </is>
      </c>
      <c r="K233" s="188" t="inlineStr">
        <is>
          <t>CFM</t>
        </is>
      </c>
      <c r="L233" s="188" t="inlineStr">
        <is>
          <t>VEL</t>
        </is>
      </c>
      <c r="M233" s="188" t="inlineStr">
        <is>
          <t>CFM</t>
        </is>
      </c>
    </row>
    <row r="234" ht="13.35" customHeight="1" s="162">
      <c r="B234" s="31" t="n"/>
      <c r="C234" s="307" t="n"/>
      <c r="D234" s="174" t="n"/>
      <c r="E234" s="173" t="n"/>
      <c r="F234" s="307" t="n"/>
      <c r="G234" s="173" t="n"/>
      <c r="H234" s="69" t="n"/>
      <c r="I234" s="189" t="n"/>
      <c r="J234" s="189" t="n"/>
      <c r="K234" s="189">
        <f>IF(J234*H234=0,"",J234*H234)</f>
        <v/>
      </c>
      <c r="L234" s="189">
        <f>IF(COUNT(C236:M237)=0,"",ROUND(AVERAGE(C236:M237),0))</f>
        <v/>
      </c>
      <c r="M234" s="189">
        <f>IF(L234*H234=0,"",L234*H234)</f>
        <v/>
      </c>
    </row>
    <row r="235" ht="13.35" customHeight="1" s="162">
      <c r="B235" s="188" t="inlineStr">
        <is>
          <t>Instrument</t>
        </is>
      </c>
      <c r="C235" s="173" t="n"/>
      <c r="D235" s="196" t="n"/>
      <c r="E235" s="174" t="n"/>
      <c r="F235" s="174" t="n"/>
      <c r="G235" s="173" t="n"/>
      <c r="H235" s="188" t="inlineStr">
        <is>
          <t>Duct Static Pressure</t>
        </is>
      </c>
      <c r="I235" s="174" t="n"/>
      <c r="J235" s="173" t="n"/>
      <c r="K235" s="53" t="n"/>
      <c r="L235" s="188" t="inlineStr">
        <is>
          <t>Temp</t>
        </is>
      </c>
      <c r="M235" s="52" t="n"/>
    </row>
    <row r="236" ht="13.35" customHeight="1" s="162">
      <c r="B236" s="475">
        <f>"Profile ("&amp;COUNT(C236:M237)&amp;" pts)"</f>
        <v/>
      </c>
      <c r="C236" s="476" t="n"/>
      <c r="D236" s="476" t="n"/>
      <c r="E236" s="476" t="n"/>
      <c r="F236" s="476" t="n"/>
      <c r="G236" s="476" t="n"/>
      <c r="H236" s="476" t="n"/>
      <c r="I236" s="476" t="n"/>
      <c r="J236" s="476" t="n"/>
      <c r="K236" s="476" t="n"/>
      <c r="L236" s="476" t="n"/>
      <c r="M236" s="476" t="n"/>
    </row>
    <row r="237" ht="13.35" customHeight="1" s="162">
      <c r="B237" s="385" t="n"/>
      <c r="C237" s="476" t="n"/>
      <c r="D237" s="476" t="n"/>
      <c r="E237" s="476" t="n"/>
      <c r="F237" s="476" t="n"/>
      <c r="G237" s="476" t="n"/>
      <c r="H237" s="476" t="n"/>
      <c r="I237" s="476" t="n"/>
      <c r="J237" s="476" t="n"/>
      <c r="K237" s="476" t="n"/>
      <c r="L237" s="476" t="n"/>
      <c r="M237" s="476" t="n"/>
    </row>
    <row r="238" ht="13.35" customHeight="1" s="162">
      <c r="B238" s="188" t="inlineStr">
        <is>
          <t>Airflow Traverse Measurement</t>
        </is>
      </c>
      <c r="C238" s="174" t="n"/>
      <c r="D238" s="174" t="n"/>
      <c r="E238" s="174" t="n"/>
      <c r="F238" s="174" t="n"/>
      <c r="G238" s="174" t="n"/>
      <c r="H238" s="173" t="n"/>
      <c r="I238" s="194" t="inlineStr">
        <is>
          <t>Design CFM</t>
        </is>
      </c>
      <c r="J238" s="188" t="inlineStr">
        <is>
          <t>Initial</t>
        </is>
      </c>
      <c r="K238" s="173" t="n"/>
      <c r="L238" s="188" t="inlineStr">
        <is>
          <t>Final</t>
        </is>
      </c>
      <c r="M238" s="173" t="n"/>
    </row>
    <row r="239" ht="13.35" customHeight="1" s="162">
      <c r="B239" s="153" t="inlineStr">
        <is>
          <t xml:space="preserve">Point </t>
        </is>
      </c>
      <c r="C239" s="188" t="inlineStr">
        <is>
          <t>Area Served</t>
        </is>
      </c>
      <c r="D239" s="174" t="n"/>
      <c r="E239" s="173" t="n"/>
      <c r="F239" s="188" t="inlineStr">
        <is>
          <t>Size</t>
        </is>
      </c>
      <c r="G239" s="173" t="n"/>
      <c r="H239" s="188" t="inlineStr">
        <is>
          <t>Ak</t>
        </is>
      </c>
      <c r="I239" s="442" t="n"/>
      <c r="J239" s="188" t="inlineStr">
        <is>
          <t>VEL</t>
        </is>
      </c>
      <c r="K239" s="188" t="inlineStr">
        <is>
          <t>CFM</t>
        </is>
      </c>
      <c r="L239" s="188" t="inlineStr">
        <is>
          <t>VEL</t>
        </is>
      </c>
      <c r="M239" s="188" t="inlineStr">
        <is>
          <t>CFM</t>
        </is>
      </c>
    </row>
    <row r="240" ht="13.35" customHeight="1" s="162">
      <c r="B240" s="31" t="n"/>
      <c r="C240" s="307" t="n"/>
      <c r="D240" s="174" t="n"/>
      <c r="E240" s="173" t="n"/>
      <c r="F240" s="307" t="n"/>
      <c r="G240" s="173" t="n"/>
      <c r="H240" s="69" t="n"/>
      <c r="I240" s="189" t="n"/>
      <c r="J240" s="189" t="n"/>
      <c r="K240" s="189">
        <f>IF(J240*H240=0,"",J240*H240)</f>
        <v/>
      </c>
      <c r="L240" s="189">
        <f>IF(COUNT(C242:M243)=0,"",ROUND(AVERAGE(C242:M243),0))</f>
        <v/>
      </c>
      <c r="M240" s="189">
        <f>IF(L240*H240=0,"",L240*H240)</f>
        <v/>
      </c>
    </row>
    <row r="241" ht="13.35" customHeight="1" s="162">
      <c r="B241" s="188" t="inlineStr">
        <is>
          <t>Instrument</t>
        </is>
      </c>
      <c r="C241" s="173" t="n"/>
      <c r="D241" s="196" t="n"/>
      <c r="E241" s="174" t="n"/>
      <c r="F241" s="174" t="n"/>
      <c r="G241" s="173" t="n"/>
      <c r="H241" s="188" t="inlineStr">
        <is>
          <t>Duct Static Pressure</t>
        </is>
      </c>
      <c r="I241" s="174" t="n"/>
      <c r="J241" s="173" t="n"/>
      <c r="K241" s="53" t="n"/>
      <c r="L241" s="188" t="inlineStr">
        <is>
          <t>Temp</t>
        </is>
      </c>
      <c r="M241" s="52" t="n"/>
    </row>
    <row r="242" ht="13.35" customHeight="1" s="162">
      <c r="B242" s="475">
        <f>"Profile ("&amp;COUNT(C242:M243)&amp;" pts)"</f>
        <v/>
      </c>
      <c r="C242" s="476" t="n"/>
      <c r="D242" s="476" t="n"/>
      <c r="E242" s="476" t="n"/>
      <c r="F242" s="476" t="n"/>
      <c r="G242" s="476" t="n"/>
      <c r="H242" s="476" t="n"/>
      <c r="I242" s="476" t="n"/>
      <c r="J242" s="476" t="n"/>
      <c r="K242" s="476" t="n"/>
      <c r="L242" s="476" t="n"/>
      <c r="M242" s="476" t="n"/>
    </row>
    <row r="243" ht="13.35" customHeight="1" s="162">
      <c r="B243" s="385" t="n"/>
      <c r="C243" s="476" t="n"/>
      <c r="D243" s="476" t="n"/>
      <c r="E243" s="476" t="n"/>
      <c r="F243" s="476" t="n"/>
      <c r="G243" s="476" t="n"/>
      <c r="H243" s="476" t="n"/>
      <c r="I243" s="476" t="n"/>
      <c r="J243" s="476" t="n"/>
      <c r="K243" s="476" t="n"/>
      <c r="L243" s="476" t="n"/>
      <c r="M243" s="476" t="n"/>
    </row>
    <row r="244" ht="13.35" customHeight="1" s="162">
      <c r="B244" s="460" t="n"/>
      <c r="M244" s="163" t="n"/>
    </row>
    <row r="245" ht="13.35" customHeight="1" s="162">
      <c r="B245" s="460" t="n"/>
      <c r="M245" s="163" t="n"/>
    </row>
    <row r="246" ht="13.35" customHeight="1" s="162">
      <c r="B246" s="460" t="n"/>
      <c r="M246" s="163" t="n"/>
    </row>
    <row r="247" ht="13.35" customHeight="1" s="162">
      <c r="B247" s="461" t="n"/>
      <c r="C247" s="165" t="n"/>
      <c r="D247" s="165" t="n"/>
      <c r="E247" s="165" t="n"/>
      <c r="F247" s="165" t="n"/>
      <c r="G247" s="165" t="n"/>
      <c r="H247" s="165" t="n"/>
      <c r="I247" s="165" t="n"/>
      <c r="J247" s="165" t="n"/>
      <c r="K247" s="165" t="n"/>
      <c r="L247" s="165" t="n"/>
      <c r="M247" s="166" t="n"/>
    </row>
    <row r="248"/>
    <row r="249" ht="13.35" customHeight="1" s="162">
      <c r="B249" s="3" t="n"/>
      <c r="C249" s="3" t="n"/>
      <c r="D249" s="253" t="n"/>
      <c r="E249" s="253" t="n"/>
      <c r="F249" s="253" t="n"/>
      <c r="G249" s="253" t="n"/>
      <c r="H249" s="253" t="n"/>
      <c r="I249" s="253" t="n"/>
      <c r="J249" s="253" t="n"/>
      <c r="K249" s="253" t="n"/>
      <c r="L249" s="253" t="n"/>
      <c r="M249" s="253" t="n"/>
    </row>
    <row r="250" ht="13.35" customHeight="1" s="162">
      <c r="B250" s="5" t="n"/>
      <c r="C250" s="5" t="n"/>
    </row>
    <row r="251" ht="13.35" customHeight="1" s="162">
      <c r="B251" s="188" t="inlineStr">
        <is>
          <t>Airflow Traverse Measurement</t>
        </is>
      </c>
      <c r="C251" s="174" t="n"/>
      <c r="D251" s="174" t="n"/>
      <c r="E251" s="174" t="n"/>
      <c r="F251" s="174" t="n"/>
      <c r="G251" s="174" t="n"/>
      <c r="H251" s="173" t="n"/>
      <c r="I251" s="194" t="inlineStr">
        <is>
          <t>Design CFM</t>
        </is>
      </c>
      <c r="J251" s="188" t="inlineStr">
        <is>
          <t>Initial</t>
        </is>
      </c>
      <c r="K251" s="173" t="n"/>
      <c r="L251" s="188" t="inlineStr">
        <is>
          <t>Final</t>
        </is>
      </c>
      <c r="M251" s="173" t="n"/>
    </row>
    <row r="252" ht="13.35" customHeight="1" s="162">
      <c r="B252" s="153" t="inlineStr">
        <is>
          <t xml:space="preserve">Point </t>
        </is>
      </c>
      <c r="C252" s="188" t="inlineStr">
        <is>
          <t>Area Served</t>
        </is>
      </c>
      <c r="D252" s="174" t="n"/>
      <c r="E252" s="173" t="n"/>
      <c r="F252" s="188" t="inlineStr">
        <is>
          <t>Size</t>
        </is>
      </c>
      <c r="G252" s="173" t="n"/>
      <c r="H252" s="188" t="inlineStr">
        <is>
          <t>Ak</t>
        </is>
      </c>
      <c r="I252" s="442" t="n"/>
      <c r="J252" s="188" t="inlineStr">
        <is>
          <t>VEL</t>
        </is>
      </c>
      <c r="K252" s="188" t="inlineStr">
        <is>
          <t>CFM</t>
        </is>
      </c>
      <c r="L252" s="188" t="inlineStr">
        <is>
          <t>VEL</t>
        </is>
      </c>
      <c r="M252" s="188" t="inlineStr">
        <is>
          <t>CFM</t>
        </is>
      </c>
    </row>
    <row r="253" ht="13.35" customHeight="1" s="162">
      <c r="B253" s="31" t="n"/>
      <c r="C253" s="307" t="n"/>
      <c r="D253" s="174" t="n"/>
      <c r="E253" s="173" t="n"/>
      <c r="F253" s="307" t="n"/>
      <c r="G253" s="173" t="n"/>
      <c r="H253" s="69" t="n"/>
      <c r="I253" s="189" t="n"/>
      <c r="J253" s="189" t="n"/>
      <c r="K253" s="189">
        <f>IF(J253*H253=0,"",J253*H253)</f>
        <v/>
      </c>
      <c r="L253" s="189">
        <f>IF(COUNT(C255:M256)=0,"",ROUND(AVERAGE(C255:M256),0))</f>
        <v/>
      </c>
      <c r="M253" s="189">
        <f>IF(L253*H253=0,"",L253*H253)</f>
        <v/>
      </c>
    </row>
    <row r="254" ht="13.35" customHeight="1" s="162">
      <c r="B254" s="188" t="inlineStr">
        <is>
          <t>Instrument</t>
        </is>
      </c>
      <c r="C254" s="173" t="n"/>
      <c r="D254" s="196" t="n"/>
      <c r="E254" s="174" t="n"/>
      <c r="F254" s="174" t="n"/>
      <c r="G254" s="173" t="n"/>
      <c r="H254" s="188" t="inlineStr">
        <is>
          <t>Duct Static Pressure</t>
        </is>
      </c>
      <c r="I254" s="174" t="n"/>
      <c r="J254" s="173" t="n"/>
      <c r="K254" s="53" t="n"/>
      <c r="L254" s="188" t="inlineStr">
        <is>
          <t>Temp</t>
        </is>
      </c>
      <c r="M254" s="52" t="n"/>
    </row>
    <row r="255" ht="13.35" customHeight="1" s="162">
      <c r="B255" s="475">
        <f>"Profile ("&amp;COUNT(C255:M256)&amp;" pts)"</f>
        <v/>
      </c>
      <c r="C255" s="476" t="n"/>
      <c r="D255" s="476" t="n"/>
      <c r="E255" s="476" t="n"/>
      <c r="F255" s="476" t="n"/>
      <c r="G255" s="476" t="n"/>
      <c r="H255" s="476" t="n"/>
      <c r="I255" s="476" t="n"/>
      <c r="J255" s="476" t="n"/>
      <c r="K255" s="476" t="n"/>
      <c r="L255" s="476" t="n"/>
      <c r="M255" s="476" t="n"/>
    </row>
    <row r="256" ht="13.35" customHeight="1" s="162">
      <c r="B256" s="385" t="n"/>
      <c r="C256" s="476" t="n"/>
      <c r="D256" s="476" t="n"/>
      <c r="E256" s="476" t="n"/>
      <c r="F256" s="476" t="n"/>
      <c r="G256" s="476" t="n"/>
      <c r="H256" s="476" t="n"/>
      <c r="I256" s="476" t="n"/>
      <c r="J256" s="476" t="n"/>
      <c r="K256" s="476" t="n"/>
      <c r="L256" s="476" t="n"/>
      <c r="M256" s="476" t="n"/>
    </row>
    <row r="257" ht="13.35" customHeight="1" s="162">
      <c r="B257" s="188" t="inlineStr">
        <is>
          <t>Airflow Traverse Measurement</t>
        </is>
      </c>
      <c r="C257" s="174" t="n"/>
      <c r="D257" s="174" t="n"/>
      <c r="E257" s="174" t="n"/>
      <c r="F257" s="174" t="n"/>
      <c r="G257" s="174" t="n"/>
      <c r="H257" s="173" t="n"/>
      <c r="I257" s="194" t="inlineStr">
        <is>
          <t>Design CFM</t>
        </is>
      </c>
      <c r="J257" s="188" t="inlineStr">
        <is>
          <t>Initial</t>
        </is>
      </c>
      <c r="K257" s="173" t="n"/>
      <c r="L257" s="188" t="inlineStr">
        <is>
          <t>Final</t>
        </is>
      </c>
      <c r="M257" s="173" t="n"/>
    </row>
    <row r="258" ht="13.35" customHeight="1" s="162">
      <c r="B258" s="153" t="inlineStr">
        <is>
          <t xml:space="preserve">Point </t>
        </is>
      </c>
      <c r="C258" s="188" t="inlineStr">
        <is>
          <t>Area Served</t>
        </is>
      </c>
      <c r="D258" s="174" t="n"/>
      <c r="E258" s="173" t="n"/>
      <c r="F258" s="188" t="inlineStr">
        <is>
          <t>Size</t>
        </is>
      </c>
      <c r="G258" s="173" t="n"/>
      <c r="H258" s="188" t="inlineStr">
        <is>
          <t>Ak</t>
        </is>
      </c>
      <c r="I258" s="442" t="n"/>
      <c r="J258" s="188" t="inlineStr">
        <is>
          <t>VEL</t>
        </is>
      </c>
      <c r="K258" s="188" t="inlineStr">
        <is>
          <t>CFM</t>
        </is>
      </c>
      <c r="L258" s="188" t="inlineStr">
        <is>
          <t>VEL</t>
        </is>
      </c>
      <c r="M258" s="188" t="inlineStr">
        <is>
          <t>CFM</t>
        </is>
      </c>
    </row>
    <row r="259" ht="13.35" customHeight="1" s="162">
      <c r="B259" s="31" t="n"/>
      <c r="C259" s="307" t="n"/>
      <c r="D259" s="174" t="n"/>
      <c r="E259" s="173" t="n"/>
      <c r="F259" s="307" t="n"/>
      <c r="G259" s="173" t="n"/>
      <c r="H259" s="69" t="n"/>
      <c r="I259" s="189" t="n"/>
      <c r="J259" s="189" t="n"/>
      <c r="K259" s="189">
        <f>IF(J259*H259=0,"",J259*H259)</f>
        <v/>
      </c>
      <c r="L259" s="189">
        <f>IF(COUNT(C261:M262)=0,"",ROUND(AVERAGE(C261:M262),0))</f>
        <v/>
      </c>
      <c r="M259" s="189">
        <f>IF(L259*H259=0,"",L259*H259)</f>
        <v/>
      </c>
    </row>
    <row r="260" ht="13.35" customHeight="1" s="162">
      <c r="B260" s="188" t="inlineStr">
        <is>
          <t>Instrument</t>
        </is>
      </c>
      <c r="C260" s="173" t="n"/>
      <c r="D260" s="196" t="n"/>
      <c r="E260" s="174" t="n"/>
      <c r="F260" s="174" t="n"/>
      <c r="G260" s="173" t="n"/>
      <c r="H260" s="188" t="inlineStr">
        <is>
          <t>Duct Static Pressure</t>
        </is>
      </c>
      <c r="I260" s="174" t="n"/>
      <c r="J260" s="173" t="n"/>
      <c r="K260" s="53" t="n"/>
      <c r="L260" s="188" t="inlineStr">
        <is>
          <t>Temp</t>
        </is>
      </c>
      <c r="M260" s="52" t="n"/>
    </row>
    <row r="261" ht="13.35" customHeight="1" s="162">
      <c r="B261" s="475">
        <f>"Profile ("&amp;COUNT(C261:M262)&amp;" pts)"</f>
        <v/>
      </c>
      <c r="C261" s="476" t="n"/>
      <c r="D261" s="476" t="n"/>
      <c r="E261" s="476" t="n"/>
      <c r="F261" s="476" t="n"/>
      <c r="G261" s="476" t="n"/>
      <c r="H261" s="476" t="n"/>
      <c r="I261" s="476" t="n"/>
      <c r="J261" s="476" t="n"/>
      <c r="K261" s="476" t="n"/>
      <c r="L261" s="476" t="n"/>
      <c r="M261" s="476" t="n"/>
    </row>
    <row r="262" ht="13.35" customHeight="1" s="162">
      <c r="B262" s="385" t="n"/>
      <c r="C262" s="476" t="n"/>
      <c r="D262" s="476" t="n"/>
      <c r="E262" s="476" t="n"/>
      <c r="F262" s="476" t="n"/>
      <c r="G262" s="476" t="n"/>
      <c r="H262" s="476" t="n"/>
      <c r="I262" s="476" t="n"/>
      <c r="J262" s="476" t="n"/>
      <c r="K262" s="476" t="n"/>
      <c r="L262" s="476" t="n"/>
      <c r="M262" s="476" t="n"/>
    </row>
    <row r="263" ht="13.35" customHeight="1" s="162">
      <c r="B263" s="188" t="inlineStr">
        <is>
          <t>Airflow Traverse Measurement</t>
        </is>
      </c>
      <c r="C263" s="174" t="n"/>
      <c r="D263" s="174" t="n"/>
      <c r="E263" s="174" t="n"/>
      <c r="F263" s="174" t="n"/>
      <c r="G263" s="174" t="n"/>
      <c r="H263" s="173" t="n"/>
      <c r="I263" s="194" t="inlineStr">
        <is>
          <t>Design CFM</t>
        </is>
      </c>
      <c r="J263" s="188" t="inlineStr">
        <is>
          <t>Initial</t>
        </is>
      </c>
      <c r="K263" s="173" t="n"/>
      <c r="L263" s="188" t="inlineStr">
        <is>
          <t>Final</t>
        </is>
      </c>
      <c r="M263" s="173" t="n"/>
    </row>
    <row r="264" ht="13.35" customHeight="1" s="162">
      <c r="B264" s="153" t="inlineStr">
        <is>
          <t xml:space="preserve">Point </t>
        </is>
      </c>
      <c r="C264" s="188" t="inlineStr">
        <is>
          <t>Area Served</t>
        </is>
      </c>
      <c r="D264" s="174" t="n"/>
      <c r="E264" s="173" t="n"/>
      <c r="F264" s="188" t="inlineStr">
        <is>
          <t>Size</t>
        </is>
      </c>
      <c r="G264" s="173" t="n"/>
      <c r="H264" s="188" t="inlineStr">
        <is>
          <t>Ak</t>
        </is>
      </c>
      <c r="I264" s="442" t="n"/>
      <c r="J264" s="188" t="inlineStr">
        <is>
          <t>VEL</t>
        </is>
      </c>
      <c r="K264" s="188" t="inlineStr">
        <is>
          <t>CFM</t>
        </is>
      </c>
      <c r="L264" s="188" t="inlineStr">
        <is>
          <t>VEL</t>
        </is>
      </c>
      <c r="M264" s="188" t="inlineStr">
        <is>
          <t>CFM</t>
        </is>
      </c>
    </row>
    <row r="265" ht="13.35" customHeight="1" s="162">
      <c r="B265" s="31" t="n"/>
      <c r="C265" s="307" t="n"/>
      <c r="D265" s="174" t="n"/>
      <c r="E265" s="173" t="n"/>
      <c r="F265" s="307" t="n"/>
      <c r="G265" s="173" t="n"/>
      <c r="H265" s="69" t="n"/>
      <c r="I265" s="189" t="n"/>
      <c r="J265" s="189" t="n"/>
      <c r="K265" s="189">
        <f>IF(J265*H265=0,"",J265*H265)</f>
        <v/>
      </c>
      <c r="L265" s="189">
        <f>IF(COUNT(C267:M268)=0,"",ROUND(AVERAGE(C267:M268),0))</f>
        <v/>
      </c>
      <c r="M265" s="189">
        <f>IF(L265*H265=0,"",L265*H265)</f>
        <v/>
      </c>
    </row>
    <row r="266" ht="13.35" customHeight="1" s="162">
      <c r="B266" s="188" t="inlineStr">
        <is>
          <t>Instrument</t>
        </is>
      </c>
      <c r="C266" s="173" t="n"/>
      <c r="D266" s="196" t="n"/>
      <c r="E266" s="174" t="n"/>
      <c r="F266" s="174" t="n"/>
      <c r="G266" s="173" t="n"/>
      <c r="H266" s="188" t="inlineStr">
        <is>
          <t>Duct Static Pressure</t>
        </is>
      </c>
      <c r="I266" s="174" t="n"/>
      <c r="J266" s="173" t="n"/>
      <c r="K266" s="53" t="n"/>
      <c r="L266" s="188" t="inlineStr">
        <is>
          <t>Temp</t>
        </is>
      </c>
      <c r="M266" s="52" t="n"/>
    </row>
    <row r="267" ht="13.35" customHeight="1" s="162">
      <c r="B267" s="475">
        <f>"Profile ("&amp;COUNT(C267:M268)&amp;" pts)"</f>
        <v/>
      </c>
      <c r="C267" s="476" t="n"/>
      <c r="D267" s="476" t="n"/>
      <c r="E267" s="476" t="n"/>
      <c r="F267" s="476" t="n"/>
      <c r="G267" s="476" t="n"/>
      <c r="H267" s="476" t="n"/>
      <c r="I267" s="476" t="n"/>
      <c r="J267" s="476" t="n"/>
      <c r="K267" s="476" t="n"/>
      <c r="L267" s="476" t="n"/>
      <c r="M267" s="476" t="n"/>
    </row>
    <row r="268" ht="13.35" customHeight="1" s="162">
      <c r="B268" s="385" t="n"/>
      <c r="C268" s="476" t="n"/>
      <c r="D268" s="476" t="n"/>
      <c r="E268" s="476" t="n"/>
      <c r="F268" s="476" t="n"/>
      <c r="G268" s="476" t="n"/>
      <c r="H268" s="476" t="n"/>
      <c r="I268" s="476" t="n"/>
      <c r="J268" s="476" t="n"/>
      <c r="K268" s="476" t="n"/>
      <c r="L268" s="476" t="n"/>
      <c r="M268" s="476" t="n"/>
    </row>
    <row r="269" ht="13.35" customHeight="1" s="162">
      <c r="B269" s="188" t="inlineStr">
        <is>
          <t>Airflow Traverse Measurement</t>
        </is>
      </c>
      <c r="C269" s="174" t="n"/>
      <c r="D269" s="174" t="n"/>
      <c r="E269" s="174" t="n"/>
      <c r="F269" s="174" t="n"/>
      <c r="G269" s="174" t="n"/>
      <c r="H269" s="173" t="n"/>
      <c r="I269" s="194" t="inlineStr">
        <is>
          <t>Design CFM</t>
        </is>
      </c>
      <c r="J269" s="188" t="inlineStr">
        <is>
          <t>Initial</t>
        </is>
      </c>
      <c r="K269" s="173" t="n"/>
      <c r="L269" s="188" t="inlineStr">
        <is>
          <t>Final</t>
        </is>
      </c>
      <c r="M269" s="173" t="n"/>
    </row>
    <row r="270" ht="13.35" customHeight="1" s="162">
      <c r="B270" s="153" t="inlineStr">
        <is>
          <t xml:space="preserve">Point </t>
        </is>
      </c>
      <c r="C270" s="188" t="inlineStr">
        <is>
          <t>Area Served</t>
        </is>
      </c>
      <c r="D270" s="174" t="n"/>
      <c r="E270" s="173" t="n"/>
      <c r="F270" s="188" t="inlineStr">
        <is>
          <t>Size</t>
        </is>
      </c>
      <c r="G270" s="173" t="n"/>
      <c r="H270" s="188" t="inlineStr">
        <is>
          <t>Ak</t>
        </is>
      </c>
      <c r="I270" s="442" t="n"/>
      <c r="J270" s="188" t="inlineStr">
        <is>
          <t>VEL</t>
        </is>
      </c>
      <c r="K270" s="188" t="inlineStr">
        <is>
          <t>CFM</t>
        </is>
      </c>
      <c r="L270" s="188" t="inlineStr">
        <is>
          <t>VEL</t>
        </is>
      </c>
      <c r="M270" s="188" t="inlineStr">
        <is>
          <t>CFM</t>
        </is>
      </c>
    </row>
    <row r="271" ht="13.35" customHeight="1" s="162">
      <c r="B271" s="31" t="n"/>
      <c r="C271" s="307" t="n"/>
      <c r="D271" s="174" t="n"/>
      <c r="E271" s="173" t="n"/>
      <c r="F271" s="307" t="n"/>
      <c r="G271" s="173" t="n"/>
      <c r="H271" s="69" t="n"/>
      <c r="I271" s="189" t="n"/>
      <c r="J271" s="189" t="n"/>
      <c r="K271" s="189">
        <f>IF(J271*H271=0,"",J271*H271)</f>
        <v/>
      </c>
      <c r="L271" s="189">
        <f>IF(COUNT(C273:M274)=0,"",ROUND(AVERAGE(C273:M274),0))</f>
        <v/>
      </c>
      <c r="M271" s="189">
        <f>IF(L271*H271=0,"",L271*H271)</f>
        <v/>
      </c>
    </row>
    <row r="272" ht="13.35" customHeight="1" s="162">
      <c r="B272" s="188" t="inlineStr">
        <is>
          <t>Instrument</t>
        </is>
      </c>
      <c r="C272" s="173" t="n"/>
      <c r="D272" s="196" t="n"/>
      <c r="E272" s="174" t="n"/>
      <c r="F272" s="174" t="n"/>
      <c r="G272" s="173" t="n"/>
      <c r="H272" s="188" t="inlineStr">
        <is>
          <t>Duct Static Pressure</t>
        </is>
      </c>
      <c r="I272" s="174" t="n"/>
      <c r="J272" s="173" t="n"/>
      <c r="K272" s="53" t="n"/>
      <c r="L272" s="188" t="inlineStr">
        <is>
          <t>Temp</t>
        </is>
      </c>
      <c r="M272" s="52" t="n"/>
    </row>
    <row r="273" ht="13.35" customHeight="1" s="162">
      <c r="B273" s="475">
        <f>"Profile ("&amp;COUNT(C273:M274)&amp;" pts)"</f>
        <v/>
      </c>
      <c r="C273" s="476" t="n"/>
      <c r="D273" s="476" t="n"/>
      <c r="E273" s="476" t="n"/>
      <c r="F273" s="476" t="n"/>
      <c r="G273" s="476" t="n"/>
      <c r="H273" s="476" t="n"/>
      <c r="I273" s="476" t="n"/>
      <c r="J273" s="476" t="n"/>
      <c r="K273" s="476" t="n"/>
      <c r="L273" s="476" t="n"/>
      <c r="M273" s="476" t="n"/>
    </row>
    <row r="274" ht="13.35" customHeight="1" s="162">
      <c r="B274" s="385" t="n"/>
      <c r="C274" s="476" t="n"/>
      <c r="D274" s="476" t="n"/>
      <c r="E274" s="476" t="n"/>
      <c r="F274" s="476" t="n"/>
      <c r="G274" s="476" t="n"/>
      <c r="H274" s="476" t="n"/>
      <c r="I274" s="476" t="n"/>
      <c r="J274" s="476" t="n"/>
      <c r="K274" s="476" t="n"/>
      <c r="L274" s="476" t="n"/>
      <c r="M274" s="476" t="n"/>
    </row>
    <row r="275" ht="13.35" customHeight="1" s="162">
      <c r="B275" s="188" t="inlineStr">
        <is>
          <t>Airflow Traverse Measurement</t>
        </is>
      </c>
      <c r="C275" s="174" t="n"/>
      <c r="D275" s="174" t="n"/>
      <c r="E275" s="174" t="n"/>
      <c r="F275" s="174" t="n"/>
      <c r="G275" s="174" t="n"/>
      <c r="H275" s="173" t="n"/>
      <c r="I275" s="194" t="inlineStr">
        <is>
          <t>Design CFM</t>
        </is>
      </c>
      <c r="J275" s="188" t="inlineStr">
        <is>
          <t>Initial</t>
        </is>
      </c>
      <c r="K275" s="173" t="n"/>
      <c r="L275" s="188" t="inlineStr">
        <is>
          <t>Final</t>
        </is>
      </c>
      <c r="M275" s="173" t="n"/>
    </row>
    <row r="276" ht="13.35" customHeight="1" s="162">
      <c r="B276" s="153" t="inlineStr">
        <is>
          <t xml:space="preserve">Point </t>
        </is>
      </c>
      <c r="C276" s="188" t="inlineStr">
        <is>
          <t>Area Served</t>
        </is>
      </c>
      <c r="D276" s="174" t="n"/>
      <c r="E276" s="173" t="n"/>
      <c r="F276" s="188" t="inlineStr">
        <is>
          <t>Size</t>
        </is>
      </c>
      <c r="G276" s="173" t="n"/>
      <c r="H276" s="188" t="inlineStr">
        <is>
          <t>Ak</t>
        </is>
      </c>
      <c r="I276" s="442" t="n"/>
      <c r="J276" s="188" t="inlineStr">
        <is>
          <t>VEL</t>
        </is>
      </c>
      <c r="K276" s="188" t="inlineStr">
        <is>
          <t>CFM</t>
        </is>
      </c>
      <c r="L276" s="188" t="inlineStr">
        <is>
          <t>VEL</t>
        </is>
      </c>
      <c r="M276" s="188" t="inlineStr">
        <is>
          <t>CFM</t>
        </is>
      </c>
    </row>
    <row r="277" ht="13.35" customHeight="1" s="162">
      <c r="B277" s="31" t="n"/>
      <c r="C277" s="307" t="n"/>
      <c r="D277" s="174" t="n"/>
      <c r="E277" s="173" t="n"/>
      <c r="F277" s="307" t="n"/>
      <c r="G277" s="173" t="n"/>
      <c r="H277" s="69" t="n"/>
      <c r="I277" s="189" t="n"/>
      <c r="J277" s="189" t="n"/>
      <c r="K277" s="189">
        <f>IF(J277*H277=0,"",J277*H277)</f>
        <v/>
      </c>
      <c r="L277" s="189">
        <f>IF(COUNT(C279:M280)=0,"",ROUND(AVERAGE(C279:M280),0))</f>
        <v/>
      </c>
      <c r="M277" s="189">
        <f>IF(L277*H277=0,"",L277*H277)</f>
        <v/>
      </c>
    </row>
    <row r="278" ht="13.35" customHeight="1" s="162">
      <c r="B278" s="188" t="inlineStr">
        <is>
          <t>Instrument</t>
        </is>
      </c>
      <c r="C278" s="173" t="n"/>
      <c r="D278" s="196" t="n"/>
      <c r="E278" s="174" t="n"/>
      <c r="F278" s="174" t="n"/>
      <c r="G278" s="173" t="n"/>
      <c r="H278" s="188" t="inlineStr">
        <is>
          <t>Duct Static Pressure</t>
        </is>
      </c>
      <c r="I278" s="174" t="n"/>
      <c r="J278" s="173" t="n"/>
      <c r="K278" s="53" t="n"/>
      <c r="L278" s="188" t="inlineStr">
        <is>
          <t>Temp</t>
        </is>
      </c>
      <c r="M278" s="52" t="n"/>
    </row>
    <row r="279" ht="13.35" customHeight="1" s="162">
      <c r="B279" s="475">
        <f>"Profile ("&amp;COUNT(C279:M280)&amp;" pts)"</f>
        <v/>
      </c>
      <c r="C279" s="476" t="n"/>
      <c r="D279" s="476" t="n"/>
      <c r="E279" s="476" t="n"/>
      <c r="F279" s="476" t="n"/>
      <c r="G279" s="476" t="n"/>
      <c r="H279" s="476" t="n"/>
      <c r="I279" s="476" t="n"/>
      <c r="J279" s="476" t="n"/>
      <c r="K279" s="476" t="n"/>
      <c r="L279" s="476" t="n"/>
      <c r="M279" s="476" t="n"/>
    </row>
    <row r="280" ht="13.35" customHeight="1" s="162">
      <c r="B280" s="385" t="n"/>
      <c r="C280" s="476" t="n"/>
      <c r="D280" s="476" t="n"/>
      <c r="E280" s="476" t="n"/>
      <c r="F280" s="476" t="n"/>
      <c r="G280" s="476" t="n"/>
      <c r="H280" s="476" t="n"/>
      <c r="I280" s="476" t="n"/>
      <c r="J280" s="476" t="n"/>
      <c r="K280" s="476" t="n"/>
      <c r="L280" s="476" t="n"/>
      <c r="M280" s="476" t="n"/>
    </row>
    <row r="281" ht="13.35" customHeight="1" s="162">
      <c r="B281" s="188" t="inlineStr">
        <is>
          <t>Airflow Traverse Measurement</t>
        </is>
      </c>
      <c r="C281" s="174" t="n"/>
      <c r="D281" s="174" t="n"/>
      <c r="E281" s="174" t="n"/>
      <c r="F281" s="174" t="n"/>
      <c r="G281" s="174" t="n"/>
      <c r="H281" s="173" t="n"/>
      <c r="I281" s="194" t="inlineStr">
        <is>
          <t>Design CFM</t>
        </is>
      </c>
      <c r="J281" s="188" t="inlineStr">
        <is>
          <t>Initial</t>
        </is>
      </c>
      <c r="K281" s="173" t="n"/>
      <c r="L281" s="188" t="inlineStr">
        <is>
          <t>Final</t>
        </is>
      </c>
      <c r="M281" s="173" t="n"/>
    </row>
    <row r="282" ht="13.35" customHeight="1" s="162">
      <c r="B282" s="153" t="inlineStr">
        <is>
          <t xml:space="preserve">Point </t>
        </is>
      </c>
      <c r="C282" s="188" t="inlineStr">
        <is>
          <t>Area Served</t>
        </is>
      </c>
      <c r="D282" s="174" t="n"/>
      <c r="E282" s="173" t="n"/>
      <c r="F282" s="188" t="inlineStr">
        <is>
          <t>Size</t>
        </is>
      </c>
      <c r="G282" s="173" t="n"/>
      <c r="H282" s="188" t="inlineStr">
        <is>
          <t>Ak</t>
        </is>
      </c>
      <c r="I282" s="442" t="n"/>
      <c r="J282" s="188" t="inlineStr">
        <is>
          <t>VEL</t>
        </is>
      </c>
      <c r="K282" s="188" t="inlineStr">
        <is>
          <t>CFM</t>
        </is>
      </c>
      <c r="L282" s="188" t="inlineStr">
        <is>
          <t>VEL</t>
        </is>
      </c>
      <c r="M282" s="188" t="inlineStr">
        <is>
          <t>CFM</t>
        </is>
      </c>
    </row>
    <row r="283" ht="13.35" customHeight="1" s="162">
      <c r="B283" s="31" t="n"/>
      <c r="C283" s="307" t="n"/>
      <c r="D283" s="174" t="n"/>
      <c r="E283" s="173" t="n"/>
      <c r="F283" s="307" t="n"/>
      <c r="G283" s="173" t="n"/>
      <c r="H283" s="69" t="n"/>
      <c r="I283" s="189" t="n"/>
      <c r="J283" s="189" t="n"/>
      <c r="K283" s="189">
        <f>IF(J283*H283=0,"",J283*H283)</f>
        <v/>
      </c>
      <c r="L283" s="189">
        <f>IF(COUNT(C285:M286)=0,"",ROUND(AVERAGE(C285:M286),0))</f>
        <v/>
      </c>
      <c r="M283" s="189">
        <f>IF(L283*H283=0,"",L283*H283)</f>
        <v/>
      </c>
    </row>
    <row r="284" ht="13.35" customHeight="1" s="162">
      <c r="B284" s="188" t="inlineStr">
        <is>
          <t>Instrument</t>
        </is>
      </c>
      <c r="C284" s="173" t="n"/>
      <c r="D284" s="196" t="n"/>
      <c r="E284" s="174" t="n"/>
      <c r="F284" s="174" t="n"/>
      <c r="G284" s="173" t="n"/>
      <c r="H284" s="188" t="inlineStr">
        <is>
          <t>Duct Static Pressure</t>
        </is>
      </c>
      <c r="I284" s="174" t="n"/>
      <c r="J284" s="173" t="n"/>
      <c r="K284" s="53" t="n"/>
      <c r="L284" s="188" t="inlineStr">
        <is>
          <t>Temp</t>
        </is>
      </c>
      <c r="M284" s="52" t="n"/>
    </row>
    <row r="285" ht="13.35" customHeight="1" s="162">
      <c r="B285" s="475">
        <f>"Profile ("&amp;COUNT(C285:M286)&amp;" pts)"</f>
        <v/>
      </c>
      <c r="C285" s="476" t="n"/>
      <c r="D285" s="476" t="n"/>
      <c r="E285" s="476" t="n"/>
      <c r="F285" s="476" t="n"/>
      <c r="G285" s="476" t="n"/>
      <c r="H285" s="476" t="n"/>
      <c r="I285" s="476" t="n"/>
      <c r="J285" s="476" t="n"/>
      <c r="K285" s="476" t="n"/>
      <c r="L285" s="476" t="n"/>
      <c r="M285" s="476" t="n"/>
    </row>
    <row r="286" ht="13.35" customHeight="1" s="162">
      <c r="B286" s="385" t="n"/>
      <c r="C286" s="476" t="n"/>
      <c r="D286" s="476" t="n"/>
      <c r="E286" s="476" t="n"/>
      <c r="F286" s="476" t="n"/>
      <c r="G286" s="476" t="n"/>
      <c r="H286" s="476" t="n"/>
      <c r="I286" s="476" t="n"/>
      <c r="J286" s="476" t="n"/>
      <c r="K286" s="476" t="n"/>
      <c r="L286" s="476" t="n"/>
      <c r="M286" s="476" t="n"/>
    </row>
    <row r="287" ht="13.35" customHeight="1" s="162">
      <c r="B287" s="188" t="inlineStr">
        <is>
          <t>Airflow Traverse Measurement</t>
        </is>
      </c>
      <c r="C287" s="174" t="n"/>
      <c r="D287" s="174" t="n"/>
      <c r="E287" s="174" t="n"/>
      <c r="F287" s="174" t="n"/>
      <c r="G287" s="174" t="n"/>
      <c r="H287" s="173" t="n"/>
      <c r="I287" s="194" t="inlineStr">
        <is>
          <t>Design CFM</t>
        </is>
      </c>
      <c r="J287" s="188" t="inlineStr">
        <is>
          <t>Initial</t>
        </is>
      </c>
      <c r="K287" s="173" t="n"/>
      <c r="L287" s="188" t="inlineStr">
        <is>
          <t>Final</t>
        </is>
      </c>
      <c r="M287" s="173" t="n"/>
    </row>
    <row r="288" ht="13.35" customHeight="1" s="162">
      <c r="B288" s="153" t="inlineStr">
        <is>
          <t xml:space="preserve">Point </t>
        </is>
      </c>
      <c r="C288" s="188" t="inlineStr">
        <is>
          <t>Area Served</t>
        </is>
      </c>
      <c r="D288" s="174" t="n"/>
      <c r="E288" s="173" t="n"/>
      <c r="F288" s="188" t="inlineStr">
        <is>
          <t>Size</t>
        </is>
      </c>
      <c r="G288" s="173" t="n"/>
      <c r="H288" s="188" t="inlineStr">
        <is>
          <t>Ak</t>
        </is>
      </c>
      <c r="I288" s="442" t="n"/>
      <c r="J288" s="188" t="inlineStr">
        <is>
          <t>VEL</t>
        </is>
      </c>
      <c r="K288" s="188" t="inlineStr">
        <is>
          <t>CFM</t>
        </is>
      </c>
      <c r="L288" s="188" t="inlineStr">
        <is>
          <t>VEL</t>
        </is>
      </c>
      <c r="M288" s="188" t="inlineStr">
        <is>
          <t>CFM</t>
        </is>
      </c>
    </row>
    <row r="289" ht="13.35" customHeight="1" s="162">
      <c r="B289" s="31" t="n"/>
      <c r="C289" s="307" t="n"/>
      <c r="D289" s="174" t="n"/>
      <c r="E289" s="173" t="n"/>
      <c r="F289" s="307" t="n"/>
      <c r="G289" s="173" t="n"/>
      <c r="H289" s="69" t="n"/>
      <c r="I289" s="189" t="n"/>
      <c r="J289" s="189" t="n"/>
      <c r="K289" s="189">
        <f>IF(J289*H289=0,"",J289*H289)</f>
        <v/>
      </c>
      <c r="L289" s="189">
        <f>IF(COUNT(C291:M292)=0,"",ROUND(AVERAGE(C291:M292),0))</f>
        <v/>
      </c>
      <c r="M289" s="189">
        <f>IF(L289*H289=0,"",L289*H289)</f>
        <v/>
      </c>
    </row>
    <row r="290" ht="13.35" customHeight="1" s="162">
      <c r="B290" s="188" t="inlineStr">
        <is>
          <t>Instrument</t>
        </is>
      </c>
      <c r="C290" s="173" t="n"/>
      <c r="D290" s="196" t="n"/>
      <c r="E290" s="174" t="n"/>
      <c r="F290" s="174" t="n"/>
      <c r="G290" s="173" t="n"/>
      <c r="H290" s="188" t="inlineStr">
        <is>
          <t>Duct Static Pressure</t>
        </is>
      </c>
      <c r="I290" s="174" t="n"/>
      <c r="J290" s="173" t="n"/>
      <c r="K290" s="53" t="n"/>
      <c r="L290" s="188" t="inlineStr">
        <is>
          <t>Temp</t>
        </is>
      </c>
      <c r="M290" s="52" t="n"/>
    </row>
    <row r="291" ht="13.35" customHeight="1" s="162">
      <c r="B291" s="475">
        <f>"Profile ("&amp;COUNT(C291:M292)&amp;" pts)"</f>
        <v/>
      </c>
      <c r="C291" s="476" t="n"/>
      <c r="D291" s="476" t="n"/>
      <c r="E291" s="476" t="n"/>
      <c r="F291" s="476" t="n"/>
      <c r="G291" s="476" t="n"/>
      <c r="H291" s="476" t="n"/>
      <c r="I291" s="476" t="n"/>
      <c r="J291" s="476" t="n"/>
      <c r="K291" s="476" t="n"/>
      <c r="L291" s="476" t="n"/>
      <c r="M291" s="476" t="n"/>
    </row>
    <row r="292" ht="13.35" customHeight="1" s="162">
      <c r="B292" s="385" t="n"/>
      <c r="C292" s="476" t="n"/>
      <c r="D292" s="476" t="n"/>
      <c r="E292" s="476" t="n"/>
      <c r="F292" s="476" t="n"/>
      <c r="G292" s="476" t="n"/>
      <c r="H292" s="476" t="n"/>
      <c r="I292" s="476" t="n"/>
      <c r="J292" s="476" t="n"/>
      <c r="K292" s="476" t="n"/>
      <c r="L292" s="476" t="n"/>
      <c r="M292" s="476" t="n"/>
    </row>
    <row r="293" ht="13.35" customHeight="1" s="162">
      <c r="B293" s="460" t="n"/>
      <c r="M293" s="163" t="n"/>
    </row>
    <row r="294" ht="13.35" customHeight="1" s="162">
      <c r="B294" s="460" t="n"/>
      <c r="M294" s="163" t="n"/>
    </row>
    <row r="295" ht="13.35" customHeight="1" s="162">
      <c r="B295" s="460" t="n"/>
      <c r="M295" s="163" t="n"/>
    </row>
    <row r="296" ht="13.35" customHeight="1" s="162">
      <c r="B296" s="461" t="n"/>
      <c r="C296" s="165" t="n"/>
      <c r="D296" s="165" t="n"/>
      <c r="E296" s="165" t="n"/>
      <c r="F296" s="165" t="n"/>
      <c r="G296" s="165" t="n"/>
      <c r="H296" s="165" t="n"/>
      <c r="I296" s="165" t="n"/>
      <c r="J296" s="165" t="n"/>
      <c r="K296" s="165" t="n"/>
      <c r="L296" s="165" t="n"/>
      <c r="M296" s="166" t="n"/>
    </row>
    <row r="297"/>
    <row r="298" ht="13.35" customHeight="1" s="162">
      <c r="B298" s="3" t="n"/>
      <c r="C298" s="3" t="n"/>
      <c r="D298" s="253" t="n"/>
      <c r="E298" s="253" t="n"/>
      <c r="F298" s="253" t="n"/>
      <c r="G298" s="253" t="n"/>
      <c r="H298" s="253" t="n"/>
      <c r="I298" s="253" t="n"/>
      <c r="J298" s="253" t="n"/>
      <c r="K298" s="253" t="n"/>
      <c r="L298" s="253" t="n"/>
      <c r="M298" s="253" t="n"/>
    </row>
    <row r="299" ht="13.35" customHeight="1" s="162">
      <c r="B299" s="5" t="n"/>
      <c r="C299" s="5" t="n"/>
    </row>
    <row r="300" ht="13.35" customHeight="1" s="162">
      <c r="B300" s="188" t="inlineStr">
        <is>
          <t>Airflow Traverse Measurement</t>
        </is>
      </c>
      <c r="C300" s="174" t="n"/>
      <c r="D300" s="174" t="n"/>
      <c r="E300" s="174" t="n"/>
      <c r="F300" s="174" t="n"/>
      <c r="G300" s="174" t="n"/>
      <c r="H300" s="173" t="n"/>
      <c r="I300" s="194" t="inlineStr">
        <is>
          <t>Design CFM</t>
        </is>
      </c>
      <c r="J300" s="188" t="inlineStr">
        <is>
          <t>Initial</t>
        </is>
      </c>
      <c r="K300" s="173" t="n"/>
      <c r="L300" s="188" t="inlineStr">
        <is>
          <t>Final</t>
        </is>
      </c>
      <c r="M300" s="173" t="n"/>
    </row>
    <row r="301" ht="13.35" customHeight="1" s="162">
      <c r="B301" s="153" t="inlineStr">
        <is>
          <t xml:space="preserve">Point </t>
        </is>
      </c>
      <c r="C301" s="188" t="inlineStr">
        <is>
          <t>Area Served</t>
        </is>
      </c>
      <c r="D301" s="174" t="n"/>
      <c r="E301" s="173" t="n"/>
      <c r="F301" s="188" t="inlineStr">
        <is>
          <t>Size</t>
        </is>
      </c>
      <c r="G301" s="173" t="n"/>
      <c r="H301" s="188" t="inlineStr">
        <is>
          <t>Ak</t>
        </is>
      </c>
      <c r="I301" s="442" t="n"/>
      <c r="J301" s="188" t="inlineStr">
        <is>
          <t>VEL</t>
        </is>
      </c>
      <c r="K301" s="188" t="inlineStr">
        <is>
          <t>CFM</t>
        </is>
      </c>
      <c r="L301" s="188" t="inlineStr">
        <is>
          <t>VEL</t>
        </is>
      </c>
      <c r="M301" s="188" t="inlineStr">
        <is>
          <t>CFM</t>
        </is>
      </c>
    </row>
    <row r="302" ht="13.35" customHeight="1" s="162">
      <c r="B302" s="31" t="n"/>
      <c r="C302" s="307" t="n"/>
      <c r="D302" s="174" t="n"/>
      <c r="E302" s="173" t="n"/>
      <c r="F302" s="307" t="n"/>
      <c r="G302" s="173" t="n"/>
      <c r="H302" s="69" t="n"/>
      <c r="I302" s="189" t="n"/>
      <c r="J302" s="189" t="n"/>
      <c r="K302" s="189">
        <f>IF(J302*H302=0,"",J302*H302)</f>
        <v/>
      </c>
      <c r="L302" s="189">
        <f>IF(COUNT(C304:M305)=0,"",ROUND(AVERAGE(C304:M305),0))</f>
        <v/>
      </c>
      <c r="M302" s="189">
        <f>IF(L302*H302=0,"",L302*H302)</f>
        <v/>
      </c>
    </row>
    <row r="303" ht="13.35" customHeight="1" s="162">
      <c r="B303" s="188" t="inlineStr">
        <is>
          <t>Instrument</t>
        </is>
      </c>
      <c r="C303" s="173" t="n"/>
      <c r="D303" s="196" t="n"/>
      <c r="E303" s="174" t="n"/>
      <c r="F303" s="174" t="n"/>
      <c r="G303" s="173" t="n"/>
      <c r="H303" s="188" t="inlineStr">
        <is>
          <t>Duct Static Pressure</t>
        </is>
      </c>
      <c r="I303" s="174" t="n"/>
      <c r="J303" s="173" t="n"/>
      <c r="K303" s="53" t="n"/>
      <c r="L303" s="188" t="inlineStr">
        <is>
          <t>Temp</t>
        </is>
      </c>
      <c r="M303" s="52" t="n"/>
    </row>
    <row r="304" ht="13.35" customHeight="1" s="162">
      <c r="B304" s="475">
        <f>"Profile ("&amp;COUNT(C304:M305)&amp;" pts)"</f>
        <v/>
      </c>
      <c r="C304" s="476" t="n"/>
      <c r="D304" s="476" t="n"/>
      <c r="E304" s="476" t="n"/>
      <c r="F304" s="476" t="n"/>
      <c r="G304" s="476" t="n"/>
      <c r="H304" s="476" t="n"/>
      <c r="I304" s="476" t="n"/>
      <c r="J304" s="476" t="n"/>
      <c r="K304" s="476" t="n"/>
      <c r="L304" s="476" t="n"/>
      <c r="M304" s="476" t="n"/>
    </row>
    <row r="305" ht="13.35" customHeight="1" s="162">
      <c r="B305" s="385" t="n"/>
      <c r="C305" s="476" t="n"/>
      <c r="D305" s="476" t="n"/>
      <c r="E305" s="476" t="n"/>
      <c r="F305" s="476" t="n"/>
      <c r="G305" s="476" t="n"/>
      <c r="H305" s="476" t="n"/>
      <c r="I305" s="476" t="n"/>
      <c r="J305" s="476" t="n"/>
      <c r="K305" s="476" t="n"/>
      <c r="L305" s="476" t="n"/>
      <c r="M305" s="476" t="n"/>
    </row>
    <row r="306" ht="13.35" customHeight="1" s="162">
      <c r="B306" s="188" t="inlineStr">
        <is>
          <t>Airflow Traverse Measurement</t>
        </is>
      </c>
      <c r="C306" s="174" t="n"/>
      <c r="D306" s="174" t="n"/>
      <c r="E306" s="174" t="n"/>
      <c r="F306" s="174" t="n"/>
      <c r="G306" s="174" t="n"/>
      <c r="H306" s="173" t="n"/>
      <c r="I306" s="194" t="inlineStr">
        <is>
          <t>Design CFM</t>
        </is>
      </c>
      <c r="J306" s="188" t="inlineStr">
        <is>
          <t>Initial</t>
        </is>
      </c>
      <c r="K306" s="173" t="n"/>
      <c r="L306" s="188" t="inlineStr">
        <is>
          <t>Final</t>
        </is>
      </c>
      <c r="M306" s="173" t="n"/>
    </row>
    <row r="307" ht="13.35" customHeight="1" s="162">
      <c r="B307" s="153" t="inlineStr">
        <is>
          <t xml:space="preserve">Point </t>
        </is>
      </c>
      <c r="C307" s="188" t="inlineStr">
        <is>
          <t>Area Served</t>
        </is>
      </c>
      <c r="D307" s="174" t="n"/>
      <c r="E307" s="173" t="n"/>
      <c r="F307" s="188" t="inlineStr">
        <is>
          <t>Size</t>
        </is>
      </c>
      <c r="G307" s="173" t="n"/>
      <c r="H307" s="188" t="inlineStr">
        <is>
          <t>Ak</t>
        </is>
      </c>
      <c r="I307" s="442" t="n"/>
      <c r="J307" s="188" t="inlineStr">
        <is>
          <t>VEL</t>
        </is>
      </c>
      <c r="K307" s="188" t="inlineStr">
        <is>
          <t>CFM</t>
        </is>
      </c>
      <c r="L307" s="188" t="inlineStr">
        <is>
          <t>VEL</t>
        </is>
      </c>
      <c r="M307" s="188" t="inlineStr">
        <is>
          <t>CFM</t>
        </is>
      </c>
    </row>
    <row r="308" ht="13.35" customHeight="1" s="162">
      <c r="B308" s="31" t="n"/>
      <c r="C308" s="307" t="n"/>
      <c r="D308" s="174" t="n"/>
      <c r="E308" s="173" t="n"/>
      <c r="F308" s="307" t="n"/>
      <c r="G308" s="173" t="n"/>
      <c r="H308" s="69" t="n"/>
      <c r="I308" s="189" t="n"/>
      <c r="J308" s="189" t="n"/>
      <c r="K308" s="189">
        <f>IF(J308*H308=0,"",J308*H308)</f>
        <v/>
      </c>
      <c r="L308" s="189">
        <f>IF(COUNT(C310:M311)=0,"",ROUND(AVERAGE(C310:M311),0))</f>
        <v/>
      </c>
      <c r="M308" s="189">
        <f>IF(L308*H308=0,"",L308*H308)</f>
        <v/>
      </c>
    </row>
    <row r="309" ht="13.35" customHeight="1" s="162">
      <c r="B309" s="188" t="inlineStr">
        <is>
          <t>Instrument</t>
        </is>
      </c>
      <c r="C309" s="173" t="n"/>
      <c r="D309" s="196" t="n"/>
      <c r="E309" s="174" t="n"/>
      <c r="F309" s="174" t="n"/>
      <c r="G309" s="173" t="n"/>
      <c r="H309" s="188" t="inlineStr">
        <is>
          <t>Duct Static Pressure</t>
        </is>
      </c>
      <c r="I309" s="174" t="n"/>
      <c r="J309" s="173" t="n"/>
      <c r="K309" s="53" t="n"/>
      <c r="L309" s="188" t="inlineStr">
        <is>
          <t>Temp</t>
        </is>
      </c>
      <c r="M309" s="52" t="n"/>
    </row>
    <row r="310" ht="13.35" customHeight="1" s="162">
      <c r="B310" s="475">
        <f>"Profile ("&amp;COUNT(C310:M311)&amp;" pts)"</f>
        <v/>
      </c>
      <c r="C310" s="476" t="n"/>
      <c r="D310" s="476" t="n"/>
      <c r="E310" s="476" t="n"/>
      <c r="F310" s="476" t="n"/>
      <c r="G310" s="476" t="n"/>
      <c r="H310" s="476" t="n"/>
      <c r="I310" s="476" t="n"/>
      <c r="J310" s="476" t="n"/>
      <c r="K310" s="476" t="n"/>
      <c r="L310" s="476" t="n"/>
      <c r="M310" s="476" t="n"/>
    </row>
    <row r="311" ht="13.35" customHeight="1" s="162">
      <c r="B311" s="385" t="n"/>
      <c r="C311" s="476" t="n"/>
      <c r="D311" s="476" t="n"/>
      <c r="E311" s="476" t="n"/>
      <c r="F311" s="476" t="n"/>
      <c r="G311" s="476" t="n"/>
      <c r="H311" s="476" t="n"/>
      <c r="I311" s="476" t="n"/>
      <c r="J311" s="476" t="n"/>
      <c r="K311" s="476" t="n"/>
      <c r="L311" s="476" t="n"/>
      <c r="M311" s="476" t="n"/>
    </row>
    <row r="312" ht="13.35" customHeight="1" s="162">
      <c r="B312" s="188" t="inlineStr">
        <is>
          <t>Airflow Traverse Measurement</t>
        </is>
      </c>
      <c r="C312" s="174" t="n"/>
      <c r="D312" s="174" t="n"/>
      <c r="E312" s="174" t="n"/>
      <c r="F312" s="174" t="n"/>
      <c r="G312" s="174" t="n"/>
      <c r="H312" s="173" t="n"/>
      <c r="I312" s="194" t="inlineStr">
        <is>
          <t>Design CFM</t>
        </is>
      </c>
      <c r="J312" s="188" t="inlineStr">
        <is>
          <t>Initial</t>
        </is>
      </c>
      <c r="K312" s="173" t="n"/>
      <c r="L312" s="188" t="inlineStr">
        <is>
          <t>Final</t>
        </is>
      </c>
      <c r="M312" s="173" t="n"/>
    </row>
    <row r="313" ht="13.35" customHeight="1" s="162">
      <c r="B313" s="153" t="inlineStr">
        <is>
          <t xml:space="preserve">Point </t>
        </is>
      </c>
      <c r="C313" s="188" t="inlineStr">
        <is>
          <t>Area Served</t>
        </is>
      </c>
      <c r="D313" s="174" t="n"/>
      <c r="E313" s="173" t="n"/>
      <c r="F313" s="188" t="inlineStr">
        <is>
          <t>Size</t>
        </is>
      </c>
      <c r="G313" s="173" t="n"/>
      <c r="H313" s="188" t="inlineStr">
        <is>
          <t>Ak</t>
        </is>
      </c>
      <c r="I313" s="442" t="n"/>
      <c r="J313" s="188" t="inlineStr">
        <is>
          <t>VEL</t>
        </is>
      </c>
      <c r="K313" s="188" t="inlineStr">
        <is>
          <t>CFM</t>
        </is>
      </c>
      <c r="L313" s="188" t="inlineStr">
        <is>
          <t>VEL</t>
        </is>
      </c>
      <c r="M313" s="188" t="inlineStr">
        <is>
          <t>CFM</t>
        </is>
      </c>
    </row>
    <row r="314" ht="13.35" customHeight="1" s="162">
      <c r="B314" s="31" t="n"/>
      <c r="C314" s="307" t="n"/>
      <c r="D314" s="174" t="n"/>
      <c r="E314" s="173" t="n"/>
      <c r="F314" s="307" t="n"/>
      <c r="G314" s="173" t="n"/>
      <c r="H314" s="69" t="n"/>
      <c r="I314" s="189" t="n"/>
      <c r="J314" s="189" t="n"/>
      <c r="K314" s="189">
        <f>IF(J314*H314=0,"",J314*H314)</f>
        <v/>
      </c>
      <c r="L314" s="189">
        <f>IF(COUNT(C316:M317)=0,"",ROUND(AVERAGE(C316:M317),0))</f>
        <v/>
      </c>
      <c r="M314" s="189">
        <f>IF(L314*H314=0,"",L314*H314)</f>
        <v/>
      </c>
    </row>
    <row r="315" ht="13.35" customHeight="1" s="162">
      <c r="B315" s="188" t="inlineStr">
        <is>
          <t>Instrument</t>
        </is>
      </c>
      <c r="C315" s="173" t="n"/>
      <c r="D315" s="196" t="n"/>
      <c r="E315" s="174" t="n"/>
      <c r="F315" s="174" t="n"/>
      <c r="G315" s="173" t="n"/>
      <c r="H315" s="188" t="inlineStr">
        <is>
          <t>Duct Static Pressure</t>
        </is>
      </c>
      <c r="I315" s="174" t="n"/>
      <c r="J315" s="173" t="n"/>
      <c r="K315" s="53" t="n"/>
      <c r="L315" s="188" t="inlineStr">
        <is>
          <t>Temp</t>
        </is>
      </c>
      <c r="M315" s="52" t="n"/>
    </row>
    <row r="316" ht="13.35" customHeight="1" s="162">
      <c r="B316" s="475">
        <f>"Profile ("&amp;COUNT(C316:M317)&amp;" pts)"</f>
        <v/>
      </c>
      <c r="C316" s="476" t="n"/>
      <c r="D316" s="476" t="n"/>
      <c r="E316" s="476" t="n"/>
      <c r="F316" s="476" t="n"/>
      <c r="G316" s="476" t="n"/>
      <c r="H316" s="476" t="n"/>
      <c r="I316" s="476" t="n"/>
      <c r="J316" s="476" t="n"/>
      <c r="K316" s="476" t="n"/>
      <c r="L316" s="476" t="n"/>
      <c r="M316" s="476" t="n"/>
    </row>
    <row r="317" ht="13.35" customHeight="1" s="162">
      <c r="B317" s="385" t="n"/>
      <c r="C317" s="476" t="n"/>
      <c r="D317" s="476" t="n"/>
      <c r="E317" s="476" t="n"/>
      <c r="F317" s="476" t="n"/>
      <c r="G317" s="476" t="n"/>
      <c r="H317" s="476" t="n"/>
      <c r="I317" s="476" t="n"/>
      <c r="J317" s="476" t="n"/>
      <c r="K317" s="476" t="n"/>
      <c r="L317" s="476" t="n"/>
      <c r="M317" s="476" t="n"/>
    </row>
    <row r="318" ht="13.35" customHeight="1" s="162">
      <c r="B318" s="188" t="inlineStr">
        <is>
          <t>Airflow Traverse Measurement</t>
        </is>
      </c>
      <c r="C318" s="174" t="n"/>
      <c r="D318" s="174" t="n"/>
      <c r="E318" s="174" t="n"/>
      <c r="F318" s="174" t="n"/>
      <c r="G318" s="174" t="n"/>
      <c r="H318" s="173" t="n"/>
      <c r="I318" s="194" t="inlineStr">
        <is>
          <t>Design CFM</t>
        </is>
      </c>
      <c r="J318" s="188" t="inlineStr">
        <is>
          <t>Initial</t>
        </is>
      </c>
      <c r="K318" s="173" t="n"/>
      <c r="L318" s="188" t="inlineStr">
        <is>
          <t>Final</t>
        </is>
      </c>
      <c r="M318" s="173" t="n"/>
    </row>
    <row r="319" ht="13.35" customHeight="1" s="162">
      <c r="B319" s="153" t="inlineStr">
        <is>
          <t xml:space="preserve">Point </t>
        </is>
      </c>
      <c r="C319" s="188" t="inlineStr">
        <is>
          <t>Area Served</t>
        </is>
      </c>
      <c r="D319" s="174" t="n"/>
      <c r="E319" s="173" t="n"/>
      <c r="F319" s="188" t="inlineStr">
        <is>
          <t>Size</t>
        </is>
      </c>
      <c r="G319" s="173" t="n"/>
      <c r="H319" s="188" t="inlineStr">
        <is>
          <t>Ak</t>
        </is>
      </c>
      <c r="I319" s="442" t="n"/>
      <c r="J319" s="188" t="inlineStr">
        <is>
          <t>VEL</t>
        </is>
      </c>
      <c r="K319" s="188" t="inlineStr">
        <is>
          <t>CFM</t>
        </is>
      </c>
      <c r="L319" s="188" t="inlineStr">
        <is>
          <t>VEL</t>
        </is>
      </c>
      <c r="M319" s="188" t="inlineStr">
        <is>
          <t>CFM</t>
        </is>
      </c>
    </row>
    <row r="320" ht="13.35" customHeight="1" s="162">
      <c r="B320" s="31" t="n"/>
      <c r="C320" s="307" t="n"/>
      <c r="D320" s="174" t="n"/>
      <c r="E320" s="173" t="n"/>
      <c r="F320" s="307" t="n"/>
      <c r="G320" s="173" t="n"/>
      <c r="H320" s="69" t="n"/>
      <c r="I320" s="189" t="n"/>
      <c r="J320" s="189" t="n"/>
      <c r="K320" s="189">
        <f>IF(J320*H320=0,"",J320*H320)</f>
        <v/>
      </c>
      <c r="L320" s="189">
        <f>IF(COUNT(C322:M323)=0,"",ROUND(AVERAGE(C322:M323),0))</f>
        <v/>
      </c>
      <c r="M320" s="189">
        <f>IF(L320*H320=0,"",L320*H320)</f>
        <v/>
      </c>
    </row>
    <row r="321" ht="13.35" customHeight="1" s="162">
      <c r="B321" s="188" t="inlineStr">
        <is>
          <t>Instrument</t>
        </is>
      </c>
      <c r="C321" s="173" t="n"/>
      <c r="D321" s="196" t="n"/>
      <c r="E321" s="174" t="n"/>
      <c r="F321" s="174" t="n"/>
      <c r="G321" s="173" t="n"/>
      <c r="H321" s="188" t="inlineStr">
        <is>
          <t>Duct Static Pressure</t>
        </is>
      </c>
      <c r="I321" s="174" t="n"/>
      <c r="J321" s="173" t="n"/>
      <c r="K321" s="53" t="n"/>
      <c r="L321" s="188" t="inlineStr">
        <is>
          <t>Temp</t>
        </is>
      </c>
      <c r="M321" s="52" t="n"/>
    </row>
    <row r="322" ht="13.35" customHeight="1" s="162">
      <c r="B322" s="475">
        <f>"Profile ("&amp;COUNT(C322:M323)&amp;" pts)"</f>
        <v/>
      </c>
      <c r="C322" s="476" t="n"/>
      <c r="D322" s="476" t="n"/>
      <c r="E322" s="476" t="n"/>
      <c r="F322" s="476" t="n"/>
      <c r="G322" s="476" t="n"/>
      <c r="H322" s="476" t="n"/>
      <c r="I322" s="476" t="n"/>
      <c r="J322" s="476" t="n"/>
      <c r="K322" s="476" t="n"/>
      <c r="L322" s="476" t="n"/>
      <c r="M322" s="476" t="n"/>
    </row>
    <row r="323" ht="13.35" customHeight="1" s="162">
      <c r="B323" s="385" t="n"/>
      <c r="C323" s="476" t="n"/>
      <c r="D323" s="476" t="n"/>
      <c r="E323" s="476" t="n"/>
      <c r="F323" s="476" t="n"/>
      <c r="G323" s="476" t="n"/>
      <c r="H323" s="476" t="n"/>
      <c r="I323" s="476" t="n"/>
      <c r="J323" s="476" t="n"/>
      <c r="K323" s="476" t="n"/>
      <c r="L323" s="476" t="n"/>
      <c r="M323" s="476" t="n"/>
    </row>
    <row r="324" ht="13.35" customHeight="1" s="162">
      <c r="B324" s="188" t="inlineStr">
        <is>
          <t>Airflow Traverse Measurement</t>
        </is>
      </c>
      <c r="C324" s="174" t="n"/>
      <c r="D324" s="174" t="n"/>
      <c r="E324" s="174" t="n"/>
      <c r="F324" s="174" t="n"/>
      <c r="G324" s="174" t="n"/>
      <c r="H324" s="173" t="n"/>
      <c r="I324" s="194" t="inlineStr">
        <is>
          <t>Design CFM</t>
        </is>
      </c>
      <c r="J324" s="188" t="inlineStr">
        <is>
          <t>Initial</t>
        </is>
      </c>
      <c r="K324" s="173" t="n"/>
      <c r="L324" s="188" t="inlineStr">
        <is>
          <t>Final</t>
        </is>
      </c>
      <c r="M324" s="173" t="n"/>
    </row>
    <row r="325" ht="13.35" customHeight="1" s="162">
      <c r="B325" s="153" t="inlineStr">
        <is>
          <t xml:space="preserve">Point </t>
        </is>
      </c>
      <c r="C325" s="188" t="inlineStr">
        <is>
          <t>Area Served</t>
        </is>
      </c>
      <c r="D325" s="174" t="n"/>
      <c r="E325" s="173" t="n"/>
      <c r="F325" s="188" t="inlineStr">
        <is>
          <t>Size</t>
        </is>
      </c>
      <c r="G325" s="173" t="n"/>
      <c r="H325" s="188" t="inlineStr">
        <is>
          <t>Ak</t>
        </is>
      </c>
      <c r="I325" s="442" t="n"/>
      <c r="J325" s="188" t="inlineStr">
        <is>
          <t>VEL</t>
        </is>
      </c>
      <c r="K325" s="188" t="inlineStr">
        <is>
          <t>CFM</t>
        </is>
      </c>
      <c r="L325" s="188" t="inlineStr">
        <is>
          <t>VEL</t>
        </is>
      </c>
      <c r="M325" s="188" t="inlineStr">
        <is>
          <t>CFM</t>
        </is>
      </c>
    </row>
    <row r="326" ht="13.35" customHeight="1" s="162">
      <c r="B326" s="31" t="n"/>
      <c r="C326" s="307" t="n"/>
      <c r="D326" s="174" t="n"/>
      <c r="E326" s="173" t="n"/>
      <c r="F326" s="307" t="n"/>
      <c r="G326" s="173" t="n"/>
      <c r="H326" s="69" t="n"/>
      <c r="I326" s="189" t="n"/>
      <c r="J326" s="189" t="n"/>
      <c r="K326" s="189">
        <f>IF(J326*H326=0,"",J326*H326)</f>
        <v/>
      </c>
      <c r="L326" s="189">
        <f>IF(COUNT(C328:M329)=0,"",ROUND(AVERAGE(C328:M329),0))</f>
        <v/>
      </c>
      <c r="M326" s="189">
        <f>IF(L326*H326=0,"",L326*H326)</f>
        <v/>
      </c>
    </row>
    <row r="327" ht="13.35" customHeight="1" s="162">
      <c r="B327" s="188" t="inlineStr">
        <is>
          <t>Instrument</t>
        </is>
      </c>
      <c r="C327" s="173" t="n"/>
      <c r="D327" s="196" t="n"/>
      <c r="E327" s="174" t="n"/>
      <c r="F327" s="174" t="n"/>
      <c r="G327" s="173" t="n"/>
      <c r="H327" s="188" t="inlineStr">
        <is>
          <t>Duct Static Pressure</t>
        </is>
      </c>
      <c r="I327" s="174" t="n"/>
      <c r="J327" s="173" t="n"/>
      <c r="K327" s="53" t="n"/>
      <c r="L327" s="188" t="inlineStr">
        <is>
          <t>Temp</t>
        </is>
      </c>
      <c r="M327" s="52" t="n"/>
    </row>
    <row r="328" ht="13.35" customHeight="1" s="162">
      <c r="B328" s="475">
        <f>"Profile ("&amp;COUNT(C328:M329)&amp;" pts)"</f>
        <v/>
      </c>
      <c r="C328" s="476" t="n"/>
      <c r="D328" s="476" t="n"/>
      <c r="E328" s="476" t="n"/>
      <c r="F328" s="476" t="n"/>
      <c r="G328" s="476" t="n"/>
      <c r="H328" s="476" t="n"/>
      <c r="I328" s="476" t="n"/>
      <c r="J328" s="476" t="n"/>
      <c r="K328" s="476" t="n"/>
      <c r="L328" s="476" t="n"/>
      <c r="M328" s="476" t="n"/>
    </row>
    <row r="329" ht="13.35" customHeight="1" s="162">
      <c r="B329" s="385" t="n"/>
      <c r="C329" s="476" t="n"/>
      <c r="D329" s="476" t="n"/>
      <c r="E329" s="476" t="n"/>
      <c r="F329" s="476" t="n"/>
      <c r="G329" s="476" t="n"/>
      <c r="H329" s="476" t="n"/>
      <c r="I329" s="476" t="n"/>
      <c r="J329" s="476" t="n"/>
      <c r="K329" s="476" t="n"/>
      <c r="L329" s="476" t="n"/>
      <c r="M329" s="476" t="n"/>
    </row>
    <row r="330" ht="13.35" customHeight="1" s="162">
      <c r="B330" s="188" t="inlineStr">
        <is>
          <t>Airflow Traverse Measurement</t>
        </is>
      </c>
      <c r="C330" s="174" t="n"/>
      <c r="D330" s="174" t="n"/>
      <c r="E330" s="174" t="n"/>
      <c r="F330" s="174" t="n"/>
      <c r="G330" s="174" t="n"/>
      <c r="H330" s="173" t="n"/>
      <c r="I330" s="194" t="inlineStr">
        <is>
          <t>Design CFM</t>
        </is>
      </c>
      <c r="J330" s="188" t="inlineStr">
        <is>
          <t>Initial</t>
        </is>
      </c>
      <c r="K330" s="173" t="n"/>
      <c r="L330" s="188" t="inlineStr">
        <is>
          <t>Final</t>
        </is>
      </c>
      <c r="M330" s="173" t="n"/>
    </row>
    <row r="331" ht="13.35" customHeight="1" s="162">
      <c r="B331" s="153" t="inlineStr">
        <is>
          <t xml:space="preserve">Point </t>
        </is>
      </c>
      <c r="C331" s="188" t="inlineStr">
        <is>
          <t>Area Served</t>
        </is>
      </c>
      <c r="D331" s="174" t="n"/>
      <c r="E331" s="173" t="n"/>
      <c r="F331" s="188" t="inlineStr">
        <is>
          <t>Size</t>
        </is>
      </c>
      <c r="G331" s="173" t="n"/>
      <c r="H331" s="188" t="inlineStr">
        <is>
          <t>Ak</t>
        </is>
      </c>
      <c r="I331" s="442" t="n"/>
      <c r="J331" s="188" t="inlineStr">
        <is>
          <t>VEL</t>
        </is>
      </c>
      <c r="K331" s="188" t="inlineStr">
        <is>
          <t>CFM</t>
        </is>
      </c>
      <c r="L331" s="188" t="inlineStr">
        <is>
          <t>VEL</t>
        </is>
      </c>
      <c r="M331" s="188" t="inlineStr">
        <is>
          <t>CFM</t>
        </is>
      </c>
    </row>
    <row r="332" ht="13.35" customHeight="1" s="162">
      <c r="B332" s="31" t="n"/>
      <c r="C332" s="307" t="n"/>
      <c r="D332" s="174" t="n"/>
      <c r="E332" s="173" t="n"/>
      <c r="F332" s="307" t="n"/>
      <c r="G332" s="173" t="n"/>
      <c r="H332" s="69" t="n"/>
      <c r="I332" s="189" t="n"/>
      <c r="J332" s="189" t="n"/>
      <c r="K332" s="189">
        <f>IF(J332*H332=0,"",J332*H332)</f>
        <v/>
      </c>
      <c r="L332" s="189">
        <f>IF(COUNT(C334:M335)=0,"",ROUND(AVERAGE(C334:M335),0))</f>
        <v/>
      </c>
      <c r="M332" s="189">
        <f>IF(L332*H332=0,"",L332*H332)</f>
        <v/>
      </c>
    </row>
    <row r="333" ht="13.35" customHeight="1" s="162">
      <c r="B333" s="188" t="inlineStr">
        <is>
          <t>Instrument</t>
        </is>
      </c>
      <c r="C333" s="173" t="n"/>
      <c r="D333" s="196" t="n"/>
      <c r="E333" s="174" t="n"/>
      <c r="F333" s="174" t="n"/>
      <c r="G333" s="173" t="n"/>
      <c r="H333" s="188" t="inlineStr">
        <is>
          <t>Duct Static Pressure</t>
        </is>
      </c>
      <c r="I333" s="174" t="n"/>
      <c r="J333" s="173" t="n"/>
      <c r="K333" s="53" t="n"/>
      <c r="L333" s="188" t="inlineStr">
        <is>
          <t>Temp</t>
        </is>
      </c>
      <c r="M333" s="52" t="n"/>
    </row>
    <row r="334" ht="13.35" customHeight="1" s="162">
      <c r="B334" s="475">
        <f>"Profile ("&amp;COUNT(C334:M335)&amp;" pts)"</f>
        <v/>
      </c>
      <c r="C334" s="476" t="n"/>
      <c r="D334" s="476" t="n"/>
      <c r="E334" s="476" t="n"/>
      <c r="F334" s="476" t="n"/>
      <c r="G334" s="476" t="n"/>
      <c r="H334" s="476" t="n"/>
      <c r="I334" s="476" t="n"/>
      <c r="J334" s="476" t="n"/>
      <c r="K334" s="476" t="n"/>
      <c r="L334" s="476" t="n"/>
      <c r="M334" s="476" t="n"/>
    </row>
    <row r="335" ht="13.35" customHeight="1" s="162">
      <c r="B335" s="385" t="n"/>
      <c r="C335" s="476" t="n"/>
      <c r="D335" s="476" t="n"/>
      <c r="E335" s="476" t="n"/>
      <c r="F335" s="476" t="n"/>
      <c r="G335" s="476" t="n"/>
      <c r="H335" s="476" t="n"/>
      <c r="I335" s="476" t="n"/>
      <c r="J335" s="476" t="n"/>
      <c r="K335" s="476" t="n"/>
      <c r="L335" s="476" t="n"/>
      <c r="M335" s="476" t="n"/>
    </row>
    <row r="336" ht="13.35" customHeight="1" s="162">
      <c r="B336" s="188" t="inlineStr">
        <is>
          <t>Airflow Traverse Measurement</t>
        </is>
      </c>
      <c r="C336" s="174" t="n"/>
      <c r="D336" s="174" t="n"/>
      <c r="E336" s="174" t="n"/>
      <c r="F336" s="174" t="n"/>
      <c r="G336" s="174" t="n"/>
      <c r="H336" s="173" t="n"/>
      <c r="I336" s="194" t="inlineStr">
        <is>
          <t>Design CFM</t>
        </is>
      </c>
      <c r="J336" s="188" t="inlineStr">
        <is>
          <t>Initial</t>
        </is>
      </c>
      <c r="K336" s="173" t="n"/>
      <c r="L336" s="188" t="inlineStr">
        <is>
          <t>Final</t>
        </is>
      </c>
      <c r="M336" s="173" t="n"/>
    </row>
    <row r="337" ht="13.35" customHeight="1" s="162">
      <c r="B337" s="153" t="inlineStr">
        <is>
          <t xml:space="preserve">Point </t>
        </is>
      </c>
      <c r="C337" s="188" t="inlineStr">
        <is>
          <t>Area Served</t>
        </is>
      </c>
      <c r="D337" s="174" t="n"/>
      <c r="E337" s="173" t="n"/>
      <c r="F337" s="188" t="inlineStr">
        <is>
          <t>Size</t>
        </is>
      </c>
      <c r="G337" s="173" t="n"/>
      <c r="H337" s="188" t="inlineStr">
        <is>
          <t>Ak</t>
        </is>
      </c>
      <c r="I337" s="442" t="n"/>
      <c r="J337" s="188" t="inlineStr">
        <is>
          <t>VEL</t>
        </is>
      </c>
      <c r="K337" s="188" t="inlineStr">
        <is>
          <t>CFM</t>
        </is>
      </c>
      <c r="L337" s="188" t="inlineStr">
        <is>
          <t>VEL</t>
        </is>
      </c>
      <c r="M337" s="188" t="inlineStr">
        <is>
          <t>CFM</t>
        </is>
      </c>
    </row>
    <row r="338" ht="13.35" customHeight="1" s="162">
      <c r="B338" s="31" t="n"/>
      <c r="C338" s="307" t="n"/>
      <c r="D338" s="174" t="n"/>
      <c r="E338" s="173" t="n"/>
      <c r="F338" s="307" t="n"/>
      <c r="G338" s="173" t="n"/>
      <c r="H338" s="69" t="n"/>
      <c r="I338" s="189" t="n"/>
      <c r="J338" s="189" t="n"/>
      <c r="K338" s="189">
        <f>IF(J338*H338=0,"",J338*H338)</f>
        <v/>
      </c>
      <c r="L338" s="189">
        <f>IF(COUNT(C340:M341)=0,"",ROUND(AVERAGE(C340:M341),0))</f>
        <v/>
      </c>
      <c r="M338" s="189">
        <f>IF(L338*H338=0,"",L338*H338)</f>
        <v/>
      </c>
    </row>
    <row r="339" ht="13.35" customHeight="1" s="162">
      <c r="B339" s="188" t="inlineStr">
        <is>
          <t>Instrument</t>
        </is>
      </c>
      <c r="C339" s="173" t="n"/>
      <c r="D339" s="196" t="n"/>
      <c r="E339" s="174" t="n"/>
      <c r="F339" s="174" t="n"/>
      <c r="G339" s="173" t="n"/>
      <c r="H339" s="188" t="inlineStr">
        <is>
          <t>Duct Static Pressure</t>
        </is>
      </c>
      <c r="I339" s="174" t="n"/>
      <c r="J339" s="173" t="n"/>
      <c r="K339" s="53" t="n"/>
      <c r="L339" s="188" t="inlineStr">
        <is>
          <t>Temp</t>
        </is>
      </c>
      <c r="M339" s="52" t="n"/>
    </row>
    <row r="340" ht="13.35" customHeight="1" s="162">
      <c r="B340" s="475">
        <f>"Profile ("&amp;COUNT(C340:M341)&amp;" pts)"</f>
        <v/>
      </c>
      <c r="C340" s="476" t="n"/>
      <c r="D340" s="476" t="n"/>
      <c r="E340" s="476" t="n"/>
      <c r="F340" s="476" t="n"/>
      <c r="G340" s="476" t="n"/>
      <c r="H340" s="476" t="n"/>
      <c r="I340" s="476" t="n"/>
      <c r="J340" s="476" t="n"/>
      <c r="K340" s="476" t="n"/>
      <c r="L340" s="476" t="n"/>
      <c r="M340" s="476" t="n"/>
    </row>
    <row r="341" ht="13.35" customHeight="1" s="162">
      <c r="B341" s="385" t="n"/>
      <c r="C341" s="476" t="n"/>
      <c r="D341" s="476" t="n"/>
      <c r="E341" s="476" t="n"/>
      <c r="F341" s="476" t="n"/>
      <c r="G341" s="476" t="n"/>
      <c r="H341" s="476" t="n"/>
      <c r="I341" s="476" t="n"/>
      <c r="J341" s="476" t="n"/>
      <c r="K341" s="476" t="n"/>
      <c r="L341" s="476" t="n"/>
      <c r="M341" s="476" t="n"/>
    </row>
    <row r="342" ht="13.35" customHeight="1" s="162">
      <c r="B342" s="460" t="n"/>
      <c r="M342" s="163" t="n"/>
    </row>
    <row r="343" ht="13.35" customHeight="1" s="162">
      <c r="B343" s="460" t="n"/>
      <c r="M343" s="163" t="n"/>
    </row>
    <row r="344" ht="13.35" customHeight="1" s="162">
      <c r="B344" s="460" t="n"/>
      <c r="M344" s="163" t="n"/>
    </row>
    <row r="345" ht="13.35" customHeight="1" s="162">
      <c r="B345" s="461" t="n"/>
      <c r="C345" s="165" t="n"/>
      <c r="D345" s="165" t="n"/>
      <c r="E345" s="165" t="n"/>
      <c r="F345" s="165" t="n"/>
      <c r="G345" s="165" t="n"/>
      <c r="H345" s="165" t="n"/>
      <c r="I345" s="165" t="n"/>
      <c r="J345" s="165" t="n"/>
      <c r="K345" s="165" t="n"/>
      <c r="L345" s="165" t="n"/>
      <c r="M345" s="166" t="n"/>
    </row>
  </sheetData>
  <mergeCells count="638">
    <mergeCell ref="B195:M195"/>
    <mergeCell ref="I330:I331"/>
    <mergeCell ref="L336:M336"/>
    <mergeCell ref="B55:H55"/>
    <mergeCell ref="F118:G118"/>
    <mergeCell ref="H278:J278"/>
    <mergeCell ref="B235:C235"/>
    <mergeCell ref="C123:E123"/>
    <mergeCell ref="F326:G326"/>
    <mergeCell ref="L263:M263"/>
    <mergeCell ref="B304:B305"/>
    <mergeCell ref="B243:C243"/>
    <mergeCell ref="B205:C205"/>
    <mergeCell ref="D21:G21"/>
    <mergeCell ref="L202:M202"/>
    <mergeCell ref="B287:H287"/>
    <mergeCell ref="B316:B317"/>
    <mergeCell ref="F332:G332"/>
    <mergeCell ref="D254:G254"/>
    <mergeCell ref="D194:M194"/>
    <mergeCell ref="C74:E74"/>
    <mergeCell ref="C118:E118"/>
    <mergeCell ref="B156:C156"/>
    <mergeCell ref="H241:J241"/>
    <mergeCell ref="C167:E167"/>
    <mergeCell ref="B77:B78"/>
    <mergeCell ref="D64:G64"/>
    <mergeCell ref="B131:C131"/>
    <mergeCell ref="I134:I135"/>
    <mergeCell ref="B223:C223"/>
    <mergeCell ref="J220:K220"/>
    <mergeCell ref="B2:C2"/>
    <mergeCell ref="B79:H79"/>
    <mergeCell ref="L42:M42"/>
    <mergeCell ref="B99:M99"/>
    <mergeCell ref="C233:E233"/>
    <mergeCell ref="I73:I74"/>
    <mergeCell ref="B208:H208"/>
    <mergeCell ref="F253:G253"/>
    <mergeCell ref="F240:G240"/>
    <mergeCell ref="C258:E258"/>
    <mergeCell ref="H254:J254"/>
    <mergeCell ref="F190:G190"/>
    <mergeCell ref="C87:E87"/>
    <mergeCell ref="B108:B109"/>
    <mergeCell ref="B230:B231"/>
    <mergeCell ref="B95:B96"/>
    <mergeCell ref="F111:G111"/>
    <mergeCell ref="H125:J125"/>
    <mergeCell ref="B318:H318"/>
    <mergeCell ref="J12:K12"/>
    <mergeCell ref="B15:C15"/>
    <mergeCell ref="J177:K177"/>
    <mergeCell ref="C259:E259"/>
    <mergeCell ref="C26:E26"/>
    <mergeCell ref="I251:I252"/>
    <mergeCell ref="I189:I190"/>
    <mergeCell ref="D292:M292"/>
    <mergeCell ref="B315:C315"/>
    <mergeCell ref="D235:G235"/>
    <mergeCell ref="B244:M244"/>
    <mergeCell ref="C117:E117"/>
    <mergeCell ref="D39:G39"/>
    <mergeCell ref="L134:M134"/>
    <mergeCell ref="B30:H30"/>
    <mergeCell ref="F124:G124"/>
    <mergeCell ref="J324:K324"/>
    <mergeCell ref="B147:M147"/>
    <mergeCell ref="B245:M245"/>
    <mergeCell ref="J226:K226"/>
    <mergeCell ref="F228:G228"/>
    <mergeCell ref="F203:G203"/>
    <mergeCell ref="D186:G186"/>
    <mergeCell ref="C190:E190"/>
    <mergeCell ref="D217:G217"/>
    <mergeCell ref="B333:C333"/>
    <mergeCell ref="H15:J15"/>
    <mergeCell ref="B279:B280"/>
    <mergeCell ref="H107:J107"/>
    <mergeCell ref="C37:E37"/>
    <mergeCell ref="B83:B84"/>
    <mergeCell ref="I79:I80"/>
    <mergeCell ref="B263:H263"/>
    <mergeCell ref="F259:G259"/>
    <mergeCell ref="C210:E210"/>
    <mergeCell ref="I208:I209"/>
    <mergeCell ref="B100:M100"/>
    <mergeCell ref="C185:E185"/>
    <mergeCell ref="C14:E14"/>
    <mergeCell ref="F117:G117"/>
    <mergeCell ref="F92:G92"/>
    <mergeCell ref="B22:B23"/>
    <mergeCell ref="J2:K2"/>
    <mergeCell ref="B193:B194"/>
    <mergeCell ref="B76:C76"/>
    <mergeCell ref="J287:K287"/>
    <mergeCell ref="B94:C94"/>
    <mergeCell ref="L287:M287"/>
    <mergeCell ref="L281:M281"/>
    <mergeCell ref="H39:J39"/>
    <mergeCell ref="F69:G69"/>
    <mergeCell ref="C124:E124"/>
    <mergeCell ref="F112:G112"/>
    <mergeCell ref="B321:C321"/>
    <mergeCell ref="J318:K318"/>
    <mergeCell ref="D143:G143"/>
    <mergeCell ref="J312:K312"/>
    <mergeCell ref="L312:M312"/>
    <mergeCell ref="B46:B47"/>
    <mergeCell ref="C332:E332"/>
    <mergeCell ref="B36:H36"/>
    <mergeCell ref="C203:E203"/>
    <mergeCell ref="B175:B176"/>
    <mergeCell ref="B229:C229"/>
    <mergeCell ref="H186:J186"/>
    <mergeCell ref="I165:I166"/>
    <mergeCell ref="B145:C145"/>
    <mergeCell ref="B267:B268"/>
    <mergeCell ref="I263:I264"/>
    <mergeCell ref="B336:H336"/>
    <mergeCell ref="B165:H165"/>
    <mergeCell ref="B49:M49"/>
    <mergeCell ref="I238:I239"/>
    <mergeCell ref="J55:K55"/>
    <mergeCell ref="L55:M55"/>
    <mergeCell ref="J79:K79"/>
    <mergeCell ref="L73:M73"/>
    <mergeCell ref="F209:G209"/>
    <mergeCell ref="L171:M171"/>
    <mergeCell ref="F38:G38"/>
    <mergeCell ref="B206:B207"/>
    <mergeCell ref="B197:M197"/>
    <mergeCell ref="B260:C260"/>
    <mergeCell ref="B97:M97"/>
    <mergeCell ref="F338:G338"/>
    <mergeCell ref="C216:E216"/>
    <mergeCell ref="D162:G162"/>
    <mergeCell ref="D156:G156"/>
    <mergeCell ref="B59:B60"/>
    <mergeCell ref="B309:C309"/>
    <mergeCell ref="B113:C113"/>
    <mergeCell ref="L2:M2"/>
    <mergeCell ref="L300:M300"/>
    <mergeCell ref="B328:B329"/>
    <mergeCell ref="C282:E282"/>
    <mergeCell ref="B24:H24"/>
    <mergeCell ref="I159:I160"/>
    <mergeCell ref="H174:J174"/>
    <mergeCell ref="L3:M3"/>
    <mergeCell ref="B330:H330"/>
    <mergeCell ref="I18:I19"/>
    <mergeCell ref="B324:H324"/>
    <mergeCell ref="F160:G160"/>
    <mergeCell ref="F135:G135"/>
    <mergeCell ref="J257:K257"/>
    <mergeCell ref="I42:I43"/>
    <mergeCell ref="J128:K128"/>
    <mergeCell ref="L79:M79"/>
    <mergeCell ref="D341:M341"/>
    <mergeCell ref="B42:H42"/>
    <mergeCell ref="C204:E204"/>
    <mergeCell ref="B114:B115"/>
    <mergeCell ref="B212:B213"/>
    <mergeCell ref="D321:G321"/>
    <mergeCell ref="B266:C266"/>
    <mergeCell ref="C141:E141"/>
    <mergeCell ref="I6:I7"/>
    <mergeCell ref="H58:J58"/>
    <mergeCell ref="B116:H116"/>
    <mergeCell ref="J110:K110"/>
    <mergeCell ref="L110:M110"/>
    <mergeCell ref="C270:E270"/>
    <mergeCell ref="I306:I307"/>
    <mergeCell ref="I281:I282"/>
    <mergeCell ref="B98:M98"/>
    <mergeCell ref="F19:G19"/>
    <mergeCell ref="I85:I86"/>
    <mergeCell ref="B281:H281"/>
    <mergeCell ref="F277:G277"/>
    <mergeCell ref="D33:G33"/>
    <mergeCell ref="B27:C27"/>
    <mergeCell ref="C130:E130"/>
    <mergeCell ref="L214:M214"/>
    <mergeCell ref="L189:M189"/>
    <mergeCell ref="F276:G276"/>
    <mergeCell ref="B132:B133"/>
    <mergeCell ref="F319:G319"/>
    <mergeCell ref="D241:G241"/>
    <mergeCell ref="D333:G333"/>
    <mergeCell ref="F20:G20"/>
    <mergeCell ref="B134:H134"/>
    <mergeCell ref="J36:K36"/>
    <mergeCell ref="L30:M30"/>
    <mergeCell ref="C283:E283"/>
    <mergeCell ref="C161:E161"/>
    <mergeCell ref="B174:C174"/>
    <mergeCell ref="B343:M343"/>
    <mergeCell ref="B339:C339"/>
    <mergeCell ref="J336:K336"/>
    <mergeCell ref="B168:C168"/>
    <mergeCell ref="C154:E154"/>
    <mergeCell ref="F167:G167"/>
    <mergeCell ref="B345:M345"/>
    <mergeCell ref="F161:G161"/>
    <mergeCell ref="L6:M6"/>
    <mergeCell ref="F288:G288"/>
    <mergeCell ref="B295:M295"/>
    <mergeCell ref="F136:G136"/>
    <mergeCell ref="B16:B17"/>
    <mergeCell ref="D125:G125"/>
    <mergeCell ref="F271:G271"/>
    <mergeCell ref="B48:M48"/>
    <mergeCell ref="B224:B225"/>
    <mergeCell ref="C301:E301"/>
    <mergeCell ref="F227:G227"/>
    <mergeCell ref="B194:C194"/>
    <mergeCell ref="B292:C292"/>
    <mergeCell ref="C276:E276"/>
    <mergeCell ref="H266:J266"/>
    <mergeCell ref="H70:J70"/>
    <mergeCell ref="B291:B292"/>
    <mergeCell ref="I287:I288"/>
    <mergeCell ref="I116:I117"/>
    <mergeCell ref="B96:C96"/>
    <mergeCell ref="B251:H251"/>
    <mergeCell ref="J202:K202"/>
    <mergeCell ref="B189:H189"/>
    <mergeCell ref="H45:J45"/>
    <mergeCell ref="B58:C58"/>
    <mergeCell ref="F283:G283"/>
    <mergeCell ref="J24:K24"/>
    <mergeCell ref="L24:M24"/>
    <mergeCell ref="L18:M18"/>
    <mergeCell ref="F325:G325"/>
    <mergeCell ref="F154:G154"/>
    <mergeCell ref="B162:C162"/>
    <mergeCell ref="L324:M324"/>
    <mergeCell ref="L153:M153"/>
    <mergeCell ref="H76:J76"/>
    <mergeCell ref="C69:E69"/>
    <mergeCell ref="F155:G155"/>
    <mergeCell ref="F264:G264"/>
    <mergeCell ref="F93:G93"/>
    <mergeCell ref="H284:J284"/>
    <mergeCell ref="D278:G278"/>
    <mergeCell ref="D107:G107"/>
    <mergeCell ref="C62:E62"/>
    <mergeCell ref="B241:C241"/>
    <mergeCell ref="F222:G222"/>
    <mergeCell ref="B73:H73"/>
    <mergeCell ref="B45:C45"/>
    <mergeCell ref="J42:K42"/>
    <mergeCell ref="C227:E227"/>
    <mergeCell ref="H223:J223"/>
    <mergeCell ref="I300:I301"/>
    <mergeCell ref="B47:C47"/>
    <mergeCell ref="D2:I2"/>
    <mergeCell ref="B300:H300"/>
    <mergeCell ref="C93:E93"/>
    <mergeCell ref="J116:K116"/>
    <mergeCell ref="H94:J94"/>
    <mergeCell ref="I91:I92"/>
    <mergeCell ref="L208:M208"/>
    <mergeCell ref="F233:G233"/>
    <mergeCell ref="B322:B323"/>
    <mergeCell ref="L183:M183"/>
    <mergeCell ref="C222:E222"/>
    <mergeCell ref="B196:M196"/>
    <mergeCell ref="C253:E253"/>
    <mergeCell ref="B232:H232"/>
    <mergeCell ref="F302:G302"/>
    <mergeCell ref="C240:E240"/>
    <mergeCell ref="F106:G106"/>
    <mergeCell ref="B65:B66"/>
    <mergeCell ref="C19:E19"/>
    <mergeCell ref="B51:M51"/>
    <mergeCell ref="I55:I56"/>
    <mergeCell ref="C111:E111"/>
    <mergeCell ref="D266:G266"/>
    <mergeCell ref="J330:K330"/>
    <mergeCell ref="B137:C137"/>
    <mergeCell ref="L330:M330"/>
    <mergeCell ref="C86:E86"/>
    <mergeCell ref="B67:H67"/>
    <mergeCell ref="C319:E319"/>
    <mergeCell ref="B61:H61"/>
    <mergeCell ref="F130:G130"/>
    <mergeCell ref="H211:J211"/>
    <mergeCell ref="I183:I184"/>
    <mergeCell ref="D47:M47"/>
    <mergeCell ref="I275:I276"/>
    <mergeCell ref="F234:G234"/>
    <mergeCell ref="L91:M91"/>
    <mergeCell ref="F172:G172"/>
    <mergeCell ref="F221:G221"/>
    <mergeCell ref="D192:G192"/>
    <mergeCell ref="F25:G25"/>
    <mergeCell ref="B342:M342"/>
    <mergeCell ref="L116:M116"/>
    <mergeCell ref="B21:C21"/>
    <mergeCell ref="B157:B158"/>
    <mergeCell ref="F173:G173"/>
    <mergeCell ref="C228:E228"/>
    <mergeCell ref="D174:G174"/>
    <mergeCell ref="B290:C290"/>
    <mergeCell ref="C7:E7"/>
    <mergeCell ref="D3:I3"/>
    <mergeCell ref="J281:K281"/>
    <mergeCell ref="B28:B29"/>
    <mergeCell ref="B122:H122"/>
    <mergeCell ref="I67:I68"/>
    <mergeCell ref="B140:H140"/>
    <mergeCell ref="D45:G45"/>
    <mergeCell ref="B18:H18"/>
    <mergeCell ref="F185:G185"/>
    <mergeCell ref="B238:H238"/>
    <mergeCell ref="C307:E307"/>
    <mergeCell ref="H303:J303"/>
    <mergeCell ref="L122:M122"/>
    <mergeCell ref="H290:J290"/>
    <mergeCell ref="F13:G13"/>
    <mergeCell ref="B40:B41"/>
    <mergeCell ref="F56:G56"/>
    <mergeCell ref="F105:G105"/>
    <mergeCell ref="F43:G43"/>
    <mergeCell ref="D70:G70"/>
    <mergeCell ref="J134:K134"/>
    <mergeCell ref="B64:C64"/>
    <mergeCell ref="C325:E325"/>
    <mergeCell ref="F313:G313"/>
    <mergeCell ref="H315:J315"/>
    <mergeCell ref="B340:B341"/>
    <mergeCell ref="D205:G205"/>
    <mergeCell ref="C20:E20"/>
    <mergeCell ref="F57:G57"/>
    <mergeCell ref="H192:J192"/>
    <mergeCell ref="C25:E25"/>
    <mergeCell ref="H21:J21"/>
    <mergeCell ref="C112:E112"/>
    <mergeCell ref="I232:I233"/>
    <mergeCell ref="B293:M293"/>
    <mergeCell ref="J73:K73"/>
    <mergeCell ref="D58:G58"/>
    <mergeCell ref="J171:K171"/>
    <mergeCell ref="B3:C3"/>
    <mergeCell ref="J165:K165"/>
    <mergeCell ref="C320:E320"/>
    <mergeCell ref="B6:H6"/>
    <mergeCell ref="J140:K140"/>
    <mergeCell ref="L140:M140"/>
    <mergeCell ref="B148:M148"/>
    <mergeCell ref="B303:C303"/>
    <mergeCell ref="I122:I123"/>
    <mergeCell ref="C178:E178"/>
    <mergeCell ref="B306:H306"/>
    <mergeCell ref="I214:I215"/>
    <mergeCell ref="B146:M146"/>
    <mergeCell ref="H27:J27"/>
    <mergeCell ref="F204:G204"/>
    <mergeCell ref="B153:H153"/>
    <mergeCell ref="C209:E209"/>
    <mergeCell ref="F75:G75"/>
    <mergeCell ref="C38:E38"/>
    <mergeCell ref="D131:G131"/>
    <mergeCell ref="F62:G62"/>
    <mergeCell ref="C13:E13"/>
    <mergeCell ref="F31:G31"/>
    <mergeCell ref="C338:E338"/>
    <mergeCell ref="C313:E313"/>
    <mergeCell ref="H309:J309"/>
    <mergeCell ref="F239:G239"/>
    <mergeCell ref="J3:K3"/>
    <mergeCell ref="I153:I154"/>
    <mergeCell ref="F337:G337"/>
    <mergeCell ref="H205:J205"/>
    <mergeCell ref="H339:J339"/>
    <mergeCell ref="H168:J168"/>
    <mergeCell ref="D145:M145"/>
    <mergeCell ref="I140:I141"/>
    <mergeCell ref="H180:J180"/>
    <mergeCell ref="B285:B286"/>
    <mergeCell ref="J232:K232"/>
    <mergeCell ref="C302:E302"/>
    <mergeCell ref="J61:K61"/>
    <mergeCell ref="L61:M61"/>
    <mergeCell ref="J159:K159"/>
    <mergeCell ref="J153:K153"/>
    <mergeCell ref="F178:G178"/>
    <mergeCell ref="C173:E173"/>
    <mergeCell ref="D15:G15"/>
    <mergeCell ref="B85:H85"/>
    <mergeCell ref="F252:G252"/>
    <mergeCell ref="D315:G315"/>
    <mergeCell ref="C135:E135"/>
    <mergeCell ref="H131:J131"/>
    <mergeCell ref="B34:B35"/>
    <mergeCell ref="B88:C88"/>
    <mergeCell ref="B82:C82"/>
    <mergeCell ref="I24:I25"/>
    <mergeCell ref="B159:H159"/>
    <mergeCell ref="C326:E326"/>
    <mergeCell ref="H260:J260"/>
    <mergeCell ref="B334:B335"/>
    <mergeCell ref="F141:G141"/>
    <mergeCell ref="I324:I325"/>
    <mergeCell ref="C136:E136"/>
    <mergeCell ref="C92:E92"/>
    <mergeCell ref="H82:J82"/>
    <mergeCell ref="I128:I129"/>
    <mergeCell ref="B254:C254"/>
    <mergeCell ref="D76:G76"/>
    <mergeCell ref="B143:C143"/>
    <mergeCell ref="F270:G270"/>
    <mergeCell ref="L232:M232"/>
    <mergeCell ref="D284:G284"/>
    <mergeCell ref="H113:J113"/>
    <mergeCell ref="B149:M149"/>
    <mergeCell ref="F14:G14"/>
    <mergeCell ref="B247:M247"/>
    <mergeCell ref="J263:K263"/>
    <mergeCell ref="J67:K67"/>
    <mergeCell ref="B269:H269"/>
    <mergeCell ref="L67:M67"/>
    <mergeCell ref="C277:E277"/>
    <mergeCell ref="F314:G314"/>
    <mergeCell ref="F265:G265"/>
    <mergeCell ref="C252:E252"/>
    <mergeCell ref="D223:G223"/>
    <mergeCell ref="C56:E56"/>
    <mergeCell ref="C105:E105"/>
    <mergeCell ref="C43:E43"/>
    <mergeCell ref="B120:B121"/>
    <mergeCell ref="D303:G303"/>
    <mergeCell ref="D290:G290"/>
    <mergeCell ref="B272:C272"/>
    <mergeCell ref="D94:G94"/>
    <mergeCell ref="J6:K6"/>
    <mergeCell ref="I12:I13"/>
    <mergeCell ref="B91:H91"/>
    <mergeCell ref="B246:M246"/>
    <mergeCell ref="I220:I221"/>
    <mergeCell ref="J306:K306"/>
    <mergeCell ref="H235:J235"/>
    <mergeCell ref="F129:G129"/>
    <mergeCell ref="I312:I313"/>
    <mergeCell ref="B220:H220"/>
    <mergeCell ref="L128:M128"/>
    <mergeCell ref="F258:G258"/>
    <mergeCell ref="L220:M220"/>
    <mergeCell ref="C288:E288"/>
    <mergeCell ref="D272:G272"/>
    <mergeCell ref="F37:G37"/>
    <mergeCell ref="H137:J137"/>
    <mergeCell ref="J251:K251"/>
    <mergeCell ref="J189:K189"/>
    <mergeCell ref="L251:M251"/>
    <mergeCell ref="J18:K18"/>
    <mergeCell ref="J238:K238"/>
    <mergeCell ref="L238:M238"/>
    <mergeCell ref="C271:E271"/>
    <mergeCell ref="C265:E265"/>
    <mergeCell ref="B273:B274"/>
    <mergeCell ref="F289:G289"/>
    <mergeCell ref="D211:G211"/>
    <mergeCell ref="B327:C327"/>
    <mergeCell ref="C44:E44"/>
    <mergeCell ref="C142:E142"/>
    <mergeCell ref="C80:E80"/>
    <mergeCell ref="F68:G68"/>
    <mergeCell ref="C31:E31"/>
    <mergeCell ref="C129:E129"/>
    <mergeCell ref="I104:I105"/>
    <mergeCell ref="B183:H183"/>
    <mergeCell ref="H119:J119"/>
    <mergeCell ref="B177:H177"/>
    <mergeCell ref="D82:G82"/>
    <mergeCell ref="B275:H275"/>
    <mergeCell ref="B104:H104"/>
    <mergeCell ref="F320:G320"/>
    <mergeCell ref="C331:E331"/>
    <mergeCell ref="L12:M12"/>
    <mergeCell ref="F86:G86"/>
    <mergeCell ref="F142:G142"/>
    <mergeCell ref="F80:G80"/>
    <mergeCell ref="F215:G215"/>
    <mergeCell ref="B255:B256"/>
    <mergeCell ref="C57:E57"/>
    <mergeCell ref="D229:G229"/>
    <mergeCell ref="C155:E155"/>
    <mergeCell ref="I226:I227"/>
    <mergeCell ref="D96:M96"/>
    <mergeCell ref="F81:G81"/>
    <mergeCell ref="H272:J272"/>
    <mergeCell ref="I318:I319"/>
    <mergeCell ref="L306:M306"/>
    <mergeCell ref="B211:C211"/>
    <mergeCell ref="J208:K208"/>
    <mergeCell ref="L159:M159"/>
    <mergeCell ref="F210:G210"/>
    <mergeCell ref="B33:C33"/>
    <mergeCell ref="L226:M226"/>
    <mergeCell ref="B169:B170"/>
    <mergeCell ref="B261:B262"/>
    <mergeCell ref="C215:E215"/>
    <mergeCell ref="B236:B237"/>
    <mergeCell ref="I257:I258"/>
    <mergeCell ref="H64:J64"/>
    <mergeCell ref="B257:H257"/>
    <mergeCell ref="I30:I31"/>
    <mergeCell ref="C75:E75"/>
    <mergeCell ref="F63:G63"/>
    <mergeCell ref="D260:G260"/>
    <mergeCell ref="D309:G309"/>
    <mergeCell ref="D113:G113"/>
    <mergeCell ref="B180:C180"/>
    <mergeCell ref="F74:G74"/>
    <mergeCell ref="D88:G88"/>
    <mergeCell ref="C337:E337"/>
    <mergeCell ref="B187:B188"/>
    <mergeCell ref="C106:E106"/>
    <mergeCell ref="I177:I178"/>
    <mergeCell ref="H229:J229"/>
    <mergeCell ref="I269:I270"/>
    <mergeCell ref="B119:C119"/>
    <mergeCell ref="C81:E81"/>
    <mergeCell ref="H33:J33"/>
    <mergeCell ref="C32:E32"/>
    <mergeCell ref="J85:K85"/>
    <mergeCell ref="L318:M318"/>
    <mergeCell ref="B214:H214"/>
    <mergeCell ref="J183:K183"/>
    <mergeCell ref="B186:C186"/>
    <mergeCell ref="B198:M198"/>
    <mergeCell ref="L85:M85"/>
    <mergeCell ref="B296:M296"/>
    <mergeCell ref="L177:M177"/>
    <mergeCell ref="H333:J333"/>
    <mergeCell ref="B171:H171"/>
    <mergeCell ref="F216:G216"/>
    <mergeCell ref="C63:E63"/>
    <mergeCell ref="D339:G339"/>
    <mergeCell ref="D168:G168"/>
    <mergeCell ref="B144:B145"/>
    <mergeCell ref="C221:E221"/>
    <mergeCell ref="F87:G87"/>
    <mergeCell ref="D180:G180"/>
    <mergeCell ref="B125:C125"/>
    <mergeCell ref="D9:G9"/>
    <mergeCell ref="B71:B72"/>
    <mergeCell ref="I61:I62"/>
    <mergeCell ref="B242:B243"/>
    <mergeCell ref="I36:I37"/>
    <mergeCell ref="H88:J88"/>
    <mergeCell ref="F7:G7"/>
    <mergeCell ref="B341:C341"/>
    <mergeCell ref="H321:J321"/>
    <mergeCell ref="I171:I172"/>
    <mergeCell ref="I336:I337"/>
    <mergeCell ref="H217:J217"/>
    <mergeCell ref="B278:C278"/>
    <mergeCell ref="B107:C107"/>
    <mergeCell ref="J269:K269"/>
    <mergeCell ref="F307:G307"/>
    <mergeCell ref="L269:M269"/>
    <mergeCell ref="D243:M243"/>
    <mergeCell ref="C289:E289"/>
    <mergeCell ref="B202:H202"/>
    <mergeCell ref="F8:G8"/>
    <mergeCell ref="C264:E264"/>
    <mergeCell ref="B344:M344"/>
    <mergeCell ref="J300:K300"/>
    <mergeCell ref="B50:M50"/>
    <mergeCell ref="F308:G308"/>
    <mergeCell ref="C314:E314"/>
    <mergeCell ref="J91:K91"/>
    <mergeCell ref="D27:G27"/>
    <mergeCell ref="B9:C9"/>
    <mergeCell ref="F179:G179"/>
    <mergeCell ref="C191:E191"/>
    <mergeCell ref="B126:B127"/>
    <mergeCell ref="B163:B164"/>
    <mergeCell ref="C234:E234"/>
    <mergeCell ref="F166:G166"/>
    <mergeCell ref="C172:E172"/>
    <mergeCell ref="D327:G327"/>
    <mergeCell ref="B218:B219"/>
    <mergeCell ref="C184:E184"/>
    <mergeCell ref="H143:J143"/>
    <mergeCell ref="H9:J9"/>
    <mergeCell ref="B128:H128"/>
    <mergeCell ref="L257:M257"/>
    <mergeCell ref="B226:H226"/>
    <mergeCell ref="J122:K122"/>
    <mergeCell ref="F191:G191"/>
    <mergeCell ref="L165:M165"/>
    <mergeCell ref="B39:C39"/>
    <mergeCell ref="B70:C70"/>
    <mergeCell ref="F301:G301"/>
    <mergeCell ref="J30:K30"/>
    <mergeCell ref="B110:H110"/>
    <mergeCell ref="F331:G331"/>
    <mergeCell ref="F282:G282"/>
    <mergeCell ref="C8:E8"/>
    <mergeCell ref="F32:G32"/>
    <mergeCell ref="B10:B11"/>
    <mergeCell ref="F26:G26"/>
    <mergeCell ref="D119:G119"/>
    <mergeCell ref="B181:B182"/>
    <mergeCell ref="J275:K275"/>
    <mergeCell ref="J104:K104"/>
    <mergeCell ref="L275:M275"/>
    <mergeCell ref="C308:E308"/>
    <mergeCell ref="L104:M104"/>
    <mergeCell ref="B12:H12"/>
    <mergeCell ref="B310:B311"/>
    <mergeCell ref="F184:G184"/>
    <mergeCell ref="C179:E179"/>
    <mergeCell ref="B217:C217"/>
    <mergeCell ref="C239:E239"/>
    <mergeCell ref="C68:E68"/>
    <mergeCell ref="I110:I111"/>
    <mergeCell ref="B89:B90"/>
    <mergeCell ref="C166:E166"/>
    <mergeCell ref="H162:J162"/>
    <mergeCell ref="B138:B139"/>
    <mergeCell ref="H327:J327"/>
    <mergeCell ref="B192:C192"/>
    <mergeCell ref="I202:I203"/>
    <mergeCell ref="C160:E160"/>
    <mergeCell ref="H156:J156"/>
    <mergeCell ref="B312:H312"/>
    <mergeCell ref="B284:C284"/>
    <mergeCell ref="J214:K214"/>
    <mergeCell ref="F123:G123"/>
    <mergeCell ref="L36:M36"/>
    <mergeCell ref="B294:M294"/>
    <mergeCell ref="F44:G44"/>
    <mergeCell ref="D137:G137"/>
  </mergeCells>
  <conditionalFormatting sqref="B9:C9">
    <cfRule type="expression" priority="111" dxfId="0">
      <formula>IF(D9="",1,0)</formula>
    </cfRule>
  </conditionalFormatting>
  <conditionalFormatting sqref="B15:C15">
    <cfRule type="expression" priority="62" dxfId="0">
      <formula>IF(D15="",1,0)</formula>
    </cfRule>
  </conditionalFormatting>
  <conditionalFormatting sqref="B21:C21">
    <cfRule type="expression" priority="61" dxfId="0">
      <formula>IF(D21="",1,0)</formula>
    </cfRule>
  </conditionalFormatting>
  <conditionalFormatting sqref="B27:C27">
    <cfRule type="expression" priority="60" dxfId="0">
      <formula>IF(D27="",1,0)</formula>
    </cfRule>
  </conditionalFormatting>
  <conditionalFormatting sqref="B33:C33">
    <cfRule type="expression" priority="59" dxfId="0">
      <formula>IF(D33="",1,0)</formula>
    </cfRule>
  </conditionalFormatting>
  <conditionalFormatting sqref="B39:C39">
    <cfRule type="expression" priority="58" dxfId="0">
      <formula>IF(D39="",1,0)</formula>
    </cfRule>
  </conditionalFormatting>
  <conditionalFormatting sqref="B45:C45">
    <cfRule type="expression" priority="57" dxfId="0">
      <formula>IF(D45="",1,0)</formula>
    </cfRule>
  </conditionalFormatting>
  <conditionalFormatting sqref="B58:C58">
    <cfRule type="expression" priority="42" dxfId="0">
      <formula>IF(D58="",1,0)</formula>
    </cfRule>
  </conditionalFormatting>
  <conditionalFormatting sqref="B64:C64">
    <cfRule type="expression" priority="41" dxfId="0">
      <formula>IF(D64="",1,0)</formula>
    </cfRule>
  </conditionalFormatting>
  <conditionalFormatting sqref="B70:C70">
    <cfRule type="expression" priority="40" dxfId="0">
      <formula>IF(D70="",1,0)</formula>
    </cfRule>
  </conditionalFormatting>
  <conditionalFormatting sqref="B76:C76">
    <cfRule type="expression" priority="39" dxfId="0">
      <formula>IF(D76="",1,0)</formula>
    </cfRule>
  </conditionalFormatting>
  <conditionalFormatting sqref="B82:C82">
    <cfRule type="expression" priority="38" dxfId="0">
      <formula>IF(D82="",1,0)</formula>
    </cfRule>
  </conditionalFormatting>
  <conditionalFormatting sqref="B88:C88">
    <cfRule type="expression" priority="37" dxfId="0">
      <formula>IF(D88="",1,0)</formula>
    </cfRule>
  </conditionalFormatting>
  <conditionalFormatting sqref="B94:C94">
    <cfRule type="expression" priority="36" dxfId="0">
      <formula>IF(D94="",1,0)</formula>
    </cfRule>
  </conditionalFormatting>
  <conditionalFormatting sqref="B107:C107">
    <cfRule type="expression" priority="35" dxfId="0">
      <formula>IF(D107="",1,0)</formula>
    </cfRule>
  </conditionalFormatting>
  <conditionalFormatting sqref="B113:C113">
    <cfRule type="expression" priority="34" dxfId="0">
      <formula>IF(D113="",1,0)</formula>
    </cfRule>
  </conditionalFormatting>
  <conditionalFormatting sqref="B119:C119">
    <cfRule type="expression" priority="33" dxfId="0">
      <formula>IF(D119="",1,0)</formula>
    </cfRule>
  </conditionalFormatting>
  <conditionalFormatting sqref="B125:C125">
    <cfRule type="expression" priority="32" dxfId="0">
      <formula>IF(D125="",1,0)</formula>
    </cfRule>
  </conditionalFormatting>
  <conditionalFormatting sqref="B131:C131">
    <cfRule type="expression" priority="31" dxfId="0">
      <formula>IF(D131="",1,0)</formula>
    </cfRule>
  </conditionalFormatting>
  <conditionalFormatting sqref="B137:C137">
    <cfRule type="expression" priority="30" dxfId="0">
      <formula>IF(D137="",1,0)</formula>
    </cfRule>
  </conditionalFormatting>
  <conditionalFormatting sqref="B143:C143">
    <cfRule type="expression" priority="29" dxfId="0">
      <formula>IF(D143="",1,0)</formula>
    </cfRule>
  </conditionalFormatting>
  <conditionalFormatting sqref="B156:C156">
    <cfRule type="expression" priority="28" dxfId="0">
      <formula>IF(D156="",1,0)</formula>
    </cfRule>
  </conditionalFormatting>
  <conditionalFormatting sqref="B162:C162">
    <cfRule type="expression" priority="27" dxfId="0">
      <formula>IF(D162="",1,0)</formula>
    </cfRule>
  </conditionalFormatting>
  <conditionalFormatting sqref="B168:C168">
    <cfRule type="expression" priority="26" dxfId="0">
      <formula>IF(D168="",1,0)</formula>
    </cfRule>
  </conditionalFormatting>
  <conditionalFormatting sqref="B174:C174">
    <cfRule type="expression" priority="25" dxfId="0">
      <formula>IF(D174="",1,0)</formula>
    </cfRule>
  </conditionalFormatting>
  <conditionalFormatting sqref="B180:C180">
    <cfRule type="expression" priority="24" dxfId="0">
      <formula>IF(D180="",1,0)</formula>
    </cfRule>
  </conditionalFormatting>
  <conditionalFormatting sqref="B186:C186">
    <cfRule type="expression" priority="23" dxfId="0">
      <formula>IF(D186="",1,0)</formula>
    </cfRule>
  </conditionalFormatting>
  <conditionalFormatting sqref="B192:C192">
    <cfRule type="expression" priority="22" dxfId="0">
      <formula>IF(D192="",1,0)</formula>
    </cfRule>
  </conditionalFormatting>
  <conditionalFormatting sqref="B205:C205">
    <cfRule type="expression" priority="21" dxfId="0">
      <formula>IF(D205="",1,0)</formula>
    </cfRule>
  </conditionalFormatting>
  <conditionalFormatting sqref="B211:C211">
    <cfRule type="expression" priority="20" dxfId="0">
      <formula>IF(D211="",1,0)</formula>
    </cfRule>
  </conditionalFormatting>
  <conditionalFormatting sqref="B217:C217">
    <cfRule type="expression" priority="19" dxfId="0">
      <formula>IF(D217="",1,0)</formula>
    </cfRule>
  </conditionalFormatting>
  <conditionalFormatting sqref="B223:C223">
    <cfRule type="expression" priority="18" dxfId="0">
      <formula>IF(D223="",1,0)</formula>
    </cfRule>
  </conditionalFormatting>
  <conditionalFormatting sqref="B229:C229">
    <cfRule type="expression" priority="17" dxfId="0">
      <formula>IF(D229="",1,0)</formula>
    </cfRule>
  </conditionalFormatting>
  <conditionalFormatting sqref="B235:C235">
    <cfRule type="expression" priority="16" dxfId="0">
      <formula>IF(D235="",1,0)</formula>
    </cfRule>
  </conditionalFormatting>
  <conditionalFormatting sqref="B241:C241">
    <cfRule type="expression" priority="15" dxfId="0">
      <formula>IF(D241="",1,0)</formula>
    </cfRule>
  </conditionalFormatting>
  <conditionalFormatting sqref="B254:C254">
    <cfRule type="expression" priority="14" dxfId="0">
      <formula>IF(D254="",1,0)</formula>
    </cfRule>
  </conditionalFormatting>
  <conditionalFormatting sqref="B260:C260">
    <cfRule type="expression" priority="13" dxfId="0">
      <formula>IF(D260="",1,0)</formula>
    </cfRule>
  </conditionalFormatting>
  <conditionalFormatting sqref="B266:C266">
    <cfRule type="expression" priority="12" dxfId="0">
      <formula>IF(D266="",1,0)</formula>
    </cfRule>
  </conditionalFormatting>
  <conditionalFormatting sqref="B272:C272">
    <cfRule type="expression" priority="11" dxfId="0">
      <formula>IF(D272="",1,0)</formula>
    </cfRule>
  </conditionalFormatting>
  <conditionalFormatting sqref="B278:C278">
    <cfRule type="expression" priority="10" dxfId="0">
      <formula>IF(D278="",1,0)</formula>
    </cfRule>
  </conditionalFormatting>
  <conditionalFormatting sqref="B284:C284">
    <cfRule type="expression" priority="9" dxfId="0">
      <formula>IF(D284="",1,0)</formula>
    </cfRule>
  </conditionalFormatting>
  <conditionalFormatting sqref="B290:C290">
    <cfRule type="expression" priority="8" dxfId="0">
      <formula>IF(D290="",1,0)</formula>
    </cfRule>
  </conditionalFormatting>
  <conditionalFormatting sqref="B303:C303">
    <cfRule type="expression" priority="7" dxfId="0">
      <formula>IF(D303="",1,0)</formula>
    </cfRule>
  </conditionalFormatting>
  <conditionalFormatting sqref="B309:C309">
    <cfRule type="expression" priority="6" dxfId="0">
      <formula>IF(D309="",1,0)</formula>
    </cfRule>
  </conditionalFormatting>
  <conditionalFormatting sqref="B315:C315">
    <cfRule type="expression" priority="5" dxfId="0">
      <formula>IF(D315="",1,0)</formula>
    </cfRule>
  </conditionalFormatting>
  <conditionalFormatting sqref="B321:C321">
    <cfRule type="expression" priority="4" dxfId="0">
      <formula>IF(D321="",1,0)</formula>
    </cfRule>
  </conditionalFormatting>
  <conditionalFormatting sqref="B327:C327">
    <cfRule type="expression" priority="3" dxfId="0">
      <formula>IF(D327="",1,0)</formula>
    </cfRule>
  </conditionalFormatting>
  <conditionalFormatting sqref="B333:C333">
    <cfRule type="expression" priority="2" dxfId="0">
      <formula>IF(D333="",1,0)</formula>
    </cfRule>
  </conditionalFormatting>
  <conditionalFormatting sqref="B339:C339">
    <cfRule type="expression" priority="1" dxfId="0">
      <formula>IF(D339="",1,0)</formula>
    </cfRule>
  </conditionalFormatting>
  <dataValidations count="1">
    <dataValidation sqref="D9:G9 D15:G15 D21:G21 D27:G27 D33:G33 D39:G39 D45:G45 D58:G58 D64:G64 D70:G70 D76:G76 D82:G82 D88:G88 D94:G94 D107:G107 D113:G113 D119:G119 D125:G125 D131:G131 D137:G137 D143:G143 D156:G156 D162:G162 D168:G168 D174:G174 D180:G180 D186:G186 D192:G192 D205:G205 D211:G211 D217:G217 D223:G223 D229:G229 D235:G235 D241:G241 D254:G254 D260:G260 D266:G266 D272:G272 D278:G278 D284:G284 D290:G290 D303:G303 D309:G309 D315:G315 D321:G321 D327:G327 D333:G333 D339:G339" showDropDown="0" showInputMessage="1" showErrorMessage="1" allowBlank="1" type="list">
      <formula1>Traverse.Instrument</formula1>
    </dataValidation>
  </dataValidations>
  <pageMargins left="0.7" right="0.7" top="0.75" bottom="0.75" header="0.3" footer="0.3"/>
  <pageSetup orientation="portrait" scale="99"/>
  <headerFooter>
    <oddHeader>&amp;L&amp;G&amp;C&amp;"+,Bold"&amp;14Traverse Measurement Report</oddHeader>
    <oddFooter>&amp;C&amp;8Page &amp;P</oddFooter>
  </headerFooter>
  <legacyDrawingHF r:id="rId10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A1: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2"/>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1"/>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0"/>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199"/>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8"/>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7"/>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6"/>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5"/>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4"/>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24.xml><?xml version="1.0" encoding="utf-8"?>
<worksheet xmlns="http://schemas.openxmlformats.org/spreadsheetml/2006/main">
  <sheetPr codeName="Sheet20">
    <tabColor rgb="FF92D050"/>
    <outlinePr summaryBelow="1" summaryRight="1"/>
    <pageSetUpPr/>
  </sheetPr>
  <dimension ref="A1: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1"/>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7"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1"/>
    <row r="12"/>
    <row r="13"/>
    <row r="14"/>
    <row r="15" ht="13.35" customHeight="1" s="162">
      <c r="D15" s="322">
        <f>'{Project Information}'!E2</f>
        <v/>
      </c>
    </row>
    <row r="16" ht="13.35" customHeight="1" s="162"/>
    <row r="17" ht="13.35" customHeight="1" s="162"/>
    <row r="18"/>
    <row r="19"/>
    <row r="20" ht="13.35" customHeight="1" s="162">
      <c r="D20" s="322">
        <f>'{Project Information}'!E3</f>
        <v/>
      </c>
    </row>
    <row r="21" ht="13.35" customHeight="1" s="162"/>
    <row r="22" ht="13.35" customHeight="1" s="162"/>
    <row r="23"/>
    <row r="24"/>
    <row r="25" ht="13.35" customHeight="1" s="162">
      <c r="L25" s="97" t="n"/>
    </row>
    <row r="26"/>
    <row r="27"/>
    <row r="28"/>
    <row r="29"/>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323" t="inlineStr">
        <is>
          <t>NEBB Certified TAB Firm:  a2b accurate air balancing, llc  –  Firm Certification No. 3673</t>
        </is>
      </c>
    </row>
    <row r="37" ht="13.35" customHeight="1" s="162"/>
    <row r="38"/>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478" t="inlineStr">
        <is>
          <t>NEBB Certified TAB Professional Stamp (signed and dated):</t>
        </is>
      </c>
    </row>
    <row r="51" ht="13.35" customHeight="1" s="162">
      <c r="C51" s="479" t="n"/>
      <c r="D51" s="379" t="n"/>
      <c r="E51" s="379" t="n"/>
      <c r="F51" s="379" t="n"/>
      <c r="G51" s="380" t="n"/>
    </row>
    <row r="52" ht="13.35" customHeight="1" s="162">
      <c r="C52" s="382" t="n"/>
      <c r="D52" s="376" t="n"/>
      <c r="E52" s="376" t="n"/>
      <c r="F52" s="376" t="n"/>
      <c r="G52" s="383" t="n"/>
      <c r="I52" s="478" t="inlineStr">
        <is>
          <t>Signature:</t>
        </is>
      </c>
    </row>
    <row r="53" ht="13.35" customHeight="1" s="162">
      <c r="C53" s="382" t="n"/>
      <c r="D53" s="376" t="n"/>
      <c r="E53" s="376" t="n"/>
      <c r="F53" s="376" t="n"/>
      <c r="G53" s="383" t="n"/>
      <c r="I53" s="386" t="n"/>
    </row>
    <row r="54" ht="13.35" customHeight="1" s="162">
      <c r="C54" s="382" t="n"/>
      <c r="D54" s="376" t="n"/>
      <c r="E54" s="376" t="n"/>
      <c r="F54" s="376" t="n"/>
      <c r="G54" s="383" t="n"/>
    </row>
    <row r="55" ht="13.35" customHeight="1" s="162">
      <c r="C55" s="382" t="n"/>
      <c r="D55" s="376" t="n"/>
      <c r="E55" s="376" t="n"/>
      <c r="F55" s="376" t="n"/>
      <c r="G55" s="383" t="n"/>
      <c r="I55" s="478" t="inlineStr">
        <is>
          <t>Date:</t>
        </is>
      </c>
    </row>
    <row r="56" ht="13.35" customHeight="1" s="162">
      <c r="C56" s="385" t="n"/>
      <c r="D56" s="386" t="n"/>
      <c r="E56" s="386" t="n"/>
      <c r="F56" s="386" t="n"/>
      <c r="G56" s="387" t="n"/>
      <c r="I56" s="386" t="n"/>
    </row>
    <row r="57" ht="13.35" customHeight="1" s="162"/>
  </sheetData>
  <mergeCells count="11">
    <mergeCell ref="C39:L48"/>
    <mergeCell ref="D20:K22"/>
    <mergeCell ref="I53:L53"/>
    <mergeCell ref="I56:L56"/>
    <mergeCell ref="C30:L31"/>
    <mergeCell ref="C51:G56"/>
    <mergeCell ref="C34:L35"/>
    <mergeCell ref="C32:L33"/>
    <mergeCell ref="C8:L10"/>
    <mergeCell ref="D15:K17"/>
    <mergeCell ref="C36:L37"/>
  </mergeCells>
  <pageMargins left="0.7" right="0.7" top="0.75" bottom="0.75" header="0.3" footer="0.3"/>
  <pageSetup orientation="portrait"/>
  <headerFooter>
    <oddFooter>&amp;C&amp;8Page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A1:L31"/>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
    <row r="2"/>
    <row r="3"/>
    <row r="4"/>
    <row r="5"/>
    <row r="6"/>
    <row r="7"/>
    <row r="8"/>
    <row r="9"/>
    <row r="10"/>
    <row r="11"/>
    <row r="12"/>
    <row r="13" ht="13.35" customHeight="1" s="162"/>
    <row r="14"/>
    <row r="15"/>
    <row r="16" ht="13.35" customHeight="1" s="162"/>
    <row r="17"/>
    <row r="18"/>
    <row r="19"/>
    <row r="20"/>
    <row r="21"/>
    <row r="22"/>
    <row r="23"/>
    <row r="24"/>
    <row r="25" ht="13.35" customHeight="1" s="162">
      <c r="L25" s="98" t="n"/>
    </row>
    <row r="26"/>
    <row r="27"/>
    <row r="28"/>
    <row r="29"/>
    <row r="30"/>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A1:L31"/>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
    <row r="2"/>
    <row r="3"/>
    <row r="4"/>
    <row r="5"/>
    <row r="6"/>
    <row r="7"/>
    <row r="8"/>
    <row r="9"/>
    <row r="10"/>
    <row r="11"/>
    <row r="12"/>
    <row r="13" ht="13.35" customHeight="1" s="162"/>
    <row r="14"/>
    <row r="15"/>
    <row r="16" ht="13.35" customHeight="1" s="162"/>
    <row r="17"/>
    <row r="18"/>
    <row r="19"/>
    <row r="20"/>
    <row r="21"/>
    <row r="22"/>
    <row r="23"/>
    <row r="24"/>
    <row r="25" ht="13.35" customHeight="1" s="162">
      <c r="L25" s="98" t="n"/>
    </row>
    <row r="26"/>
    <row r="27"/>
    <row r="28"/>
    <row r="29"/>
    <row r="30"/>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7.xml><?xml version="1.0" encoding="utf-8"?>
<worksheet xmlns="http://schemas.openxmlformats.org/spreadsheetml/2006/main">
  <sheetPr codeName="Sheet23">
    <tabColor rgb="FF92D050"/>
    <outlinePr summaryBelow="1" summaryRight="1"/>
    <pageSetUpPr/>
  </sheetPr>
  <dimension ref="A1: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1"/>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9"/>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H45" s="325" t="inlineStr">
        <is>
          <t>Not Avail. = Not Available</t>
        </is>
      </c>
      <c r="I45" s="174" t="n"/>
      <c r="J45" s="174" t="n"/>
      <c r="K45" s="174" t="n"/>
      <c r="L45" s="174" t="n"/>
    </row>
    <row r="46" ht="13.35" customHeight="1" s="162">
      <c r="B46" s="154" t="inlineStr">
        <is>
          <t>LSD/PSP = Linear Slot Diffuser / Perforated Supply Plenum</t>
        </is>
      </c>
      <c r="H46" s="325" t="inlineStr">
        <is>
          <t>Not Acc. = Not Accessible</t>
        </is>
      </c>
      <c r="I46" s="174" t="n"/>
      <c r="J46" s="174" t="n"/>
      <c r="K46" s="174" t="n"/>
      <c r="L46" s="174"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8.xml><?xml version="1.0" encoding="utf-8"?>
<worksheet xmlns="http://schemas.openxmlformats.org/spreadsheetml/2006/main">
  <sheetPr codeName="Sheet24">
    <tabColor rgb="FF92D050"/>
    <outlinePr summaryBelow="1" summaryRight="1"/>
    <pageSetUpPr/>
  </sheetPr>
  <dimension ref="A1: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1"/>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9"/>
    <row r="10"/>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2026-09-09T17:03:13Z</dcterms:modified>
  <cp:lastModifiedBy>Isaac Rochester</cp:lastModifiedBy>
  <cp:category>TAB, Report</cp:category>
  <cp:keywords>TAB, Report</cp:keywords>
  <cp:lastPrinted>2026-04-14T14:34:39Z</cp:lastPrinted>
</cp:coreProperties>
</file>