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ltan14_uq_edu_au/Documents/Civil/Data_logger/Data_Logger_MultiBoard/Output/"/>
    </mc:Choice>
  </mc:AlternateContent>
  <xr:revisionPtr revIDLastSave="72" documentId="8_{8BD8C99C-2540-4784-BDEA-52C1052E4825}" xr6:coauthVersionLast="47" xr6:coauthVersionMax="47" xr10:uidLastSave="{6F2B380E-1FEC-4EF6-954B-6D09EE4CE384}"/>
  <bookViews>
    <workbookView xWindow="-120" yWindow="-120" windowWidth="29040" windowHeight="15840" xr2:uid="{00000000-000D-0000-FFFF-FFFF00000000}"/>
  </bookViews>
  <sheets>
    <sheet name="BOM Simple" sheetId="1" r:id="rId1"/>
    <sheet name="Notes" sheetId="2" r:id="rId2"/>
  </sheets>
  <definedNames>
    <definedName name="_xlnm.Print_Area" localSheetId="0">'BOM Simple'!$A$6:$O$13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 a="1"/>
  <c r="D10" i="1" s="1"/>
  <c r="G10" i="1" a="1"/>
  <c r="G10" i="1" s="1"/>
  <c r="A10" i="1" l="1"/>
  <c r="G13" i="1" a="1"/>
  <c r="G13" i="1" s="1"/>
  <c r="D13" i="1" a="1"/>
  <c r="D13" i="1" s="1"/>
  <c r="A13" i="1"/>
  <c r="G12" i="1" a="1"/>
  <c r="G12" i="1" s="1"/>
  <c r="D12" i="1" a="1"/>
  <c r="D12" i="1" s="1"/>
  <c r="A12" i="1"/>
  <c r="A11" i="1"/>
  <c r="G9" i="1" a="1"/>
  <c r="G9" i="1" s="1"/>
  <c r="D9" i="1" a="1"/>
  <c r="D9" i="1" s="1"/>
  <c r="A9" i="1"/>
  <c r="G7" i="1" a="1"/>
  <c r="G7" i="1" s="1"/>
  <c r="G8" i="1" a="1"/>
  <c r="G8" i="1" s="1"/>
  <c r="D7" i="1" a="1"/>
  <c r="D7" i="1" s="1"/>
  <c r="D8" i="1" a="1"/>
  <c r="D8" i="1" s="1"/>
  <c r="A7" i="1"/>
  <c r="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<sst xmlns="http://schemas.openxmlformats.org/spreadsheetml/2006/main" count="92" uniqueCount="79">
  <si>
    <t>Item #</t>
  </si>
  <si>
    <t>Type</t>
  </si>
  <si>
    <t>Generated:</t>
  </si>
  <si>
    <t>Template Version</t>
  </si>
  <si>
    <t>*</t>
  </si>
  <si>
    <t>Notes</t>
  </si>
  <si>
    <t>* Package/Footprint information may not be correct as per design</t>
  </si>
  <si>
    <t>* Notes is pulled from altium notes column</t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</si>
  <si>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</si>
  <si>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color theme="1"/>
        <rFont val="Arial"/>
        <family val="2"/>
      </rPr>
      <t>Manufacturer Part #</t>
    </r>
  </si>
  <si>
    <r>
      <rPr>
        <b/>
        <sz val="10"/>
        <color rgb="FFFF0000"/>
        <rFont val="Arial"/>
        <family val="2"/>
      </rPr>
      <t>*</t>
    </r>
    <r>
      <rPr>
        <b/>
        <sz val="10"/>
        <color theme="1"/>
        <rFont val="Arial"/>
        <family val="2"/>
      </rPr>
      <t xml:space="preserve">Package/Footprint </t>
    </r>
  </si>
  <si>
    <t>Changelog:</t>
  </si>
  <si>
    <t>Type Definition</t>
  </si>
  <si>
    <t>SMD - Surface Mount Device</t>
  </si>
  <si>
    <t>THD (ThruHhole) - Through Hole Device</t>
  </si>
  <si>
    <t>DNS - Do Not Stuff</t>
  </si>
  <si>
    <t>* Initial template</t>
  </si>
  <si>
    <t>* Added default column for Manufacturer, Manufacturer Part# and Package/Footprint</t>
  </si>
  <si>
    <t>* Added conditional checks in order from left to right to autopopulate default column for the above mentioned dataset</t>
  </si>
  <si>
    <t>DNP - Do Not Place (Still to be sourced)</t>
  </si>
  <si>
    <t>4/06/2021</t>
  </si>
  <si>
    <t>1:54 PM</t>
  </si>
  <si>
    <t>Designator</t>
  </si>
  <si>
    <t>H_ACOMS, H_AIO, H_ASW2P, H_PSW, H_TCA</t>
  </si>
  <si>
    <t>H_PIO</t>
  </si>
  <si>
    <t>H_ASW1</t>
  </si>
  <si>
    <t>P1, P2, P3, P6, P7, P8, P9, P10, P11, P12, P13, P14, P15, P16, P17, P18, P19, P20</t>
  </si>
  <si>
    <t>P4</t>
  </si>
  <si>
    <t>Quantity</t>
  </si>
  <si>
    <t>Manufacturer 1</t>
  </si>
  <si>
    <t>Harwin</t>
  </si>
  <si>
    <t>Samtec</t>
  </si>
  <si>
    <t>Phoenix Contact</t>
  </si>
  <si>
    <t>#Column Name Error:' Manufacturer2</t>
  </si>
  <si>
    <t>Manufacturer Part Number 1</t>
  </si>
  <si>
    <t>M20-9980846</t>
  </si>
  <si>
    <t>TSW-109-07-T-D</t>
  </si>
  <si>
    <t>TSW-128-07-T-D</t>
  </si>
  <si>
    <t>1726163</t>
  </si>
  <si>
    <t>1726176</t>
  </si>
  <si>
    <t>#Column Name Error:' Manufacturer Part Number</t>
  </si>
  <si>
    <t>Description</t>
  </si>
  <si>
    <t>Name</t>
  </si>
  <si>
    <t>Header 8X2</t>
  </si>
  <si>
    <t>Header 9X2</t>
  </si>
  <si>
    <t>Header 28X2</t>
  </si>
  <si>
    <t>MOUNTING_HOLE</t>
  </si>
  <si>
    <t>Phoenix_8pin_4X2</t>
  </si>
  <si>
    <t>Phoenix_10pin_5X2</t>
  </si>
  <si>
    <t>#Column Name Error:' Case/package</t>
  </si>
  <si>
    <t>PackageReference</t>
  </si>
  <si>
    <t>Footprint</t>
  </si>
  <si>
    <t>HDR2X8</t>
  </si>
  <si>
    <t>HDR2X9</t>
  </si>
  <si>
    <t>HDR2X28</t>
  </si>
  <si>
    <t>M3</t>
  </si>
  <si>
    <t>MKKDSN_8PIN-4POS_5.08PITCH_1.5WIRE</t>
  </si>
  <si>
    <t>MKKDSN_10PIN-5POS_5.08PITCH_1.5WIRE</t>
  </si>
  <si>
    <t>Note</t>
  </si>
  <si>
    <t>MKKDSN 1,5/ 4-5,08</t>
  </si>
  <si>
    <t>MKKDSN 1,5/ 5-5,08</t>
  </si>
  <si>
    <t>MKKDSN Terminal Block, 8Pos, 4X2, 2 Level, 5.08mm Pitch</t>
  </si>
  <si>
    <t>MKKDSN Terminal Block, 10Pos, 5X2, 2 Level, 5.08mm Pitch</t>
  </si>
  <si>
    <t>Thru-Hole</t>
  </si>
  <si>
    <t>Header, 8-Pin, Dual row, 2.54mm pitch</t>
  </si>
  <si>
    <t>Header, 9-Pin, Dual row, 2.54mm pitch</t>
  </si>
  <si>
    <t>Header, 28-Pin, Dual row, 2.54mm pitch</t>
  </si>
  <si>
    <t>18POS-9X2</t>
  </si>
  <si>
    <t>16POS-8X2</t>
  </si>
  <si>
    <t>56POS-29X2</t>
  </si>
  <si>
    <t>DNP</t>
  </si>
  <si>
    <t>MH1, MH2, MH3, MH4</t>
  </si>
  <si>
    <t>MH5, MH6, MH7</t>
  </si>
  <si>
    <t>DNS</t>
  </si>
  <si>
    <t>908-7661</t>
  </si>
  <si>
    <t>RS Pro</t>
  </si>
  <si>
    <t>M3 Pan Head, 8mm Screw</t>
  </si>
  <si>
    <t>Bill of Materials for Datalogger Connector Board</t>
  </si>
  <si>
    <t>Component to be placed underside (bottom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</si>
</sst>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charset val="204"/>
    </font>
    <font>
      <sz val="10"/>
      <name val="Arial"/>
      <family val="2"/>
    </font>
    <font>
      <sz val="8"/>
      <name val="Arial"/>
      <family val="2"/>
      <charset val="20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rgb="FF800080"/>
      <name val="宋体"/>
      <charset val="134"/>
    </font>
    <font>
      <b/>
      <sz val="10"/>
      <color rgb="FFFF0000"/>
      <name val="Arial"/>
      <family val="2"/>
    </font>
    <font>
      <sz val="11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/>
    </xf>
    <xf numFmtId="0" fontId="5" fillId="0" borderId="7" xfId="0" applyNumberFormat="1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 wrapText="1"/>
    </xf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1" applyAlignment="1" applyProtection="1">
      <alignment horizontal="left" vertical="center"/>
    </xf>
    <xf numFmtId="2" fontId="0" fillId="0" borderId="0" xfId="0" applyNumberFormat="1"/>
    <xf numFmtId="0" fontId="7" fillId="0" borderId="0" xfId="1" applyAlignment="1" applyProtection="1">
      <alignment horizontal="left" vertical="center"/>
    </xf>
    <xf numFmtId="0" fontId="8" fillId="0" borderId="0" xfId="1" applyFont="1" applyAlignment="1" applyProtection="1">
      <alignment horizontal="left" vertical="center"/>
    </xf>
    <xf numFmtId="0" fontId="7" fillId="0" borderId="0" xfId="1" applyAlignment="1" applyProtection="1">
      <alignment vertical="center"/>
    </xf>
    <xf numFmtId="0" fontId="10" fillId="0" borderId="0" xfId="0" applyFont="1" applyAlignment="1">
      <alignment vertical="center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2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3" fillId="0" borderId="0" xfId="0" quotePrefix="1" applyFont="1" applyAlignment="1">
      <alignment vertical="center"/>
    </xf>
    <xf numFmtId="0" fontId="0" fillId="0" borderId="2" xfId="0" applyNumberForma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4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2"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hair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1" displayName="Table1" ref="A6:Q13" headerRowDxfId="35" headerRowBorderDxfId="34" tableBorderDxfId="33">
  <autoFilter ref="A6:Q13" xr:uid="{00000000-0009-0000-0100-000007000000}"/>
  <tableColumns count="17">
    <tableColumn id="1" xr3:uid="{00000000-0010-0000-0000-000001000000}" name="Item #" totalsRowLabel="Total" dataDxfId="32" totalsRowDxfId="31">
      <calculatedColumnFormula>ROW(A7) - ROW($A$6)</calculatedColumnFormula>
    </tableColumn>
    <tableColumn id="2" xr3:uid="{00000000-0010-0000-0000-000002000000}" name="Designator" dataDxfId="30" totalsRowDxfId="29"/>
    <tableColumn id="12" xr3:uid="{00000000-0010-0000-0000-00000C000000}" name="Quantity" dataDxfId="28" totalsRowDxfId="27"/>
    <tableColumn id="5" xr3:uid="{33683894-EBF6-4BC7-B6D6-7A20C0835DD4}" name="Manufacturer" dataDxfId="26" totalsRowDxfId="25">
      <calculatedColumnFormula array="1">_xlfn.IFS(NOT(ISBLANK(Table1[[#This Row],[Manufacturer 1]])), Table1[[#This Row],[Manufacturer 1]], NOT(ISBLANK(Table1[[#This Row],['#Column Name Error:'' Manufacturer2]])),Table1[[#This Row],['#Column Name Error:'' Manufacturer2]])</calculatedColumnFormula>
    </tableColumn>
    <tableColumn id="13" xr3:uid="{00000000-0010-0000-0000-00000D000000}" name="Manufacturer 1" dataDxfId="24" totalsRowDxfId="23"/>
    <tableColumn id="6" xr3:uid="{9F6B73EF-8EE4-4DD5-B53F-35EA9255AB18}" name="#Column Name Error:' Manufacturer2" dataDxfId="22" totalsRowDxfId="21"/>
    <tableColumn id="11" xr3:uid="{F9CC468A-AE80-453C-B53B-61DCDA0E929F}" name="*Manufacturer Part #" dataDxfId="20" totalsRowDxfId="19">
      <calculatedColumnFormula array="1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calculatedColumnFormula>
    </tableColumn>
    <tableColumn id="7" xr3:uid="{74BCCC15-5FEC-4010-A7AA-C66017999575}" name="Manufacturer Part Number 1" dataDxfId="18"/>
    <tableColumn id="16" xr3:uid="{00000000-0010-0000-0000-000010000000}" name="#Column Name Error:' Manufacturer Part Number" dataDxfId="17" totalsRowDxfId="16"/>
    <tableColumn id="3" xr3:uid="{00000000-0010-0000-0000-000003000000}" name="Description" dataDxfId="15" totalsRowDxfId="14"/>
    <tableColumn id="4" xr3:uid="{00000000-0010-0000-0000-000004000000}" name="Name" dataDxfId="13" totalsRowDxfId="12"/>
    <tableColumn id="15" xr3:uid="{FE4816EF-FFA3-4897-9EF5-1128E422357A}" name="*Package/Footprint " dataDxfId="11" totalsRowDxfId="10">
      <calculatedColumnFormula array="1">_xlfn.IFS(NOT(ISBLANK(Table1[[#This Row],['#Column Name Error:'' Case/package]])), Table1[[#This Row],['#Column Name Error:'' Case/package]], NOT(ISBLANK(Table1[[#This Row],[PackageReference]])), Table1[[#This Row],[PackageReference]])</calculatedColumnFormula>
    </tableColumn>
    <tableColumn id="18" xr3:uid="{00000000-0010-0000-0000-000012000000}" name="#Column Name Error:' Case/package" dataDxfId="9" totalsRowDxfId="8"/>
    <tableColumn id="14" xr3:uid="{173BF994-38C6-4F0D-9FBD-2E9C8F572685}" name="PackageReference" dataDxfId="7" totalsRowDxfId="6"/>
    <tableColumn id="8" xr3:uid="{00000000-0010-0000-0000-000008000000}" name="Footprint" dataDxfId="5" totalsRowDxfId="4"/>
    <tableColumn id="9" xr3:uid="{00000000-0010-0000-0000-000009000000}" name="Type" dataDxfId="3" totalsRowDxfId="2"/>
    <tableColumn id="10" xr3:uid="{00000000-0010-0000-0000-00000A000000}" name="Note" totalsRowFunction="count" dataDxfId="1" totalsRowDxfId="0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C1" zoomScaleNormal="100" workbookViewId="0">
      <pane ySplit="6" topLeftCell="A7" activePane="bottomLeft" state="frozen"/>
      <selection pane="bottomLeft" activeCell="Q7" sqref="Q7:Q9"/>
    </sheetView>
  </sheetViews>
  <sheetFormatPr defaultRowHeight="12.75"/>
  <cols>
    <col min="1" max="1" width="10.7109375" customWidth="1"/>
    <col min="2" max="2" width="49.140625" customWidth="1"/>
    <col min="3" max="3" width="11" customWidth="1"/>
    <col min="4" max="4" width="20" customWidth="1"/>
    <col min="5" max="5" width="18" customWidth="1"/>
    <col min="6" max="6" width="13.5703125" style="5" customWidth="1"/>
    <col min="7" max="7" width="30.5703125" customWidth="1"/>
    <col min="8" max="8" width="11.7109375" customWidth="1"/>
    <col min="9" max="9" width="9.42578125" customWidth="1"/>
    <col min="10" max="10" width="21.7109375" customWidth="1"/>
    <col min="11" max="11" width="11.42578125" customWidth="1"/>
    <col min="12" max="12" width="19.140625" customWidth="1"/>
    <col min="13" max="13" width="5.7109375" customWidth="1"/>
    <col min="14" max="14" width="6.28515625" customWidth="1"/>
    <col min="15" max="15" width="13.42578125" customWidth="1"/>
    <col min="16" max="16" width="11.140625" customWidth="1"/>
    <col min="17" max="17" width="52.7109375" customWidth="1"/>
  </cols>
  <sheetData>
    <row r="1" spans="1:17" s="8" customFormat="1" ht="14.25">
      <c r="A1" s="18" t="s">
        <v>2</v>
      </c>
      <c r="B1" s="37" t="s">
        <v>20</v>
      </c>
      <c r="C1" s="37" t="s">
        <v>21</v>
      </c>
    </row>
    <row r="2" spans="1:17" s="8" customFormat="1" ht="19.5" customHeight="1">
      <c r="A2" s="40" t="s">
        <v>77</v>
      </c>
      <c r="B2" s="41"/>
      <c r="C2" s="41"/>
      <c r="D2" s="41"/>
    </row>
    <row r="3" spans="1:17" s="8" customFormat="1" ht="14.25" customHeight="1">
      <c r="A3" s="41"/>
      <c r="B3" s="41"/>
      <c r="C3" s="41"/>
      <c r="D3" s="41"/>
    </row>
    <row r="4" spans="1:17" s="8" customFormat="1" ht="14.25" customHeight="1">
      <c r="A4" s="41"/>
      <c r="B4" s="41"/>
      <c r="C4" s="41"/>
      <c r="D4" s="41"/>
    </row>
    <row r="5" spans="1:17" s="8" customFormat="1" ht="14.25">
      <c r="C5" s="24" t="s">
        <v>4</v>
      </c>
      <c r="J5" s="24" t="s">
        <v>4</v>
      </c>
    </row>
    <row r="6" spans="1:17" s="17" customFormat="1" ht="19.5" customHeight="1">
      <c r="A6" s="12" t="s">
        <v>0</v>
      </c>
      <c r="B6" s="13" t="s">
        <v>22</v>
      </c>
      <c r="C6" s="14" t="s">
        <v>28</v>
      </c>
      <c r="D6" s="14" t="s">
        <v>8</v>
      </c>
      <c r="E6" s="14" t="s">
        <v>29</v>
      </c>
      <c r="F6" s="14" t="s">
        <v>33</v>
      </c>
      <c r="G6" s="15" t="s">
        <v>9</v>
      </c>
      <c r="H6" s="14" t="s">
        <v>34</v>
      </c>
      <c r="I6" s="15" t="s">
        <v>40</v>
      </c>
      <c r="J6" s="14" t="s">
        <v>41</v>
      </c>
      <c r="K6" s="14" t="s">
        <v>42</v>
      </c>
      <c r="L6" s="14" t="s">
        <v>10</v>
      </c>
      <c r="M6" s="14" t="s">
        <v>49</v>
      </c>
      <c r="N6" s="14" t="s">
        <v>50</v>
      </c>
      <c r="O6" s="14" t="s">
        <v>51</v>
      </c>
      <c r="P6" s="14" t="s">
        <v>1</v>
      </c>
      <c r="Q6" s="16" t="s">
        <v>58</v>
      </c>
    </row>
    <row r="7" spans="1:17" ht="25.5">
      <c r="A7" s="9">
        <f t="shared" ref="A7:A13" si="0">ROW(A7) - ROW($A$6)</f>
        <v>1</v>
      </c>
      <c r="B7" s="31" t="s">
        <v>23</v>
      </c>
      <c r="C7" s="6">
        <v>5</v>
      </c>
      <c r="D7" s="6" t="str" cm="1">
        <f t="array" ref="D7">_xlfn.IFS(NOT(ISBLANK(Table1[[#This Row],[Manufacturer 1]])), Table1[[#This Row],[Manufacturer 1]], NOT(ISBLANK(Table1[[#This Row],['#Column Name Error:'' Manufacturer2]])),Table1[[#This Row],['#Column Name Error:'' Manufacturer2]])</f>
        <v>Harwin</v>
      </c>
      <c r="E7" s="6" t="s">
        <v>30</v>
      </c>
      <c r="F7" s="6"/>
      <c r="G7" s="6" t="str" cm="1">
        <f t="array" ref="G7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M20-9980846</v>
      </c>
      <c r="H7" s="31" t="s">
        <v>35</v>
      </c>
      <c r="I7" s="31"/>
      <c r="J7" s="2" t="s">
        <v>64</v>
      </c>
      <c r="K7" s="1" t="s">
        <v>43</v>
      </c>
      <c r="L7" s="1" t="s">
        <v>68</v>
      </c>
      <c r="M7" s="33"/>
      <c r="N7" s="35"/>
      <c r="O7" s="33" t="s">
        <v>52</v>
      </c>
      <c r="P7" s="30" t="s">
        <v>63</v>
      </c>
      <c r="Q7" s="10" t="s">
        <v>78</v>
      </c>
    </row>
    <row r="8" spans="1:17" ht="25.5">
      <c r="A8" s="9">
        <f t="shared" si="0"/>
        <v>2</v>
      </c>
      <c r="B8" s="32" t="s">
        <v>24</v>
      </c>
      <c r="C8" s="7">
        <v>1</v>
      </c>
      <c r="D8" s="7" t="str" cm="1">
        <f t="array" ref="D8">_xlfn.IFS(NOT(ISBLANK(Table1[[#This Row],[Manufacturer 1]])), Table1[[#This Row],[Manufacturer 1]], NOT(ISBLANK(Table1[[#This Row],['#Column Name Error:'' Manufacturer2]])),Table1[[#This Row],['#Column Name Error:'' Manufacturer2]])</f>
        <v>Samtec</v>
      </c>
      <c r="E8" s="7" t="s">
        <v>31</v>
      </c>
      <c r="F8" s="7"/>
      <c r="G8" s="7" t="str" cm="1">
        <f t="array" ref="G8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TSW-109-07-T-D</v>
      </c>
      <c r="H8" s="32" t="s">
        <v>36</v>
      </c>
      <c r="I8" s="32"/>
      <c r="J8" s="4" t="s">
        <v>65</v>
      </c>
      <c r="K8" s="3" t="s">
        <v>44</v>
      </c>
      <c r="L8" s="3" t="s">
        <v>67</v>
      </c>
      <c r="M8" s="34"/>
      <c r="N8" s="36"/>
      <c r="O8" s="34" t="s">
        <v>53</v>
      </c>
      <c r="P8" s="30" t="s">
        <v>63</v>
      </c>
      <c r="Q8" s="10" t="s">
        <v>78</v>
      </c>
    </row>
    <row r="9" spans="1:17" ht="25.5">
      <c r="A9" s="9">
        <f t="shared" si="0"/>
        <v>3</v>
      </c>
      <c r="B9" s="31" t="s">
        <v>25</v>
      </c>
      <c r="C9" s="6">
        <v>1</v>
      </c>
      <c r="D9" s="6" t="str" cm="1">
        <f t="array" ref="D9">_xlfn.IFS(NOT(ISBLANK(Table1[[#This Row],[Manufacturer 1]])), Table1[[#This Row],[Manufacturer 1]], NOT(ISBLANK(Table1[[#This Row],['#Column Name Error:'' Manufacturer2]])),Table1[[#This Row],['#Column Name Error:'' Manufacturer2]])</f>
        <v>Samtec</v>
      </c>
      <c r="E9" s="6" t="s">
        <v>31</v>
      </c>
      <c r="F9" s="6"/>
      <c r="G9" s="6" t="str" cm="1">
        <f t="array" ref="G9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TSW-128-07-T-D</v>
      </c>
      <c r="H9" s="31" t="s">
        <v>37</v>
      </c>
      <c r="I9" s="31"/>
      <c r="J9" s="2" t="s">
        <v>66</v>
      </c>
      <c r="K9" s="1" t="s">
        <v>45</v>
      </c>
      <c r="L9" s="1" t="s">
        <v>69</v>
      </c>
      <c r="M9" s="33"/>
      <c r="N9" s="35"/>
      <c r="O9" s="33" t="s">
        <v>54</v>
      </c>
      <c r="P9" s="30" t="s">
        <v>63</v>
      </c>
      <c r="Q9" s="10" t="s">
        <v>78</v>
      </c>
    </row>
    <row r="10" spans="1:17" ht="25.5">
      <c r="A10" s="9">
        <f>ROW(A10) - ROW($A$6)</f>
        <v>4</v>
      </c>
      <c r="B10" s="32" t="s">
        <v>71</v>
      </c>
      <c r="C10" s="7">
        <v>4</v>
      </c>
      <c r="D10" s="6" t="str" cm="1">
        <f t="array" ref="D10">_xlfn.IFS(NOT(ISBLANK(Table1[[#This Row],[Manufacturer 1]])), Table1[[#This Row],[Manufacturer 1]], NOT(ISBLANK(Table1[[#This Row],['#Column Name Error:'' Manufacturer2]])),Table1[[#This Row],['#Column Name Error:'' Manufacturer2]])</f>
        <v>RS Pro</v>
      </c>
      <c r="E10" s="7" t="s">
        <v>75</v>
      </c>
      <c r="F10" s="7"/>
      <c r="G10" s="6" t="str" cm="1">
        <f t="array" ref="G10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908-7661</v>
      </c>
      <c r="H10" s="32" t="s">
        <v>74</v>
      </c>
      <c r="I10" s="32"/>
      <c r="J10" s="4" t="s">
        <v>76</v>
      </c>
      <c r="K10" s="3" t="s">
        <v>46</v>
      </c>
      <c r="L10" s="38" t="s">
        <v>55</v>
      </c>
      <c r="M10" s="34"/>
      <c r="N10" s="36"/>
      <c r="O10" s="34" t="s">
        <v>55</v>
      </c>
      <c r="P10" s="39" t="s">
        <v>70</v>
      </c>
      <c r="Q10" s="11"/>
    </row>
    <row r="11" spans="1:17" ht="25.5">
      <c r="A11" s="9">
        <f t="shared" si="0"/>
        <v>5</v>
      </c>
      <c r="B11" s="32" t="s">
        <v>72</v>
      </c>
      <c r="C11" s="7">
        <v>3</v>
      </c>
      <c r="D11" s="7"/>
      <c r="E11" s="7"/>
      <c r="F11" s="7"/>
      <c r="G11" s="7"/>
      <c r="H11" s="32"/>
      <c r="I11" s="32"/>
      <c r="J11" s="4"/>
      <c r="K11" s="3" t="s">
        <v>46</v>
      </c>
      <c r="L11" s="3" t="s">
        <v>55</v>
      </c>
      <c r="M11" s="34"/>
      <c r="N11" s="36"/>
      <c r="O11" s="34" t="s">
        <v>55</v>
      </c>
      <c r="P11" s="30" t="s">
        <v>73</v>
      </c>
      <c r="Q11" s="11"/>
    </row>
    <row r="12" spans="1:17" ht="51">
      <c r="A12" s="9">
        <f t="shared" si="0"/>
        <v>6</v>
      </c>
      <c r="B12" s="31" t="s">
        <v>26</v>
      </c>
      <c r="C12" s="6">
        <v>18</v>
      </c>
      <c r="D12" s="6" t="str" cm="1">
        <f t="array" ref="D12">_xlfn.IFS(NOT(ISBLANK(Table1[[#This Row],[Manufacturer 1]])), Table1[[#This Row],[Manufacturer 1]], NOT(ISBLANK(Table1[[#This Row],['#Column Name Error:'' Manufacturer2]])),Table1[[#This Row],['#Column Name Error:'' Manufacturer2]])</f>
        <v>Phoenix Contact</v>
      </c>
      <c r="E12" s="6" t="s">
        <v>32</v>
      </c>
      <c r="F12" s="6"/>
      <c r="G12" s="6" t="str" cm="1">
        <f t="array" ref="G12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1726163</v>
      </c>
      <c r="H12" s="31" t="s">
        <v>38</v>
      </c>
      <c r="I12" s="31"/>
      <c r="J12" s="2" t="s">
        <v>61</v>
      </c>
      <c r="K12" s="1" t="s">
        <v>47</v>
      </c>
      <c r="L12" s="1" t="s">
        <v>59</v>
      </c>
      <c r="M12" s="33"/>
      <c r="N12" s="35"/>
      <c r="O12" s="33" t="s">
        <v>56</v>
      </c>
      <c r="P12" s="30" t="s">
        <v>63</v>
      </c>
      <c r="Q12" s="10"/>
    </row>
    <row r="13" spans="1:17" ht="51">
      <c r="A13" s="9">
        <f t="shared" si="0"/>
        <v>7</v>
      </c>
      <c r="B13" s="32" t="s">
        <v>27</v>
      </c>
      <c r="C13" s="7">
        <v>1</v>
      </c>
      <c r="D13" s="7" t="str" cm="1">
        <f t="array" ref="D13">_xlfn.IFS(NOT(ISBLANK(Table1[[#This Row],[Manufacturer 1]])), Table1[[#This Row],[Manufacturer 1]], NOT(ISBLANK(Table1[[#This Row],['#Column Name Error:'' Manufacturer2]])),Table1[[#This Row],['#Column Name Error:'' Manufacturer2]])</f>
        <v>Phoenix Contact</v>
      </c>
      <c r="E13" s="7" t="s">
        <v>32</v>
      </c>
      <c r="F13" s="7"/>
      <c r="G13" s="7" t="str" cm="1">
        <f t="array" ref="G13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1726176</v>
      </c>
      <c r="H13" s="32" t="s">
        <v>39</v>
      </c>
      <c r="I13" s="32"/>
      <c r="J13" s="2" t="s">
        <v>62</v>
      </c>
      <c r="K13" s="3" t="s">
        <v>48</v>
      </c>
      <c r="L13" s="1" t="s">
        <v>60</v>
      </c>
      <c r="M13" s="34"/>
      <c r="N13" s="36"/>
      <c r="O13" s="34" t="s">
        <v>57</v>
      </c>
      <c r="P13" s="30" t="s">
        <v>63</v>
      </c>
      <c r="Q13" s="11"/>
    </row>
    <row r="16" spans="1:17">
      <c r="A16" s="23"/>
      <c r="B16" s="23"/>
      <c r="C16" s="23"/>
      <c r="D16" s="23"/>
      <c r="E16" s="23"/>
      <c r="F16" s="23"/>
      <c r="G16" s="23"/>
      <c r="I16" s="23"/>
      <c r="J16" s="23"/>
      <c r="L16" s="23"/>
    </row>
    <row r="17" spans="1:12">
      <c r="A17" s="19"/>
      <c r="B17" s="19"/>
      <c r="C17" s="19"/>
      <c r="D17" s="21"/>
      <c r="E17" s="19"/>
      <c r="F17" s="19"/>
      <c r="G17" s="19"/>
      <c r="I17" s="19"/>
      <c r="J17" s="19"/>
      <c r="L17" s="19"/>
    </row>
    <row r="18" spans="1:12" ht="13.5">
      <c r="A18" s="22"/>
      <c r="B18" s="22"/>
      <c r="C18" s="22"/>
      <c r="D18" s="22"/>
      <c r="E18" s="22"/>
      <c r="F18" s="22"/>
      <c r="G18" s="22"/>
      <c r="I18" s="22"/>
      <c r="J18" s="22"/>
      <c r="L18" s="22"/>
    </row>
  </sheetData>
  <mergeCells count="1">
    <mergeCell ref="A2:D4"/>
  </mergeCells>
  <phoneticPr fontId="2" type="noConversion"/>
  <conditionalFormatting sqref="D1:D1048576">
    <cfRule type="expression" dxfId="41" priority="4">
      <formula>ISNA($D1)</formula>
    </cfRule>
  </conditionalFormatting>
  <conditionalFormatting sqref="G1:G1048576">
    <cfRule type="expression" dxfId="40" priority="5">
      <formula>ISNA($G1)</formula>
    </cfRule>
  </conditionalFormatting>
  <conditionalFormatting sqref="L1:L1048576">
    <cfRule type="expression" dxfId="39" priority="6">
      <formula>ISNA($L1)</formula>
    </cfRule>
  </conditionalFormatting>
  <conditionalFormatting sqref="B1:B1048576">
    <cfRule type="expression" dxfId="38" priority="8">
      <formula>ISNA($B1)</formula>
    </cfRule>
  </conditionalFormatting>
  <conditionalFormatting sqref="C7:C13">
    <cfRule type="cellIs" dxfId="37" priority="2" operator="equal">
      <formula>0</formula>
    </cfRule>
  </conditionalFormatting>
  <conditionalFormatting sqref="A7:Q13">
    <cfRule type="expression" dxfId="36" priority="1">
      <formula>IF(COUNTIF($P7, "DN?"), TRUE, FALSE)</formula>
    </cfRule>
  </conditionalFormatting>
  <dataValidations count="1">
    <dataValidation type="list" allowBlank="1" showInputMessage="1" sqref="P7:P13" xr:uid="{12C1EAAD-F08C-491E-94CC-D8D78777B06F}">
      <formula1>"SMD,THD,Thru-Hole,DNS,DNP"</formula1>
    </dataValidation>
  </dataValidations>
  <printOptions horizontalCentered="1" verticalCentered="1"/>
  <pageMargins left="0" right="0" top="0" bottom="0" header="0" footer="0"/>
  <pageSetup paperSize="9" pageOrder="overThenDown" orientation="landscape" horizontalDpi="360" verticalDpi="36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3735-4206-45A9-8F68-E0AF1E58D3A1}">
  <dimension ref="A1:B19"/>
  <sheetViews>
    <sheetView workbookViewId="0">
      <selection activeCell="A7" sqref="A7"/>
    </sheetView>
  </sheetViews>
  <sheetFormatPr defaultRowHeight="12.75"/>
  <cols>
    <col min="1" max="1" width="17.7109375" style="27" customWidth="1"/>
    <col min="2" max="2" width="15.28515625" customWidth="1"/>
  </cols>
  <sheetData>
    <row r="1" spans="1:2">
      <c r="A1" s="28" t="s">
        <v>3</v>
      </c>
      <c r="B1" s="26">
        <v>1.01</v>
      </c>
    </row>
    <row r="2" spans="1:2">
      <c r="A2" s="29"/>
      <c r="B2" s="20"/>
    </row>
    <row r="3" spans="1:2">
      <c r="A3" s="28" t="s">
        <v>12</v>
      </c>
    </row>
    <row r="4" spans="1:2">
      <c r="A4" s="29" t="s">
        <v>13</v>
      </c>
    </row>
    <row r="5" spans="1:2">
      <c r="A5" s="29" t="s">
        <v>14</v>
      </c>
    </row>
    <row r="6" spans="1:2">
      <c r="A6" s="29" t="s">
        <v>15</v>
      </c>
    </row>
    <row r="7" spans="1:2">
      <c r="A7" s="29" t="s">
        <v>19</v>
      </c>
    </row>
    <row r="9" spans="1:2">
      <c r="A9" s="28" t="s">
        <v>5</v>
      </c>
    </row>
    <row r="10" spans="1:2">
      <c r="A10" s="27" t="s">
        <v>6</v>
      </c>
    </row>
    <row r="11" spans="1:2">
      <c r="A11" s="27" t="s">
        <v>7</v>
      </c>
    </row>
    <row r="13" spans="1:2">
      <c r="A13" s="28" t="s">
        <v>11</v>
      </c>
    </row>
    <row r="14" spans="1:2">
      <c r="A14" s="25">
        <v>1</v>
      </c>
    </row>
    <row r="15" spans="1:2">
      <c r="A15" s="29" t="s">
        <v>16</v>
      </c>
    </row>
    <row r="17" spans="1:1">
      <c r="A17" s="27">
        <v>1.01</v>
      </c>
    </row>
    <row r="18" spans="1:1">
      <c r="A18" s="29" t="s">
        <v>17</v>
      </c>
    </row>
    <row r="19" spans="1:1">
      <c r="A19" s="29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CF6584-E959-4197-BE29-A388E370F8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 Simple</vt:lpstr>
      <vt:lpstr>Notes</vt:lpstr>
      <vt:lpstr>'BOM Simple'!Print_Area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Lieven Tan</dc:creator>
  <cp:lastModifiedBy>Lieven Tan</cp:lastModifiedBy>
  <cp:lastPrinted>2005-05-18T04:03:43Z</cp:lastPrinted>
  <dcterms:created xsi:type="dcterms:W3CDTF">2005-05-18T01:53:09Z</dcterms:created>
  <dcterms:modified xsi:type="dcterms:W3CDTF">2021-06-09T06:08:19Z</dcterms:modified>
</cp:coreProperties>
</file>