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z060\Desktop\farbauswertung\"/>
    </mc:Choice>
  </mc:AlternateContent>
  <bookViews>
    <workbookView xWindow="0" yWindow="0" windowWidth="21333" windowHeight="83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P9" i="1"/>
  <c r="O10" i="1"/>
  <c r="P10" i="1"/>
  <c r="O11" i="1"/>
  <c r="P11" i="1"/>
  <c r="O12" i="1"/>
  <c r="P12" i="1"/>
  <c r="Q12" i="1" s="1"/>
  <c r="O13" i="1"/>
  <c r="P13" i="1"/>
  <c r="O14" i="1"/>
  <c r="P14" i="1"/>
  <c r="O15" i="1"/>
  <c r="P15" i="1"/>
  <c r="O16" i="1"/>
  <c r="P16" i="1"/>
  <c r="Q16" i="1" s="1"/>
  <c r="O17" i="1"/>
  <c r="P17" i="1"/>
  <c r="O18" i="1"/>
  <c r="P18" i="1"/>
  <c r="O19" i="1"/>
  <c r="P19" i="1"/>
  <c r="O20" i="1"/>
  <c r="P20" i="1"/>
  <c r="Q20" i="1" s="1"/>
  <c r="O21" i="1"/>
  <c r="P21" i="1"/>
  <c r="O22" i="1"/>
  <c r="P22" i="1"/>
  <c r="O23" i="1"/>
  <c r="P23" i="1"/>
  <c r="O24" i="1"/>
  <c r="P24" i="1"/>
  <c r="Q24" i="1" s="1"/>
  <c r="O25" i="1"/>
  <c r="P25" i="1"/>
  <c r="O26" i="1"/>
  <c r="P26" i="1"/>
  <c r="O27" i="1"/>
  <c r="P27" i="1"/>
  <c r="O28" i="1"/>
  <c r="P28" i="1"/>
  <c r="Q28" i="1" s="1"/>
  <c r="O29" i="1"/>
  <c r="P29" i="1"/>
  <c r="O30" i="1"/>
  <c r="P30" i="1"/>
  <c r="O31" i="1"/>
  <c r="P31" i="1"/>
  <c r="O32" i="1"/>
  <c r="P32" i="1"/>
  <c r="Q32" i="1" s="1"/>
  <c r="O33" i="1"/>
  <c r="P33" i="1"/>
  <c r="O34" i="1"/>
  <c r="P34" i="1"/>
  <c r="O35" i="1"/>
  <c r="P35" i="1"/>
  <c r="O36" i="1"/>
  <c r="P36" i="1"/>
  <c r="Q36" i="1" s="1"/>
  <c r="O37" i="1"/>
  <c r="P37" i="1"/>
  <c r="O38" i="1"/>
  <c r="P38" i="1"/>
  <c r="O39" i="1"/>
  <c r="P39" i="1"/>
  <c r="O8" i="1"/>
  <c r="P8" i="1"/>
  <c r="N10" i="1"/>
  <c r="N11" i="1"/>
  <c r="Q11" i="1" s="1"/>
  <c r="N12" i="1"/>
  <c r="N13" i="1"/>
  <c r="Q13" i="1" s="1"/>
  <c r="N14" i="1"/>
  <c r="N15" i="1"/>
  <c r="Q15" i="1" s="1"/>
  <c r="N16" i="1"/>
  <c r="N17" i="1"/>
  <c r="Q17" i="1" s="1"/>
  <c r="N18" i="1"/>
  <c r="N19" i="1"/>
  <c r="Q19" i="1" s="1"/>
  <c r="N20" i="1"/>
  <c r="N21" i="1"/>
  <c r="Q21" i="1" s="1"/>
  <c r="N22" i="1"/>
  <c r="N23" i="1"/>
  <c r="Q23" i="1" s="1"/>
  <c r="N24" i="1"/>
  <c r="N25" i="1"/>
  <c r="Q25" i="1" s="1"/>
  <c r="N26" i="1"/>
  <c r="N27" i="1"/>
  <c r="Q27" i="1" s="1"/>
  <c r="N28" i="1"/>
  <c r="N29" i="1"/>
  <c r="Q29" i="1" s="1"/>
  <c r="N30" i="1"/>
  <c r="N31" i="1"/>
  <c r="Q31" i="1" s="1"/>
  <c r="N32" i="1"/>
  <c r="N33" i="1"/>
  <c r="Q33" i="1" s="1"/>
  <c r="N34" i="1"/>
  <c r="N35" i="1"/>
  <c r="Q35" i="1" s="1"/>
  <c r="N36" i="1"/>
  <c r="N37" i="1"/>
  <c r="Q37" i="1" s="1"/>
  <c r="N38" i="1"/>
  <c r="N39" i="1"/>
  <c r="Q39" i="1" s="1"/>
  <c r="N9" i="1"/>
  <c r="Q9" i="1" s="1"/>
  <c r="N8" i="1"/>
  <c r="Q8" i="1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8" i="1"/>
  <c r="Q38" i="1" l="1"/>
  <c r="Q34" i="1"/>
  <c r="Q30" i="1"/>
  <c r="Q26" i="1"/>
  <c r="Q22" i="1"/>
  <c r="Q18" i="1"/>
  <c r="Q14" i="1"/>
  <c r="Q10" i="1"/>
  <c r="R10" i="1"/>
  <c r="S10" i="1" s="1"/>
  <c r="R14" i="1"/>
  <c r="S14" i="1" s="1"/>
  <c r="R18" i="1"/>
  <c r="S18" i="1" s="1"/>
  <c r="R22" i="1"/>
  <c r="S22" i="1" s="1"/>
  <c r="R26" i="1"/>
  <c r="S26" i="1" s="1"/>
  <c r="R30" i="1"/>
  <c r="S30" i="1" s="1"/>
  <c r="R34" i="1"/>
  <c r="S34" i="1" s="1"/>
  <c r="R38" i="1"/>
  <c r="S38" i="1" s="1"/>
  <c r="E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M8" i="1"/>
  <c r="L8" i="1"/>
  <c r="K9" i="1"/>
  <c r="R9" i="1" s="1"/>
  <c r="S9" i="1" s="1"/>
  <c r="K10" i="1"/>
  <c r="K11" i="1"/>
  <c r="R11" i="1" s="1"/>
  <c r="S11" i="1" s="1"/>
  <c r="K12" i="1"/>
  <c r="R12" i="1" s="1"/>
  <c r="S12" i="1" s="1"/>
  <c r="K13" i="1"/>
  <c r="R13" i="1" s="1"/>
  <c r="S13" i="1" s="1"/>
  <c r="K14" i="1"/>
  <c r="K15" i="1"/>
  <c r="R15" i="1" s="1"/>
  <c r="S15" i="1" s="1"/>
  <c r="K16" i="1"/>
  <c r="R16" i="1" s="1"/>
  <c r="S16" i="1" s="1"/>
  <c r="K17" i="1"/>
  <c r="R17" i="1" s="1"/>
  <c r="S17" i="1" s="1"/>
  <c r="K18" i="1"/>
  <c r="K19" i="1"/>
  <c r="R19" i="1" s="1"/>
  <c r="S19" i="1" s="1"/>
  <c r="K20" i="1"/>
  <c r="R20" i="1" s="1"/>
  <c r="S20" i="1" s="1"/>
  <c r="K21" i="1"/>
  <c r="R21" i="1" s="1"/>
  <c r="S21" i="1" s="1"/>
  <c r="K22" i="1"/>
  <c r="K23" i="1"/>
  <c r="R23" i="1" s="1"/>
  <c r="S23" i="1" s="1"/>
  <c r="K24" i="1"/>
  <c r="R24" i="1" s="1"/>
  <c r="S24" i="1" s="1"/>
  <c r="K25" i="1"/>
  <c r="R25" i="1" s="1"/>
  <c r="S25" i="1" s="1"/>
  <c r="K26" i="1"/>
  <c r="K27" i="1"/>
  <c r="R27" i="1" s="1"/>
  <c r="S27" i="1" s="1"/>
  <c r="K28" i="1"/>
  <c r="R28" i="1" s="1"/>
  <c r="S28" i="1" s="1"/>
  <c r="K29" i="1"/>
  <c r="R29" i="1" s="1"/>
  <c r="S29" i="1" s="1"/>
  <c r="K30" i="1"/>
  <c r="K31" i="1"/>
  <c r="R31" i="1" s="1"/>
  <c r="S31" i="1" s="1"/>
  <c r="K32" i="1"/>
  <c r="R32" i="1" s="1"/>
  <c r="S32" i="1" s="1"/>
  <c r="K33" i="1"/>
  <c r="R33" i="1" s="1"/>
  <c r="S33" i="1" s="1"/>
  <c r="K34" i="1"/>
  <c r="K35" i="1"/>
  <c r="R35" i="1" s="1"/>
  <c r="S35" i="1" s="1"/>
  <c r="K36" i="1"/>
  <c r="R36" i="1" s="1"/>
  <c r="S36" i="1" s="1"/>
  <c r="K37" i="1"/>
  <c r="R37" i="1" s="1"/>
  <c r="S37" i="1" s="1"/>
  <c r="K38" i="1"/>
  <c r="K39" i="1"/>
  <c r="R39" i="1" s="1"/>
  <c r="S39" i="1" s="1"/>
  <c r="K8" i="1"/>
  <c r="R8" i="1" s="1"/>
  <c r="V29" i="1"/>
  <c r="V30" i="1"/>
  <c r="V33" i="1"/>
  <c r="V34" i="1"/>
  <c r="V37" i="1"/>
  <c r="V38" i="1"/>
  <c r="V10" i="1"/>
  <c r="V11" i="1"/>
  <c r="V14" i="1"/>
  <c r="V15" i="1"/>
  <c r="V18" i="1"/>
  <c r="V19" i="1"/>
  <c r="V22" i="1"/>
  <c r="V23" i="1"/>
  <c r="V26" i="1"/>
  <c r="V2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8" i="1"/>
  <c r="F9" i="1"/>
  <c r="U10" i="1"/>
  <c r="U11" i="1"/>
  <c r="U12" i="1"/>
  <c r="V12" i="1" s="1"/>
  <c r="U13" i="1"/>
  <c r="V13" i="1" s="1"/>
  <c r="U14" i="1"/>
  <c r="U15" i="1"/>
  <c r="U16" i="1"/>
  <c r="V16" i="1" s="1"/>
  <c r="U17" i="1"/>
  <c r="V17" i="1" s="1"/>
  <c r="U18" i="1"/>
  <c r="U19" i="1"/>
  <c r="U20" i="1"/>
  <c r="V20" i="1" s="1"/>
  <c r="U21" i="1"/>
  <c r="V21" i="1" s="1"/>
  <c r="U22" i="1"/>
  <c r="U23" i="1"/>
  <c r="U24" i="1"/>
  <c r="V24" i="1" s="1"/>
  <c r="U25" i="1"/>
  <c r="V25" i="1" s="1"/>
  <c r="U26" i="1"/>
  <c r="U27" i="1"/>
  <c r="U28" i="1"/>
  <c r="V28" i="1" s="1"/>
  <c r="U29" i="1"/>
  <c r="U30" i="1"/>
  <c r="U31" i="1"/>
  <c r="V31" i="1" s="1"/>
  <c r="U32" i="1"/>
  <c r="V32" i="1" s="1"/>
  <c r="U33" i="1"/>
  <c r="U34" i="1"/>
  <c r="U35" i="1"/>
  <c r="V35" i="1" s="1"/>
  <c r="U36" i="1"/>
  <c r="V36" i="1" s="1"/>
  <c r="U37" i="1"/>
  <c r="U38" i="1"/>
  <c r="U39" i="1"/>
  <c r="V39" i="1" s="1"/>
  <c r="U9" i="1"/>
  <c r="V9" i="1" s="1"/>
  <c r="U8" i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E38" i="1"/>
  <c r="F38" i="1" s="1"/>
  <c r="E39" i="1"/>
  <c r="F39" i="1" s="1"/>
</calcChain>
</file>

<file path=xl/sharedStrings.xml><?xml version="1.0" encoding="utf-8"?>
<sst xmlns="http://schemas.openxmlformats.org/spreadsheetml/2006/main" count="23" uniqueCount="23">
  <si>
    <t>R</t>
  </si>
  <si>
    <t>G</t>
  </si>
  <si>
    <t>B</t>
  </si>
  <si>
    <t>level</t>
  </si>
  <si>
    <t>v</t>
  </si>
  <si>
    <t>log_mean</t>
  </si>
  <si>
    <t>f_linear</t>
  </si>
  <si>
    <t>log_v</t>
  </si>
  <si>
    <t>mean(RGB)</t>
  </si>
  <si>
    <t>Echo intensity levels for Furuno FAR 2117 radar images as 8bit RGB values (echo color set to yellow)</t>
  </si>
  <si>
    <t>R_norm</t>
  </si>
  <si>
    <t>G_norm</t>
  </si>
  <si>
    <t>B_norm</t>
  </si>
  <si>
    <t>mean(RGB_norm)</t>
  </si>
  <si>
    <t>log_mean_norm</t>
  </si>
  <si>
    <t>YUV</t>
  </si>
  <si>
    <t>gamma</t>
  </si>
  <si>
    <t>R_gamma</t>
  </si>
  <si>
    <t>B_gamma</t>
  </si>
  <si>
    <t>G_gamma</t>
  </si>
  <si>
    <t>Kr</t>
  </si>
  <si>
    <t>Kb</t>
  </si>
  <si>
    <t>YCbCr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</si>
</sst>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Tabelle1!$E$7</c:f>
              <c:strCache>
                <c:ptCount val="1"/>
                <c:pt idx="0">
                  <c:v>mean(RGB)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Tabelle1!$A$8:$A$39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Tabelle1!$E$8:$E$39</c:f>
              <c:numCache>
                <c:formatCode>0.00</c:formatCode>
                <c:ptCount val="32"/>
                <c:pt idx="0">
                  <c:v>0</c:v>
                </c:pt>
                <c:pt idx="1">
                  <c:v>16</c:v>
                </c:pt>
                <c:pt idx="2">
                  <c:v>18.666666666666668</c:v>
                </c:pt>
                <c:pt idx="3">
                  <c:v>21.333333333333332</c:v>
                </c:pt>
                <c:pt idx="4">
                  <c:v>24</c:v>
                </c:pt>
                <c:pt idx="5">
                  <c:v>26.666666666666668</c:v>
                </c:pt>
                <c:pt idx="6">
                  <c:v>28.666666666666668</c:v>
                </c:pt>
                <c:pt idx="7">
                  <c:v>30.666666666666668</c:v>
                </c:pt>
                <c:pt idx="8">
                  <c:v>32.666666666666664</c:v>
                </c:pt>
                <c:pt idx="9">
                  <c:v>34.666666666666664</c:v>
                </c:pt>
                <c:pt idx="10">
                  <c:v>36.666666666666664</c:v>
                </c:pt>
                <c:pt idx="11">
                  <c:v>38.666666666666664</c:v>
                </c:pt>
                <c:pt idx="12">
                  <c:v>40.666666666666664</c:v>
                </c:pt>
                <c:pt idx="13">
                  <c:v>42.666666666666664</c:v>
                </c:pt>
                <c:pt idx="14">
                  <c:v>50.666666666666664</c:v>
                </c:pt>
                <c:pt idx="15">
                  <c:v>58.666666666666664</c:v>
                </c:pt>
                <c:pt idx="16">
                  <c:v>66.666666666666671</c:v>
                </c:pt>
                <c:pt idx="17">
                  <c:v>70</c:v>
                </c:pt>
                <c:pt idx="18">
                  <c:v>73.333333333333329</c:v>
                </c:pt>
                <c:pt idx="19">
                  <c:v>76.666666666666671</c:v>
                </c:pt>
                <c:pt idx="20">
                  <c:v>80</c:v>
                </c:pt>
                <c:pt idx="21">
                  <c:v>83.333333333333329</c:v>
                </c:pt>
                <c:pt idx="22">
                  <c:v>86.666666666666671</c:v>
                </c:pt>
                <c:pt idx="23">
                  <c:v>93.333333333333329</c:v>
                </c:pt>
                <c:pt idx="24">
                  <c:v>102.66666666666667</c:v>
                </c:pt>
                <c:pt idx="25">
                  <c:v>112</c:v>
                </c:pt>
                <c:pt idx="26">
                  <c:v>153.33333333333334</c:v>
                </c:pt>
                <c:pt idx="27">
                  <c:v>171.33333333333334</c:v>
                </c:pt>
                <c:pt idx="28">
                  <c:v>186.66666666666666</c:v>
                </c:pt>
                <c:pt idx="29">
                  <c:v>196.66666666666666</c:v>
                </c:pt>
                <c:pt idx="30">
                  <c:v>206.66666666666666</c:v>
                </c:pt>
                <c:pt idx="31">
                  <c:v>216.66666666666666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91-41CB-BF76-265C42F0EF89}"/>
            </c:ext>
          </c:extLst>
        </c:ser>
        <c:ser>
          <c:idx val="1"/>
          <c:order val="1"/>
          <c:tx>
            <c:strRef>
              <c:f>Tabelle1!$U$7</c:f>
              <c:strCache>
                <c:ptCount val="1"/>
                <c:pt idx="0">
                  <c:v>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Tabelle1!$A$8:$A$39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Tabelle1!$U$8:$U$39</c:f>
              <c:numCache>
                <c:formatCode>General</c:formatCode>
                <c:ptCount val="32"/>
                <c:pt idx="0">
                  <c:v>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21.5</c:v>
                </c:pt>
                <c:pt idx="7">
                  <c:v>23</c:v>
                </c:pt>
                <c:pt idx="8">
                  <c:v>24.5</c:v>
                </c:pt>
                <c:pt idx="9">
                  <c:v>26</c:v>
                </c:pt>
                <c:pt idx="10">
                  <c:v>27.5</c:v>
                </c:pt>
                <c:pt idx="11">
                  <c:v>29</c:v>
                </c:pt>
                <c:pt idx="12">
                  <c:v>30.5</c:v>
                </c:pt>
                <c:pt idx="13">
                  <c:v>32</c:v>
                </c:pt>
                <c:pt idx="14">
                  <c:v>38</c:v>
                </c:pt>
                <c:pt idx="15">
                  <c:v>44</c:v>
                </c:pt>
                <c:pt idx="16">
                  <c:v>50</c:v>
                </c:pt>
                <c:pt idx="17">
                  <c:v>52.5</c:v>
                </c:pt>
                <c:pt idx="18">
                  <c:v>55</c:v>
                </c:pt>
                <c:pt idx="19">
                  <c:v>57.5</c:v>
                </c:pt>
                <c:pt idx="20">
                  <c:v>60</c:v>
                </c:pt>
                <c:pt idx="21">
                  <c:v>62.5</c:v>
                </c:pt>
                <c:pt idx="22">
                  <c:v>65</c:v>
                </c:pt>
                <c:pt idx="23">
                  <c:v>70</c:v>
                </c:pt>
                <c:pt idx="24">
                  <c:v>77</c:v>
                </c:pt>
                <c:pt idx="25">
                  <c:v>84</c:v>
                </c:pt>
                <c:pt idx="26">
                  <c:v>115</c:v>
                </c:pt>
                <c:pt idx="27">
                  <c:v>133.5</c:v>
                </c:pt>
                <c:pt idx="28">
                  <c:v>152.5</c:v>
                </c:pt>
                <c:pt idx="29">
                  <c:v>167.5</c:v>
                </c:pt>
                <c:pt idx="30">
                  <c:v>182.5</c:v>
                </c:pt>
                <c:pt idx="31">
                  <c:v>197.5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91-41CB-BF76-265C42F0E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40624"/>
        <c:axId val="108141040"/>
      </c:scatterChart>
      <c:valAx>
        <c:axId val="10814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141040"/>
        <c:crosses val="autoZero"/>
        <c:crossBetween val="midCat"/>
      </c:valAx>
      <c:valAx>
        <c:axId val="108141040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14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Tabelle1!$F$7</c:f>
              <c:strCache>
                <c:ptCount val="1"/>
                <c:pt idx="0">
                  <c:v>log_mean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yVal>
            <c:numRef>
              <c:f>Tabelle1!$F$9:$F$39</c:f>
              <c:numCache>
                <c:formatCode>0.00</c:formatCode>
                <c:ptCount val="31"/>
                <c:pt idx="0">
                  <c:v>1.2041199826559248</c:v>
                </c:pt>
                <c:pt idx="1">
                  <c:v>1.2710667722865381</c:v>
                </c:pt>
                <c:pt idx="2">
                  <c:v>1.3290587192642247</c:v>
                </c:pt>
                <c:pt idx="3">
                  <c:v>1.3802112417116059</c:v>
                </c:pt>
                <c:pt idx="4">
                  <c:v>1.4259687322722812</c:v>
                </c:pt>
                <c:pt idx="5">
                  <c:v>1.4573771965239053</c:v>
                </c:pt>
                <c:pt idx="6">
                  <c:v>1.4866665726258927</c:v>
                </c:pt>
                <c:pt idx="7">
                  <c:v>1.5141048209728323</c:v>
                </c:pt>
                <c:pt idx="8">
                  <c:v>1.5399120845791179</c:v>
                </c:pt>
                <c:pt idx="9">
                  <c:v>1.5642714304385625</c:v>
                </c:pt>
                <c:pt idx="10">
                  <c:v>1.587336734507256</c:v>
                </c:pt>
                <c:pt idx="11">
                  <c:v>1.6092385759550858</c:v>
                </c:pt>
                <c:pt idx="12">
                  <c:v>1.630088714928206</c:v>
                </c:pt>
                <c:pt idx="13">
                  <c:v>1.70472233322511</c:v>
                </c:pt>
                <c:pt idx="14">
                  <c:v>1.7683914130944873</c:v>
                </c:pt>
                <c:pt idx="15">
                  <c:v>1.8239087409443189</c:v>
                </c:pt>
                <c:pt idx="16">
                  <c:v>1.8450980400142569</c:v>
                </c:pt>
                <c:pt idx="17">
                  <c:v>1.8653014261025438</c:v>
                </c:pt>
                <c:pt idx="18">
                  <c:v>1.8846065812979305</c:v>
                </c:pt>
                <c:pt idx="19">
                  <c:v>1.9030899869919435</c:v>
                </c:pt>
                <c:pt idx="20">
                  <c:v>1.9208187539523751</c:v>
                </c:pt>
                <c:pt idx="21">
                  <c:v>1.9378520932511556</c:v>
                </c:pt>
                <c:pt idx="22">
                  <c:v>1.9700367766225568</c:v>
                </c:pt>
                <c:pt idx="23">
                  <c:v>2.0114294617807817</c:v>
                </c:pt>
                <c:pt idx="24">
                  <c:v>2.0492180226701815</c:v>
                </c:pt>
                <c:pt idx="25">
                  <c:v>2.1856365769619117</c:v>
                </c:pt>
                <c:pt idx="26">
                  <c:v>2.2338418642756133</c:v>
                </c:pt>
                <c:pt idx="27">
                  <c:v>2.2710667722865381</c:v>
                </c:pt>
                <c:pt idx="28">
                  <c:v>2.2937307569224816</c:v>
                </c:pt>
                <c:pt idx="29">
                  <c:v>2.3152704347785913</c:v>
                </c:pt>
                <c:pt idx="30">
                  <c:v>2.3357921019231931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A-4D06-B367-11902CDFD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54912"/>
        <c:axId val="123459072"/>
      </c:scatterChart>
      <c:valAx>
        <c:axId val="12345491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459072"/>
        <c:crosses val="autoZero"/>
        <c:crossBetween val="midCat"/>
      </c:valAx>
      <c:valAx>
        <c:axId val="1234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45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Tabelle1!$R$7</c:f>
              <c:strCache>
                <c:ptCount val="1"/>
                <c:pt idx="0">
                  <c:v>mean(RGB_norm)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Tabelle1!$R$8:$R$39</c:f>
              <c:numCache>
                <c:formatCode>0.00</c:formatCode>
                <c:ptCount val="32"/>
                <c:pt idx="0">
                  <c:v>0</c:v>
                </c:pt>
                <c:pt idx="1">
                  <c:v>6.2745098039215685E-2</c:v>
                </c:pt>
                <c:pt idx="2">
                  <c:v>7.3202614379084971E-2</c:v>
                </c:pt>
                <c:pt idx="3">
                  <c:v>8.3660130718954243E-2</c:v>
                </c:pt>
                <c:pt idx="4">
                  <c:v>9.4117647058823528E-2</c:v>
                </c:pt>
                <c:pt idx="5">
                  <c:v>0.10457516339869281</c:v>
                </c:pt>
                <c:pt idx="6">
                  <c:v>0.11241830065359477</c:v>
                </c:pt>
                <c:pt idx="7">
                  <c:v>0.12026143790849673</c:v>
                </c:pt>
                <c:pt idx="8">
                  <c:v>0.12810457516339871</c:v>
                </c:pt>
                <c:pt idx="9">
                  <c:v>0.13594771241830064</c:v>
                </c:pt>
                <c:pt idx="10">
                  <c:v>0.14379084967320263</c:v>
                </c:pt>
                <c:pt idx="11">
                  <c:v>0.15163398692810456</c:v>
                </c:pt>
                <c:pt idx="12">
                  <c:v>0.15947712418300655</c:v>
                </c:pt>
                <c:pt idx="13">
                  <c:v>0.16732026143790849</c:v>
                </c:pt>
                <c:pt idx="14">
                  <c:v>0.19869281045751633</c:v>
                </c:pt>
                <c:pt idx="15">
                  <c:v>0.23006535947712417</c:v>
                </c:pt>
                <c:pt idx="16">
                  <c:v>0.26143790849673204</c:v>
                </c:pt>
                <c:pt idx="17">
                  <c:v>0.2745098039215686</c:v>
                </c:pt>
                <c:pt idx="18">
                  <c:v>0.28758169934640526</c:v>
                </c:pt>
                <c:pt idx="19">
                  <c:v>0.30065359477124182</c:v>
                </c:pt>
                <c:pt idx="20">
                  <c:v>0.31372549019607843</c:v>
                </c:pt>
                <c:pt idx="21">
                  <c:v>0.32679738562091504</c:v>
                </c:pt>
                <c:pt idx="22">
                  <c:v>0.33986928104575159</c:v>
                </c:pt>
                <c:pt idx="23">
                  <c:v>0.36601307189542487</c:v>
                </c:pt>
                <c:pt idx="24">
                  <c:v>0.40261437908496728</c:v>
                </c:pt>
                <c:pt idx="25">
                  <c:v>0.4392156862745098</c:v>
                </c:pt>
                <c:pt idx="26">
                  <c:v>0.60130718954248363</c:v>
                </c:pt>
                <c:pt idx="27">
                  <c:v>0.67189542483660125</c:v>
                </c:pt>
                <c:pt idx="28">
                  <c:v>0.73202614379084974</c:v>
                </c:pt>
                <c:pt idx="29">
                  <c:v>0.7712418300653594</c:v>
                </c:pt>
                <c:pt idx="30">
                  <c:v>0.8104575163398694</c:v>
                </c:pt>
                <c:pt idx="31">
                  <c:v>0.84967320261437906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6A-43CF-BF89-8E919A666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417840"/>
        <c:axId val="359417008"/>
      </c:scatterChart>
      <c:valAx>
        <c:axId val="35941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9417008"/>
        <c:crosses val="autoZero"/>
        <c:crossBetween val="midCat"/>
      </c:valAx>
      <c:valAx>
        <c:axId val="3594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941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Tabelle1!$S$7</c:f>
              <c:strCache>
                <c:ptCount val="1"/>
                <c:pt idx="0">
                  <c:v>log_mean_norm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yVal>
            <c:numRef>
              <c:f>Tabelle1!$S$9:$S$39</c:f>
              <c:numCache>
                <c:formatCode>0.00</c:formatCode>
                <c:ptCount val="31"/>
                <c:pt idx="0">
                  <c:v>-1.2024201977780304</c:v>
                </c:pt>
                <c:pt idx="1">
                  <c:v>-1.1354734081474172</c:v>
                </c:pt>
                <c:pt idx="2">
                  <c:v>-1.0774814611697305</c:v>
                </c:pt>
                <c:pt idx="3">
                  <c:v>-1.0263289387223491</c:v>
                </c:pt>
                <c:pt idx="4">
                  <c:v>-0.98057144816167396</c:v>
                </c:pt>
                <c:pt idx="5">
                  <c:v>-0.94916298391004983</c:v>
                </c:pt>
                <c:pt idx="6">
                  <c:v>-0.91987360780806238</c:v>
                </c:pt>
                <c:pt idx="7">
                  <c:v>-0.89243535946112273</c:v>
                </c:pt>
                <c:pt idx="8">
                  <c:v>-0.86662809585483724</c:v>
                </c:pt>
                <c:pt idx="9">
                  <c:v>-0.84226874999539247</c:v>
                </c:pt>
                <c:pt idx="10">
                  <c:v>-0.81920344592669914</c:v>
                </c:pt>
                <c:pt idx="11">
                  <c:v>-0.79730160447886933</c:v>
                </c:pt>
                <c:pt idx="12">
                  <c:v>-0.77645146550574928</c:v>
                </c:pt>
                <c:pt idx="13">
                  <c:v>-0.7018178472088451</c:v>
                </c:pt>
                <c:pt idx="14">
                  <c:v>-0.63814876733946779</c:v>
                </c:pt>
                <c:pt idx="15">
                  <c:v>-0.58263143948963636</c:v>
                </c:pt>
                <c:pt idx="16">
                  <c:v>-0.56144214041969842</c:v>
                </c:pt>
                <c:pt idx="17">
                  <c:v>-0.54123875433141133</c:v>
                </c:pt>
                <c:pt idx="18">
                  <c:v>-0.52193359913602477</c:v>
                </c:pt>
                <c:pt idx="19">
                  <c:v>-0.50345019344201158</c:v>
                </c:pt>
                <c:pt idx="20">
                  <c:v>-0.48572142648158001</c:v>
                </c:pt>
                <c:pt idx="21">
                  <c:v>-0.4686880871827997</c:v>
                </c:pt>
                <c:pt idx="22">
                  <c:v>-0.43650340381139835</c:v>
                </c:pt>
                <c:pt idx="23">
                  <c:v>-0.39511071865317338</c:v>
                </c:pt>
                <c:pt idx="24">
                  <c:v>-0.35732215776377357</c:v>
                </c:pt>
                <c:pt idx="25">
                  <c:v>-0.22090360347204355</c:v>
                </c:pt>
                <c:pt idx="26">
                  <c:v>-0.17269831615834191</c:v>
                </c:pt>
                <c:pt idx="27">
                  <c:v>-0.13547340814741715</c:v>
                </c:pt>
                <c:pt idx="28">
                  <c:v>-0.11280942351147347</c:v>
                </c:pt>
                <c:pt idx="29">
                  <c:v>-9.1269745655363665E-2</c:v>
                </c:pt>
                <c:pt idx="30">
                  <c:v>-7.074807851076205E-2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5-4EDB-A73A-1C08F4755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51584"/>
        <c:axId val="123454912"/>
      </c:scatterChart>
      <c:valAx>
        <c:axId val="12345158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454912"/>
        <c:crosses val="autoZero"/>
        <c:crossBetween val="midCat"/>
      </c:valAx>
      <c:valAx>
        <c:axId val="12345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45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YUV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Tabelle1!$H$8:$H$39</c:f>
              <c:numCache>
                <c:formatCode>0.00</c:formatCode>
                <c:ptCount val="32"/>
                <c:pt idx="0">
                  <c:v>0</c:v>
                </c:pt>
                <c:pt idx="1">
                  <c:v>21.263999999999999</c:v>
                </c:pt>
                <c:pt idx="2">
                  <c:v>24.808</c:v>
                </c:pt>
                <c:pt idx="3">
                  <c:v>28.351999999999997</c:v>
                </c:pt>
                <c:pt idx="4">
                  <c:v>31.895999999999997</c:v>
                </c:pt>
                <c:pt idx="5">
                  <c:v>35.44</c:v>
                </c:pt>
                <c:pt idx="6">
                  <c:v>38.097999999999999</c:v>
                </c:pt>
                <c:pt idx="7">
                  <c:v>40.756</c:v>
                </c:pt>
                <c:pt idx="8">
                  <c:v>43.414000000000001</c:v>
                </c:pt>
                <c:pt idx="9">
                  <c:v>46.071999999999996</c:v>
                </c:pt>
                <c:pt idx="10">
                  <c:v>48.73</c:v>
                </c:pt>
                <c:pt idx="11">
                  <c:v>51.387999999999998</c:v>
                </c:pt>
                <c:pt idx="12">
                  <c:v>54.045999999999992</c:v>
                </c:pt>
                <c:pt idx="13">
                  <c:v>56.703999999999994</c:v>
                </c:pt>
                <c:pt idx="14">
                  <c:v>67.335999999999999</c:v>
                </c:pt>
                <c:pt idx="15">
                  <c:v>77.967999999999989</c:v>
                </c:pt>
                <c:pt idx="16">
                  <c:v>88.6</c:v>
                </c:pt>
                <c:pt idx="17">
                  <c:v>93.03</c:v>
                </c:pt>
                <c:pt idx="18">
                  <c:v>97.46</c:v>
                </c:pt>
                <c:pt idx="19">
                  <c:v>101.88999999999999</c:v>
                </c:pt>
                <c:pt idx="20">
                  <c:v>106.32</c:v>
                </c:pt>
                <c:pt idx="21">
                  <c:v>110.75</c:v>
                </c:pt>
                <c:pt idx="22">
                  <c:v>115.18</c:v>
                </c:pt>
                <c:pt idx="23">
                  <c:v>124.03999999999999</c:v>
                </c:pt>
                <c:pt idx="24">
                  <c:v>136.44399999999999</c:v>
                </c:pt>
                <c:pt idx="25">
                  <c:v>148.84800000000001</c:v>
                </c:pt>
                <c:pt idx="26">
                  <c:v>203.77999999999997</c:v>
                </c:pt>
                <c:pt idx="27">
                  <c:v>221.12199999999999</c:v>
                </c:pt>
                <c:pt idx="28">
                  <c:v>231.63</c:v>
                </c:pt>
                <c:pt idx="29">
                  <c:v>235.05</c:v>
                </c:pt>
                <c:pt idx="30">
                  <c:v>238.47</c:v>
                </c:pt>
                <c:pt idx="31">
                  <c:v>241.89000000000001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4-45E6-8517-629E8E1E0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611488"/>
        <c:axId val="1048610656"/>
      </c:scatterChart>
      <c:valAx>
        <c:axId val="10486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8610656"/>
        <c:crosses val="autoZero"/>
        <c:crossBetween val="midCat"/>
      </c:valAx>
      <c:valAx>
        <c:axId val="104861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86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YCbCr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Tabelle1!$Q$8:$Q$39</c:f>
              <c:numCache>
                <c:formatCode>0.00</c:formatCode>
                <c:ptCount val="32"/>
                <c:pt idx="0">
                  <c:v>0</c:v>
                </c:pt>
                <c:pt idx="1">
                  <c:v>8.3388235294117652E-2</c:v>
                </c:pt>
                <c:pt idx="2">
                  <c:v>9.7286274509803927E-2</c:v>
                </c:pt>
                <c:pt idx="3">
                  <c:v>0.1111843137254902</c:v>
                </c:pt>
                <c:pt idx="4">
                  <c:v>0.12508235294117648</c:v>
                </c:pt>
                <c:pt idx="5">
                  <c:v>0.13898039215686275</c:v>
                </c:pt>
                <c:pt idx="6">
                  <c:v>0.14940392156862747</c:v>
                </c:pt>
                <c:pt idx="7">
                  <c:v>0.15982745098039217</c:v>
                </c:pt>
                <c:pt idx="8">
                  <c:v>0.17025098039215689</c:v>
                </c:pt>
                <c:pt idx="9">
                  <c:v>0.18067450980392158</c:v>
                </c:pt>
                <c:pt idx="10">
                  <c:v>0.1910980392156863</c:v>
                </c:pt>
                <c:pt idx="11">
                  <c:v>0.20152156862745102</c:v>
                </c:pt>
                <c:pt idx="12">
                  <c:v>0.21194509803921571</c:v>
                </c:pt>
                <c:pt idx="13">
                  <c:v>0.22236862745098041</c:v>
                </c:pt>
                <c:pt idx="14">
                  <c:v>0.26406274509803923</c:v>
                </c:pt>
                <c:pt idx="15">
                  <c:v>0.30575686274509806</c:v>
                </c:pt>
                <c:pt idx="16">
                  <c:v>0.34745098039215688</c:v>
                </c:pt>
                <c:pt idx="17">
                  <c:v>0.36482352941176471</c:v>
                </c:pt>
                <c:pt idx="18">
                  <c:v>0.3821960784313726</c:v>
                </c:pt>
                <c:pt idx="19">
                  <c:v>0.39956862745098043</c:v>
                </c:pt>
                <c:pt idx="20">
                  <c:v>0.41694117647058826</c:v>
                </c:pt>
                <c:pt idx="21">
                  <c:v>0.43431372549019609</c:v>
                </c:pt>
                <c:pt idx="22">
                  <c:v>0.45168627450980392</c:v>
                </c:pt>
                <c:pt idx="23">
                  <c:v>0.48643137254901969</c:v>
                </c:pt>
                <c:pt idx="24">
                  <c:v>0.53507450980392157</c:v>
                </c:pt>
                <c:pt idx="25">
                  <c:v>0.58371764705882356</c:v>
                </c:pt>
                <c:pt idx="26">
                  <c:v>0.79913725490196086</c:v>
                </c:pt>
                <c:pt idx="27">
                  <c:v>0.86714509803921569</c:v>
                </c:pt>
                <c:pt idx="28">
                  <c:v>0.9083529411764707</c:v>
                </c:pt>
                <c:pt idx="29">
                  <c:v>0.92176470588235304</c:v>
                </c:pt>
                <c:pt idx="30">
                  <c:v>0.93517647058823539</c:v>
                </c:pt>
                <c:pt idx="31">
                  <c:v>0.94858823529411773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9-41F8-A39A-2CA69511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243488"/>
        <c:axId val="1045248480"/>
      </c:scatterChart>
      <c:valAx>
        <c:axId val="104524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248480"/>
        <c:crosses val="autoZero"/>
        <c:crossBetween val="midCat"/>
      </c:valAx>
      <c:valAx>
        <c:axId val="1045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24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448734</xdr:colOff>
      <xdr:row>7</xdr:row>
      <xdr:rowOff>27516</xdr:rowOff>
    </xdr:from>
    <xdr:to>
      <xdr:col>32</xdr:col>
      <xdr:colOff>283632</xdr:colOff>
      <xdr:row>22</xdr:row>
      <xdr:rowOff>40216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366182</xdr:colOff>
      <xdr:row>22</xdr:row>
      <xdr:rowOff>137584</xdr:rowOff>
    </xdr:from>
    <xdr:to>
      <xdr:col>32</xdr:col>
      <xdr:colOff>262467</xdr:colOff>
      <xdr:row>37</xdr:row>
      <xdr:rowOff>150284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423334</xdr:colOff>
      <xdr:row>38</xdr:row>
      <xdr:rowOff>65616</xdr:rowOff>
    </xdr:from>
    <xdr:to>
      <xdr:col>29</xdr:col>
      <xdr:colOff>239182</xdr:colOff>
      <xdr:row>53</xdr:row>
      <xdr:rowOff>78316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615948</xdr:colOff>
      <xdr:row>44</xdr:row>
      <xdr:rowOff>129115</xdr:rowOff>
    </xdr:from>
    <xdr:to>
      <xdr:col>20</xdr:col>
      <xdr:colOff>431799</xdr:colOff>
      <xdr:row>59</xdr:row>
      <xdr:rowOff>141815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44</xdr:row>
      <xdr:rowOff>86783</xdr:rowOff>
    </xdr:from>
    <xdr:to>
      <xdr:col>8</xdr:col>
      <xdr:colOff>554567</xdr:colOff>
      <xdr:row>59</xdr:row>
      <xdr:rowOff>99483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404282</xdr:colOff>
      <xdr:row>13</xdr:row>
      <xdr:rowOff>137583</xdr:rowOff>
    </xdr:from>
    <xdr:to>
      <xdr:col>12</xdr:col>
      <xdr:colOff>302682</xdr:colOff>
      <xdr:row>28</xdr:row>
      <xdr:rowOff>150283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9"/>
  <sheetViews>
    <sheetView tabSelected="1" topLeftCell="C1" workbookViewId="0">
      <selection activeCell="L5" sqref="L5"/>
    </sheetView>
  </sheetViews>
  <sheetFormatPr baseColWidth="10" defaultRowHeight="14.35" x14ac:dyDescent="0.5"/>
  <cols>
    <col min="1" max="1" width="12.52734375" bestFit="1" customWidth="1"/>
    <col min="18" max="18" width="14.87890625" bestFit="1" customWidth="1"/>
  </cols>
  <sheetData>
    <row r="2" spans="1:22" x14ac:dyDescent="0.5">
      <c r="K2" t="s">
        <v>21</v>
      </c>
      <c r="L2">
        <v>0.114</v>
      </c>
    </row>
    <row r="3" spans="1:22" x14ac:dyDescent="0.5">
      <c r="K3" t="s">
        <v>20</v>
      </c>
      <c r="L3">
        <v>0.29899999999999999</v>
      </c>
    </row>
    <row r="4" spans="1:22" x14ac:dyDescent="0.5">
      <c r="A4" s="5" t="s">
        <v>9</v>
      </c>
      <c r="B4" s="5"/>
      <c r="C4" s="5"/>
      <c r="D4" s="5"/>
      <c r="E4" s="5"/>
      <c r="K4" t="s">
        <v>16</v>
      </c>
      <c r="L4">
        <v>1</v>
      </c>
    </row>
    <row r="5" spans="1:22" x14ac:dyDescent="0.5">
      <c r="A5" s="5"/>
      <c r="B5" s="5"/>
      <c r="C5" s="5"/>
      <c r="D5" s="5"/>
      <c r="E5" s="5"/>
    </row>
    <row r="6" spans="1:22" x14ac:dyDescent="0.5">
      <c r="A6" s="6"/>
      <c r="B6" s="6"/>
      <c r="C6" s="6"/>
      <c r="D6" s="6"/>
      <c r="E6" s="6"/>
    </row>
    <row r="7" spans="1:22" x14ac:dyDescent="0.5">
      <c r="A7" s="2" t="s">
        <v>3</v>
      </c>
      <c r="B7" s="2" t="s">
        <v>0</v>
      </c>
      <c r="C7" s="2" t="s">
        <v>1</v>
      </c>
      <c r="D7" s="2" t="s">
        <v>2</v>
      </c>
      <c r="E7" s="2" t="s">
        <v>8</v>
      </c>
      <c r="F7" t="s">
        <v>5</v>
      </c>
      <c r="G7" t="s">
        <v>6</v>
      </c>
      <c r="H7" s="7" t="s">
        <v>15</v>
      </c>
      <c r="I7" s="7"/>
      <c r="K7" t="s">
        <v>10</v>
      </c>
      <c r="L7" t="s">
        <v>11</v>
      </c>
      <c r="M7" t="s">
        <v>12</v>
      </c>
      <c r="N7" t="s">
        <v>17</v>
      </c>
      <c r="O7" t="s">
        <v>19</v>
      </c>
      <c r="P7" t="s">
        <v>18</v>
      </c>
      <c r="Q7" t="s">
        <v>22</v>
      </c>
      <c r="R7" t="s">
        <v>13</v>
      </c>
      <c r="S7" t="s">
        <v>14</v>
      </c>
      <c r="U7" t="s">
        <v>4</v>
      </c>
      <c r="V7" t="s">
        <v>7</v>
      </c>
    </row>
    <row r="8" spans="1:22" x14ac:dyDescent="0.5">
      <c r="A8" s="3">
        <v>0</v>
      </c>
      <c r="B8" s="3">
        <v>0</v>
      </c>
      <c r="C8" s="3">
        <v>0</v>
      </c>
      <c r="D8" s="3">
        <v>0</v>
      </c>
      <c r="E8" s="4">
        <f t="shared" ref="E8:E39" si="0">AVERAGE(B8,C8,D8)</f>
        <v>0</v>
      </c>
      <c r="F8" s="1"/>
      <c r="G8" s="1">
        <f>0.036*A8+1.2084</f>
        <v>1.2083999999999999</v>
      </c>
      <c r="H8" s="1">
        <f>0.299*B8+0.587*C8+0.114*D8</f>
        <v>0</v>
      </c>
      <c r="I8" s="1"/>
      <c r="J8" s="1"/>
      <c r="K8" s="1">
        <f>B8/255</f>
        <v>0</v>
      </c>
      <c r="L8" s="1">
        <f>C8/255</f>
        <v>0</v>
      </c>
      <c r="M8" s="1">
        <f>D8/255</f>
        <v>0</v>
      </c>
      <c r="N8" s="1">
        <f>K8^$L$4</f>
        <v>0</v>
      </c>
      <c r="O8" s="1">
        <f t="shared" ref="O8:P8" si="1">L8^$L$4</f>
        <v>0</v>
      </c>
      <c r="P8" s="1">
        <f t="shared" si="1"/>
        <v>0</v>
      </c>
      <c r="Q8" s="1">
        <f>$L$3*N8+(1-$L$3-$L$2)*O8+$L$2*P8</f>
        <v>0</v>
      </c>
      <c r="R8" s="1">
        <f>AVERAGE(K8,L8,M8)</f>
        <v>0</v>
      </c>
      <c r="S8" s="1"/>
      <c r="T8" s="1"/>
      <c r="U8">
        <f>(B8+D8)/2</f>
        <v>0</v>
      </c>
    </row>
    <row r="9" spans="1:22" x14ac:dyDescent="0.5">
      <c r="A9" s="3">
        <v>1</v>
      </c>
      <c r="B9" s="3">
        <v>24</v>
      </c>
      <c r="C9" s="3">
        <v>24</v>
      </c>
      <c r="D9" s="3">
        <v>0</v>
      </c>
      <c r="E9" s="4">
        <f t="shared" si="0"/>
        <v>16</v>
      </c>
      <c r="F9" s="1">
        <f>LOG10(E9)</f>
        <v>1.2041199826559248</v>
      </c>
      <c r="G9" s="1">
        <f t="shared" ref="G9:G39" si="2">0.036*A9+1.2084</f>
        <v>1.2444</v>
      </c>
      <c r="H9" s="1">
        <f t="shared" ref="H9:H39" si="3">0.299*B9+0.587*C9+0.114*D9</f>
        <v>21.263999999999999</v>
      </c>
      <c r="I9" s="1"/>
      <c r="J9" s="1"/>
      <c r="K9" s="1">
        <f>B9/255</f>
        <v>9.4117647058823528E-2</v>
      </c>
      <c r="L9" s="1">
        <f>C9/255</f>
        <v>9.4117647058823528E-2</v>
      </c>
      <c r="M9" s="1">
        <f>D9/255</f>
        <v>0</v>
      </c>
      <c r="N9" s="1">
        <f>K9^$L$4</f>
        <v>9.4117647058823528E-2</v>
      </c>
      <c r="O9" s="1">
        <f t="shared" ref="O9:O39" si="4">L9^$L$4</f>
        <v>9.4117647058823528E-2</v>
      </c>
      <c r="P9" s="1">
        <f t="shared" ref="P9:P39" si="5">M9^$L$4</f>
        <v>0</v>
      </c>
      <c r="Q9" s="1">
        <f t="shared" ref="Q9:Q39" si="6">$L$3*N9+(1-$L$3-$L$2)*O9+$L$2*P9</f>
        <v>8.3388235294117652E-2</v>
      </c>
      <c r="R9" s="1">
        <f t="shared" ref="R9:R39" si="7">AVERAGE(K9,L9,M9)</f>
        <v>6.2745098039215685E-2</v>
      </c>
      <c r="S9" s="1">
        <f>LOG10(R9)</f>
        <v>-1.2024201977780304</v>
      </c>
      <c r="T9" s="1"/>
      <c r="U9">
        <f>(B9+D9)/2</f>
        <v>12</v>
      </c>
      <c r="V9" s="1">
        <f>LOG10(U9)</f>
        <v>1.0791812460476249</v>
      </c>
    </row>
    <row r="10" spans="1:22" x14ac:dyDescent="0.5">
      <c r="A10" s="3">
        <v>2</v>
      </c>
      <c r="B10" s="3">
        <v>28</v>
      </c>
      <c r="C10" s="3">
        <v>28</v>
      </c>
      <c r="D10" s="3">
        <v>0</v>
      </c>
      <c r="E10" s="4">
        <f t="shared" si="0"/>
        <v>18.666666666666668</v>
      </c>
      <c r="F10" s="1">
        <f t="shared" ref="F10:F39" si="8">LOG10(E10)</f>
        <v>1.2710667722865381</v>
      </c>
      <c r="G10" s="1">
        <f t="shared" si="2"/>
        <v>1.2804</v>
      </c>
      <c r="H10" s="1">
        <f t="shared" si="3"/>
        <v>24.808</v>
      </c>
      <c r="I10" s="1"/>
      <c r="J10" s="1"/>
      <c r="K10" s="1">
        <f>B10/255</f>
        <v>0.10980392156862745</v>
      </c>
      <c r="L10" s="1">
        <f>C10/255</f>
        <v>0.10980392156862745</v>
      </c>
      <c r="M10" s="1">
        <f>D10/255</f>
        <v>0</v>
      </c>
      <c r="N10" s="1">
        <f t="shared" ref="N10:N39" si="9">K10^$L$4</f>
        <v>0.10980392156862745</v>
      </c>
      <c r="O10" s="1">
        <f t="shared" si="4"/>
        <v>0.10980392156862745</v>
      </c>
      <c r="P10" s="1">
        <f t="shared" si="5"/>
        <v>0</v>
      </c>
      <c r="Q10" s="1">
        <f t="shared" si="6"/>
        <v>9.7286274509803927E-2</v>
      </c>
      <c r="R10" s="1">
        <f t="shared" si="7"/>
        <v>7.3202614379084971E-2</v>
      </c>
      <c r="S10" s="1">
        <f t="shared" ref="S10:S39" si="10">LOG10(R10)</f>
        <v>-1.1354734081474172</v>
      </c>
      <c r="T10" s="1"/>
      <c r="U10">
        <f>(B10+D10)/2</f>
        <v>14</v>
      </c>
      <c r="V10" s="1">
        <f t="shared" ref="V10:V39" si="11">LOG10(U10)</f>
        <v>1.146128035678238</v>
      </c>
    </row>
    <row r="11" spans="1:22" x14ac:dyDescent="0.5">
      <c r="A11" s="3">
        <v>3</v>
      </c>
      <c r="B11" s="3">
        <v>32</v>
      </c>
      <c r="C11" s="3">
        <v>32</v>
      </c>
      <c r="D11" s="3">
        <v>0</v>
      </c>
      <c r="E11" s="4">
        <f t="shared" si="0"/>
        <v>21.333333333333332</v>
      </c>
      <c r="F11" s="1">
        <f t="shared" si="8"/>
        <v>1.3290587192642247</v>
      </c>
      <c r="G11" s="1">
        <f t="shared" si="2"/>
        <v>1.3163999999999998</v>
      </c>
      <c r="H11" s="1">
        <f t="shared" si="3"/>
        <v>28.351999999999997</v>
      </c>
      <c r="I11" s="1"/>
      <c r="J11" s="1"/>
      <c r="K11" s="1">
        <f>B11/255</f>
        <v>0.12549019607843137</v>
      </c>
      <c r="L11" s="1">
        <f>C11/255</f>
        <v>0.12549019607843137</v>
      </c>
      <c r="M11" s="1">
        <f>D11/255</f>
        <v>0</v>
      </c>
      <c r="N11" s="1">
        <f t="shared" si="9"/>
        <v>0.12549019607843137</v>
      </c>
      <c r="O11" s="1">
        <f t="shared" si="4"/>
        <v>0.12549019607843137</v>
      </c>
      <c r="P11" s="1">
        <f t="shared" si="5"/>
        <v>0</v>
      </c>
      <c r="Q11" s="1">
        <f t="shared" si="6"/>
        <v>0.1111843137254902</v>
      </c>
      <c r="R11" s="1">
        <f t="shared" si="7"/>
        <v>8.3660130718954243E-2</v>
      </c>
      <c r="S11" s="1">
        <f t="shared" si="10"/>
        <v>-1.0774814611697305</v>
      </c>
      <c r="T11" s="1"/>
      <c r="U11">
        <f>(B11+D11)/2</f>
        <v>16</v>
      </c>
      <c r="V11" s="1">
        <f t="shared" si="11"/>
        <v>1.2041199826559248</v>
      </c>
    </row>
    <row r="12" spans="1:22" x14ac:dyDescent="0.5">
      <c r="A12" s="3">
        <v>4</v>
      </c>
      <c r="B12" s="3">
        <v>36</v>
      </c>
      <c r="C12" s="3">
        <v>36</v>
      </c>
      <c r="D12" s="3">
        <v>0</v>
      </c>
      <c r="E12" s="4">
        <f t="shared" si="0"/>
        <v>24</v>
      </c>
      <c r="F12" s="1">
        <f t="shared" si="8"/>
        <v>1.3802112417116059</v>
      </c>
      <c r="G12" s="1">
        <f t="shared" si="2"/>
        <v>1.3523999999999998</v>
      </c>
      <c r="H12" s="1">
        <f t="shared" si="3"/>
        <v>31.895999999999997</v>
      </c>
      <c r="I12" s="1"/>
      <c r="J12" s="1"/>
      <c r="K12" s="1">
        <f>B12/255</f>
        <v>0.14117647058823529</v>
      </c>
      <c r="L12" s="1">
        <f>C12/255</f>
        <v>0.14117647058823529</v>
      </c>
      <c r="M12" s="1">
        <f>D12/255</f>
        <v>0</v>
      </c>
      <c r="N12" s="1">
        <f t="shared" si="9"/>
        <v>0.14117647058823529</v>
      </c>
      <c r="O12" s="1">
        <f t="shared" si="4"/>
        <v>0.14117647058823529</v>
      </c>
      <c r="P12" s="1">
        <f t="shared" si="5"/>
        <v>0</v>
      </c>
      <c r="Q12" s="1">
        <f t="shared" si="6"/>
        <v>0.12508235294117648</v>
      </c>
      <c r="R12" s="1">
        <f t="shared" si="7"/>
        <v>9.4117647058823528E-2</v>
      </c>
      <c r="S12" s="1">
        <f t="shared" si="10"/>
        <v>-1.0263289387223491</v>
      </c>
      <c r="T12" s="1"/>
      <c r="U12">
        <f>(B12+D12)/2</f>
        <v>18</v>
      </c>
      <c r="V12" s="1">
        <f t="shared" si="11"/>
        <v>1.255272505103306</v>
      </c>
    </row>
    <row r="13" spans="1:22" x14ac:dyDescent="0.5">
      <c r="A13" s="3">
        <v>5</v>
      </c>
      <c r="B13" s="3">
        <v>40</v>
      </c>
      <c r="C13" s="3">
        <v>40</v>
      </c>
      <c r="D13" s="3">
        <v>0</v>
      </c>
      <c r="E13" s="4">
        <f t="shared" si="0"/>
        <v>26.666666666666668</v>
      </c>
      <c r="F13" s="1">
        <f t="shared" si="8"/>
        <v>1.4259687322722812</v>
      </c>
      <c r="G13" s="1">
        <f t="shared" si="2"/>
        <v>1.3883999999999999</v>
      </c>
      <c r="H13" s="1">
        <f t="shared" si="3"/>
        <v>35.44</v>
      </c>
      <c r="I13" s="1"/>
      <c r="J13" s="1"/>
      <c r="K13" s="1">
        <f>B13/255</f>
        <v>0.15686274509803921</v>
      </c>
      <c r="L13" s="1">
        <f>C13/255</f>
        <v>0.15686274509803921</v>
      </c>
      <c r="M13" s="1">
        <f>D13/255</f>
        <v>0</v>
      </c>
      <c r="N13" s="1">
        <f t="shared" si="9"/>
        <v>0.15686274509803921</v>
      </c>
      <c r="O13" s="1">
        <f t="shared" si="4"/>
        <v>0.15686274509803921</v>
      </c>
      <c r="P13" s="1">
        <f t="shared" si="5"/>
        <v>0</v>
      </c>
      <c r="Q13" s="1">
        <f t="shared" si="6"/>
        <v>0.13898039215686275</v>
      </c>
      <c r="R13" s="1">
        <f t="shared" si="7"/>
        <v>0.10457516339869281</v>
      </c>
      <c r="S13" s="1">
        <f t="shared" si="10"/>
        <v>-0.98057144816167396</v>
      </c>
      <c r="T13" s="1"/>
      <c r="U13">
        <f>(B13+D13)/2</f>
        <v>20</v>
      </c>
      <c r="V13" s="1">
        <f t="shared" si="11"/>
        <v>1.3010299956639813</v>
      </c>
    </row>
    <row r="14" spans="1:22" x14ac:dyDescent="0.5">
      <c r="A14" s="3">
        <v>6</v>
      </c>
      <c r="B14" s="3">
        <v>43</v>
      </c>
      <c r="C14" s="3">
        <v>43</v>
      </c>
      <c r="D14" s="3">
        <v>0</v>
      </c>
      <c r="E14" s="4">
        <f t="shared" si="0"/>
        <v>28.666666666666668</v>
      </c>
      <c r="F14" s="1">
        <f t="shared" si="8"/>
        <v>1.4573771965239053</v>
      </c>
      <c r="G14" s="1">
        <f t="shared" si="2"/>
        <v>1.4243999999999999</v>
      </c>
      <c r="H14" s="1">
        <f t="shared" si="3"/>
        <v>38.097999999999999</v>
      </c>
      <c r="I14" s="1"/>
      <c r="J14" s="1"/>
      <c r="K14" s="1">
        <f>B14/255</f>
        <v>0.16862745098039217</v>
      </c>
      <c r="L14" s="1">
        <f>C14/255</f>
        <v>0.16862745098039217</v>
      </c>
      <c r="M14" s="1">
        <f>D14/255</f>
        <v>0</v>
      </c>
      <c r="N14" s="1">
        <f t="shared" si="9"/>
        <v>0.16862745098039217</v>
      </c>
      <c r="O14" s="1">
        <f t="shared" si="4"/>
        <v>0.16862745098039217</v>
      </c>
      <c r="P14" s="1">
        <f t="shared" si="5"/>
        <v>0</v>
      </c>
      <c r="Q14" s="1">
        <f t="shared" si="6"/>
        <v>0.14940392156862747</v>
      </c>
      <c r="R14" s="1">
        <f t="shared" si="7"/>
        <v>0.11241830065359477</v>
      </c>
      <c r="S14" s="1">
        <f t="shared" si="10"/>
        <v>-0.94916298391004983</v>
      </c>
      <c r="T14" s="1"/>
      <c r="U14">
        <f>(B14+D14)/2</f>
        <v>21.5</v>
      </c>
      <c r="V14" s="1">
        <f t="shared" si="11"/>
        <v>1.3324384599156054</v>
      </c>
    </row>
    <row r="15" spans="1:22" x14ac:dyDescent="0.5">
      <c r="A15" s="3">
        <v>7</v>
      </c>
      <c r="B15" s="3">
        <v>46</v>
      </c>
      <c r="C15" s="3">
        <v>46</v>
      </c>
      <c r="D15" s="3">
        <v>0</v>
      </c>
      <c r="E15" s="4">
        <f t="shared" si="0"/>
        <v>30.666666666666668</v>
      </c>
      <c r="F15" s="1">
        <f t="shared" si="8"/>
        <v>1.4866665726258927</v>
      </c>
      <c r="G15" s="1">
        <f t="shared" si="2"/>
        <v>1.4603999999999999</v>
      </c>
      <c r="H15" s="1">
        <f t="shared" si="3"/>
        <v>40.756</v>
      </c>
      <c r="I15" s="1"/>
      <c r="J15" s="1"/>
      <c r="K15" s="1">
        <f>B15/255</f>
        <v>0.1803921568627451</v>
      </c>
      <c r="L15" s="1">
        <f>C15/255</f>
        <v>0.1803921568627451</v>
      </c>
      <c r="M15" s="1">
        <f>D15/255</f>
        <v>0</v>
      </c>
      <c r="N15" s="1">
        <f t="shared" si="9"/>
        <v>0.1803921568627451</v>
      </c>
      <c r="O15" s="1">
        <f t="shared" si="4"/>
        <v>0.1803921568627451</v>
      </c>
      <c r="P15" s="1">
        <f t="shared" si="5"/>
        <v>0</v>
      </c>
      <c r="Q15" s="1">
        <f t="shared" si="6"/>
        <v>0.15982745098039217</v>
      </c>
      <c r="R15" s="1">
        <f t="shared" si="7"/>
        <v>0.12026143790849673</v>
      </c>
      <c r="S15" s="1">
        <f t="shared" si="10"/>
        <v>-0.91987360780806238</v>
      </c>
      <c r="T15" s="1"/>
      <c r="U15">
        <f>(B15+D15)/2</f>
        <v>23</v>
      </c>
      <c r="V15" s="1">
        <f t="shared" si="11"/>
        <v>1.3617278360175928</v>
      </c>
    </row>
    <row r="16" spans="1:22" x14ac:dyDescent="0.5">
      <c r="A16" s="3">
        <v>8</v>
      </c>
      <c r="B16" s="3">
        <v>49</v>
      </c>
      <c r="C16" s="3">
        <v>49</v>
      </c>
      <c r="D16" s="3">
        <v>0</v>
      </c>
      <c r="E16" s="4">
        <f t="shared" si="0"/>
        <v>32.666666666666664</v>
      </c>
      <c r="F16" s="1">
        <f t="shared" si="8"/>
        <v>1.5141048209728323</v>
      </c>
      <c r="G16" s="1">
        <f t="shared" si="2"/>
        <v>1.4964</v>
      </c>
      <c r="H16" s="1">
        <f t="shared" si="3"/>
        <v>43.414000000000001</v>
      </c>
      <c r="I16" s="1"/>
      <c r="J16" s="1"/>
      <c r="K16" s="1">
        <f>B16/255</f>
        <v>0.19215686274509805</v>
      </c>
      <c r="L16" s="1">
        <f>C16/255</f>
        <v>0.19215686274509805</v>
      </c>
      <c r="M16" s="1">
        <f>D16/255</f>
        <v>0</v>
      </c>
      <c r="N16" s="1">
        <f t="shared" si="9"/>
        <v>0.19215686274509805</v>
      </c>
      <c r="O16" s="1">
        <f t="shared" si="4"/>
        <v>0.19215686274509805</v>
      </c>
      <c r="P16" s="1">
        <f t="shared" si="5"/>
        <v>0</v>
      </c>
      <c r="Q16" s="1">
        <f t="shared" si="6"/>
        <v>0.17025098039215689</v>
      </c>
      <c r="R16" s="1">
        <f t="shared" si="7"/>
        <v>0.12810457516339871</v>
      </c>
      <c r="S16" s="1">
        <f t="shared" si="10"/>
        <v>-0.89243535946112273</v>
      </c>
      <c r="T16" s="1"/>
      <c r="U16">
        <f>(B16+D16)/2</f>
        <v>24.5</v>
      </c>
      <c r="V16" s="1">
        <f t="shared" si="11"/>
        <v>1.3891660843645324</v>
      </c>
    </row>
    <row r="17" spans="1:22" x14ac:dyDescent="0.5">
      <c r="A17" s="3">
        <v>9</v>
      </c>
      <c r="B17" s="3">
        <v>52</v>
      </c>
      <c r="C17" s="3">
        <v>52</v>
      </c>
      <c r="D17" s="3">
        <v>0</v>
      </c>
      <c r="E17" s="4">
        <f t="shared" si="0"/>
        <v>34.666666666666664</v>
      </c>
      <c r="F17" s="1">
        <f t="shared" si="8"/>
        <v>1.5399120845791179</v>
      </c>
      <c r="G17" s="1">
        <f t="shared" si="2"/>
        <v>1.5324</v>
      </c>
      <c r="H17" s="1">
        <f t="shared" si="3"/>
        <v>46.071999999999996</v>
      </c>
      <c r="I17" s="1"/>
      <c r="J17" s="1"/>
      <c r="K17" s="1">
        <f>B17/255</f>
        <v>0.20392156862745098</v>
      </c>
      <c r="L17" s="1">
        <f>C17/255</f>
        <v>0.20392156862745098</v>
      </c>
      <c r="M17" s="1">
        <f>D17/255</f>
        <v>0</v>
      </c>
      <c r="N17" s="1">
        <f t="shared" si="9"/>
        <v>0.20392156862745098</v>
      </c>
      <c r="O17" s="1">
        <f t="shared" si="4"/>
        <v>0.20392156862745098</v>
      </c>
      <c r="P17" s="1">
        <f t="shared" si="5"/>
        <v>0</v>
      </c>
      <c r="Q17" s="1">
        <f t="shared" si="6"/>
        <v>0.18067450980392158</v>
      </c>
      <c r="R17" s="1">
        <f t="shared" si="7"/>
        <v>0.13594771241830064</v>
      </c>
      <c r="S17" s="1">
        <f t="shared" si="10"/>
        <v>-0.86662809585483724</v>
      </c>
      <c r="T17" s="1"/>
      <c r="U17">
        <f>(B17+D17)/2</f>
        <v>26</v>
      </c>
      <c r="V17" s="1">
        <f t="shared" si="11"/>
        <v>1.414973347970818</v>
      </c>
    </row>
    <row r="18" spans="1:22" x14ac:dyDescent="0.5">
      <c r="A18" s="3">
        <v>10</v>
      </c>
      <c r="B18" s="3">
        <v>55</v>
      </c>
      <c r="C18" s="3">
        <v>55</v>
      </c>
      <c r="D18" s="3">
        <v>0</v>
      </c>
      <c r="E18" s="4">
        <f t="shared" si="0"/>
        <v>36.666666666666664</v>
      </c>
      <c r="F18" s="1">
        <f t="shared" si="8"/>
        <v>1.5642714304385625</v>
      </c>
      <c r="G18" s="1">
        <f t="shared" si="2"/>
        <v>1.5684</v>
      </c>
      <c r="H18" s="1">
        <f t="shared" si="3"/>
        <v>48.73</v>
      </c>
      <c r="I18" s="1"/>
      <c r="J18" s="1"/>
      <c r="K18" s="1">
        <f>B18/255</f>
        <v>0.21568627450980393</v>
      </c>
      <c r="L18" s="1">
        <f>C18/255</f>
        <v>0.21568627450980393</v>
      </c>
      <c r="M18" s="1">
        <f>D18/255</f>
        <v>0</v>
      </c>
      <c r="N18" s="1">
        <f t="shared" si="9"/>
        <v>0.21568627450980393</v>
      </c>
      <c r="O18" s="1">
        <f t="shared" si="4"/>
        <v>0.21568627450980393</v>
      </c>
      <c r="P18" s="1">
        <f t="shared" si="5"/>
        <v>0</v>
      </c>
      <c r="Q18" s="1">
        <f t="shared" si="6"/>
        <v>0.1910980392156863</v>
      </c>
      <c r="R18" s="1">
        <f t="shared" si="7"/>
        <v>0.14379084967320263</v>
      </c>
      <c r="S18" s="1">
        <f t="shared" si="10"/>
        <v>-0.84226874999539247</v>
      </c>
      <c r="T18" s="1"/>
      <c r="U18">
        <f>(B18+D18)/2</f>
        <v>27.5</v>
      </c>
      <c r="V18" s="1">
        <f t="shared" si="11"/>
        <v>1.4393326938302626</v>
      </c>
    </row>
    <row r="19" spans="1:22" x14ac:dyDescent="0.5">
      <c r="A19" s="3">
        <v>11</v>
      </c>
      <c r="B19" s="3">
        <v>58</v>
      </c>
      <c r="C19" s="3">
        <v>58</v>
      </c>
      <c r="D19" s="3">
        <v>0</v>
      </c>
      <c r="E19" s="4">
        <f t="shared" si="0"/>
        <v>38.666666666666664</v>
      </c>
      <c r="F19" s="1">
        <f t="shared" si="8"/>
        <v>1.587336734507256</v>
      </c>
      <c r="G19" s="1">
        <f t="shared" si="2"/>
        <v>1.6043999999999998</v>
      </c>
      <c r="H19" s="1">
        <f t="shared" si="3"/>
        <v>51.387999999999998</v>
      </c>
      <c r="I19" s="1"/>
      <c r="J19" s="1"/>
      <c r="K19" s="1">
        <f>B19/255</f>
        <v>0.22745098039215686</v>
      </c>
      <c r="L19" s="1">
        <f>C19/255</f>
        <v>0.22745098039215686</v>
      </c>
      <c r="M19" s="1">
        <f>D19/255</f>
        <v>0</v>
      </c>
      <c r="N19" s="1">
        <f t="shared" si="9"/>
        <v>0.22745098039215686</v>
      </c>
      <c r="O19" s="1">
        <f t="shared" si="4"/>
        <v>0.22745098039215686</v>
      </c>
      <c r="P19" s="1">
        <f t="shared" si="5"/>
        <v>0</v>
      </c>
      <c r="Q19" s="1">
        <f t="shared" si="6"/>
        <v>0.20152156862745102</v>
      </c>
      <c r="R19" s="1">
        <f t="shared" si="7"/>
        <v>0.15163398692810456</v>
      </c>
      <c r="S19" s="1">
        <f t="shared" si="10"/>
        <v>-0.81920344592669914</v>
      </c>
      <c r="T19" s="1"/>
      <c r="U19">
        <f>(B19+D19)/2</f>
        <v>29</v>
      </c>
      <c r="V19" s="1">
        <f t="shared" si="11"/>
        <v>1.4623979978989561</v>
      </c>
    </row>
    <row r="20" spans="1:22" x14ac:dyDescent="0.5">
      <c r="A20" s="3">
        <v>12</v>
      </c>
      <c r="B20" s="3">
        <v>61</v>
      </c>
      <c r="C20" s="3">
        <v>61</v>
      </c>
      <c r="D20" s="3">
        <v>0</v>
      </c>
      <c r="E20" s="4">
        <f t="shared" si="0"/>
        <v>40.666666666666664</v>
      </c>
      <c r="F20" s="1">
        <f t="shared" si="8"/>
        <v>1.6092385759550858</v>
      </c>
      <c r="G20" s="1">
        <f t="shared" si="2"/>
        <v>1.6403999999999999</v>
      </c>
      <c r="H20" s="1">
        <f t="shared" si="3"/>
        <v>54.045999999999992</v>
      </c>
      <c r="I20" s="1"/>
      <c r="J20" s="1"/>
      <c r="K20" s="1">
        <f>B20/255</f>
        <v>0.23921568627450981</v>
      </c>
      <c r="L20" s="1">
        <f>C20/255</f>
        <v>0.23921568627450981</v>
      </c>
      <c r="M20" s="1">
        <f>D20/255</f>
        <v>0</v>
      </c>
      <c r="N20" s="1">
        <f t="shared" si="9"/>
        <v>0.23921568627450981</v>
      </c>
      <c r="O20" s="1">
        <f t="shared" si="4"/>
        <v>0.23921568627450981</v>
      </c>
      <c r="P20" s="1">
        <f t="shared" si="5"/>
        <v>0</v>
      </c>
      <c r="Q20" s="1">
        <f t="shared" si="6"/>
        <v>0.21194509803921571</v>
      </c>
      <c r="R20" s="1">
        <f t="shared" si="7"/>
        <v>0.15947712418300655</v>
      </c>
      <c r="S20" s="1">
        <f t="shared" si="10"/>
        <v>-0.79730160447886933</v>
      </c>
      <c r="T20" s="1"/>
      <c r="U20">
        <f>(B20+D20)/2</f>
        <v>30.5</v>
      </c>
      <c r="V20" s="1">
        <f t="shared" si="11"/>
        <v>1.4842998393467859</v>
      </c>
    </row>
    <row r="21" spans="1:22" x14ac:dyDescent="0.5">
      <c r="A21" s="3">
        <v>13</v>
      </c>
      <c r="B21" s="3">
        <v>64</v>
      </c>
      <c r="C21" s="3">
        <v>64</v>
      </c>
      <c r="D21" s="3">
        <v>0</v>
      </c>
      <c r="E21" s="4">
        <f t="shared" si="0"/>
        <v>42.666666666666664</v>
      </c>
      <c r="F21" s="1">
        <f t="shared" si="8"/>
        <v>1.630088714928206</v>
      </c>
      <c r="G21" s="1">
        <f t="shared" si="2"/>
        <v>1.6763999999999999</v>
      </c>
      <c r="H21" s="1">
        <f t="shared" si="3"/>
        <v>56.703999999999994</v>
      </c>
      <c r="I21" s="1"/>
      <c r="J21" s="1"/>
      <c r="K21" s="1">
        <f>B21/255</f>
        <v>0.25098039215686274</v>
      </c>
      <c r="L21" s="1">
        <f>C21/255</f>
        <v>0.25098039215686274</v>
      </c>
      <c r="M21" s="1">
        <f>D21/255</f>
        <v>0</v>
      </c>
      <c r="N21" s="1">
        <f t="shared" si="9"/>
        <v>0.25098039215686274</v>
      </c>
      <c r="O21" s="1">
        <f t="shared" si="4"/>
        <v>0.25098039215686274</v>
      </c>
      <c r="P21" s="1">
        <f t="shared" si="5"/>
        <v>0</v>
      </c>
      <c r="Q21" s="1">
        <f t="shared" si="6"/>
        <v>0.22236862745098041</v>
      </c>
      <c r="R21" s="1">
        <f t="shared" si="7"/>
        <v>0.16732026143790849</v>
      </c>
      <c r="S21" s="1">
        <f t="shared" si="10"/>
        <v>-0.77645146550574928</v>
      </c>
      <c r="T21" s="1"/>
      <c r="U21">
        <f>(B21+D21)/2</f>
        <v>32</v>
      </c>
      <c r="V21" s="1">
        <f t="shared" si="11"/>
        <v>1.505149978319906</v>
      </c>
    </row>
    <row r="22" spans="1:22" x14ac:dyDescent="0.5">
      <c r="A22" s="3">
        <v>14</v>
      </c>
      <c r="B22" s="3">
        <v>76</v>
      </c>
      <c r="C22" s="3">
        <v>76</v>
      </c>
      <c r="D22" s="3">
        <v>0</v>
      </c>
      <c r="E22" s="4">
        <f t="shared" si="0"/>
        <v>50.666666666666664</v>
      </c>
      <c r="F22" s="1">
        <f t="shared" si="8"/>
        <v>1.70472233322511</v>
      </c>
      <c r="G22" s="1">
        <f t="shared" si="2"/>
        <v>1.7123999999999999</v>
      </c>
      <c r="H22" s="1">
        <f t="shared" si="3"/>
        <v>67.335999999999999</v>
      </c>
      <c r="I22" s="1"/>
      <c r="J22" s="1"/>
      <c r="K22" s="1">
        <f>B22/255</f>
        <v>0.29803921568627451</v>
      </c>
      <c r="L22" s="1">
        <f>C22/255</f>
        <v>0.29803921568627451</v>
      </c>
      <c r="M22" s="1">
        <f>D22/255</f>
        <v>0</v>
      </c>
      <c r="N22" s="1">
        <f t="shared" si="9"/>
        <v>0.29803921568627451</v>
      </c>
      <c r="O22" s="1">
        <f t="shared" si="4"/>
        <v>0.29803921568627451</v>
      </c>
      <c r="P22" s="1">
        <f t="shared" si="5"/>
        <v>0</v>
      </c>
      <c r="Q22" s="1">
        <f t="shared" si="6"/>
        <v>0.26406274509803923</v>
      </c>
      <c r="R22" s="1">
        <f t="shared" si="7"/>
        <v>0.19869281045751633</v>
      </c>
      <c r="S22" s="1">
        <f t="shared" si="10"/>
        <v>-0.7018178472088451</v>
      </c>
      <c r="T22" s="1"/>
      <c r="U22">
        <f>(B22+D22)/2</f>
        <v>38</v>
      </c>
      <c r="V22" s="1">
        <f t="shared" si="11"/>
        <v>1.5797835966168101</v>
      </c>
    </row>
    <row r="23" spans="1:22" x14ac:dyDescent="0.5">
      <c r="A23" s="3">
        <v>15</v>
      </c>
      <c r="B23" s="3">
        <v>88</v>
      </c>
      <c r="C23" s="3">
        <v>88</v>
      </c>
      <c r="D23" s="3">
        <v>0</v>
      </c>
      <c r="E23" s="4">
        <f t="shared" si="0"/>
        <v>58.666666666666664</v>
      </c>
      <c r="F23" s="1">
        <f t="shared" si="8"/>
        <v>1.7683914130944873</v>
      </c>
      <c r="G23" s="1">
        <f t="shared" si="2"/>
        <v>1.7483999999999997</v>
      </c>
      <c r="H23" s="1">
        <f t="shared" si="3"/>
        <v>77.967999999999989</v>
      </c>
      <c r="I23" s="1"/>
      <c r="J23" s="1"/>
      <c r="K23" s="1">
        <f>B23/255</f>
        <v>0.34509803921568627</v>
      </c>
      <c r="L23" s="1">
        <f>C23/255</f>
        <v>0.34509803921568627</v>
      </c>
      <c r="M23" s="1">
        <f>D23/255</f>
        <v>0</v>
      </c>
      <c r="N23" s="1">
        <f t="shared" si="9"/>
        <v>0.34509803921568627</v>
      </c>
      <c r="O23" s="1">
        <f t="shared" si="4"/>
        <v>0.34509803921568627</v>
      </c>
      <c r="P23" s="1">
        <f t="shared" si="5"/>
        <v>0</v>
      </c>
      <c r="Q23" s="1">
        <f t="shared" si="6"/>
        <v>0.30575686274509806</v>
      </c>
      <c r="R23" s="1">
        <f t="shared" si="7"/>
        <v>0.23006535947712417</v>
      </c>
      <c r="S23" s="1">
        <f t="shared" si="10"/>
        <v>-0.63814876733946779</v>
      </c>
      <c r="T23" s="1"/>
      <c r="U23">
        <f>(B23+D23)/2</f>
        <v>44</v>
      </c>
      <c r="V23" s="1">
        <f t="shared" si="11"/>
        <v>1.6434526764861874</v>
      </c>
    </row>
    <row r="24" spans="1:22" x14ac:dyDescent="0.5">
      <c r="A24" s="3">
        <v>16</v>
      </c>
      <c r="B24" s="3">
        <v>100</v>
      </c>
      <c r="C24" s="3">
        <v>100</v>
      </c>
      <c r="D24" s="3">
        <v>0</v>
      </c>
      <c r="E24" s="4">
        <f t="shared" si="0"/>
        <v>66.666666666666671</v>
      </c>
      <c r="F24" s="1">
        <f t="shared" si="8"/>
        <v>1.8239087409443189</v>
      </c>
      <c r="G24" s="1">
        <f t="shared" si="2"/>
        <v>1.7843999999999998</v>
      </c>
      <c r="H24" s="1">
        <f t="shared" si="3"/>
        <v>88.6</v>
      </c>
      <c r="I24" s="1"/>
      <c r="J24" s="1"/>
      <c r="K24" s="1">
        <f>B24/255</f>
        <v>0.39215686274509803</v>
      </c>
      <c r="L24" s="1">
        <f>C24/255</f>
        <v>0.39215686274509803</v>
      </c>
      <c r="M24" s="1">
        <f>D24/255</f>
        <v>0</v>
      </c>
      <c r="N24" s="1">
        <f t="shared" si="9"/>
        <v>0.39215686274509803</v>
      </c>
      <c r="O24" s="1">
        <f t="shared" si="4"/>
        <v>0.39215686274509803</v>
      </c>
      <c r="P24" s="1">
        <f t="shared" si="5"/>
        <v>0</v>
      </c>
      <c r="Q24" s="1">
        <f t="shared" si="6"/>
        <v>0.34745098039215688</v>
      </c>
      <c r="R24" s="1">
        <f t="shared" si="7"/>
        <v>0.26143790849673204</v>
      </c>
      <c r="S24" s="1">
        <f t="shared" si="10"/>
        <v>-0.58263143948963636</v>
      </c>
      <c r="T24" s="1"/>
      <c r="U24">
        <f>(B24+D24)/2</f>
        <v>50</v>
      </c>
      <c r="V24" s="1">
        <f t="shared" si="11"/>
        <v>1.6989700043360187</v>
      </c>
    </row>
    <row r="25" spans="1:22" x14ac:dyDescent="0.5">
      <c r="A25" s="3">
        <v>17</v>
      </c>
      <c r="B25" s="3">
        <v>105</v>
      </c>
      <c r="C25" s="3">
        <v>105</v>
      </c>
      <c r="D25" s="3">
        <v>0</v>
      </c>
      <c r="E25" s="4">
        <f t="shared" si="0"/>
        <v>70</v>
      </c>
      <c r="F25" s="1">
        <f t="shared" si="8"/>
        <v>1.8450980400142569</v>
      </c>
      <c r="G25" s="1">
        <f t="shared" si="2"/>
        <v>1.8203999999999998</v>
      </c>
      <c r="H25" s="1">
        <f t="shared" si="3"/>
        <v>93.03</v>
      </c>
      <c r="I25" s="1"/>
      <c r="J25" s="1"/>
      <c r="K25" s="1">
        <f>B25/255</f>
        <v>0.41176470588235292</v>
      </c>
      <c r="L25" s="1">
        <f>C25/255</f>
        <v>0.41176470588235292</v>
      </c>
      <c r="M25" s="1">
        <f>D25/255</f>
        <v>0</v>
      </c>
      <c r="N25" s="1">
        <f t="shared" si="9"/>
        <v>0.41176470588235292</v>
      </c>
      <c r="O25" s="1">
        <f t="shared" si="4"/>
        <v>0.41176470588235292</v>
      </c>
      <c r="P25" s="1">
        <f t="shared" si="5"/>
        <v>0</v>
      </c>
      <c r="Q25" s="1">
        <f t="shared" si="6"/>
        <v>0.36482352941176471</v>
      </c>
      <c r="R25" s="1">
        <f t="shared" si="7"/>
        <v>0.2745098039215686</v>
      </c>
      <c r="S25" s="1">
        <f t="shared" si="10"/>
        <v>-0.56144214041969842</v>
      </c>
      <c r="T25" s="1"/>
      <c r="U25">
        <f>(B25+D25)/2</f>
        <v>52.5</v>
      </c>
      <c r="V25" s="1">
        <f t="shared" si="11"/>
        <v>1.7201593034059568</v>
      </c>
    </row>
    <row r="26" spans="1:22" x14ac:dyDescent="0.5">
      <c r="A26" s="3">
        <v>18</v>
      </c>
      <c r="B26" s="3">
        <v>110</v>
      </c>
      <c r="C26" s="3">
        <v>110</v>
      </c>
      <c r="D26" s="3">
        <v>0</v>
      </c>
      <c r="E26" s="4">
        <f t="shared" si="0"/>
        <v>73.333333333333329</v>
      </c>
      <c r="F26" s="1">
        <f t="shared" si="8"/>
        <v>1.8653014261025438</v>
      </c>
      <c r="G26" s="1">
        <f t="shared" si="2"/>
        <v>1.8563999999999998</v>
      </c>
      <c r="H26" s="1">
        <f t="shared" si="3"/>
        <v>97.46</v>
      </c>
      <c r="I26" s="1"/>
      <c r="J26" s="1"/>
      <c r="K26" s="1">
        <f>B26/255</f>
        <v>0.43137254901960786</v>
      </c>
      <c r="L26" s="1">
        <f>C26/255</f>
        <v>0.43137254901960786</v>
      </c>
      <c r="M26" s="1">
        <f>D26/255</f>
        <v>0</v>
      </c>
      <c r="N26" s="1">
        <f t="shared" si="9"/>
        <v>0.43137254901960786</v>
      </c>
      <c r="O26" s="1">
        <f t="shared" si="4"/>
        <v>0.43137254901960786</v>
      </c>
      <c r="P26" s="1">
        <f t="shared" si="5"/>
        <v>0</v>
      </c>
      <c r="Q26" s="1">
        <f t="shared" si="6"/>
        <v>0.3821960784313726</v>
      </c>
      <c r="R26" s="1">
        <f t="shared" si="7"/>
        <v>0.28758169934640526</v>
      </c>
      <c r="S26" s="1">
        <f t="shared" si="10"/>
        <v>-0.54123875433141133</v>
      </c>
      <c r="T26" s="1"/>
      <c r="U26">
        <f>(B26+D26)/2</f>
        <v>55</v>
      </c>
      <c r="V26" s="1">
        <f t="shared" si="11"/>
        <v>1.7403626894942439</v>
      </c>
    </row>
    <row r="27" spans="1:22" x14ac:dyDescent="0.5">
      <c r="A27" s="3">
        <v>19</v>
      </c>
      <c r="B27" s="3">
        <v>115</v>
      </c>
      <c r="C27" s="3">
        <v>115</v>
      </c>
      <c r="D27" s="3">
        <v>0</v>
      </c>
      <c r="E27" s="4">
        <f t="shared" si="0"/>
        <v>76.666666666666671</v>
      </c>
      <c r="F27" s="1">
        <f t="shared" si="8"/>
        <v>1.8846065812979305</v>
      </c>
      <c r="G27" s="1">
        <f t="shared" si="2"/>
        <v>1.8923999999999999</v>
      </c>
      <c r="H27" s="1">
        <f t="shared" si="3"/>
        <v>101.88999999999999</v>
      </c>
      <c r="I27" s="1"/>
      <c r="J27" s="1"/>
      <c r="K27" s="1">
        <f>B27/255</f>
        <v>0.45098039215686275</v>
      </c>
      <c r="L27" s="1">
        <f>C27/255</f>
        <v>0.45098039215686275</v>
      </c>
      <c r="M27" s="1">
        <f>D27/255</f>
        <v>0</v>
      </c>
      <c r="N27" s="1">
        <f t="shared" si="9"/>
        <v>0.45098039215686275</v>
      </c>
      <c r="O27" s="1">
        <f t="shared" si="4"/>
        <v>0.45098039215686275</v>
      </c>
      <c r="P27" s="1">
        <f t="shared" si="5"/>
        <v>0</v>
      </c>
      <c r="Q27" s="1">
        <f t="shared" si="6"/>
        <v>0.39956862745098043</v>
      </c>
      <c r="R27" s="1">
        <f t="shared" si="7"/>
        <v>0.30065359477124182</v>
      </c>
      <c r="S27" s="1">
        <f t="shared" si="10"/>
        <v>-0.52193359913602477</v>
      </c>
      <c r="T27" s="1"/>
      <c r="U27">
        <f>(B27+D27)/2</f>
        <v>57.5</v>
      </c>
      <c r="V27" s="1">
        <f t="shared" si="11"/>
        <v>1.7596678446896306</v>
      </c>
    </row>
    <row r="28" spans="1:22" x14ac:dyDescent="0.5">
      <c r="A28" s="3">
        <v>20</v>
      </c>
      <c r="B28" s="3">
        <v>120</v>
      </c>
      <c r="C28" s="3">
        <v>120</v>
      </c>
      <c r="D28" s="3">
        <v>0</v>
      </c>
      <c r="E28" s="4">
        <f t="shared" si="0"/>
        <v>80</v>
      </c>
      <c r="F28" s="1">
        <f t="shared" si="8"/>
        <v>1.9030899869919435</v>
      </c>
      <c r="G28" s="1">
        <f t="shared" si="2"/>
        <v>1.9283999999999999</v>
      </c>
      <c r="H28" s="1">
        <f t="shared" si="3"/>
        <v>106.32</v>
      </c>
      <c r="I28" s="1"/>
      <c r="J28" s="1"/>
      <c r="K28" s="1">
        <f>B28/255</f>
        <v>0.47058823529411764</v>
      </c>
      <c r="L28" s="1">
        <f>C28/255</f>
        <v>0.47058823529411764</v>
      </c>
      <c r="M28" s="1">
        <f>D28/255</f>
        <v>0</v>
      </c>
      <c r="N28" s="1">
        <f t="shared" si="9"/>
        <v>0.47058823529411764</v>
      </c>
      <c r="O28" s="1">
        <f t="shared" si="4"/>
        <v>0.47058823529411764</v>
      </c>
      <c r="P28" s="1">
        <f t="shared" si="5"/>
        <v>0</v>
      </c>
      <c r="Q28" s="1">
        <f t="shared" si="6"/>
        <v>0.41694117647058826</v>
      </c>
      <c r="R28" s="1">
        <f t="shared" si="7"/>
        <v>0.31372549019607843</v>
      </c>
      <c r="S28" s="1">
        <f t="shared" si="10"/>
        <v>-0.50345019344201158</v>
      </c>
      <c r="T28" s="1"/>
      <c r="U28">
        <f>(B28+D28)/2</f>
        <v>60</v>
      </c>
      <c r="V28" s="1">
        <f t="shared" si="11"/>
        <v>1.7781512503836436</v>
      </c>
    </row>
    <row r="29" spans="1:22" x14ac:dyDescent="0.5">
      <c r="A29" s="3">
        <v>21</v>
      </c>
      <c r="B29" s="3">
        <v>125</v>
      </c>
      <c r="C29" s="3">
        <v>125</v>
      </c>
      <c r="D29" s="3">
        <v>0</v>
      </c>
      <c r="E29" s="4">
        <f t="shared" si="0"/>
        <v>83.333333333333329</v>
      </c>
      <c r="F29" s="1">
        <f t="shared" si="8"/>
        <v>1.9208187539523751</v>
      </c>
      <c r="G29" s="1">
        <f t="shared" si="2"/>
        <v>1.9643999999999999</v>
      </c>
      <c r="H29" s="1">
        <f t="shared" si="3"/>
        <v>110.75</v>
      </c>
      <c r="I29" s="1"/>
      <c r="J29" s="1"/>
      <c r="K29" s="1">
        <f>B29/255</f>
        <v>0.49019607843137253</v>
      </c>
      <c r="L29" s="1">
        <f>C29/255</f>
        <v>0.49019607843137253</v>
      </c>
      <c r="M29" s="1">
        <f>D29/255</f>
        <v>0</v>
      </c>
      <c r="N29" s="1">
        <f t="shared" si="9"/>
        <v>0.49019607843137253</v>
      </c>
      <c r="O29" s="1">
        <f t="shared" si="4"/>
        <v>0.49019607843137253</v>
      </c>
      <c r="P29" s="1">
        <f t="shared" si="5"/>
        <v>0</v>
      </c>
      <c r="Q29" s="1">
        <f t="shared" si="6"/>
        <v>0.43431372549019609</v>
      </c>
      <c r="R29" s="1">
        <f t="shared" si="7"/>
        <v>0.32679738562091504</v>
      </c>
      <c r="S29" s="1">
        <f t="shared" si="10"/>
        <v>-0.48572142648158001</v>
      </c>
      <c r="T29" s="1"/>
      <c r="U29">
        <f>(B29+D29)/2</f>
        <v>62.5</v>
      </c>
      <c r="V29" s="1">
        <f>LOG10(U29)</f>
        <v>1.7958800173440752</v>
      </c>
    </row>
    <row r="30" spans="1:22" x14ac:dyDescent="0.5">
      <c r="A30" s="3">
        <v>22</v>
      </c>
      <c r="B30" s="3">
        <v>130</v>
      </c>
      <c r="C30" s="3">
        <v>130</v>
      </c>
      <c r="D30" s="3">
        <v>0</v>
      </c>
      <c r="E30" s="4">
        <f t="shared" si="0"/>
        <v>86.666666666666671</v>
      </c>
      <c r="F30" s="1">
        <f t="shared" si="8"/>
        <v>1.9378520932511556</v>
      </c>
      <c r="G30" s="1">
        <f t="shared" si="2"/>
        <v>2.0004</v>
      </c>
      <c r="H30" s="1">
        <f t="shared" si="3"/>
        <v>115.18</v>
      </c>
      <c r="I30" s="1"/>
      <c r="J30" s="1"/>
      <c r="K30" s="1">
        <f>B30/255</f>
        <v>0.50980392156862742</v>
      </c>
      <c r="L30" s="1">
        <f>C30/255</f>
        <v>0.50980392156862742</v>
      </c>
      <c r="M30" s="1">
        <f>D30/255</f>
        <v>0</v>
      </c>
      <c r="N30" s="1">
        <f t="shared" si="9"/>
        <v>0.50980392156862742</v>
      </c>
      <c r="O30" s="1">
        <f t="shared" si="4"/>
        <v>0.50980392156862742</v>
      </c>
      <c r="P30" s="1">
        <f t="shared" si="5"/>
        <v>0</v>
      </c>
      <c r="Q30" s="1">
        <f t="shared" si="6"/>
        <v>0.45168627450980392</v>
      </c>
      <c r="R30" s="1">
        <f t="shared" si="7"/>
        <v>0.33986928104575159</v>
      </c>
      <c r="S30" s="1">
        <f t="shared" si="10"/>
        <v>-0.4686880871827997</v>
      </c>
      <c r="T30" s="1"/>
      <c r="U30">
        <f>(B30+D30)/2</f>
        <v>65</v>
      </c>
      <c r="V30" s="1">
        <f t="shared" si="11"/>
        <v>1.8129133566428555</v>
      </c>
    </row>
    <row r="31" spans="1:22" x14ac:dyDescent="0.5">
      <c r="A31" s="3">
        <v>23</v>
      </c>
      <c r="B31" s="3">
        <v>140</v>
      </c>
      <c r="C31" s="3">
        <v>140</v>
      </c>
      <c r="D31" s="3">
        <v>0</v>
      </c>
      <c r="E31" s="4">
        <f t="shared" si="0"/>
        <v>93.333333333333329</v>
      </c>
      <c r="F31" s="1">
        <f t="shared" si="8"/>
        <v>1.9700367766225568</v>
      </c>
      <c r="G31" s="1">
        <f t="shared" si="2"/>
        <v>2.0364</v>
      </c>
      <c r="H31" s="1">
        <f t="shared" si="3"/>
        <v>124.03999999999999</v>
      </c>
      <c r="I31" s="1"/>
      <c r="J31" s="1"/>
      <c r="K31" s="1">
        <f>B31/255</f>
        <v>0.5490196078431373</v>
      </c>
      <c r="L31" s="1">
        <f>C31/255</f>
        <v>0.5490196078431373</v>
      </c>
      <c r="M31" s="1">
        <f>D31/255</f>
        <v>0</v>
      </c>
      <c r="N31" s="1">
        <f t="shared" si="9"/>
        <v>0.5490196078431373</v>
      </c>
      <c r="O31" s="1">
        <f t="shared" si="4"/>
        <v>0.5490196078431373</v>
      </c>
      <c r="P31" s="1">
        <f t="shared" si="5"/>
        <v>0</v>
      </c>
      <c r="Q31" s="1">
        <f t="shared" si="6"/>
        <v>0.48643137254901969</v>
      </c>
      <c r="R31" s="1">
        <f t="shared" si="7"/>
        <v>0.36601307189542487</v>
      </c>
      <c r="S31" s="1">
        <f t="shared" si="10"/>
        <v>-0.43650340381139835</v>
      </c>
      <c r="T31" s="1"/>
      <c r="U31">
        <f>(B31+D31)/2</f>
        <v>70</v>
      </c>
      <c r="V31" s="1">
        <f t="shared" si="11"/>
        <v>1.8450980400142569</v>
      </c>
    </row>
    <row r="32" spans="1:22" x14ac:dyDescent="0.5">
      <c r="A32" s="3">
        <v>24</v>
      </c>
      <c r="B32" s="3">
        <v>154</v>
      </c>
      <c r="C32" s="3">
        <v>154</v>
      </c>
      <c r="D32" s="3">
        <v>0</v>
      </c>
      <c r="E32" s="4">
        <f t="shared" si="0"/>
        <v>102.66666666666667</v>
      </c>
      <c r="F32" s="1">
        <f t="shared" si="8"/>
        <v>2.0114294617807817</v>
      </c>
      <c r="G32" s="1">
        <f t="shared" si="2"/>
        <v>2.0724</v>
      </c>
      <c r="H32" s="1">
        <f t="shared" si="3"/>
        <v>136.44399999999999</v>
      </c>
      <c r="I32" s="1"/>
      <c r="J32" s="1"/>
      <c r="K32" s="1">
        <f>B32/255</f>
        <v>0.60392156862745094</v>
      </c>
      <c r="L32" s="1">
        <f>C32/255</f>
        <v>0.60392156862745094</v>
      </c>
      <c r="M32" s="1">
        <f>D32/255</f>
        <v>0</v>
      </c>
      <c r="N32" s="1">
        <f t="shared" si="9"/>
        <v>0.60392156862745094</v>
      </c>
      <c r="O32" s="1">
        <f t="shared" si="4"/>
        <v>0.60392156862745094</v>
      </c>
      <c r="P32" s="1">
        <f t="shared" si="5"/>
        <v>0</v>
      </c>
      <c r="Q32" s="1">
        <f t="shared" si="6"/>
        <v>0.53507450980392157</v>
      </c>
      <c r="R32" s="1">
        <f t="shared" si="7"/>
        <v>0.40261437908496728</v>
      </c>
      <c r="S32" s="1">
        <f t="shared" si="10"/>
        <v>-0.39511071865317338</v>
      </c>
      <c r="T32" s="1"/>
      <c r="U32">
        <f>(B32+D32)/2</f>
        <v>77</v>
      </c>
      <c r="V32" s="1">
        <f t="shared" si="11"/>
        <v>1.8864907251724818</v>
      </c>
    </row>
    <row r="33" spans="1:22" x14ac:dyDescent="0.5">
      <c r="A33" s="3">
        <v>25</v>
      </c>
      <c r="B33" s="3">
        <v>168</v>
      </c>
      <c r="C33" s="3">
        <v>168</v>
      </c>
      <c r="D33" s="3">
        <v>0</v>
      </c>
      <c r="E33" s="4">
        <f t="shared" si="0"/>
        <v>112</v>
      </c>
      <c r="F33" s="1">
        <f t="shared" si="8"/>
        <v>2.0492180226701815</v>
      </c>
      <c r="G33" s="1">
        <f t="shared" si="2"/>
        <v>2.1083999999999996</v>
      </c>
      <c r="H33" s="1">
        <f t="shared" si="3"/>
        <v>148.84800000000001</v>
      </c>
      <c r="I33" s="1"/>
      <c r="J33" s="1"/>
      <c r="K33" s="1">
        <f>B33/255</f>
        <v>0.6588235294117647</v>
      </c>
      <c r="L33" s="1">
        <f>C33/255</f>
        <v>0.6588235294117647</v>
      </c>
      <c r="M33" s="1">
        <f>D33/255</f>
        <v>0</v>
      </c>
      <c r="N33" s="1">
        <f t="shared" si="9"/>
        <v>0.6588235294117647</v>
      </c>
      <c r="O33" s="1">
        <f t="shared" si="4"/>
        <v>0.6588235294117647</v>
      </c>
      <c r="P33" s="1">
        <f t="shared" si="5"/>
        <v>0</v>
      </c>
      <c r="Q33" s="1">
        <f t="shared" si="6"/>
        <v>0.58371764705882356</v>
      </c>
      <c r="R33" s="1">
        <f t="shared" si="7"/>
        <v>0.4392156862745098</v>
      </c>
      <c r="S33" s="1">
        <f t="shared" si="10"/>
        <v>-0.35732215776377357</v>
      </c>
      <c r="T33" s="1"/>
      <c r="U33">
        <f>(B33+D33)/2</f>
        <v>84</v>
      </c>
      <c r="V33" s="1">
        <f t="shared" si="11"/>
        <v>1.9242792860618816</v>
      </c>
    </row>
    <row r="34" spans="1:22" x14ac:dyDescent="0.5">
      <c r="A34" s="3">
        <v>26</v>
      </c>
      <c r="B34" s="3">
        <v>230</v>
      </c>
      <c r="C34" s="3">
        <v>230</v>
      </c>
      <c r="D34" s="3">
        <v>0</v>
      </c>
      <c r="E34" s="4">
        <f t="shared" si="0"/>
        <v>153.33333333333334</v>
      </c>
      <c r="F34" s="1">
        <f t="shared" si="8"/>
        <v>2.1856365769619117</v>
      </c>
      <c r="G34" s="1">
        <f t="shared" si="2"/>
        <v>2.1444000000000001</v>
      </c>
      <c r="H34" s="1">
        <f t="shared" si="3"/>
        <v>203.77999999999997</v>
      </c>
      <c r="I34" s="1"/>
      <c r="J34" s="1"/>
      <c r="K34" s="1">
        <f>B34/255</f>
        <v>0.90196078431372551</v>
      </c>
      <c r="L34" s="1">
        <f>C34/255</f>
        <v>0.90196078431372551</v>
      </c>
      <c r="M34" s="1">
        <f>D34/255</f>
        <v>0</v>
      </c>
      <c r="N34" s="1">
        <f t="shared" si="9"/>
        <v>0.90196078431372551</v>
      </c>
      <c r="O34" s="1">
        <f t="shared" si="4"/>
        <v>0.90196078431372551</v>
      </c>
      <c r="P34" s="1">
        <f t="shared" si="5"/>
        <v>0</v>
      </c>
      <c r="Q34" s="1">
        <f t="shared" si="6"/>
        <v>0.79913725490196086</v>
      </c>
      <c r="R34" s="1">
        <f t="shared" si="7"/>
        <v>0.60130718954248363</v>
      </c>
      <c r="S34" s="1">
        <f t="shared" si="10"/>
        <v>-0.22090360347204355</v>
      </c>
      <c r="T34" s="1"/>
      <c r="U34">
        <f>(B34+D34)/2</f>
        <v>115</v>
      </c>
      <c r="V34" s="1">
        <f t="shared" si="11"/>
        <v>2.0606978403536118</v>
      </c>
    </row>
    <row r="35" spans="1:22" x14ac:dyDescent="0.5">
      <c r="A35" s="3">
        <v>27</v>
      </c>
      <c r="B35" s="3">
        <v>247</v>
      </c>
      <c r="C35" s="3">
        <v>247</v>
      </c>
      <c r="D35" s="3">
        <v>20</v>
      </c>
      <c r="E35" s="4">
        <f t="shared" si="0"/>
        <v>171.33333333333334</v>
      </c>
      <c r="F35" s="1">
        <f t="shared" si="8"/>
        <v>2.2338418642756133</v>
      </c>
      <c r="G35" s="1">
        <f t="shared" si="2"/>
        <v>2.1803999999999997</v>
      </c>
      <c r="H35" s="1">
        <f t="shared" si="3"/>
        <v>221.12199999999999</v>
      </c>
      <c r="I35" s="1"/>
      <c r="J35" s="1"/>
      <c r="K35" s="1">
        <f>B35/255</f>
        <v>0.96862745098039216</v>
      </c>
      <c r="L35" s="1">
        <f>C35/255</f>
        <v>0.96862745098039216</v>
      </c>
      <c r="M35" s="1">
        <f>D35/255</f>
        <v>7.8431372549019607E-2</v>
      </c>
      <c r="N35" s="1">
        <f t="shared" si="9"/>
        <v>0.96862745098039216</v>
      </c>
      <c r="O35" s="1">
        <f t="shared" si="4"/>
        <v>0.96862745098039216</v>
      </c>
      <c r="P35" s="1">
        <f t="shared" si="5"/>
        <v>7.8431372549019607E-2</v>
      </c>
      <c r="Q35" s="1">
        <f t="shared" si="6"/>
        <v>0.86714509803921569</v>
      </c>
      <c r="R35" s="1">
        <f t="shared" si="7"/>
        <v>0.67189542483660125</v>
      </c>
      <c r="S35" s="1">
        <f t="shared" si="10"/>
        <v>-0.17269831615834191</v>
      </c>
      <c r="T35" s="1"/>
      <c r="U35">
        <f>(B35+D35)/2</f>
        <v>133.5</v>
      </c>
      <c r="V35" s="1">
        <f t="shared" si="11"/>
        <v>2.1254812657005941</v>
      </c>
    </row>
    <row r="36" spans="1:22" x14ac:dyDescent="0.5">
      <c r="A36" s="3">
        <v>28</v>
      </c>
      <c r="B36" s="3">
        <v>255</v>
      </c>
      <c r="C36" s="3">
        <v>255</v>
      </c>
      <c r="D36" s="3">
        <v>50</v>
      </c>
      <c r="E36" s="4">
        <f t="shared" si="0"/>
        <v>186.66666666666666</v>
      </c>
      <c r="F36" s="1">
        <f t="shared" si="8"/>
        <v>2.2710667722865381</v>
      </c>
      <c r="G36" s="1">
        <f t="shared" si="2"/>
        <v>2.2164000000000001</v>
      </c>
      <c r="H36" s="1">
        <f t="shared" si="3"/>
        <v>231.63</v>
      </c>
      <c r="I36" s="1"/>
      <c r="J36" s="1"/>
      <c r="K36" s="1">
        <f>B36/255</f>
        <v>1</v>
      </c>
      <c r="L36" s="1">
        <f>C36/255</f>
        <v>1</v>
      </c>
      <c r="M36" s="1">
        <f>D36/255</f>
        <v>0.19607843137254902</v>
      </c>
      <c r="N36" s="1">
        <f t="shared" si="9"/>
        <v>1</v>
      </c>
      <c r="O36" s="1">
        <f t="shared" si="4"/>
        <v>1</v>
      </c>
      <c r="P36" s="1">
        <f t="shared" si="5"/>
        <v>0.19607843137254902</v>
      </c>
      <c r="Q36" s="1">
        <f t="shared" si="6"/>
        <v>0.9083529411764707</v>
      </c>
      <c r="R36" s="1">
        <f t="shared" si="7"/>
        <v>0.73202614379084974</v>
      </c>
      <c r="S36" s="1">
        <f t="shared" si="10"/>
        <v>-0.13547340814741715</v>
      </c>
      <c r="T36" s="1"/>
      <c r="U36">
        <f>(B36+D36)/2</f>
        <v>152.5</v>
      </c>
      <c r="V36" s="1">
        <f t="shared" si="11"/>
        <v>2.1832698436828046</v>
      </c>
    </row>
    <row r="37" spans="1:22" x14ac:dyDescent="0.5">
      <c r="A37" s="3">
        <v>29</v>
      </c>
      <c r="B37" s="3">
        <v>255</v>
      </c>
      <c r="C37" s="3">
        <v>255</v>
      </c>
      <c r="D37" s="3">
        <v>80</v>
      </c>
      <c r="E37" s="4">
        <f t="shared" si="0"/>
        <v>196.66666666666666</v>
      </c>
      <c r="F37" s="1">
        <f t="shared" si="8"/>
        <v>2.2937307569224816</v>
      </c>
      <c r="G37" s="1">
        <f t="shared" si="2"/>
        <v>2.2523999999999997</v>
      </c>
      <c r="H37" s="1">
        <f t="shared" si="3"/>
        <v>235.05</v>
      </c>
      <c r="I37" s="1"/>
      <c r="J37" s="1"/>
      <c r="K37" s="1">
        <f>B37/255</f>
        <v>1</v>
      </c>
      <c r="L37" s="1">
        <f>C37/255</f>
        <v>1</v>
      </c>
      <c r="M37" s="1">
        <f>D37/255</f>
        <v>0.31372549019607843</v>
      </c>
      <c r="N37" s="1">
        <f t="shared" si="9"/>
        <v>1</v>
      </c>
      <c r="O37" s="1">
        <f t="shared" si="4"/>
        <v>1</v>
      </c>
      <c r="P37" s="1">
        <f t="shared" si="5"/>
        <v>0.31372549019607843</v>
      </c>
      <c r="Q37" s="1">
        <f t="shared" si="6"/>
        <v>0.92176470588235304</v>
      </c>
      <c r="R37" s="1">
        <f t="shared" si="7"/>
        <v>0.7712418300653594</v>
      </c>
      <c r="S37" s="1">
        <f t="shared" si="10"/>
        <v>-0.11280942351147347</v>
      </c>
      <c r="T37" s="1"/>
      <c r="U37">
        <f>(B37+D37)/2</f>
        <v>167.5</v>
      </c>
      <c r="V37" s="1">
        <f t="shared" si="11"/>
        <v>2.2240148113728639</v>
      </c>
    </row>
    <row r="38" spans="1:22" x14ac:dyDescent="0.5">
      <c r="A38" s="3">
        <v>30</v>
      </c>
      <c r="B38" s="3">
        <v>255</v>
      </c>
      <c r="C38" s="3">
        <v>255</v>
      </c>
      <c r="D38" s="3">
        <v>110</v>
      </c>
      <c r="E38" s="4">
        <f t="shared" si="0"/>
        <v>206.66666666666666</v>
      </c>
      <c r="F38" s="1">
        <f t="shared" si="8"/>
        <v>2.3152704347785913</v>
      </c>
      <c r="G38" s="1">
        <f t="shared" si="2"/>
        <v>2.2883999999999998</v>
      </c>
      <c r="H38" s="1">
        <f t="shared" si="3"/>
        <v>238.47</v>
      </c>
      <c r="I38" s="1"/>
      <c r="J38" s="1"/>
      <c r="K38" s="1">
        <f>B38/255</f>
        <v>1</v>
      </c>
      <c r="L38" s="1">
        <f>C38/255</f>
        <v>1</v>
      </c>
      <c r="M38" s="1">
        <f>D38/255</f>
        <v>0.43137254901960786</v>
      </c>
      <c r="N38" s="1">
        <f t="shared" si="9"/>
        <v>1</v>
      </c>
      <c r="O38" s="1">
        <f t="shared" si="4"/>
        <v>1</v>
      </c>
      <c r="P38" s="1">
        <f t="shared" si="5"/>
        <v>0.43137254901960786</v>
      </c>
      <c r="Q38" s="1">
        <f t="shared" si="6"/>
        <v>0.93517647058823539</v>
      </c>
      <c r="R38" s="1">
        <f t="shared" si="7"/>
        <v>0.8104575163398694</v>
      </c>
      <c r="S38" s="1">
        <f t="shared" si="10"/>
        <v>-9.1269745655363665E-2</v>
      </c>
      <c r="T38" s="1"/>
      <c r="U38">
        <f>(B38+D38)/2</f>
        <v>182.5</v>
      </c>
      <c r="V38" s="1">
        <f t="shared" si="11"/>
        <v>2.2612628687924934</v>
      </c>
    </row>
    <row r="39" spans="1:22" x14ac:dyDescent="0.5">
      <c r="A39" s="3">
        <v>31</v>
      </c>
      <c r="B39" s="3">
        <v>255</v>
      </c>
      <c r="C39" s="3">
        <v>255</v>
      </c>
      <c r="D39" s="3">
        <v>140</v>
      </c>
      <c r="E39" s="4">
        <f t="shared" si="0"/>
        <v>216.66666666666666</v>
      </c>
      <c r="F39" s="1">
        <f t="shared" si="8"/>
        <v>2.3357921019231931</v>
      </c>
      <c r="G39" s="1">
        <f t="shared" si="2"/>
        <v>2.3243999999999998</v>
      </c>
      <c r="H39" s="1">
        <f t="shared" si="3"/>
        <v>241.89000000000001</v>
      </c>
      <c r="I39" s="1"/>
      <c r="J39" s="1"/>
      <c r="K39" s="1">
        <f>B39/255</f>
        <v>1</v>
      </c>
      <c r="L39" s="1">
        <f>C39/255</f>
        <v>1</v>
      </c>
      <c r="M39" s="1">
        <f>D39/255</f>
        <v>0.5490196078431373</v>
      </c>
      <c r="N39" s="1">
        <f t="shared" si="9"/>
        <v>1</v>
      </c>
      <c r="O39" s="1">
        <f t="shared" si="4"/>
        <v>1</v>
      </c>
      <c r="P39" s="1">
        <f t="shared" si="5"/>
        <v>0.5490196078431373</v>
      </c>
      <c r="Q39" s="1">
        <f t="shared" si="6"/>
        <v>0.94858823529411773</v>
      </c>
      <c r="R39" s="1">
        <f t="shared" si="7"/>
        <v>0.84967320261437906</v>
      </c>
      <c r="S39" s="1">
        <f t="shared" si="10"/>
        <v>-7.074807851076205E-2</v>
      </c>
      <c r="T39" s="1"/>
      <c r="U39">
        <f>(B39+D39)/2</f>
        <v>197.5</v>
      </c>
      <c r="V39" s="1">
        <f t="shared" si="11"/>
        <v>2.2955670999624789</v>
      </c>
    </row>
  </sheetData>
  <sortState ref="A7:E36">
    <sortCondition ref="A5:A36"/>
  </sortState>
  <mergeCells count="1">
    <mergeCell ref="A4:E6"/>
  </mergeCells>
  <pageMargins left="0.70866141732283472" right="0.70866141732283472" top="0.78740157480314965" bottom="0.78740157480314965" header="0.31496062992125984" footer="0.31496062992125984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Kreutzfeldt</dc:creator>
  <cp:lastModifiedBy>Jannes Kreutzfeldt</cp:lastModifiedBy>
  <cp:lastPrinted>2019-01-30T14:07:23Z</cp:lastPrinted>
  <dcterms:created xsi:type="dcterms:W3CDTF">2019-01-30T09:42:34Z</dcterms:created>
  <dcterms:modified xsi:type="dcterms:W3CDTF">2019-01-31T16:11:58Z</dcterms:modified>
</cp:coreProperties>
</file>