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<sst xmlns="http://schemas.openxmlformats.org/spreadsheetml/2006/main" count="23" uniqueCount="23">
  <si>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Kb</t>
  </si>
  <si>
    <t xml:space="preserve">Kr</t>
  </si>
  <si>
    <t xml:space="preserve">Echo intensity levels for Furuno FAR 2117 radar images as 8bit RGB values (echo color set to yellow)</t>
  </si>
  <si>
    <t xml:space="preserve">gamma</t>
  </si>
  <si>
    <t xml:space="preserve">level</t>
  </si>
  <si>
    <t xml:space="preserve">R</t>
  </si>
  <si>
    <t xml:space="preserve">G</t>
  </si>
  <si>
    <t xml:space="preserve">B</t>
  </si>
  <si>
    <t xml:space="preserve">mean(RGB)</t>
  </si>
  <si>
    <t xml:space="preserve">log_mean</t>
  </si>
  <si>
    <t xml:space="preserve">f_linear</t>
  </si>
  <si>
    <t xml:space="preserve">YUV</t>
  </si>
  <si>
    <t xml:space="preserve">R_norm</t>
  </si>
  <si>
    <t xml:space="preserve">G_norm</t>
  </si>
  <si>
    <t xml:space="preserve">B_norm</t>
  </si>
  <si>
    <t xml:space="preserve">R_gamma</t>
  </si>
  <si>
    <t xml:space="preserve">G_gamma</t>
  </si>
  <si>
    <t xml:space="preserve">B_gamma</t>
  </si>
  <si>
    <t xml:space="preserve">YCbCr</t>
  </si>
  <si>
    <t xml:space="preserve">mean(RGB_norm)</t>
  </si>
  <si>
    <t xml:space="preserve">log_mean_norm</t>
  </si>
  <si>
    <t xml:space="preserve">v</t>
  </si>
  <si>
    <t xml:space="preserve">log_v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</si>
</sst>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sz val="14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Tabelle1!$E$7</c:f>
              <c:strCache>
                <c:ptCount val="1"/>
                <c:pt idx="0">
                  <c:v>mean(RGB)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Tabelle1!$A$8:$A$39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Tabelle1!$E$8:$E$39</c:f>
              <c:numCache>
                <c:formatCode>General</c:formatCode>
                <c:ptCount val="32"/>
                <c:pt idx="0">
                  <c:v>0</c:v>
                </c:pt>
                <c:pt idx="1">
                  <c:v>16</c:v>
                </c:pt>
                <c:pt idx="2">
                  <c:v>18.6666666666667</c:v>
                </c:pt>
                <c:pt idx="3">
                  <c:v>21.3333333333333</c:v>
                </c:pt>
                <c:pt idx="4">
                  <c:v>24</c:v>
                </c:pt>
                <c:pt idx="5">
                  <c:v>26.6666666666667</c:v>
                </c:pt>
                <c:pt idx="6">
                  <c:v>28.6666666666667</c:v>
                </c:pt>
                <c:pt idx="7">
                  <c:v>30.6666666666667</c:v>
                </c:pt>
                <c:pt idx="8">
                  <c:v>32.6666666666667</c:v>
                </c:pt>
                <c:pt idx="9">
                  <c:v>34.6666666666667</c:v>
                </c:pt>
                <c:pt idx="10">
                  <c:v>36.6666666666667</c:v>
                </c:pt>
                <c:pt idx="11">
                  <c:v>38.6666666666667</c:v>
                </c:pt>
                <c:pt idx="12">
                  <c:v>40.6666666666667</c:v>
                </c:pt>
                <c:pt idx="13">
                  <c:v>42.6666666666667</c:v>
                </c:pt>
                <c:pt idx="14">
                  <c:v>50.6666666666667</c:v>
                </c:pt>
                <c:pt idx="15">
                  <c:v>58.6666666666667</c:v>
                </c:pt>
                <c:pt idx="16">
                  <c:v>66.6666666666667</c:v>
                </c:pt>
                <c:pt idx="17">
                  <c:v>70</c:v>
                </c:pt>
                <c:pt idx="18">
                  <c:v>73.3333333333333</c:v>
                </c:pt>
                <c:pt idx="19">
                  <c:v>76.6666666666667</c:v>
                </c:pt>
                <c:pt idx="20">
                  <c:v>80</c:v>
                </c:pt>
                <c:pt idx="21">
                  <c:v>83.3333333333333</c:v>
                </c:pt>
                <c:pt idx="22">
                  <c:v>86.6666666666667</c:v>
                </c:pt>
                <c:pt idx="23">
                  <c:v>93.3333333333333</c:v>
                </c:pt>
                <c:pt idx="24">
                  <c:v>102.666666666667</c:v>
                </c:pt>
                <c:pt idx="25">
                  <c:v>112</c:v>
                </c:pt>
                <c:pt idx="26">
                  <c:v>153.333333333333</c:v>
                </c:pt>
                <c:pt idx="27">
                  <c:v>171.333333333333</c:v>
                </c:pt>
                <c:pt idx="28">
                  <c:v>186.666666666667</c:v>
                </c:pt>
                <c:pt idx="29">
                  <c:v>196.666666666667</c:v>
                </c:pt>
                <c:pt idx="30">
                  <c:v>206.666666666667</c:v>
                </c:pt>
                <c:pt idx="31">
                  <c:v>216.666666666667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Tabelle1!$U$7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Tabelle1!$A$8:$A$39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Tabelle1!$U$8:$U$39</c:f>
              <c:numCache>
                <c:formatCode>General</c:formatCode>
                <c:ptCount val="32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21.5</c:v>
                </c:pt>
                <c:pt idx="7">
                  <c:v>23</c:v>
                </c:pt>
                <c:pt idx="8">
                  <c:v>24.5</c:v>
                </c:pt>
                <c:pt idx="9">
                  <c:v>26</c:v>
                </c:pt>
                <c:pt idx="10">
                  <c:v>27.5</c:v>
                </c:pt>
                <c:pt idx="11">
                  <c:v>29</c:v>
                </c:pt>
                <c:pt idx="12">
                  <c:v>30.5</c:v>
                </c:pt>
                <c:pt idx="13">
                  <c:v>32</c:v>
                </c:pt>
                <c:pt idx="14">
                  <c:v>38</c:v>
                </c:pt>
                <c:pt idx="15">
                  <c:v>44</c:v>
                </c:pt>
                <c:pt idx="16">
                  <c:v>50</c:v>
                </c:pt>
                <c:pt idx="17">
                  <c:v>52.5</c:v>
                </c:pt>
                <c:pt idx="18">
                  <c:v>55</c:v>
                </c:pt>
                <c:pt idx="19">
                  <c:v>57.5</c:v>
                </c:pt>
                <c:pt idx="20">
                  <c:v>60</c:v>
                </c:pt>
                <c:pt idx="21">
                  <c:v>62.5</c:v>
                </c:pt>
                <c:pt idx="22">
                  <c:v>65</c:v>
                </c:pt>
                <c:pt idx="23">
                  <c:v>70</c:v>
                </c:pt>
                <c:pt idx="24">
                  <c:v>77</c:v>
                </c:pt>
                <c:pt idx="25">
                  <c:v>84</c:v>
                </c:pt>
                <c:pt idx="26">
                  <c:v>115</c:v>
                </c:pt>
                <c:pt idx="27">
                  <c:v>133.5</c:v>
                </c:pt>
                <c:pt idx="28">
                  <c:v>152.5</c:v>
                </c:pt>
                <c:pt idx="29">
                  <c:v>167.5</c:v>
                </c:pt>
                <c:pt idx="30">
                  <c:v>182.5</c:v>
                </c:pt>
                <c:pt idx="31">
                  <c:v>197.5</c:v>
                </c:pt>
              </c:numCache>
            </c:numRef>
          </c:yVal>
          <c:smooth val="0"/>
        </c:ser>
        <c:axId val="61425134"/>
        <c:axId val="38664579"/>
      </c:scatterChart>
      <c:valAx>
        <c:axId val="614251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664579"/>
        <c:crosses val="autoZero"/>
        <c:crossBetween val="midCat"/>
      </c:valAx>
      <c:valAx>
        <c:axId val="38664579"/>
        <c:scaling>
          <c:orientation val="minMax"/>
          <c:max val="3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42513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log_mean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Tabelle1!$F$7</c:f>
              <c:strCache>
                <c:ptCount val="1"/>
                <c:pt idx="0">
                  <c:v>log_mean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yVal>
            <c:numRef>
              <c:f>Tabelle1!$F$9:$F$39</c:f>
              <c:numCache>
                <c:formatCode>General</c:formatCode>
                <c:ptCount val="31"/>
                <c:pt idx="0">
                  <c:v>1.20411998265592</c:v>
                </c:pt>
                <c:pt idx="1">
                  <c:v>1.27106677228654</c:v>
                </c:pt>
                <c:pt idx="2">
                  <c:v>1.32905871926422</c:v>
                </c:pt>
                <c:pt idx="3">
                  <c:v>1.38021124171161</c:v>
                </c:pt>
                <c:pt idx="4">
                  <c:v>1.42596873227228</c:v>
                </c:pt>
                <c:pt idx="5">
                  <c:v>1.45737719652391</c:v>
                </c:pt>
                <c:pt idx="6">
                  <c:v>1.48666657262589</c:v>
                </c:pt>
                <c:pt idx="7">
                  <c:v>1.51410482097283</c:v>
                </c:pt>
                <c:pt idx="8">
                  <c:v>1.53991208457912</c:v>
                </c:pt>
                <c:pt idx="9">
                  <c:v>1.56427143043856</c:v>
                </c:pt>
                <c:pt idx="10">
                  <c:v>1.58733673450726</c:v>
                </c:pt>
                <c:pt idx="11">
                  <c:v>1.60923857595509</c:v>
                </c:pt>
                <c:pt idx="12">
                  <c:v>1.63008871492821</c:v>
                </c:pt>
                <c:pt idx="13">
                  <c:v>1.70472233322511</c:v>
                </c:pt>
                <c:pt idx="14">
                  <c:v>1.76839141309449</c:v>
                </c:pt>
                <c:pt idx="15">
                  <c:v>1.82390874094432</c:v>
                </c:pt>
                <c:pt idx="16">
                  <c:v>1.84509804001426</c:v>
                </c:pt>
                <c:pt idx="17">
                  <c:v>1.86530142610254</c:v>
                </c:pt>
                <c:pt idx="18">
                  <c:v>1.88460658129793</c:v>
                </c:pt>
                <c:pt idx="19">
                  <c:v>1.90308998699194</c:v>
                </c:pt>
                <c:pt idx="20">
                  <c:v>1.92081875395238</c:v>
                </c:pt>
                <c:pt idx="21">
                  <c:v>1.93785209325116</c:v>
                </c:pt>
                <c:pt idx="22">
                  <c:v>1.97003677662256</c:v>
                </c:pt>
                <c:pt idx="23">
                  <c:v>2.01142946178078</c:v>
                </c:pt>
                <c:pt idx="24">
                  <c:v>2.04921802267018</c:v>
                </c:pt>
                <c:pt idx="25">
                  <c:v>2.18563657696191</c:v>
                </c:pt>
                <c:pt idx="26">
                  <c:v>2.23384186427561</c:v>
                </c:pt>
                <c:pt idx="27">
                  <c:v>2.27106677228654</c:v>
                </c:pt>
                <c:pt idx="28">
                  <c:v>2.29373075692248</c:v>
                </c:pt>
                <c:pt idx="29">
                  <c:v>2.31527043477859</c:v>
                </c:pt>
                <c:pt idx="30">
                  <c:v>2.33579210192319</c:v>
                </c:pt>
              </c:numCache>
            </c:numRef>
          </c:yVal>
          <c:smooth val="0"/>
        </c:ser>
        <c:axId val="18615746"/>
        <c:axId val="53367750"/>
      </c:scatterChart>
      <c:valAx>
        <c:axId val="186157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367750"/>
        <c:crosses val="autoZero"/>
        <c:crossBetween val="midCat"/>
      </c:valAx>
      <c:valAx>
        <c:axId val="533677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61574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mean(RGB_norm)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Tabelle1!$R$7</c:f>
              <c:strCache>
                <c:ptCount val="1"/>
                <c:pt idx="0">
                  <c:v>mean(RGB_norm)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Tabelle1!$R$8:$R$39</c:f>
              <c:numCache>
                <c:formatCode>General</c:formatCode>
                <c:ptCount val="32"/>
                <c:pt idx="0">
                  <c:v>0</c:v>
                </c:pt>
                <c:pt idx="1">
                  <c:v>0.0627450980392157</c:v>
                </c:pt>
                <c:pt idx="2">
                  <c:v>0.073202614379085</c:v>
                </c:pt>
                <c:pt idx="3">
                  <c:v>0.0836601307189542</c:v>
                </c:pt>
                <c:pt idx="4">
                  <c:v>0.0941176470588235</c:v>
                </c:pt>
                <c:pt idx="5">
                  <c:v>0.104575163398693</c:v>
                </c:pt>
                <c:pt idx="6">
                  <c:v>0.112418300653595</c:v>
                </c:pt>
                <c:pt idx="7">
                  <c:v>0.120261437908497</c:v>
                </c:pt>
                <c:pt idx="8">
                  <c:v>0.128104575163399</c:v>
                </c:pt>
                <c:pt idx="9">
                  <c:v>0.135947712418301</c:v>
                </c:pt>
                <c:pt idx="10">
                  <c:v>0.143790849673203</c:v>
                </c:pt>
                <c:pt idx="11">
                  <c:v>0.151633986928105</c:v>
                </c:pt>
                <c:pt idx="12">
                  <c:v>0.159477124183007</c:v>
                </c:pt>
                <c:pt idx="13">
                  <c:v>0.167320261437909</c:v>
                </c:pt>
                <c:pt idx="14">
                  <c:v>0.198692810457516</c:v>
                </c:pt>
                <c:pt idx="15">
                  <c:v>0.230065359477124</c:v>
                </c:pt>
                <c:pt idx="16">
                  <c:v>0.261437908496732</c:v>
                </c:pt>
                <c:pt idx="17">
                  <c:v>0.274509803921569</c:v>
                </c:pt>
                <c:pt idx="18">
                  <c:v>0.287581699346405</c:v>
                </c:pt>
                <c:pt idx="19">
                  <c:v>0.300653594771242</c:v>
                </c:pt>
                <c:pt idx="20">
                  <c:v>0.313725490196078</c:v>
                </c:pt>
                <c:pt idx="21">
                  <c:v>0.326797385620915</c:v>
                </c:pt>
                <c:pt idx="22">
                  <c:v>0.339869281045752</c:v>
                </c:pt>
                <c:pt idx="23">
                  <c:v>0.366013071895425</c:v>
                </c:pt>
                <c:pt idx="24">
                  <c:v>0.402614379084967</c:v>
                </c:pt>
                <c:pt idx="25">
                  <c:v>0.43921568627451</c:v>
                </c:pt>
                <c:pt idx="26">
                  <c:v>0.601307189542484</c:v>
                </c:pt>
                <c:pt idx="27">
                  <c:v>0.671895424836601</c:v>
                </c:pt>
                <c:pt idx="28">
                  <c:v>0.73202614379085</c:v>
                </c:pt>
                <c:pt idx="29">
                  <c:v>0.77124183006536</c:v>
                </c:pt>
                <c:pt idx="30">
                  <c:v>0.810457516339869</c:v>
                </c:pt>
                <c:pt idx="31">
                  <c:v>0.849673202614379</c:v>
                </c:pt>
              </c:numCache>
            </c:numRef>
          </c:yVal>
          <c:smooth val="0"/>
        </c:ser>
        <c:axId val="54925153"/>
        <c:axId val="62294087"/>
      </c:scatterChart>
      <c:valAx>
        <c:axId val="5492515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294087"/>
        <c:crosses val="autoZero"/>
        <c:crossBetween val="midCat"/>
      </c:valAx>
      <c:valAx>
        <c:axId val="622940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92515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log_mean_norm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Tabelle1!$S$7</c:f>
              <c:strCache>
                <c:ptCount val="1"/>
                <c:pt idx="0">
                  <c:v>log_mean_norm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yVal>
            <c:numRef>
              <c:f>Tabelle1!$S$9:$S$39</c:f>
              <c:numCache>
                <c:formatCode>General</c:formatCode>
                <c:ptCount val="31"/>
                <c:pt idx="0">
                  <c:v>-1.20242019777803</c:v>
                </c:pt>
                <c:pt idx="1">
                  <c:v>-1.13547340814742</c:v>
                </c:pt>
                <c:pt idx="2">
                  <c:v>-1.07748146116973</c:v>
                </c:pt>
                <c:pt idx="3">
                  <c:v>-1.02632893872235</c:v>
                </c:pt>
                <c:pt idx="4">
                  <c:v>-0.980571448161674</c:v>
                </c:pt>
                <c:pt idx="5">
                  <c:v>-0.94916298391005</c:v>
                </c:pt>
                <c:pt idx="6">
                  <c:v>-0.919873607808062</c:v>
                </c:pt>
                <c:pt idx="7">
                  <c:v>-0.892435359461123</c:v>
                </c:pt>
                <c:pt idx="8">
                  <c:v>-0.866628095854837</c:v>
                </c:pt>
                <c:pt idx="9">
                  <c:v>-0.842268749995392</c:v>
                </c:pt>
                <c:pt idx="10">
                  <c:v>-0.819203445926699</c:v>
                </c:pt>
                <c:pt idx="11">
                  <c:v>-0.797301604478869</c:v>
                </c:pt>
                <c:pt idx="12">
                  <c:v>-0.776451465505749</c:v>
                </c:pt>
                <c:pt idx="13">
                  <c:v>-0.701817847208845</c:v>
                </c:pt>
                <c:pt idx="14">
                  <c:v>-0.638148767339468</c:v>
                </c:pt>
                <c:pt idx="15">
                  <c:v>-0.582631439489636</c:v>
                </c:pt>
                <c:pt idx="16">
                  <c:v>-0.561442140419698</c:v>
                </c:pt>
                <c:pt idx="17">
                  <c:v>-0.541238754331411</c:v>
                </c:pt>
                <c:pt idx="18">
                  <c:v>-0.521933599136025</c:v>
                </c:pt>
                <c:pt idx="19">
                  <c:v>-0.503450193442012</c:v>
                </c:pt>
                <c:pt idx="20">
                  <c:v>-0.48572142648158</c:v>
                </c:pt>
                <c:pt idx="21">
                  <c:v>-0.4686880871828</c:v>
                </c:pt>
                <c:pt idx="22">
                  <c:v>-0.436503403811398</c:v>
                </c:pt>
                <c:pt idx="23">
                  <c:v>-0.395110718653173</c:v>
                </c:pt>
                <c:pt idx="24">
                  <c:v>-0.357322157763774</c:v>
                </c:pt>
                <c:pt idx="25">
                  <c:v>-0.220903603472043</c:v>
                </c:pt>
                <c:pt idx="26">
                  <c:v>-0.172698316158342</c:v>
                </c:pt>
                <c:pt idx="27">
                  <c:v>-0.135473408147417</c:v>
                </c:pt>
                <c:pt idx="28">
                  <c:v>-0.112809423511473</c:v>
                </c:pt>
                <c:pt idx="29">
                  <c:v>-0.0912697456553637</c:v>
                </c:pt>
                <c:pt idx="30">
                  <c:v>-0.070748078510762</c:v>
                </c:pt>
              </c:numCache>
            </c:numRef>
          </c:yVal>
          <c:smooth val="0"/>
        </c:ser>
        <c:axId val="1567040"/>
        <c:axId val="36132300"/>
      </c:scatterChart>
      <c:valAx>
        <c:axId val="15670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132300"/>
        <c:crosses val="autoZero"/>
        <c:crossBetween val="midCat"/>
      </c:valAx>
      <c:valAx>
        <c:axId val="361323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6704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YUV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Tabelle1!$H$8:$H$39</c:f>
              <c:numCache>
                <c:formatCode>General</c:formatCode>
                <c:ptCount val="32"/>
                <c:pt idx="0">
                  <c:v>0</c:v>
                </c:pt>
                <c:pt idx="1">
                  <c:v>21.264</c:v>
                </c:pt>
                <c:pt idx="2">
                  <c:v>24.808</c:v>
                </c:pt>
                <c:pt idx="3">
                  <c:v>28.352</c:v>
                </c:pt>
                <c:pt idx="4">
                  <c:v>31.896</c:v>
                </c:pt>
                <c:pt idx="5">
                  <c:v>35.44</c:v>
                </c:pt>
                <c:pt idx="6">
                  <c:v>38.098</c:v>
                </c:pt>
                <c:pt idx="7">
                  <c:v>40.756</c:v>
                </c:pt>
                <c:pt idx="8">
                  <c:v>43.414</c:v>
                </c:pt>
                <c:pt idx="9">
                  <c:v>46.072</c:v>
                </c:pt>
                <c:pt idx="10">
                  <c:v>48.73</c:v>
                </c:pt>
                <c:pt idx="11">
                  <c:v>51.388</c:v>
                </c:pt>
                <c:pt idx="12">
                  <c:v>54.046</c:v>
                </c:pt>
                <c:pt idx="13">
                  <c:v>56.704</c:v>
                </c:pt>
                <c:pt idx="14">
                  <c:v>67.336</c:v>
                </c:pt>
                <c:pt idx="15">
                  <c:v>77.968</c:v>
                </c:pt>
                <c:pt idx="16">
                  <c:v>88.6</c:v>
                </c:pt>
                <c:pt idx="17">
                  <c:v>93.03</c:v>
                </c:pt>
                <c:pt idx="18">
                  <c:v>97.46</c:v>
                </c:pt>
                <c:pt idx="19">
                  <c:v>101.89</c:v>
                </c:pt>
                <c:pt idx="20">
                  <c:v>106.32</c:v>
                </c:pt>
                <c:pt idx="21">
                  <c:v>110.75</c:v>
                </c:pt>
                <c:pt idx="22">
                  <c:v>115.18</c:v>
                </c:pt>
                <c:pt idx="23">
                  <c:v>124.04</c:v>
                </c:pt>
                <c:pt idx="24">
                  <c:v>136.444</c:v>
                </c:pt>
                <c:pt idx="25">
                  <c:v>148.848</c:v>
                </c:pt>
                <c:pt idx="26">
                  <c:v>203.78</c:v>
                </c:pt>
                <c:pt idx="27">
                  <c:v>221.122</c:v>
                </c:pt>
                <c:pt idx="28">
                  <c:v>231.63</c:v>
                </c:pt>
                <c:pt idx="29">
                  <c:v>235.05</c:v>
                </c:pt>
                <c:pt idx="30">
                  <c:v>238.47</c:v>
                </c:pt>
                <c:pt idx="31">
                  <c:v>241.89</c:v>
                </c:pt>
              </c:numCache>
            </c:numRef>
          </c:yVal>
          <c:smooth val="0"/>
        </c:ser>
        <c:axId val="99196083"/>
        <c:axId val="43044784"/>
      </c:scatterChart>
      <c:valAx>
        <c:axId val="991960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044784"/>
        <c:crosses val="autoZero"/>
        <c:crossBetween val="midCat"/>
      </c:valAx>
      <c:valAx>
        <c:axId val="430447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19608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YCbCr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Tabelle1!$Q$8:$Q$39</c:f>
              <c:numCache>
                <c:formatCode>General</c:formatCode>
                <c:ptCount val="32"/>
                <c:pt idx="0">
                  <c:v>0</c:v>
                </c:pt>
                <c:pt idx="1">
                  <c:v>0.0833882352941177</c:v>
                </c:pt>
                <c:pt idx="2">
                  <c:v>0.0972862745098039</c:v>
                </c:pt>
                <c:pt idx="3">
                  <c:v>0.11118431372549</c:v>
                </c:pt>
                <c:pt idx="4">
                  <c:v>0.125082352941176</c:v>
                </c:pt>
                <c:pt idx="5">
                  <c:v>0.138980392156863</c:v>
                </c:pt>
                <c:pt idx="6">
                  <c:v>0.149403921568627</c:v>
                </c:pt>
                <c:pt idx="7">
                  <c:v>0.159827450980392</c:v>
                </c:pt>
                <c:pt idx="8">
                  <c:v>0.170250980392157</c:v>
                </c:pt>
                <c:pt idx="9">
                  <c:v>0.180674509803922</c:v>
                </c:pt>
                <c:pt idx="10">
                  <c:v>0.191098039215686</c:v>
                </c:pt>
                <c:pt idx="11">
                  <c:v>0.201521568627451</c:v>
                </c:pt>
                <c:pt idx="12">
                  <c:v>0.211945098039216</c:v>
                </c:pt>
                <c:pt idx="13">
                  <c:v>0.22236862745098</c:v>
                </c:pt>
                <c:pt idx="14">
                  <c:v>0.264062745098039</c:v>
                </c:pt>
                <c:pt idx="15">
                  <c:v>0.305756862745098</c:v>
                </c:pt>
                <c:pt idx="16">
                  <c:v>0.347450980392157</c:v>
                </c:pt>
                <c:pt idx="17">
                  <c:v>0.364823529411765</c:v>
                </c:pt>
                <c:pt idx="18">
                  <c:v>0.382196078431373</c:v>
                </c:pt>
                <c:pt idx="19">
                  <c:v>0.39956862745098</c:v>
                </c:pt>
                <c:pt idx="20">
                  <c:v>0.416941176470588</c:v>
                </c:pt>
                <c:pt idx="21">
                  <c:v>0.434313725490196</c:v>
                </c:pt>
                <c:pt idx="22">
                  <c:v>0.451686274509804</c:v>
                </c:pt>
                <c:pt idx="23">
                  <c:v>0.48643137254902</c:v>
                </c:pt>
                <c:pt idx="24">
                  <c:v>0.535074509803922</c:v>
                </c:pt>
                <c:pt idx="25">
                  <c:v>0.583717647058824</c:v>
                </c:pt>
                <c:pt idx="26">
                  <c:v>0.799137254901961</c:v>
                </c:pt>
                <c:pt idx="27">
                  <c:v>0.867145098039216</c:v>
                </c:pt>
                <c:pt idx="28">
                  <c:v>0.90835294117647</c:v>
                </c:pt>
                <c:pt idx="29">
                  <c:v>0.921764705882353</c:v>
                </c:pt>
                <c:pt idx="30">
                  <c:v>0.935176470588235</c:v>
                </c:pt>
                <c:pt idx="31">
                  <c:v>0.948588235294118</c:v>
                </c:pt>
              </c:numCache>
            </c:numRef>
          </c:yVal>
          <c:smooth val="0"/>
        </c:ser>
        <c:axId val="19847854"/>
        <c:axId val="75708424"/>
      </c:scatterChart>
      <c:valAx>
        <c:axId val="1984785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708424"/>
        <c:crosses val="autoZero"/>
        <c:crossBetween val="midCat"/>
      </c:valAx>
      <c:valAx>
        <c:axId val="757084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84785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448920</xdr:colOff>
      <xdr:row>7</xdr:row>
      <xdr:rowOff>27720</xdr:rowOff>
    </xdr:from>
    <xdr:to>
      <xdr:col>32</xdr:col>
      <xdr:colOff>282960</xdr:colOff>
      <xdr:row>22</xdr:row>
      <xdr:rowOff>39600</xdr:rowOff>
    </xdr:to>
    <xdr:graphicFrame>
      <xdr:nvGraphicFramePr>
        <xdr:cNvPr id="0" name="Diagramm 1"/>
        <xdr:cNvGraphicFramePr/>
      </xdr:nvGraphicFramePr>
      <xdr:xfrm>
        <a:off x="22669200" y="1303200"/>
        <a:ext cx="8263800" cy="274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366480</xdr:colOff>
      <xdr:row>22</xdr:row>
      <xdr:rowOff>137520</xdr:rowOff>
    </xdr:from>
    <xdr:to>
      <xdr:col>32</xdr:col>
      <xdr:colOff>262080</xdr:colOff>
      <xdr:row>37</xdr:row>
      <xdr:rowOff>150120</xdr:rowOff>
    </xdr:to>
    <xdr:graphicFrame>
      <xdr:nvGraphicFramePr>
        <xdr:cNvPr id="1" name="Diagramm 2"/>
        <xdr:cNvGraphicFramePr/>
      </xdr:nvGraphicFramePr>
      <xdr:xfrm>
        <a:off x="22586760" y="4146840"/>
        <a:ext cx="8325360" cy="27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423360</xdr:colOff>
      <xdr:row>38</xdr:row>
      <xdr:rowOff>65880</xdr:rowOff>
    </xdr:from>
    <xdr:to>
      <xdr:col>29</xdr:col>
      <xdr:colOff>238680</xdr:colOff>
      <xdr:row>53</xdr:row>
      <xdr:rowOff>78120</xdr:rowOff>
    </xdr:to>
    <xdr:graphicFrame>
      <xdr:nvGraphicFramePr>
        <xdr:cNvPr id="2" name="Diagramm 5"/>
        <xdr:cNvGraphicFramePr/>
      </xdr:nvGraphicFramePr>
      <xdr:xfrm>
        <a:off x="20770560" y="6990840"/>
        <a:ext cx="7308360" cy="27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616320</xdr:colOff>
      <xdr:row>44</xdr:row>
      <xdr:rowOff>129240</xdr:rowOff>
    </xdr:from>
    <xdr:to>
      <xdr:col>20</xdr:col>
      <xdr:colOff>431640</xdr:colOff>
      <xdr:row>59</xdr:row>
      <xdr:rowOff>141840</xdr:rowOff>
    </xdr:to>
    <xdr:graphicFrame>
      <xdr:nvGraphicFramePr>
        <xdr:cNvPr id="3" name="Diagramm 6"/>
        <xdr:cNvGraphicFramePr/>
      </xdr:nvGraphicFramePr>
      <xdr:xfrm>
        <a:off x="6527880" y="8147880"/>
        <a:ext cx="13314240" cy="27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44</xdr:row>
      <xdr:rowOff>86760</xdr:rowOff>
    </xdr:from>
    <xdr:to>
      <xdr:col>8</xdr:col>
      <xdr:colOff>439200</xdr:colOff>
      <xdr:row>59</xdr:row>
      <xdr:rowOff>99000</xdr:rowOff>
    </xdr:to>
    <xdr:graphicFrame>
      <xdr:nvGraphicFramePr>
        <xdr:cNvPr id="4" name="Diagramm 3"/>
        <xdr:cNvGraphicFramePr/>
      </xdr:nvGraphicFramePr>
      <xdr:xfrm>
        <a:off x="0" y="8105400"/>
        <a:ext cx="8224200" cy="274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89280</xdr:colOff>
      <xdr:row>13</xdr:row>
      <xdr:rowOff>99000</xdr:rowOff>
    </xdr:from>
    <xdr:to>
      <xdr:col>17</xdr:col>
      <xdr:colOff>924120</xdr:colOff>
      <xdr:row>28</xdr:row>
      <xdr:rowOff>111600</xdr:rowOff>
    </xdr:to>
    <xdr:graphicFrame>
      <xdr:nvGraphicFramePr>
        <xdr:cNvPr id="5" name="Diagramm 4"/>
        <xdr:cNvGraphicFramePr/>
      </xdr:nvGraphicFramePr>
      <xdr:xfrm>
        <a:off x="11620800" y="2468160"/>
        <a:ext cx="5517720" cy="27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4.35" zeroHeight="false" outlineLevelRow="0" outlineLevelCol="0"/>
  <cols>
    <col collapsed="false" customWidth="true" hidden="false" outlineLevel="0" max="1" min="1" style="0" width="12.53"/>
    <col collapsed="false" customWidth="true" hidden="false" outlineLevel="0" max="4" min="2" style="0" width="10.53"/>
    <col collapsed="false" customWidth="true" hidden="false" outlineLevel="0" max="5" min="5" style="0" width="11.83"/>
    <col collapsed="false" customWidth="true" hidden="false" outlineLevel="0" max="17" min="6" style="0" width="10.53"/>
    <col collapsed="false" customWidth="true" hidden="false" outlineLevel="0" max="18" min="18" style="0" width="14.87"/>
    <col collapsed="false" customWidth="true" hidden="false" outlineLevel="0" max="1025" min="19" style="0" width="10.53"/>
  </cols>
  <sheetData>
    <row r="2" customFormat="false" ht="14.35" hidden="false" customHeight="false" outlineLevel="0" collapsed="false">
      <c r="K2" s="0" t="s">
        <v>0</v>
      </c>
      <c r="L2" s="0" t="n">
        <v>0.114</v>
      </c>
    </row>
    <row r="3" customFormat="false" ht="14.35" hidden="false" customHeight="false" outlineLevel="0" collapsed="false">
      <c r="K3" s="0" t="s">
        <v>1</v>
      </c>
      <c r="L3" s="0" t="n">
        <v>0.299</v>
      </c>
    </row>
    <row r="4" customFormat="false" ht="14.35" hidden="false" customHeight="true" outlineLevel="0" collapsed="false">
      <c r="A4" s="1" t="s">
        <v>2</v>
      </c>
      <c r="B4" s="1"/>
      <c r="C4" s="1"/>
      <c r="D4" s="1"/>
      <c r="E4" s="1"/>
      <c r="K4" s="0" t="s">
        <v>3</v>
      </c>
      <c r="L4" s="0" t="n">
        <v>1</v>
      </c>
    </row>
    <row r="5" customFormat="false" ht="14.35" hidden="false" customHeight="false" outlineLevel="0" collapsed="false">
      <c r="A5" s="1"/>
      <c r="B5" s="1"/>
      <c r="C5" s="1"/>
      <c r="D5" s="1"/>
      <c r="E5" s="1"/>
    </row>
    <row r="6" customFormat="false" ht="14.35" hidden="false" customHeight="false" outlineLevel="0" collapsed="false">
      <c r="A6" s="1"/>
      <c r="B6" s="1"/>
      <c r="C6" s="1"/>
      <c r="D6" s="1"/>
      <c r="E6" s="1"/>
    </row>
    <row r="7" customFormat="false" ht="14.35" hidden="false" customHeight="false" outlineLevel="0" collapsed="false">
      <c r="A7" s="2" t="s">
        <v>4</v>
      </c>
      <c r="B7" s="2" t="s">
        <v>5</v>
      </c>
      <c r="C7" s="2" t="s">
        <v>6</v>
      </c>
      <c r="D7" s="2" t="s">
        <v>7</v>
      </c>
      <c r="E7" s="2" t="s">
        <v>8</v>
      </c>
      <c r="F7" s="0" t="s">
        <v>9</v>
      </c>
      <c r="G7" s="0" t="s">
        <v>10</v>
      </c>
      <c r="H7" s="3" t="s">
        <v>11</v>
      </c>
      <c r="I7" s="3"/>
      <c r="K7" s="0" t="s">
        <v>12</v>
      </c>
      <c r="L7" s="0" t="s">
        <v>13</v>
      </c>
      <c r="M7" s="0" t="s">
        <v>14</v>
      </c>
      <c r="N7" s="0" t="s">
        <v>15</v>
      </c>
      <c r="O7" s="0" t="s">
        <v>16</v>
      </c>
      <c r="P7" s="0" t="s">
        <v>17</v>
      </c>
      <c r="Q7" s="0" t="s">
        <v>18</v>
      </c>
      <c r="R7" s="0" t="s">
        <v>19</v>
      </c>
      <c r="S7" s="0" t="s">
        <v>20</v>
      </c>
      <c r="U7" s="0" t="s">
        <v>21</v>
      </c>
      <c r="V7" s="0" t="s">
        <v>22</v>
      </c>
    </row>
    <row r="8" customFormat="false" ht="14.35" hidden="false" customHeight="false" outlineLevel="0" collapsed="false">
      <c r="A8" s="4" t="n">
        <v>0</v>
      </c>
      <c r="B8" s="4" t="n">
        <v>0</v>
      </c>
      <c r="C8" s="4" t="n">
        <v>0</v>
      </c>
      <c r="D8" s="4" t="n">
        <v>0</v>
      </c>
      <c r="E8" s="5" t="n">
        <f aca="false">AVERAGE(B8,C8,D8)</f>
        <v>0</v>
      </c>
      <c r="F8" s="6"/>
      <c r="G8" s="6" t="n">
        <f aca="false">0.036*A8+1.2084</f>
        <v>1.2084</v>
      </c>
      <c r="H8" s="6" t="n">
        <f aca="false">0.299*B8+0.587*C8+0.114*D8</f>
        <v>0</v>
      </c>
      <c r="I8" s="6"/>
      <c r="J8" s="6"/>
      <c r="K8" s="6" t="n">
        <f aca="false">B8/255</f>
        <v>0</v>
      </c>
      <c r="L8" s="6" t="n">
        <f aca="false">C8/255</f>
        <v>0</v>
      </c>
      <c r="M8" s="6" t="n">
        <f aca="false">D8/255</f>
        <v>0</v>
      </c>
      <c r="N8" s="6" t="n">
        <f aca="false">K8^$L$4</f>
        <v>0</v>
      </c>
      <c r="O8" s="6" t="n">
        <f aca="false">L8^$L$4</f>
        <v>0</v>
      </c>
      <c r="P8" s="6" t="n">
        <f aca="false">M8^$L$4</f>
        <v>0</v>
      </c>
      <c r="Q8" s="6" t="n">
        <f aca="false">$L$3*N8+(1-$L$3-$L$2)*O8+$L$2*P8</f>
        <v>0</v>
      </c>
      <c r="R8" s="6" t="n">
        <f aca="false">AVERAGE(K8,L8,M8)</f>
        <v>0</v>
      </c>
      <c r="S8" s="6"/>
      <c r="T8" s="6"/>
      <c r="U8" s="0" t="n">
        <f aca="false">(B8+D8)/2</f>
        <v>0</v>
      </c>
    </row>
    <row r="9" customFormat="false" ht="14.35" hidden="false" customHeight="false" outlineLevel="0" collapsed="false">
      <c r="A9" s="4" t="n">
        <v>1</v>
      </c>
      <c r="B9" s="4" t="n">
        <v>24</v>
      </c>
      <c r="C9" s="4" t="n">
        <v>24</v>
      </c>
      <c r="D9" s="4" t="n">
        <v>0</v>
      </c>
      <c r="E9" s="5" t="n">
        <f aca="false">AVERAGE(B9,C9,D9)</f>
        <v>16</v>
      </c>
      <c r="F9" s="6" t="n">
        <f aca="false">LOG10(E9)</f>
        <v>1.20411998265592</v>
      </c>
      <c r="G9" s="6" t="n">
        <f aca="false">0.036*A9+1.2084</f>
        <v>1.2444</v>
      </c>
      <c r="H9" s="6" t="n">
        <f aca="false">0.299*B9+0.587*C9+0.114*D9</f>
        <v>21.264</v>
      </c>
      <c r="I9" s="6"/>
      <c r="J9" s="6"/>
      <c r="K9" s="6" t="n">
        <f aca="false">B9/255</f>
        <v>0.0941176470588235</v>
      </c>
      <c r="L9" s="6" t="n">
        <f aca="false">C9/255</f>
        <v>0.0941176470588235</v>
      </c>
      <c r="M9" s="6" t="n">
        <f aca="false">D9/255</f>
        <v>0</v>
      </c>
      <c r="N9" s="6" t="n">
        <f aca="false">K9^$L$4</f>
        <v>0.0941176470588235</v>
      </c>
      <c r="O9" s="6" t="n">
        <f aca="false">L9^$L$4</f>
        <v>0.0941176470588235</v>
      </c>
      <c r="P9" s="6" t="n">
        <f aca="false">M9^$L$4</f>
        <v>0</v>
      </c>
      <c r="Q9" s="6" t="n">
        <f aca="false">$L$3*N9+(1-$L$3-$L$2)*O9+$L$2*P9</f>
        <v>0.0833882352941177</v>
      </c>
      <c r="R9" s="6" t="n">
        <f aca="false">AVERAGE(K9,L9,M9)</f>
        <v>0.0627450980392157</v>
      </c>
      <c r="S9" s="6" t="n">
        <f aca="false">LOG10(R9)</f>
        <v>-1.20242019777803</v>
      </c>
      <c r="T9" s="6"/>
      <c r="U9" s="0" t="n">
        <f aca="false">(B9+D9)/2</f>
        <v>12</v>
      </c>
      <c r="V9" s="6" t="n">
        <f aca="false">LOG10(U9)</f>
        <v>1.07918124604762</v>
      </c>
    </row>
    <row r="10" customFormat="false" ht="14.35" hidden="false" customHeight="false" outlineLevel="0" collapsed="false">
      <c r="A10" s="4" t="n">
        <v>2</v>
      </c>
      <c r="B10" s="4" t="n">
        <v>28</v>
      </c>
      <c r="C10" s="4" t="n">
        <v>28</v>
      </c>
      <c r="D10" s="4" t="n">
        <v>0</v>
      </c>
      <c r="E10" s="5" t="n">
        <f aca="false">AVERAGE(B10,C10,D10)</f>
        <v>18.6666666666667</v>
      </c>
      <c r="F10" s="6" t="n">
        <f aca="false">LOG10(E10)</f>
        <v>1.27106677228654</v>
      </c>
      <c r="G10" s="6" t="n">
        <f aca="false">0.036*A10+1.2084</f>
        <v>1.2804</v>
      </c>
      <c r="H10" s="6" t="n">
        <f aca="false">0.299*B10+0.587*C10+0.114*D10</f>
        <v>24.808</v>
      </c>
      <c r="I10" s="6"/>
      <c r="J10" s="6"/>
      <c r="K10" s="6" t="n">
        <f aca="false">B10/255</f>
        <v>0.109803921568627</v>
      </c>
      <c r="L10" s="6" t="n">
        <f aca="false">C10/255</f>
        <v>0.109803921568627</v>
      </c>
      <c r="M10" s="6" t="n">
        <f aca="false">D10/255</f>
        <v>0</v>
      </c>
      <c r="N10" s="6" t="n">
        <f aca="false">K10^$L$4</f>
        <v>0.109803921568627</v>
      </c>
      <c r="O10" s="6" t="n">
        <f aca="false">L10^$L$4</f>
        <v>0.109803921568627</v>
      </c>
      <c r="P10" s="6" t="n">
        <f aca="false">M10^$L$4</f>
        <v>0</v>
      </c>
      <c r="Q10" s="6" t="n">
        <f aca="false">$L$3*N10+(1-$L$3-$L$2)*O10+$L$2*P10</f>
        <v>0.0972862745098039</v>
      </c>
      <c r="R10" s="6" t="n">
        <f aca="false">AVERAGE(K10,L10,M10)</f>
        <v>0.073202614379085</v>
      </c>
      <c r="S10" s="6" t="n">
        <f aca="false">LOG10(R10)</f>
        <v>-1.13547340814742</v>
      </c>
      <c r="T10" s="6"/>
      <c r="U10" s="0" t="n">
        <f aca="false">(B10+D10)/2</f>
        <v>14</v>
      </c>
      <c r="V10" s="6" t="n">
        <f aca="false">LOG10(U10)</f>
        <v>1.14612803567824</v>
      </c>
    </row>
    <row r="11" customFormat="false" ht="14.35" hidden="false" customHeight="false" outlineLevel="0" collapsed="false">
      <c r="A11" s="4" t="n">
        <v>3</v>
      </c>
      <c r="B11" s="4" t="n">
        <v>32</v>
      </c>
      <c r="C11" s="4" t="n">
        <v>32</v>
      </c>
      <c r="D11" s="4" t="n">
        <v>0</v>
      </c>
      <c r="E11" s="5" t="n">
        <f aca="false">AVERAGE(B11,C11,D11)</f>
        <v>21.3333333333333</v>
      </c>
      <c r="F11" s="6" t="n">
        <f aca="false">LOG10(E11)</f>
        <v>1.32905871926422</v>
      </c>
      <c r="G11" s="6" t="n">
        <f aca="false">0.036*A11+1.2084</f>
        <v>1.3164</v>
      </c>
      <c r="H11" s="6" t="n">
        <f aca="false">0.299*B11+0.587*C11+0.114*D11</f>
        <v>28.352</v>
      </c>
      <c r="I11" s="6"/>
      <c r="J11" s="6"/>
      <c r="K11" s="6" t="n">
        <f aca="false">B11/255</f>
        <v>0.125490196078431</v>
      </c>
      <c r="L11" s="6" t="n">
        <f aca="false">C11/255</f>
        <v>0.125490196078431</v>
      </c>
      <c r="M11" s="6" t="n">
        <f aca="false">D11/255</f>
        <v>0</v>
      </c>
      <c r="N11" s="6" t="n">
        <f aca="false">K11^$L$4</f>
        <v>0.125490196078431</v>
      </c>
      <c r="O11" s="6" t="n">
        <f aca="false">L11^$L$4</f>
        <v>0.125490196078431</v>
      </c>
      <c r="P11" s="6" t="n">
        <f aca="false">M11^$L$4</f>
        <v>0</v>
      </c>
      <c r="Q11" s="6" t="n">
        <f aca="false">$L$3*N11+(1-$L$3-$L$2)*O11+$L$2*P11</f>
        <v>0.11118431372549</v>
      </c>
      <c r="R11" s="6" t="n">
        <f aca="false">AVERAGE(K11,L11,M11)</f>
        <v>0.0836601307189542</v>
      </c>
      <c r="S11" s="6" t="n">
        <f aca="false">LOG10(R11)</f>
        <v>-1.07748146116973</v>
      </c>
      <c r="T11" s="6"/>
      <c r="U11" s="0" t="n">
        <f aca="false">(B11+D11)/2</f>
        <v>16</v>
      </c>
      <c r="V11" s="6" t="n">
        <f aca="false">LOG10(U11)</f>
        <v>1.20411998265592</v>
      </c>
    </row>
    <row r="12" customFormat="false" ht="14.35" hidden="false" customHeight="false" outlineLevel="0" collapsed="false">
      <c r="A12" s="4" t="n">
        <v>4</v>
      </c>
      <c r="B12" s="4" t="n">
        <v>36</v>
      </c>
      <c r="C12" s="4" t="n">
        <v>36</v>
      </c>
      <c r="D12" s="4" t="n">
        <v>0</v>
      </c>
      <c r="E12" s="5" t="n">
        <f aca="false">AVERAGE(B12,C12,D12)</f>
        <v>24</v>
      </c>
      <c r="F12" s="6" t="n">
        <f aca="false">LOG10(E12)</f>
        <v>1.38021124171161</v>
      </c>
      <c r="G12" s="6" t="n">
        <f aca="false">0.036*A12+1.2084</f>
        <v>1.3524</v>
      </c>
      <c r="H12" s="6" t="n">
        <f aca="false">0.299*B12+0.587*C12+0.114*D12</f>
        <v>31.896</v>
      </c>
      <c r="I12" s="6"/>
      <c r="J12" s="6"/>
      <c r="K12" s="6" t="n">
        <f aca="false">B12/255</f>
        <v>0.141176470588235</v>
      </c>
      <c r="L12" s="6" t="n">
        <f aca="false">C12/255</f>
        <v>0.141176470588235</v>
      </c>
      <c r="M12" s="6" t="n">
        <f aca="false">D12/255</f>
        <v>0</v>
      </c>
      <c r="N12" s="6" t="n">
        <f aca="false">K12^$L$4</f>
        <v>0.141176470588235</v>
      </c>
      <c r="O12" s="6" t="n">
        <f aca="false">L12^$L$4</f>
        <v>0.141176470588235</v>
      </c>
      <c r="P12" s="6" t="n">
        <f aca="false">M12^$L$4</f>
        <v>0</v>
      </c>
      <c r="Q12" s="6" t="n">
        <f aca="false">$L$3*N12+(1-$L$3-$L$2)*O12+$L$2*P12</f>
        <v>0.125082352941176</v>
      </c>
      <c r="R12" s="6" t="n">
        <f aca="false">AVERAGE(K12,L12,M12)</f>
        <v>0.0941176470588235</v>
      </c>
      <c r="S12" s="6" t="n">
        <f aca="false">LOG10(R12)</f>
        <v>-1.02632893872235</v>
      </c>
      <c r="T12" s="6"/>
      <c r="U12" s="0" t="n">
        <f aca="false">(B12+D12)/2</f>
        <v>18</v>
      </c>
      <c r="V12" s="6" t="n">
        <f aca="false">LOG10(U12)</f>
        <v>1.25527250510331</v>
      </c>
    </row>
    <row r="13" customFormat="false" ht="14.35" hidden="false" customHeight="false" outlineLevel="0" collapsed="false">
      <c r="A13" s="4" t="n">
        <v>5</v>
      </c>
      <c r="B13" s="4" t="n">
        <v>40</v>
      </c>
      <c r="C13" s="4" t="n">
        <v>40</v>
      </c>
      <c r="D13" s="4" t="n">
        <v>0</v>
      </c>
      <c r="E13" s="5" t="n">
        <f aca="false">AVERAGE(B13,C13,D13)</f>
        <v>26.6666666666667</v>
      </c>
      <c r="F13" s="6" t="n">
        <f aca="false">LOG10(E13)</f>
        <v>1.42596873227228</v>
      </c>
      <c r="G13" s="6" t="n">
        <f aca="false">0.036*A13+1.2084</f>
        <v>1.3884</v>
      </c>
      <c r="H13" s="6" t="n">
        <f aca="false">0.299*B13+0.587*C13+0.114*D13</f>
        <v>35.44</v>
      </c>
      <c r="I13" s="6"/>
      <c r="J13" s="6"/>
      <c r="K13" s="6" t="n">
        <f aca="false">B13/255</f>
        <v>0.156862745098039</v>
      </c>
      <c r="L13" s="6" t="n">
        <f aca="false">C13/255</f>
        <v>0.156862745098039</v>
      </c>
      <c r="M13" s="6" t="n">
        <f aca="false">D13/255</f>
        <v>0</v>
      </c>
      <c r="N13" s="6" t="n">
        <f aca="false">K13^$L$4</f>
        <v>0.156862745098039</v>
      </c>
      <c r="O13" s="6" t="n">
        <f aca="false">L13^$L$4</f>
        <v>0.156862745098039</v>
      </c>
      <c r="P13" s="6" t="n">
        <f aca="false">M13^$L$4</f>
        <v>0</v>
      </c>
      <c r="Q13" s="6" t="n">
        <f aca="false">$L$3*N13+(1-$L$3-$L$2)*O13+$L$2*P13</f>
        <v>0.138980392156863</v>
      </c>
      <c r="R13" s="6" t="n">
        <f aca="false">AVERAGE(K13,L13,M13)</f>
        <v>0.104575163398693</v>
      </c>
      <c r="S13" s="6" t="n">
        <f aca="false">LOG10(R13)</f>
        <v>-0.980571448161674</v>
      </c>
      <c r="T13" s="6"/>
      <c r="U13" s="0" t="n">
        <f aca="false">(B13+D13)/2</f>
        <v>20</v>
      </c>
      <c r="V13" s="6" t="n">
        <f aca="false">LOG10(U13)</f>
        <v>1.30102999566398</v>
      </c>
    </row>
    <row r="14" customFormat="false" ht="14.35" hidden="false" customHeight="false" outlineLevel="0" collapsed="false">
      <c r="A14" s="4" t="n">
        <v>6</v>
      </c>
      <c r="B14" s="4" t="n">
        <v>43</v>
      </c>
      <c r="C14" s="4" t="n">
        <v>43</v>
      </c>
      <c r="D14" s="4" t="n">
        <v>0</v>
      </c>
      <c r="E14" s="5" t="n">
        <f aca="false">AVERAGE(B14,C14,D14)</f>
        <v>28.6666666666667</v>
      </c>
      <c r="F14" s="6" t="n">
        <f aca="false">LOG10(E14)</f>
        <v>1.45737719652391</v>
      </c>
      <c r="G14" s="6" t="n">
        <f aca="false">0.036*A14+1.2084</f>
        <v>1.4244</v>
      </c>
      <c r="H14" s="6" t="n">
        <f aca="false">0.299*B14+0.587*C14+0.114*D14</f>
        <v>38.098</v>
      </c>
      <c r="I14" s="6"/>
      <c r="J14" s="6"/>
      <c r="K14" s="6" t="n">
        <f aca="false">B14/255</f>
        <v>0.168627450980392</v>
      </c>
      <c r="L14" s="6" t="n">
        <f aca="false">C14/255</f>
        <v>0.168627450980392</v>
      </c>
      <c r="M14" s="6" t="n">
        <f aca="false">D14/255</f>
        <v>0</v>
      </c>
      <c r="N14" s="6" t="n">
        <f aca="false">K14^$L$4</f>
        <v>0.168627450980392</v>
      </c>
      <c r="O14" s="6" t="n">
        <f aca="false">L14^$L$4</f>
        <v>0.168627450980392</v>
      </c>
      <c r="P14" s="6" t="n">
        <f aca="false">M14^$L$4</f>
        <v>0</v>
      </c>
      <c r="Q14" s="6" t="n">
        <f aca="false">$L$3*N14+(1-$L$3-$L$2)*O14+$L$2*P14</f>
        <v>0.149403921568627</v>
      </c>
      <c r="R14" s="6" t="n">
        <f aca="false">AVERAGE(K14,L14,M14)</f>
        <v>0.112418300653595</v>
      </c>
      <c r="S14" s="6" t="n">
        <f aca="false">LOG10(R14)</f>
        <v>-0.94916298391005</v>
      </c>
      <c r="T14" s="6"/>
      <c r="U14" s="0" t="n">
        <f aca="false">(B14+D14)/2</f>
        <v>21.5</v>
      </c>
      <c r="V14" s="6" t="n">
        <f aca="false">LOG10(U14)</f>
        <v>1.33243845991561</v>
      </c>
    </row>
    <row r="15" customFormat="false" ht="14.35" hidden="false" customHeight="false" outlineLevel="0" collapsed="false">
      <c r="A15" s="4" t="n">
        <v>7</v>
      </c>
      <c r="B15" s="4" t="n">
        <v>46</v>
      </c>
      <c r="C15" s="4" t="n">
        <v>46</v>
      </c>
      <c r="D15" s="4" t="n">
        <v>0</v>
      </c>
      <c r="E15" s="5" t="n">
        <f aca="false">AVERAGE(B15,C15,D15)</f>
        <v>30.6666666666667</v>
      </c>
      <c r="F15" s="6" t="n">
        <f aca="false">LOG10(E15)</f>
        <v>1.48666657262589</v>
      </c>
      <c r="G15" s="6" t="n">
        <f aca="false">0.036*A15+1.2084</f>
        <v>1.4604</v>
      </c>
      <c r="H15" s="6" t="n">
        <f aca="false">0.299*B15+0.587*C15+0.114*D15</f>
        <v>40.756</v>
      </c>
      <c r="I15" s="6"/>
      <c r="J15" s="6"/>
      <c r="K15" s="6" t="n">
        <f aca="false">B15/255</f>
        <v>0.180392156862745</v>
      </c>
      <c r="L15" s="6" t="n">
        <f aca="false">C15/255</f>
        <v>0.180392156862745</v>
      </c>
      <c r="M15" s="6" t="n">
        <f aca="false">D15/255</f>
        <v>0</v>
      </c>
      <c r="N15" s="6" t="n">
        <f aca="false">K15^$L$4</f>
        <v>0.180392156862745</v>
      </c>
      <c r="O15" s="6" t="n">
        <f aca="false">L15^$L$4</f>
        <v>0.180392156862745</v>
      </c>
      <c r="P15" s="6" t="n">
        <f aca="false">M15^$L$4</f>
        <v>0</v>
      </c>
      <c r="Q15" s="6" t="n">
        <f aca="false">$L$3*N15+(1-$L$3-$L$2)*O15+$L$2*P15</f>
        <v>0.159827450980392</v>
      </c>
      <c r="R15" s="6" t="n">
        <f aca="false">AVERAGE(K15,L15,M15)</f>
        <v>0.120261437908497</v>
      </c>
      <c r="S15" s="6" t="n">
        <f aca="false">LOG10(R15)</f>
        <v>-0.919873607808062</v>
      </c>
      <c r="T15" s="6"/>
      <c r="U15" s="0" t="n">
        <f aca="false">(B15+D15)/2</f>
        <v>23</v>
      </c>
      <c r="V15" s="6" t="n">
        <f aca="false">LOG10(U15)</f>
        <v>1.36172783601759</v>
      </c>
    </row>
    <row r="16" customFormat="false" ht="14.35" hidden="false" customHeight="false" outlineLevel="0" collapsed="false">
      <c r="A16" s="4" t="n">
        <v>8</v>
      </c>
      <c r="B16" s="4" t="n">
        <v>49</v>
      </c>
      <c r="C16" s="4" t="n">
        <v>49</v>
      </c>
      <c r="D16" s="4" t="n">
        <v>0</v>
      </c>
      <c r="E16" s="5" t="n">
        <f aca="false">AVERAGE(B16,C16,D16)</f>
        <v>32.6666666666667</v>
      </c>
      <c r="F16" s="6" t="n">
        <f aca="false">LOG10(E16)</f>
        <v>1.51410482097283</v>
      </c>
      <c r="G16" s="6" t="n">
        <f aca="false">0.036*A16+1.2084</f>
        <v>1.4964</v>
      </c>
      <c r="H16" s="6" t="n">
        <f aca="false">0.299*B16+0.587*C16+0.114*D16</f>
        <v>43.414</v>
      </c>
      <c r="I16" s="6"/>
      <c r="J16" s="6"/>
      <c r="K16" s="6" t="n">
        <f aca="false">B16/255</f>
        <v>0.192156862745098</v>
      </c>
      <c r="L16" s="6" t="n">
        <f aca="false">C16/255</f>
        <v>0.192156862745098</v>
      </c>
      <c r="M16" s="6" t="n">
        <f aca="false">D16/255</f>
        <v>0</v>
      </c>
      <c r="N16" s="6" t="n">
        <f aca="false">K16^$L$4</f>
        <v>0.192156862745098</v>
      </c>
      <c r="O16" s="6" t="n">
        <f aca="false">L16^$L$4</f>
        <v>0.192156862745098</v>
      </c>
      <c r="P16" s="6" t="n">
        <f aca="false">M16^$L$4</f>
        <v>0</v>
      </c>
      <c r="Q16" s="6" t="n">
        <f aca="false">$L$3*N16+(1-$L$3-$L$2)*O16+$L$2*P16</f>
        <v>0.170250980392157</v>
      </c>
      <c r="R16" s="6" t="n">
        <f aca="false">AVERAGE(K16,L16,M16)</f>
        <v>0.128104575163399</v>
      </c>
      <c r="S16" s="6" t="n">
        <f aca="false">LOG10(R16)</f>
        <v>-0.892435359461123</v>
      </c>
      <c r="T16" s="6"/>
      <c r="U16" s="0" t="n">
        <f aca="false">(B16+D16)/2</f>
        <v>24.5</v>
      </c>
      <c r="V16" s="6" t="n">
        <f aca="false">LOG10(U16)</f>
        <v>1.38916608436453</v>
      </c>
    </row>
    <row r="17" customFormat="false" ht="14.35" hidden="false" customHeight="false" outlineLevel="0" collapsed="false">
      <c r="A17" s="4" t="n">
        <v>9</v>
      </c>
      <c r="B17" s="4" t="n">
        <v>52</v>
      </c>
      <c r="C17" s="4" t="n">
        <v>52</v>
      </c>
      <c r="D17" s="4" t="n">
        <v>0</v>
      </c>
      <c r="E17" s="5" t="n">
        <f aca="false">AVERAGE(B17,C17,D17)</f>
        <v>34.6666666666667</v>
      </c>
      <c r="F17" s="6" t="n">
        <f aca="false">LOG10(E17)</f>
        <v>1.53991208457912</v>
      </c>
      <c r="G17" s="6" t="n">
        <f aca="false">0.036*A17+1.2084</f>
        <v>1.5324</v>
      </c>
      <c r="H17" s="6" t="n">
        <f aca="false">0.299*B17+0.587*C17+0.114*D17</f>
        <v>46.072</v>
      </c>
      <c r="I17" s="6"/>
      <c r="J17" s="6"/>
      <c r="K17" s="6" t="n">
        <f aca="false">B17/255</f>
        <v>0.203921568627451</v>
      </c>
      <c r="L17" s="6" t="n">
        <f aca="false">C17/255</f>
        <v>0.203921568627451</v>
      </c>
      <c r="M17" s="6" t="n">
        <f aca="false">D17/255</f>
        <v>0</v>
      </c>
      <c r="N17" s="6" t="n">
        <f aca="false">K17^$L$4</f>
        <v>0.203921568627451</v>
      </c>
      <c r="O17" s="6" t="n">
        <f aca="false">L17^$L$4</f>
        <v>0.203921568627451</v>
      </c>
      <c r="P17" s="6" t="n">
        <f aca="false">M17^$L$4</f>
        <v>0</v>
      </c>
      <c r="Q17" s="6" t="n">
        <f aca="false">$L$3*N17+(1-$L$3-$L$2)*O17+$L$2*P17</f>
        <v>0.180674509803922</v>
      </c>
      <c r="R17" s="6" t="n">
        <f aca="false">AVERAGE(K17,L17,M17)</f>
        <v>0.135947712418301</v>
      </c>
      <c r="S17" s="6" t="n">
        <f aca="false">LOG10(R17)</f>
        <v>-0.866628095854837</v>
      </c>
      <c r="T17" s="6"/>
      <c r="U17" s="0" t="n">
        <f aca="false">(B17+D17)/2</f>
        <v>26</v>
      </c>
      <c r="V17" s="6" t="n">
        <f aca="false">LOG10(U17)</f>
        <v>1.41497334797082</v>
      </c>
    </row>
    <row r="18" customFormat="false" ht="14.35" hidden="false" customHeight="false" outlineLevel="0" collapsed="false">
      <c r="A18" s="4" t="n">
        <v>10</v>
      </c>
      <c r="B18" s="4" t="n">
        <v>55</v>
      </c>
      <c r="C18" s="4" t="n">
        <v>55</v>
      </c>
      <c r="D18" s="4" t="n">
        <v>0</v>
      </c>
      <c r="E18" s="5" t="n">
        <f aca="false">AVERAGE(B18,C18,D18)</f>
        <v>36.6666666666667</v>
      </c>
      <c r="F18" s="6" t="n">
        <f aca="false">LOG10(E18)</f>
        <v>1.56427143043856</v>
      </c>
      <c r="G18" s="6" t="n">
        <f aca="false">0.036*A18+1.2084</f>
        <v>1.5684</v>
      </c>
      <c r="H18" s="6" t="n">
        <f aca="false">0.299*B18+0.587*C18+0.114*D18</f>
        <v>48.73</v>
      </c>
      <c r="I18" s="6"/>
      <c r="J18" s="6"/>
      <c r="K18" s="6" t="n">
        <f aca="false">B18/255</f>
        <v>0.215686274509804</v>
      </c>
      <c r="L18" s="6" t="n">
        <f aca="false">C18/255</f>
        <v>0.215686274509804</v>
      </c>
      <c r="M18" s="6" t="n">
        <f aca="false">D18/255</f>
        <v>0</v>
      </c>
      <c r="N18" s="6" t="n">
        <f aca="false">K18^$L$4</f>
        <v>0.215686274509804</v>
      </c>
      <c r="O18" s="6" t="n">
        <f aca="false">L18^$L$4</f>
        <v>0.215686274509804</v>
      </c>
      <c r="P18" s="6" t="n">
        <f aca="false">M18^$L$4</f>
        <v>0</v>
      </c>
      <c r="Q18" s="6" t="n">
        <f aca="false">$L$3*N18+(1-$L$3-$L$2)*O18+$L$2*P18</f>
        <v>0.191098039215686</v>
      </c>
      <c r="R18" s="6" t="n">
        <f aca="false">AVERAGE(K18,L18,M18)</f>
        <v>0.143790849673203</v>
      </c>
      <c r="S18" s="6" t="n">
        <f aca="false">LOG10(R18)</f>
        <v>-0.842268749995392</v>
      </c>
      <c r="T18" s="6"/>
      <c r="U18" s="0" t="n">
        <f aca="false">(B18+D18)/2</f>
        <v>27.5</v>
      </c>
      <c r="V18" s="6" t="n">
        <f aca="false">LOG10(U18)</f>
        <v>1.43933269383026</v>
      </c>
    </row>
    <row r="19" customFormat="false" ht="14.35" hidden="false" customHeight="false" outlineLevel="0" collapsed="false">
      <c r="A19" s="4" t="n">
        <v>11</v>
      </c>
      <c r="B19" s="4" t="n">
        <v>58</v>
      </c>
      <c r="C19" s="4" t="n">
        <v>58</v>
      </c>
      <c r="D19" s="4" t="n">
        <v>0</v>
      </c>
      <c r="E19" s="5" t="n">
        <f aca="false">AVERAGE(B19,C19,D19)</f>
        <v>38.6666666666667</v>
      </c>
      <c r="F19" s="6" t="n">
        <f aca="false">LOG10(E19)</f>
        <v>1.58733673450726</v>
      </c>
      <c r="G19" s="6" t="n">
        <f aca="false">0.036*A19+1.2084</f>
        <v>1.6044</v>
      </c>
      <c r="H19" s="6" t="n">
        <f aca="false">0.299*B19+0.587*C19+0.114*D19</f>
        <v>51.388</v>
      </c>
      <c r="I19" s="6"/>
      <c r="J19" s="6"/>
      <c r="K19" s="6" t="n">
        <f aca="false">B19/255</f>
        <v>0.227450980392157</v>
      </c>
      <c r="L19" s="6" t="n">
        <f aca="false">C19/255</f>
        <v>0.227450980392157</v>
      </c>
      <c r="M19" s="6" t="n">
        <f aca="false">D19/255</f>
        <v>0</v>
      </c>
      <c r="N19" s="6" t="n">
        <f aca="false">K19^$L$4</f>
        <v>0.227450980392157</v>
      </c>
      <c r="O19" s="6" t="n">
        <f aca="false">L19^$L$4</f>
        <v>0.227450980392157</v>
      </c>
      <c r="P19" s="6" t="n">
        <f aca="false">M19^$L$4</f>
        <v>0</v>
      </c>
      <c r="Q19" s="6" t="n">
        <f aca="false">$L$3*N19+(1-$L$3-$L$2)*O19+$L$2*P19</f>
        <v>0.201521568627451</v>
      </c>
      <c r="R19" s="6" t="n">
        <f aca="false">AVERAGE(K19,L19,M19)</f>
        <v>0.151633986928105</v>
      </c>
      <c r="S19" s="6" t="n">
        <f aca="false">LOG10(R19)</f>
        <v>-0.819203445926699</v>
      </c>
      <c r="T19" s="6"/>
      <c r="U19" s="0" t="n">
        <f aca="false">(B19+D19)/2</f>
        <v>29</v>
      </c>
      <c r="V19" s="6" t="n">
        <f aca="false">LOG10(U19)</f>
        <v>1.46239799789896</v>
      </c>
    </row>
    <row r="20" customFormat="false" ht="14.35" hidden="false" customHeight="false" outlineLevel="0" collapsed="false">
      <c r="A20" s="4" t="n">
        <v>12</v>
      </c>
      <c r="B20" s="4" t="n">
        <v>61</v>
      </c>
      <c r="C20" s="4" t="n">
        <v>61</v>
      </c>
      <c r="D20" s="4" t="n">
        <v>0</v>
      </c>
      <c r="E20" s="5" t="n">
        <f aca="false">AVERAGE(B20,C20,D20)</f>
        <v>40.6666666666667</v>
      </c>
      <c r="F20" s="6" t="n">
        <f aca="false">LOG10(E20)</f>
        <v>1.60923857595509</v>
      </c>
      <c r="G20" s="6" t="n">
        <f aca="false">0.036*A20+1.2084</f>
        <v>1.6404</v>
      </c>
      <c r="H20" s="6" t="n">
        <f aca="false">0.299*B20+0.587*C20+0.114*D20</f>
        <v>54.046</v>
      </c>
      <c r="I20" s="6"/>
      <c r="J20" s="6"/>
      <c r="K20" s="6" t="n">
        <f aca="false">B20/255</f>
        <v>0.23921568627451</v>
      </c>
      <c r="L20" s="6" t="n">
        <f aca="false">C20/255</f>
        <v>0.23921568627451</v>
      </c>
      <c r="M20" s="6" t="n">
        <f aca="false">D20/255</f>
        <v>0</v>
      </c>
      <c r="N20" s="6" t="n">
        <f aca="false">K20^$L$4</f>
        <v>0.23921568627451</v>
      </c>
      <c r="O20" s="6" t="n">
        <f aca="false">L20^$L$4</f>
        <v>0.23921568627451</v>
      </c>
      <c r="P20" s="6" t="n">
        <f aca="false">M20^$L$4</f>
        <v>0</v>
      </c>
      <c r="Q20" s="6" t="n">
        <f aca="false">$L$3*N20+(1-$L$3-$L$2)*O20+$L$2*P20</f>
        <v>0.211945098039216</v>
      </c>
      <c r="R20" s="6" t="n">
        <f aca="false">AVERAGE(K20,L20,M20)</f>
        <v>0.159477124183007</v>
      </c>
      <c r="S20" s="6" t="n">
        <f aca="false">LOG10(R20)</f>
        <v>-0.797301604478869</v>
      </c>
      <c r="T20" s="6"/>
      <c r="U20" s="0" t="n">
        <f aca="false">(B20+D20)/2</f>
        <v>30.5</v>
      </c>
      <c r="V20" s="6" t="n">
        <f aca="false">LOG10(U20)</f>
        <v>1.48429983934679</v>
      </c>
    </row>
    <row r="21" customFormat="false" ht="14.35" hidden="false" customHeight="false" outlineLevel="0" collapsed="false">
      <c r="A21" s="4" t="n">
        <v>13</v>
      </c>
      <c r="B21" s="4" t="n">
        <v>64</v>
      </c>
      <c r="C21" s="4" t="n">
        <v>64</v>
      </c>
      <c r="D21" s="4" t="n">
        <v>0</v>
      </c>
      <c r="E21" s="5" t="n">
        <f aca="false">AVERAGE(B21,C21,D21)</f>
        <v>42.6666666666667</v>
      </c>
      <c r="F21" s="6" t="n">
        <f aca="false">LOG10(E21)</f>
        <v>1.63008871492821</v>
      </c>
      <c r="G21" s="6" t="n">
        <f aca="false">0.036*A21+1.2084</f>
        <v>1.6764</v>
      </c>
      <c r="H21" s="6" t="n">
        <f aca="false">0.299*B21+0.587*C21+0.114*D21</f>
        <v>56.704</v>
      </c>
      <c r="I21" s="6"/>
      <c r="J21" s="6"/>
      <c r="K21" s="6" t="n">
        <f aca="false">B21/255</f>
        <v>0.250980392156863</v>
      </c>
      <c r="L21" s="6" t="n">
        <f aca="false">C21/255</f>
        <v>0.250980392156863</v>
      </c>
      <c r="M21" s="6" t="n">
        <f aca="false">D21/255</f>
        <v>0</v>
      </c>
      <c r="N21" s="6" t="n">
        <f aca="false">K21^$L$4</f>
        <v>0.250980392156863</v>
      </c>
      <c r="O21" s="6" t="n">
        <f aca="false">L21^$L$4</f>
        <v>0.250980392156863</v>
      </c>
      <c r="P21" s="6" t="n">
        <f aca="false">M21^$L$4</f>
        <v>0</v>
      </c>
      <c r="Q21" s="6" t="n">
        <f aca="false">$L$3*N21+(1-$L$3-$L$2)*O21+$L$2*P21</f>
        <v>0.22236862745098</v>
      </c>
      <c r="R21" s="6" t="n">
        <f aca="false">AVERAGE(K21,L21,M21)</f>
        <v>0.167320261437909</v>
      </c>
      <c r="S21" s="6" t="n">
        <f aca="false">LOG10(R21)</f>
        <v>-0.776451465505749</v>
      </c>
      <c r="T21" s="6"/>
      <c r="U21" s="0" t="n">
        <f aca="false">(B21+D21)/2</f>
        <v>32</v>
      </c>
      <c r="V21" s="6" t="n">
        <f aca="false">LOG10(U21)</f>
        <v>1.50514997831991</v>
      </c>
    </row>
    <row r="22" customFormat="false" ht="14.35" hidden="false" customHeight="false" outlineLevel="0" collapsed="false">
      <c r="A22" s="4" t="n">
        <v>14</v>
      </c>
      <c r="B22" s="4" t="n">
        <v>76</v>
      </c>
      <c r="C22" s="4" t="n">
        <v>76</v>
      </c>
      <c r="D22" s="4" t="n">
        <v>0</v>
      </c>
      <c r="E22" s="5" t="n">
        <f aca="false">AVERAGE(B22,C22,D22)</f>
        <v>50.6666666666667</v>
      </c>
      <c r="F22" s="6" t="n">
        <f aca="false">LOG10(E22)</f>
        <v>1.70472233322511</v>
      </c>
      <c r="G22" s="6" t="n">
        <f aca="false">0.036*A22+1.2084</f>
        <v>1.7124</v>
      </c>
      <c r="H22" s="6" t="n">
        <f aca="false">0.299*B22+0.587*C22+0.114*D22</f>
        <v>67.336</v>
      </c>
      <c r="I22" s="6"/>
      <c r="J22" s="6"/>
      <c r="K22" s="6" t="n">
        <f aca="false">B22/255</f>
        <v>0.298039215686274</v>
      </c>
      <c r="L22" s="6" t="n">
        <f aca="false">C22/255</f>
        <v>0.298039215686274</v>
      </c>
      <c r="M22" s="6" t="n">
        <f aca="false">D22/255</f>
        <v>0</v>
      </c>
      <c r="N22" s="6" t="n">
        <f aca="false">K22^$L$4</f>
        <v>0.298039215686274</v>
      </c>
      <c r="O22" s="6" t="n">
        <f aca="false">L22^$L$4</f>
        <v>0.298039215686274</v>
      </c>
      <c r="P22" s="6" t="n">
        <f aca="false">M22^$L$4</f>
        <v>0</v>
      </c>
      <c r="Q22" s="6" t="n">
        <f aca="false">$L$3*N22+(1-$L$3-$L$2)*O22+$L$2*P22</f>
        <v>0.264062745098039</v>
      </c>
      <c r="R22" s="6" t="n">
        <f aca="false">AVERAGE(K22,L22,M22)</f>
        <v>0.198692810457516</v>
      </c>
      <c r="S22" s="6" t="n">
        <f aca="false">LOG10(R22)</f>
        <v>-0.701817847208845</v>
      </c>
      <c r="T22" s="6"/>
      <c r="U22" s="0" t="n">
        <f aca="false">(B22+D22)/2</f>
        <v>38</v>
      </c>
      <c r="V22" s="6" t="n">
        <f aca="false">LOG10(U22)</f>
        <v>1.57978359661681</v>
      </c>
    </row>
    <row r="23" customFormat="false" ht="14.35" hidden="false" customHeight="false" outlineLevel="0" collapsed="false">
      <c r="A23" s="4" t="n">
        <v>15</v>
      </c>
      <c r="B23" s="4" t="n">
        <v>88</v>
      </c>
      <c r="C23" s="4" t="n">
        <v>88</v>
      </c>
      <c r="D23" s="4" t="n">
        <v>0</v>
      </c>
      <c r="E23" s="5" t="n">
        <f aca="false">AVERAGE(B23,C23,D23)</f>
        <v>58.6666666666667</v>
      </c>
      <c r="F23" s="6" t="n">
        <f aca="false">LOG10(E23)</f>
        <v>1.76839141309449</v>
      </c>
      <c r="G23" s="6" t="n">
        <f aca="false">0.036*A23+1.2084</f>
        <v>1.7484</v>
      </c>
      <c r="H23" s="6" t="n">
        <f aca="false">0.299*B23+0.587*C23+0.114*D23</f>
        <v>77.968</v>
      </c>
      <c r="I23" s="6"/>
      <c r="J23" s="6"/>
      <c r="K23" s="6" t="n">
        <f aca="false">B23/255</f>
        <v>0.345098039215686</v>
      </c>
      <c r="L23" s="6" t="n">
        <f aca="false">C23/255</f>
        <v>0.345098039215686</v>
      </c>
      <c r="M23" s="6" t="n">
        <f aca="false">D23/255</f>
        <v>0</v>
      </c>
      <c r="N23" s="6" t="n">
        <f aca="false">K23^$L$4</f>
        <v>0.345098039215686</v>
      </c>
      <c r="O23" s="6" t="n">
        <f aca="false">L23^$L$4</f>
        <v>0.345098039215686</v>
      </c>
      <c r="P23" s="6" t="n">
        <f aca="false">M23^$L$4</f>
        <v>0</v>
      </c>
      <c r="Q23" s="6" t="n">
        <f aca="false">$L$3*N23+(1-$L$3-$L$2)*O23+$L$2*P23</f>
        <v>0.305756862745098</v>
      </c>
      <c r="R23" s="6" t="n">
        <f aca="false">AVERAGE(K23,L23,M23)</f>
        <v>0.230065359477124</v>
      </c>
      <c r="S23" s="6" t="n">
        <f aca="false">LOG10(R23)</f>
        <v>-0.638148767339468</v>
      </c>
      <c r="T23" s="6"/>
      <c r="U23" s="0" t="n">
        <f aca="false">(B23+D23)/2</f>
        <v>44</v>
      </c>
      <c r="V23" s="6" t="n">
        <f aca="false">LOG10(U23)</f>
        <v>1.64345267648619</v>
      </c>
    </row>
    <row r="24" customFormat="false" ht="14.35" hidden="false" customHeight="false" outlineLevel="0" collapsed="false">
      <c r="A24" s="4" t="n">
        <v>16</v>
      </c>
      <c r="B24" s="4" t="n">
        <v>100</v>
      </c>
      <c r="C24" s="4" t="n">
        <v>100</v>
      </c>
      <c r="D24" s="4" t="n">
        <v>0</v>
      </c>
      <c r="E24" s="5" t="n">
        <f aca="false">AVERAGE(B24,C24,D24)</f>
        <v>66.6666666666667</v>
      </c>
      <c r="F24" s="6" t="n">
        <f aca="false">LOG10(E24)</f>
        <v>1.82390874094432</v>
      </c>
      <c r="G24" s="6" t="n">
        <f aca="false">0.036*A24+1.2084</f>
        <v>1.7844</v>
      </c>
      <c r="H24" s="6" t="n">
        <f aca="false">0.299*B24+0.587*C24+0.114*D24</f>
        <v>88.6</v>
      </c>
      <c r="I24" s="6"/>
      <c r="J24" s="6"/>
      <c r="K24" s="6" t="n">
        <f aca="false">B24/255</f>
        <v>0.392156862745098</v>
      </c>
      <c r="L24" s="6" t="n">
        <f aca="false">C24/255</f>
        <v>0.392156862745098</v>
      </c>
      <c r="M24" s="6" t="n">
        <f aca="false">D24/255</f>
        <v>0</v>
      </c>
      <c r="N24" s="6" t="n">
        <f aca="false">K24^$L$4</f>
        <v>0.392156862745098</v>
      </c>
      <c r="O24" s="6" t="n">
        <f aca="false">L24^$L$4</f>
        <v>0.392156862745098</v>
      </c>
      <c r="P24" s="6" t="n">
        <f aca="false">M24^$L$4</f>
        <v>0</v>
      </c>
      <c r="Q24" s="6" t="n">
        <f aca="false">$L$3*N24+(1-$L$3-$L$2)*O24+$L$2*P24</f>
        <v>0.347450980392157</v>
      </c>
      <c r="R24" s="6" t="n">
        <f aca="false">AVERAGE(K24,L24,M24)</f>
        <v>0.261437908496732</v>
      </c>
      <c r="S24" s="6" t="n">
        <f aca="false">LOG10(R24)</f>
        <v>-0.582631439489636</v>
      </c>
      <c r="T24" s="6"/>
      <c r="U24" s="0" t="n">
        <f aca="false">(B24+D24)/2</f>
        <v>50</v>
      </c>
      <c r="V24" s="6" t="n">
        <f aca="false">LOG10(U24)</f>
        <v>1.69897000433602</v>
      </c>
    </row>
    <row r="25" customFormat="false" ht="14.35" hidden="false" customHeight="false" outlineLevel="0" collapsed="false">
      <c r="A25" s="4" t="n">
        <v>17</v>
      </c>
      <c r="B25" s="4" t="n">
        <v>105</v>
      </c>
      <c r="C25" s="4" t="n">
        <v>105</v>
      </c>
      <c r="D25" s="4" t="n">
        <v>0</v>
      </c>
      <c r="E25" s="5" t="n">
        <f aca="false">AVERAGE(B25,C25,D25)</f>
        <v>70</v>
      </c>
      <c r="F25" s="6" t="n">
        <f aca="false">LOG10(E25)</f>
        <v>1.84509804001426</v>
      </c>
      <c r="G25" s="6" t="n">
        <f aca="false">0.036*A25+1.2084</f>
        <v>1.8204</v>
      </c>
      <c r="H25" s="6" t="n">
        <f aca="false">0.299*B25+0.587*C25+0.114*D25</f>
        <v>93.03</v>
      </c>
      <c r="I25" s="6"/>
      <c r="J25" s="6"/>
      <c r="K25" s="6" t="n">
        <f aca="false">B25/255</f>
        <v>0.411764705882353</v>
      </c>
      <c r="L25" s="6" t="n">
        <f aca="false">C25/255</f>
        <v>0.411764705882353</v>
      </c>
      <c r="M25" s="6" t="n">
        <f aca="false">D25/255</f>
        <v>0</v>
      </c>
      <c r="N25" s="6" t="n">
        <f aca="false">K25^$L$4</f>
        <v>0.411764705882353</v>
      </c>
      <c r="O25" s="6" t="n">
        <f aca="false">L25^$L$4</f>
        <v>0.411764705882353</v>
      </c>
      <c r="P25" s="6" t="n">
        <f aca="false">M25^$L$4</f>
        <v>0</v>
      </c>
      <c r="Q25" s="6" t="n">
        <f aca="false">$L$3*N25+(1-$L$3-$L$2)*O25+$L$2*P25</f>
        <v>0.364823529411765</v>
      </c>
      <c r="R25" s="6" t="n">
        <f aca="false">AVERAGE(K25,L25,M25)</f>
        <v>0.274509803921569</v>
      </c>
      <c r="S25" s="6" t="n">
        <f aca="false">LOG10(R25)</f>
        <v>-0.561442140419698</v>
      </c>
      <c r="T25" s="6"/>
      <c r="U25" s="0" t="n">
        <f aca="false">(B25+D25)/2</f>
        <v>52.5</v>
      </c>
      <c r="V25" s="6" t="n">
        <f aca="false">LOG10(U25)</f>
        <v>1.72015930340596</v>
      </c>
    </row>
    <row r="26" customFormat="false" ht="14.35" hidden="false" customHeight="false" outlineLevel="0" collapsed="false">
      <c r="A26" s="4" t="n">
        <v>18</v>
      </c>
      <c r="B26" s="4" t="n">
        <v>110</v>
      </c>
      <c r="C26" s="4" t="n">
        <v>110</v>
      </c>
      <c r="D26" s="4" t="n">
        <v>0</v>
      </c>
      <c r="E26" s="5" t="n">
        <f aca="false">AVERAGE(B26,C26,D26)</f>
        <v>73.3333333333333</v>
      </c>
      <c r="F26" s="6" t="n">
        <f aca="false">LOG10(E26)</f>
        <v>1.86530142610254</v>
      </c>
      <c r="G26" s="6" t="n">
        <f aca="false">0.036*A26+1.2084</f>
        <v>1.8564</v>
      </c>
      <c r="H26" s="6" t="n">
        <f aca="false">0.299*B26+0.587*C26+0.114*D26</f>
        <v>97.46</v>
      </c>
      <c r="I26" s="6"/>
      <c r="J26" s="6"/>
      <c r="K26" s="6" t="n">
        <f aca="false">B26/255</f>
        <v>0.431372549019608</v>
      </c>
      <c r="L26" s="6" t="n">
        <f aca="false">C26/255</f>
        <v>0.431372549019608</v>
      </c>
      <c r="M26" s="6" t="n">
        <f aca="false">D26/255</f>
        <v>0</v>
      </c>
      <c r="N26" s="6" t="n">
        <f aca="false">K26^$L$4</f>
        <v>0.431372549019608</v>
      </c>
      <c r="O26" s="6" t="n">
        <f aca="false">L26^$L$4</f>
        <v>0.431372549019608</v>
      </c>
      <c r="P26" s="6" t="n">
        <f aca="false">M26^$L$4</f>
        <v>0</v>
      </c>
      <c r="Q26" s="6" t="n">
        <f aca="false">$L$3*N26+(1-$L$3-$L$2)*O26+$L$2*P26</f>
        <v>0.382196078431373</v>
      </c>
      <c r="R26" s="6" t="n">
        <f aca="false">AVERAGE(K26,L26,M26)</f>
        <v>0.287581699346405</v>
      </c>
      <c r="S26" s="6" t="n">
        <f aca="false">LOG10(R26)</f>
        <v>-0.541238754331411</v>
      </c>
      <c r="T26" s="6"/>
      <c r="U26" s="0" t="n">
        <f aca="false">(B26+D26)/2</f>
        <v>55</v>
      </c>
      <c r="V26" s="6" t="n">
        <f aca="false">LOG10(U26)</f>
        <v>1.74036268949424</v>
      </c>
    </row>
    <row r="27" customFormat="false" ht="14.35" hidden="false" customHeight="false" outlineLevel="0" collapsed="false">
      <c r="A27" s="4" t="n">
        <v>19</v>
      </c>
      <c r="B27" s="4" t="n">
        <v>115</v>
      </c>
      <c r="C27" s="4" t="n">
        <v>115</v>
      </c>
      <c r="D27" s="4" t="n">
        <v>0</v>
      </c>
      <c r="E27" s="5" t="n">
        <f aca="false">AVERAGE(B27,C27,D27)</f>
        <v>76.6666666666667</v>
      </c>
      <c r="F27" s="6" t="n">
        <f aca="false">LOG10(E27)</f>
        <v>1.88460658129793</v>
      </c>
      <c r="G27" s="6" t="n">
        <f aca="false">0.036*A27+1.2084</f>
        <v>1.8924</v>
      </c>
      <c r="H27" s="6" t="n">
        <f aca="false">0.299*B27+0.587*C27+0.114*D27</f>
        <v>101.89</v>
      </c>
      <c r="I27" s="6"/>
      <c r="J27" s="6"/>
      <c r="K27" s="6" t="n">
        <f aca="false">B27/255</f>
        <v>0.450980392156863</v>
      </c>
      <c r="L27" s="6" t="n">
        <f aca="false">C27/255</f>
        <v>0.450980392156863</v>
      </c>
      <c r="M27" s="6" t="n">
        <f aca="false">D27/255</f>
        <v>0</v>
      </c>
      <c r="N27" s="6" t="n">
        <f aca="false">K27^$L$4</f>
        <v>0.450980392156863</v>
      </c>
      <c r="O27" s="6" t="n">
        <f aca="false">L27^$L$4</f>
        <v>0.450980392156863</v>
      </c>
      <c r="P27" s="6" t="n">
        <f aca="false">M27^$L$4</f>
        <v>0</v>
      </c>
      <c r="Q27" s="6" t="n">
        <f aca="false">$L$3*N27+(1-$L$3-$L$2)*O27+$L$2*P27</f>
        <v>0.39956862745098</v>
      </c>
      <c r="R27" s="6" t="n">
        <f aca="false">AVERAGE(K27,L27,M27)</f>
        <v>0.300653594771242</v>
      </c>
      <c r="S27" s="6" t="n">
        <f aca="false">LOG10(R27)</f>
        <v>-0.521933599136025</v>
      </c>
      <c r="T27" s="6"/>
      <c r="U27" s="0" t="n">
        <f aca="false">(B27+D27)/2</f>
        <v>57.5</v>
      </c>
      <c r="V27" s="6" t="n">
        <f aca="false">LOG10(U27)</f>
        <v>1.75966784468963</v>
      </c>
    </row>
    <row r="28" customFormat="false" ht="14.35" hidden="false" customHeight="false" outlineLevel="0" collapsed="false">
      <c r="A28" s="4" t="n">
        <v>20</v>
      </c>
      <c r="B28" s="4" t="n">
        <v>120</v>
      </c>
      <c r="C28" s="4" t="n">
        <v>120</v>
      </c>
      <c r="D28" s="4" t="n">
        <v>0</v>
      </c>
      <c r="E28" s="5" t="n">
        <f aca="false">AVERAGE(B28,C28,D28)</f>
        <v>80</v>
      </c>
      <c r="F28" s="6" t="n">
        <f aca="false">LOG10(E28)</f>
        <v>1.90308998699194</v>
      </c>
      <c r="G28" s="6" t="n">
        <f aca="false">0.036*A28+1.2084</f>
        <v>1.9284</v>
      </c>
      <c r="H28" s="6" t="n">
        <f aca="false">0.299*B28+0.587*C28+0.114*D28</f>
        <v>106.32</v>
      </c>
      <c r="I28" s="6"/>
      <c r="J28" s="6"/>
      <c r="K28" s="6" t="n">
        <f aca="false">B28/255</f>
        <v>0.470588235294118</v>
      </c>
      <c r="L28" s="6" t="n">
        <f aca="false">C28/255</f>
        <v>0.470588235294118</v>
      </c>
      <c r="M28" s="6" t="n">
        <f aca="false">D28/255</f>
        <v>0</v>
      </c>
      <c r="N28" s="6" t="n">
        <f aca="false">K28^$L$4</f>
        <v>0.470588235294118</v>
      </c>
      <c r="O28" s="6" t="n">
        <f aca="false">L28^$L$4</f>
        <v>0.470588235294118</v>
      </c>
      <c r="P28" s="6" t="n">
        <f aca="false">M28^$L$4</f>
        <v>0</v>
      </c>
      <c r="Q28" s="6" t="n">
        <f aca="false">$L$3*N28+(1-$L$3-$L$2)*O28+$L$2*P28</f>
        <v>0.416941176470588</v>
      </c>
      <c r="R28" s="6" t="n">
        <f aca="false">AVERAGE(K28,L28,M28)</f>
        <v>0.313725490196078</v>
      </c>
      <c r="S28" s="6" t="n">
        <f aca="false">LOG10(R28)</f>
        <v>-0.503450193442012</v>
      </c>
      <c r="T28" s="6"/>
      <c r="U28" s="0" t="n">
        <f aca="false">(B28+D28)/2</f>
        <v>60</v>
      </c>
      <c r="V28" s="6" t="n">
        <f aca="false">LOG10(U28)</f>
        <v>1.77815125038364</v>
      </c>
    </row>
    <row r="29" customFormat="false" ht="14.35" hidden="false" customHeight="false" outlineLevel="0" collapsed="false">
      <c r="A29" s="4" t="n">
        <v>21</v>
      </c>
      <c r="B29" s="4" t="n">
        <v>125</v>
      </c>
      <c r="C29" s="4" t="n">
        <v>125</v>
      </c>
      <c r="D29" s="4" t="n">
        <v>0</v>
      </c>
      <c r="E29" s="5" t="n">
        <f aca="false">AVERAGE(B29,C29,D29)</f>
        <v>83.3333333333333</v>
      </c>
      <c r="F29" s="6" t="n">
        <f aca="false">LOG10(E29)</f>
        <v>1.92081875395238</v>
      </c>
      <c r="G29" s="6" t="n">
        <f aca="false">0.036*A29+1.2084</f>
        <v>1.9644</v>
      </c>
      <c r="H29" s="6" t="n">
        <f aca="false">0.299*B29+0.587*C29+0.114*D29</f>
        <v>110.75</v>
      </c>
      <c r="I29" s="6"/>
      <c r="J29" s="6"/>
      <c r="K29" s="6" t="n">
        <f aca="false">B29/255</f>
        <v>0.490196078431373</v>
      </c>
      <c r="L29" s="6" t="n">
        <f aca="false">C29/255</f>
        <v>0.490196078431373</v>
      </c>
      <c r="M29" s="6" t="n">
        <f aca="false">D29/255</f>
        <v>0</v>
      </c>
      <c r="N29" s="6" t="n">
        <f aca="false">K29^$L$4</f>
        <v>0.490196078431373</v>
      </c>
      <c r="O29" s="6" t="n">
        <f aca="false">L29^$L$4</f>
        <v>0.490196078431373</v>
      </c>
      <c r="P29" s="6" t="n">
        <f aca="false">M29^$L$4</f>
        <v>0</v>
      </c>
      <c r="Q29" s="6" t="n">
        <f aca="false">$L$3*N29+(1-$L$3-$L$2)*O29+$L$2*P29</f>
        <v>0.434313725490196</v>
      </c>
      <c r="R29" s="6" t="n">
        <f aca="false">AVERAGE(K29,L29,M29)</f>
        <v>0.326797385620915</v>
      </c>
      <c r="S29" s="6" t="n">
        <f aca="false">LOG10(R29)</f>
        <v>-0.48572142648158</v>
      </c>
      <c r="T29" s="6"/>
      <c r="U29" s="0" t="n">
        <f aca="false">(B29+D29)/2</f>
        <v>62.5</v>
      </c>
      <c r="V29" s="6" t="n">
        <f aca="false">LOG10(U29)</f>
        <v>1.79588001734408</v>
      </c>
    </row>
    <row r="30" customFormat="false" ht="14.35" hidden="false" customHeight="false" outlineLevel="0" collapsed="false">
      <c r="A30" s="4" t="n">
        <v>22</v>
      </c>
      <c r="B30" s="4" t="n">
        <v>130</v>
      </c>
      <c r="C30" s="4" t="n">
        <v>130</v>
      </c>
      <c r="D30" s="4" t="n">
        <v>0</v>
      </c>
      <c r="E30" s="5" t="n">
        <f aca="false">AVERAGE(B30,C30,D30)</f>
        <v>86.6666666666667</v>
      </c>
      <c r="F30" s="6" t="n">
        <f aca="false">LOG10(E30)</f>
        <v>1.93785209325116</v>
      </c>
      <c r="G30" s="6" t="n">
        <f aca="false">0.036*A30+1.2084</f>
        <v>2.0004</v>
      </c>
      <c r="H30" s="6" t="n">
        <f aca="false">0.299*B30+0.587*C30+0.114*D30</f>
        <v>115.18</v>
      </c>
      <c r="I30" s="6"/>
      <c r="J30" s="6"/>
      <c r="K30" s="6" t="n">
        <f aca="false">B30/255</f>
        <v>0.509803921568627</v>
      </c>
      <c r="L30" s="6" t="n">
        <f aca="false">C30/255</f>
        <v>0.509803921568627</v>
      </c>
      <c r="M30" s="6" t="n">
        <f aca="false">D30/255</f>
        <v>0</v>
      </c>
      <c r="N30" s="6" t="n">
        <f aca="false">K30^$L$4</f>
        <v>0.509803921568627</v>
      </c>
      <c r="O30" s="6" t="n">
        <f aca="false">L30^$L$4</f>
        <v>0.509803921568627</v>
      </c>
      <c r="P30" s="6" t="n">
        <f aca="false">M30^$L$4</f>
        <v>0</v>
      </c>
      <c r="Q30" s="6" t="n">
        <f aca="false">$L$3*N30+(1-$L$3-$L$2)*O30+$L$2*P30</f>
        <v>0.451686274509804</v>
      </c>
      <c r="R30" s="6" t="n">
        <f aca="false">AVERAGE(K30,L30,M30)</f>
        <v>0.339869281045752</v>
      </c>
      <c r="S30" s="6" t="n">
        <f aca="false">LOG10(R30)</f>
        <v>-0.4686880871828</v>
      </c>
      <c r="T30" s="6"/>
      <c r="U30" s="0" t="n">
        <f aca="false">(B30+D30)/2</f>
        <v>65</v>
      </c>
      <c r="V30" s="6" t="n">
        <f aca="false">LOG10(U30)</f>
        <v>1.81291335664286</v>
      </c>
    </row>
    <row r="31" customFormat="false" ht="14.35" hidden="false" customHeight="false" outlineLevel="0" collapsed="false">
      <c r="A31" s="4" t="n">
        <v>23</v>
      </c>
      <c r="B31" s="4" t="n">
        <v>140</v>
      </c>
      <c r="C31" s="4" t="n">
        <v>140</v>
      </c>
      <c r="D31" s="4" t="n">
        <v>0</v>
      </c>
      <c r="E31" s="5" t="n">
        <f aca="false">AVERAGE(B31,C31,D31)</f>
        <v>93.3333333333333</v>
      </c>
      <c r="F31" s="6" t="n">
        <f aca="false">LOG10(E31)</f>
        <v>1.97003677662256</v>
      </c>
      <c r="G31" s="6" t="n">
        <f aca="false">0.036*A31+1.2084</f>
        <v>2.0364</v>
      </c>
      <c r="H31" s="6" t="n">
        <f aca="false">0.299*B31+0.587*C31+0.114*D31</f>
        <v>124.04</v>
      </c>
      <c r="I31" s="6"/>
      <c r="J31" s="6"/>
      <c r="K31" s="6" t="n">
        <f aca="false">B31/255</f>
        <v>0.549019607843137</v>
      </c>
      <c r="L31" s="6" t="n">
        <f aca="false">C31/255</f>
        <v>0.549019607843137</v>
      </c>
      <c r="M31" s="6" t="n">
        <f aca="false">D31/255</f>
        <v>0</v>
      </c>
      <c r="N31" s="6" t="n">
        <f aca="false">K31^$L$4</f>
        <v>0.549019607843137</v>
      </c>
      <c r="O31" s="6" t="n">
        <f aca="false">L31^$L$4</f>
        <v>0.549019607843137</v>
      </c>
      <c r="P31" s="6" t="n">
        <f aca="false">M31^$L$4</f>
        <v>0</v>
      </c>
      <c r="Q31" s="6" t="n">
        <f aca="false">$L$3*N31+(1-$L$3-$L$2)*O31+$L$2*P31</f>
        <v>0.48643137254902</v>
      </c>
      <c r="R31" s="6" t="n">
        <f aca="false">AVERAGE(K31,L31,M31)</f>
        <v>0.366013071895425</v>
      </c>
      <c r="S31" s="6" t="n">
        <f aca="false">LOG10(R31)</f>
        <v>-0.436503403811398</v>
      </c>
      <c r="T31" s="6"/>
      <c r="U31" s="0" t="n">
        <f aca="false">(B31+D31)/2</f>
        <v>70</v>
      </c>
      <c r="V31" s="6" t="n">
        <f aca="false">LOG10(U31)</f>
        <v>1.84509804001426</v>
      </c>
    </row>
    <row r="32" customFormat="false" ht="14.35" hidden="false" customHeight="false" outlineLevel="0" collapsed="false">
      <c r="A32" s="4" t="n">
        <v>24</v>
      </c>
      <c r="B32" s="4" t="n">
        <v>154</v>
      </c>
      <c r="C32" s="4" t="n">
        <v>154</v>
      </c>
      <c r="D32" s="4" t="n">
        <v>0</v>
      </c>
      <c r="E32" s="5" t="n">
        <f aca="false">AVERAGE(B32,C32,D32)</f>
        <v>102.666666666667</v>
      </c>
      <c r="F32" s="6" t="n">
        <f aca="false">LOG10(E32)</f>
        <v>2.01142946178078</v>
      </c>
      <c r="G32" s="6" t="n">
        <f aca="false">0.036*A32+1.2084</f>
        <v>2.0724</v>
      </c>
      <c r="H32" s="6" t="n">
        <f aca="false">0.299*B32+0.587*C32+0.114*D32</f>
        <v>136.444</v>
      </c>
      <c r="I32" s="6"/>
      <c r="J32" s="6"/>
      <c r="K32" s="6" t="n">
        <f aca="false">B32/255</f>
        <v>0.603921568627451</v>
      </c>
      <c r="L32" s="6" t="n">
        <f aca="false">C32/255</f>
        <v>0.603921568627451</v>
      </c>
      <c r="M32" s="6" t="n">
        <f aca="false">D32/255</f>
        <v>0</v>
      </c>
      <c r="N32" s="6" t="n">
        <f aca="false">K32^$L$4</f>
        <v>0.603921568627451</v>
      </c>
      <c r="O32" s="6" t="n">
        <f aca="false">L32^$L$4</f>
        <v>0.603921568627451</v>
      </c>
      <c r="P32" s="6" t="n">
        <f aca="false">M32^$L$4</f>
        <v>0</v>
      </c>
      <c r="Q32" s="6" t="n">
        <f aca="false">$L$3*N32+(1-$L$3-$L$2)*O32+$L$2*P32</f>
        <v>0.535074509803922</v>
      </c>
      <c r="R32" s="6" t="n">
        <f aca="false">AVERAGE(K32,L32,M32)</f>
        <v>0.402614379084967</v>
      </c>
      <c r="S32" s="6" t="n">
        <f aca="false">LOG10(R32)</f>
        <v>-0.395110718653173</v>
      </c>
      <c r="T32" s="6"/>
      <c r="U32" s="0" t="n">
        <f aca="false">(B32+D32)/2</f>
        <v>77</v>
      </c>
      <c r="V32" s="6" t="n">
        <f aca="false">LOG10(U32)</f>
        <v>1.88649072517248</v>
      </c>
    </row>
    <row r="33" customFormat="false" ht="14.35" hidden="false" customHeight="false" outlineLevel="0" collapsed="false">
      <c r="A33" s="4" t="n">
        <v>25</v>
      </c>
      <c r="B33" s="4" t="n">
        <v>168</v>
      </c>
      <c r="C33" s="4" t="n">
        <v>168</v>
      </c>
      <c r="D33" s="4" t="n">
        <v>0</v>
      </c>
      <c r="E33" s="5" t="n">
        <f aca="false">AVERAGE(B33,C33,D33)</f>
        <v>112</v>
      </c>
      <c r="F33" s="6" t="n">
        <f aca="false">LOG10(E33)</f>
        <v>2.04921802267018</v>
      </c>
      <c r="G33" s="6" t="n">
        <f aca="false">0.036*A33+1.2084</f>
        <v>2.1084</v>
      </c>
      <c r="H33" s="6" t="n">
        <f aca="false">0.299*B33+0.587*C33+0.114*D33</f>
        <v>148.848</v>
      </c>
      <c r="I33" s="6"/>
      <c r="J33" s="6"/>
      <c r="K33" s="6" t="n">
        <f aca="false">B33/255</f>
        <v>0.658823529411765</v>
      </c>
      <c r="L33" s="6" t="n">
        <f aca="false">C33/255</f>
        <v>0.658823529411765</v>
      </c>
      <c r="M33" s="6" t="n">
        <f aca="false">D33/255</f>
        <v>0</v>
      </c>
      <c r="N33" s="6" t="n">
        <f aca="false">K33^$L$4</f>
        <v>0.658823529411765</v>
      </c>
      <c r="O33" s="6" t="n">
        <f aca="false">L33^$L$4</f>
        <v>0.658823529411765</v>
      </c>
      <c r="P33" s="6" t="n">
        <f aca="false">M33^$L$4</f>
        <v>0</v>
      </c>
      <c r="Q33" s="6" t="n">
        <f aca="false">$L$3*N33+(1-$L$3-$L$2)*O33+$L$2*P33</f>
        <v>0.583717647058824</v>
      </c>
      <c r="R33" s="6" t="n">
        <f aca="false">AVERAGE(K33,L33,M33)</f>
        <v>0.43921568627451</v>
      </c>
      <c r="S33" s="6" t="n">
        <f aca="false">LOG10(R33)</f>
        <v>-0.357322157763774</v>
      </c>
      <c r="T33" s="6"/>
      <c r="U33" s="0" t="n">
        <f aca="false">(B33+D33)/2</f>
        <v>84</v>
      </c>
      <c r="V33" s="6" t="n">
        <f aca="false">LOG10(U33)</f>
        <v>1.92427928606188</v>
      </c>
    </row>
    <row r="34" customFormat="false" ht="14.35" hidden="false" customHeight="false" outlineLevel="0" collapsed="false">
      <c r="A34" s="4" t="n">
        <v>26</v>
      </c>
      <c r="B34" s="4" t="n">
        <v>230</v>
      </c>
      <c r="C34" s="4" t="n">
        <v>230</v>
      </c>
      <c r="D34" s="4" t="n">
        <v>0</v>
      </c>
      <c r="E34" s="5" t="n">
        <f aca="false">AVERAGE(B34,C34,D34)</f>
        <v>153.333333333333</v>
      </c>
      <c r="F34" s="6" t="n">
        <f aca="false">LOG10(E34)</f>
        <v>2.18563657696191</v>
      </c>
      <c r="G34" s="6" t="n">
        <f aca="false">0.036*A34+1.2084</f>
        <v>2.1444</v>
      </c>
      <c r="H34" s="6" t="n">
        <f aca="false">0.299*B34+0.587*C34+0.114*D34</f>
        <v>203.78</v>
      </c>
      <c r="I34" s="6"/>
      <c r="J34" s="6"/>
      <c r="K34" s="6" t="n">
        <f aca="false">B34/255</f>
        <v>0.901960784313726</v>
      </c>
      <c r="L34" s="6" t="n">
        <f aca="false">C34/255</f>
        <v>0.901960784313726</v>
      </c>
      <c r="M34" s="6" t="n">
        <f aca="false">D34/255</f>
        <v>0</v>
      </c>
      <c r="N34" s="6" t="n">
        <f aca="false">K34^$L$4</f>
        <v>0.901960784313726</v>
      </c>
      <c r="O34" s="6" t="n">
        <f aca="false">L34^$L$4</f>
        <v>0.901960784313726</v>
      </c>
      <c r="P34" s="6" t="n">
        <f aca="false">M34^$L$4</f>
        <v>0</v>
      </c>
      <c r="Q34" s="6" t="n">
        <f aca="false">$L$3*N34+(1-$L$3-$L$2)*O34+$L$2*P34</f>
        <v>0.799137254901961</v>
      </c>
      <c r="R34" s="6" t="n">
        <f aca="false">AVERAGE(K34,L34,M34)</f>
        <v>0.601307189542484</v>
      </c>
      <c r="S34" s="6" t="n">
        <f aca="false">LOG10(R34)</f>
        <v>-0.220903603472043</v>
      </c>
      <c r="T34" s="6"/>
      <c r="U34" s="0" t="n">
        <f aca="false">(B34+D34)/2</f>
        <v>115</v>
      </c>
      <c r="V34" s="6" t="n">
        <f aca="false">LOG10(U34)</f>
        <v>2.06069784035361</v>
      </c>
    </row>
    <row r="35" customFormat="false" ht="14.35" hidden="false" customHeight="false" outlineLevel="0" collapsed="false">
      <c r="A35" s="4" t="n">
        <v>27</v>
      </c>
      <c r="B35" s="4" t="n">
        <v>247</v>
      </c>
      <c r="C35" s="4" t="n">
        <v>247</v>
      </c>
      <c r="D35" s="4" t="n">
        <v>20</v>
      </c>
      <c r="E35" s="5" t="n">
        <f aca="false">AVERAGE(B35,C35,D35)</f>
        <v>171.333333333333</v>
      </c>
      <c r="F35" s="6" t="n">
        <f aca="false">LOG10(E35)</f>
        <v>2.23384186427561</v>
      </c>
      <c r="G35" s="6" t="n">
        <f aca="false">0.036*A35+1.2084</f>
        <v>2.1804</v>
      </c>
      <c r="H35" s="6" t="n">
        <f aca="false">0.299*B35+0.587*C35+0.114*D35</f>
        <v>221.122</v>
      </c>
      <c r="I35" s="6"/>
      <c r="J35" s="6"/>
      <c r="K35" s="6" t="n">
        <f aca="false">B35/255</f>
        <v>0.968627450980392</v>
      </c>
      <c r="L35" s="6" t="n">
        <f aca="false">C35/255</f>
        <v>0.968627450980392</v>
      </c>
      <c r="M35" s="6" t="n">
        <f aca="false">D35/255</f>
        <v>0.0784313725490196</v>
      </c>
      <c r="N35" s="6" t="n">
        <f aca="false">K35^$L$4</f>
        <v>0.968627450980392</v>
      </c>
      <c r="O35" s="6" t="n">
        <f aca="false">L35^$L$4</f>
        <v>0.968627450980392</v>
      </c>
      <c r="P35" s="6" t="n">
        <f aca="false">M35^$L$4</f>
        <v>0.0784313725490196</v>
      </c>
      <c r="Q35" s="6" t="n">
        <f aca="false">$L$3*N35+(1-$L$3-$L$2)*O35+$L$2*P35</f>
        <v>0.867145098039216</v>
      </c>
      <c r="R35" s="6" t="n">
        <f aca="false">AVERAGE(K35,L35,M35)</f>
        <v>0.671895424836601</v>
      </c>
      <c r="S35" s="6" t="n">
        <f aca="false">LOG10(R35)</f>
        <v>-0.172698316158342</v>
      </c>
      <c r="T35" s="6"/>
      <c r="U35" s="0" t="n">
        <f aca="false">(B35+D35)/2</f>
        <v>133.5</v>
      </c>
      <c r="V35" s="6" t="n">
        <f aca="false">LOG10(U35)</f>
        <v>2.12548126570059</v>
      </c>
    </row>
    <row r="36" customFormat="false" ht="14.35" hidden="false" customHeight="false" outlineLevel="0" collapsed="false">
      <c r="A36" s="4" t="n">
        <v>28</v>
      </c>
      <c r="B36" s="4" t="n">
        <v>255</v>
      </c>
      <c r="C36" s="4" t="n">
        <v>255</v>
      </c>
      <c r="D36" s="4" t="n">
        <v>50</v>
      </c>
      <c r="E36" s="5" t="n">
        <f aca="false">AVERAGE(B36,C36,D36)</f>
        <v>186.666666666667</v>
      </c>
      <c r="F36" s="6" t="n">
        <f aca="false">LOG10(E36)</f>
        <v>2.27106677228654</v>
      </c>
      <c r="G36" s="6" t="n">
        <f aca="false">0.036*A36+1.2084</f>
        <v>2.2164</v>
      </c>
      <c r="H36" s="6" t="n">
        <f aca="false">0.299*B36+0.587*C36+0.114*D36</f>
        <v>231.63</v>
      </c>
      <c r="I36" s="6"/>
      <c r="J36" s="6"/>
      <c r="K36" s="6" t="n">
        <f aca="false">B36/255</f>
        <v>1</v>
      </c>
      <c r="L36" s="6" t="n">
        <f aca="false">C36/255</f>
        <v>1</v>
      </c>
      <c r="M36" s="6" t="n">
        <f aca="false">D36/255</f>
        <v>0.196078431372549</v>
      </c>
      <c r="N36" s="6" t="n">
        <f aca="false">K36^$L$4</f>
        <v>1</v>
      </c>
      <c r="O36" s="6" t="n">
        <f aca="false">L36^$L$4</f>
        <v>1</v>
      </c>
      <c r="P36" s="6" t="n">
        <f aca="false">M36^$L$4</f>
        <v>0.196078431372549</v>
      </c>
      <c r="Q36" s="6" t="n">
        <f aca="false">$L$3*N36+(1-$L$3-$L$2)*O36+$L$2*P36</f>
        <v>0.90835294117647</v>
      </c>
      <c r="R36" s="6" t="n">
        <f aca="false">AVERAGE(K36,L36,M36)</f>
        <v>0.73202614379085</v>
      </c>
      <c r="S36" s="6" t="n">
        <f aca="false">LOG10(R36)</f>
        <v>-0.135473408147417</v>
      </c>
      <c r="T36" s="6"/>
      <c r="U36" s="0" t="n">
        <f aca="false">(B36+D36)/2</f>
        <v>152.5</v>
      </c>
      <c r="V36" s="6" t="n">
        <f aca="false">LOG10(U36)</f>
        <v>2.1832698436828</v>
      </c>
    </row>
    <row r="37" customFormat="false" ht="14.35" hidden="false" customHeight="false" outlineLevel="0" collapsed="false">
      <c r="A37" s="4" t="n">
        <v>29</v>
      </c>
      <c r="B37" s="4" t="n">
        <v>255</v>
      </c>
      <c r="C37" s="4" t="n">
        <v>255</v>
      </c>
      <c r="D37" s="4" t="n">
        <v>80</v>
      </c>
      <c r="E37" s="5" t="n">
        <f aca="false">AVERAGE(B37,C37,D37)</f>
        <v>196.666666666667</v>
      </c>
      <c r="F37" s="6" t="n">
        <f aca="false">LOG10(E37)</f>
        <v>2.29373075692248</v>
      </c>
      <c r="G37" s="6" t="n">
        <f aca="false">0.036*A37+1.2084</f>
        <v>2.2524</v>
      </c>
      <c r="H37" s="6" t="n">
        <f aca="false">0.299*B37+0.587*C37+0.114*D37</f>
        <v>235.05</v>
      </c>
      <c r="I37" s="6"/>
      <c r="J37" s="6"/>
      <c r="K37" s="6" t="n">
        <f aca="false">B37/255</f>
        <v>1</v>
      </c>
      <c r="L37" s="6" t="n">
        <f aca="false">C37/255</f>
        <v>1</v>
      </c>
      <c r="M37" s="6" t="n">
        <f aca="false">D37/255</f>
        <v>0.313725490196078</v>
      </c>
      <c r="N37" s="6" t="n">
        <f aca="false">K37^$L$4</f>
        <v>1</v>
      </c>
      <c r="O37" s="6" t="n">
        <f aca="false">L37^$L$4</f>
        <v>1</v>
      </c>
      <c r="P37" s="6" t="n">
        <f aca="false">M37^$L$4</f>
        <v>0.313725490196078</v>
      </c>
      <c r="Q37" s="6" t="n">
        <f aca="false">$L$3*N37+(1-$L$3-$L$2)*O37+$L$2*P37</f>
        <v>0.921764705882353</v>
      </c>
      <c r="R37" s="6" t="n">
        <f aca="false">AVERAGE(K37,L37,M37)</f>
        <v>0.77124183006536</v>
      </c>
      <c r="S37" s="6" t="n">
        <f aca="false">LOG10(R37)</f>
        <v>-0.112809423511473</v>
      </c>
      <c r="T37" s="6"/>
      <c r="U37" s="0" t="n">
        <f aca="false">(B37+D37)/2</f>
        <v>167.5</v>
      </c>
      <c r="V37" s="6" t="n">
        <f aca="false">LOG10(U37)</f>
        <v>2.22401481137286</v>
      </c>
    </row>
    <row r="38" customFormat="false" ht="14.35" hidden="false" customHeight="false" outlineLevel="0" collapsed="false">
      <c r="A38" s="4" t="n">
        <v>30</v>
      </c>
      <c r="B38" s="4" t="n">
        <v>255</v>
      </c>
      <c r="C38" s="4" t="n">
        <v>255</v>
      </c>
      <c r="D38" s="4" t="n">
        <v>110</v>
      </c>
      <c r="E38" s="5" t="n">
        <f aca="false">AVERAGE(B38,C38,D38)</f>
        <v>206.666666666667</v>
      </c>
      <c r="F38" s="6" t="n">
        <f aca="false">LOG10(E38)</f>
        <v>2.31527043477859</v>
      </c>
      <c r="G38" s="6" t="n">
        <f aca="false">0.036*A38+1.2084</f>
        <v>2.2884</v>
      </c>
      <c r="H38" s="6" t="n">
        <f aca="false">0.299*B38+0.587*C38+0.114*D38</f>
        <v>238.47</v>
      </c>
      <c r="I38" s="6"/>
      <c r="J38" s="6"/>
      <c r="K38" s="6" t="n">
        <f aca="false">B38/255</f>
        <v>1</v>
      </c>
      <c r="L38" s="6" t="n">
        <f aca="false">C38/255</f>
        <v>1</v>
      </c>
      <c r="M38" s="6" t="n">
        <f aca="false">D38/255</f>
        <v>0.431372549019608</v>
      </c>
      <c r="N38" s="6" t="n">
        <f aca="false">K38^$L$4</f>
        <v>1</v>
      </c>
      <c r="O38" s="6" t="n">
        <f aca="false">L38^$L$4</f>
        <v>1</v>
      </c>
      <c r="P38" s="6" t="n">
        <f aca="false">M38^$L$4</f>
        <v>0.431372549019608</v>
      </c>
      <c r="Q38" s="6" t="n">
        <f aca="false">$L$3*N38+(1-$L$3-$L$2)*O38+$L$2*P38</f>
        <v>0.935176470588235</v>
      </c>
      <c r="R38" s="6" t="n">
        <f aca="false">AVERAGE(K38,L38,M38)</f>
        <v>0.810457516339869</v>
      </c>
      <c r="S38" s="6" t="n">
        <f aca="false">LOG10(R38)</f>
        <v>-0.0912697456553637</v>
      </c>
      <c r="T38" s="6"/>
      <c r="U38" s="0" t="n">
        <f aca="false">(B38+D38)/2</f>
        <v>182.5</v>
      </c>
      <c r="V38" s="6" t="n">
        <f aca="false">LOG10(U38)</f>
        <v>2.26126286879249</v>
      </c>
    </row>
    <row r="39" customFormat="false" ht="14.35" hidden="false" customHeight="false" outlineLevel="0" collapsed="false">
      <c r="A39" s="4" t="n">
        <v>31</v>
      </c>
      <c r="B39" s="4" t="n">
        <v>255</v>
      </c>
      <c r="C39" s="4" t="n">
        <v>255</v>
      </c>
      <c r="D39" s="4" t="n">
        <v>140</v>
      </c>
      <c r="E39" s="5" t="n">
        <f aca="false">AVERAGE(B39,C39,D39)</f>
        <v>216.666666666667</v>
      </c>
      <c r="F39" s="6" t="n">
        <f aca="false">LOG10(E39)</f>
        <v>2.33579210192319</v>
      </c>
      <c r="G39" s="6" t="n">
        <f aca="false">0.036*A39+1.2084</f>
        <v>2.3244</v>
      </c>
      <c r="H39" s="6" t="n">
        <f aca="false">0.299*B39+0.587*C39+0.114*D39</f>
        <v>241.89</v>
      </c>
      <c r="I39" s="6"/>
      <c r="J39" s="6"/>
      <c r="K39" s="6" t="n">
        <f aca="false">B39/255</f>
        <v>1</v>
      </c>
      <c r="L39" s="6" t="n">
        <f aca="false">C39/255</f>
        <v>1</v>
      </c>
      <c r="M39" s="6" t="n">
        <f aca="false">D39/255</f>
        <v>0.549019607843137</v>
      </c>
      <c r="N39" s="6" t="n">
        <f aca="false">K39^$L$4</f>
        <v>1</v>
      </c>
      <c r="O39" s="6" t="n">
        <f aca="false">L39^$L$4</f>
        <v>1</v>
      </c>
      <c r="P39" s="6" t="n">
        <f aca="false">M39^$L$4</f>
        <v>0.549019607843137</v>
      </c>
      <c r="Q39" s="6" t="n">
        <f aca="false">$L$3*N39+(1-$L$3-$L$2)*O39+$L$2*P39</f>
        <v>0.948588235294118</v>
      </c>
      <c r="R39" s="6" t="n">
        <f aca="false">AVERAGE(K39,L39,M39)</f>
        <v>0.849673202614379</v>
      </c>
      <c r="S39" s="6" t="n">
        <f aca="false">LOG10(R39)</f>
        <v>-0.070748078510762</v>
      </c>
      <c r="T39" s="6"/>
      <c r="U39" s="0" t="n">
        <f aca="false">(B39+D39)/2</f>
        <v>197.5</v>
      </c>
      <c r="V39" s="6" t="n">
        <f aca="false">LOG10(U39)</f>
        <v>2.29556709996248</v>
      </c>
    </row>
  </sheetData>
  <mergeCells count="1">
    <mergeCell ref="A4:E6"/>
  </mergeCells>
  <printOptions headings="false" gridLines="false" gridLinesSet="true" horizontalCentered="fals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2019-01-30T09:42:34Z</dcterms:created>
  <dc:creator>Jannes Kreutzfeldt</dc:creator>
  <dc:description/>
  <dc:language>en-US</dc:language>
  <cp:lastModifiedBy/>
  <cp:lastPrinted>2019-01-30T14:07:23Z</cp:lastPrinted>
  <dcterms:modified xsi:type="dcterms:W3CDTF">2019-04-04T08:16:09Z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