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_post_revision_final/Fig3D_&amp;_extendedFig4/"/>
    </mc:Choice>
  </mc:AlternateContent>
  <xr:revisionPtr revIDLastSave="0" documentId="13_ncr:1_{E708CC1D-D752-0841-984B-05FD4B7BFB82}" xr6:coauthVersionLast="47" xr6:coauthVersionMax="47" xr10:uidLastSave="{00000000-0000-0000-0000-000000000000}"/>
  <bookViews>
    <workbookView xWindow="5840" yWindow="500" windowWidth="29000" windowHeight="17400" activeTab="1" xr2:uid="{682DE0A1-D9DC-324B-A6EC-1638CB1A15A7}"/>
  </bookViews>
  <sheets>
    <sheet name="extended4b_raw+calc" sheetId="8" r:id="rId1"/>
    <sheet name="extended4b_clean" sheetId="5" r:id="rId2"/>
  </sheets>
  <definedNames>
    <definedName name="_xlchart.v1.0" hidden="1">'extended4b_raw+calc'!$G$36:$G$41</definedName>
    <definedName name="_xlchart.v1.1" hidden="1">'extended4b_raw+calc'!$H$35</definedName>
    <definedName name="_xlchart.v1.2" hidden="1">'extended4b_raw+calc'!$H$36:$H$41</definedName>
    <definedName name="_xlchart.v1.3" hidden="1">'extended4b_raw+calc'!$I$35</definedName>
    <definedName name="_xlchart.v1.4" hidden="1">'extended4b_raw+calc'!$I$36:$I$41</definedName>
    <definedName name="_xlchart.v1.5" hidden="1">'extended4b_raw+calc'!$J$35</definedName>
    <definedName name="_xlchart.v1.6" hidden="1">'extended4b_raw+calc'!$J$36:$J$41</definedName>
    <definedName name="_xlchart.v1.7" hidden="1">'extended4b_raw+calc'!$K$35</definedName>
    <definedName name="_xlchart.v1.8" hidden="1">'extended4b_raw+calc'!$K$36:$K$41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8" l="1"/>
  <c r="Q17" i="8"/>
  <c r="Q18" i="8"/>
  <c r="Q19" i="8"/>
  <c r="Q20" i="8"/>
  <c r="Q15" i="8"/>
  <c r="H26" i="8" s="1"/>
  <c r="F27" i="8"/>
  <c r="Z20" i="8"/>
  <c r="Y20" i="8"/>
  <c r="K31" i="8" s="1"/>
  <c r="W20" i="8"/>
  <c r="V20" i="8"/>
  <c r="J31" i="8" s="1"/>
  <c r="T20" i="8"/>
  <c r="S20" i="8"/>
  <c r="P20" i="8"/>
  <c r="N20" i="8"/>
  <c r="M20" i="8"/>
  <c r="G31" i="8" s="1"/>
  <c r="K20" i="8"/>
  <c r="J20" i="8"/>
  <c r="F31" i="8" s="1"/>
  <c r="H20" i="8"/>
  <c r="G20" i="8"/>
  <c r="E20" i="8"/>
  <c r="D20" i="8"/>
  <c r="D31" i="8" s="1"/>
  <c r="Z19" i="8"/>
  <c r="Y19" i="8"/>
  <c r="W19" i="8"/>
  <c r="V19" i="8"/>
  <c r="J30" i="8" s="1"/>
  <c r="T19" i="8"/>
  <c r="S19" i="8"/>
  <c r="I30" i="8" s="1"/>
  <c r="P19" i="8"/>
  <c r="N19" i="8"/>
  <c r="M19" i="8"/>
  <c r="K19" i="8"/>
  <c r="J19" i="8"/>
  <c r="F30" i="8" s="1"/>
  <c r="H19" i="8"/>
  <c r="G19" i="8"/>
  <c r="E19" i="8"/>
  <c r="D19" i="8"/>
  <c r="Z18" i="8"/>
  <c r="Y18" i="8"/>
  <c r="W18" i="8"/>
  <c r="V18" i="8"/>
  <c r="T18" i="8"/>
  <c r="S18" i="8"/>
  <c r="P18" i="8"/>
  <c r="H29" i="8" s="1"/>
  <c r="N18" i="8"/>
  <c r="M18" i="8"/>
  <c r="K18" i="8"/>
  <c r="J18" i="8"/>
  <c r="H18" i="8"/>
  <c r="G18" i="8"/>
  <c r="E29" i="8" s="1"/>
  <c r="E18" i="8"/>
  <c r="D18" i="8"/>
  <c r="D29" i="8" s="1"/>
  <c r="Z17" i="8"/>
  <c r="Y17" i="8"/>
  <c r="V17" i="8"/>
  <c r="J28" i="8" s="1"/>
  <c r="T17" i="8"/>
  <c r="S17" i="8"/>
  <c r="I28" i="8" s="1"/>
  <c r="P17" i="8"/>
  <c r="H28" i="8" s="1"/>
  <c r="N17" i="8"/>
  <c r="M17" i="8"/>
  <c r="K17" i="8"/>
  <c r="J17" i="8"/>
  <c r="F28" i="8" s="1"/>
  <c r="H17" i="8"/>
  <c r="G17" i="8"/>
  <c r="E28" i="8" s="1"/>
  <c r="E17" i="8"/>
  <c r="D17" i="8"/>
  <c r="Z16" i="8"/>
  <c r="Y16" i="8"/>
  <c r="W16" i="8"/>
  <c r="V16" i="8"/>
  <c r="J27" i="8" s="1"/>
  <c r="T16" i="8"/>
  <c r="S16" i="8"/>
  <c r="P16" i="8"/>
  <c r="N16" i="8"/>
  <c r="M16" i="8"/>
  <c r="K16" i="8"/>
  <c r="J16" i="8"/>
  <c r="H16" i="8"/>
  <c r="G16" i="8"/>
  <c r="E16" i="8"/>
  <c r="D16" i="8"/>
  <c r="D27" i="8" s="1"/>
  <c r="Z15" i="8"/>
  <c r="Y15" i="8"/>
  <c r="V15" i="8"/>
  <c r="J26" i="8" s="1"/>
  <c r="T15" i="8"/>
  <c r="S15" i="8"/>
  <c r="I26" i="8" s="1"/>
  <c r="P15" i="8"/>
  <c r="N15" i="8"/>
  <c r="M15" i="8"/>
  <c r="K15" i="8"/>
  <c r="J15" i="8"/>
  <c r="H15" i="8"/>
  <c r="G15" i="8"/>
  <c r="E26" i="8" s="1"/>
  <c r="E15" i="8"/>
  <c r="D15" i="8"/>
  <c r="D26" i="8" s="1"/>
  <c r="G28" i="8" l="1"/>
  <c r="G26" i="8"/>
  <c r="J29" i="8"/>
  <c r="H30" i="8"/>
  <c r="K30" i="8"/>
  <c r="F29" i="8"/>
  <c r="D39" i="8" s="1"/>
  <c r="I39" i="8" s="1"/>
  <c r="I27" i="8"/>
  <c r="K27" i="8"/>
  <c r="E31" i="8"/>
  <c r="D41" i="8" s="1"/>
  <c r="F26" i="8"/>
  <c r="D36" i="8" s="1"/>
  <c r="E27" i="8"/>
  <c r="I29" i="8"/>
  <c r="G30" i="8"/>
  <c r="D30" i="8"/>
  <c r="D28" i="8"/>
  <c r="D38" i="8" s="1"/>
  <c r="K28" i="8"/>
  <c r="G27" i="8"/>
  <c r="K29" i="8"/>
  <c r="E30" i="8"/>
  <c r="H27" i="8"/>
  <c r="K26" i="8"/>
  <c r="G29" i="8"/>
  <c r="I31" i="8"/>
  <c r="H31" i="8"/>
  <c r="D37" i="8" l="1"/>
  <c r="J41" i="8"/>
  <c r="K41" i="8"/>
  <c r="J38" i="8"/>
  <c r="H38" i="8"/>
  <c r="H41" i="8"/>
  <c r="I41" i="8"/>
  <c r="K36" i="8"/>
  <c r="D40" i="8"/>
  <c r="K40" i="8" s="1"/>
  <c r="I37" i="8"/>
  <c r="J37" i="8"/>
  <c r="K37" i="8"/>
  <c r="H37" i="8"/>
  <c r="I36" i="8"/>
  <c r="J39" i="8"/>
  <c r="K39" i="8"/>
  <c r="H36" i="8"/>
  <c r="J36" i="8"/>
  <c r="H39" i="8"/>
  <c r="K38" i="8"/>
  <c r="I38" i="8"/>
  <c r="J40" i="8" l="1"/>
  <c r="M37" i="8"/>
  <c r="M36" i="8"/>
  <c r="I40" i="8"/>
  <c r="H40" i="8"/>
  <c r="M41" i="8"/>
  <c r="M39" i="8"/>
  <c r="M40" i="8"/>
  <c r="M38" i="8"/>
</calcChain>
</file>

<file path=xl/sharedStrings.xml><?xml version="1.0" encoding="utf-8"?>
<sst xmlns="http://schemas.openxmlformats.org/spreadsheetml/2006/main" count="105" uniqueCount="21">
  <si>
    <t>10^-6</t>
  </si>
  <si>
    <t>10^-7</t>
  </si>
  <si>
    <t>10^-8</t>
  </si>
  <si>
    <t>rep1</t>
  </si>
  <si>
    <t>rep2</t>
  </si>
  <si>
    <t>rep3</t>
  </si>
  <si>
    <t>rep4</t>
  </si>
  <si>
    <t>sample</t>
  </si>
  <si>
    <t>LB plate</t>
  </si>
  <si>
    <t>LB + tet plate</t>
  </si>
  <si>
    <t>0.5*10^-6</t>
  </si>
  <si>
    <t>0.5*10^-7</t>
  </si>
  <si>
    <t>Fhr fraction (LB + tet / avg(LB))</t>
  </si>
  <si>
    <t>0.5*10^-8</t>
  </si>
  <si>
    <t>avg</t>
  </si>
  <si>
    <t>sp (-oriT)</t>
  </si>
  <si>
    <t>sp (+oriT)</t>
  </si>
  <si>
    <t>NT (+oriT)</t>
  </si>
  <si>
    <t>Msp1 (+oriT)</t>
  </si>
  <si>
    <t>Msp2 (+oriT)</t>
  </si>
  <si>
    <t>Msp3 (+oriT)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</si>
</sst>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0" fillId="0" borderId="6" xfId="0" applyBorder="1"/>
    <xf numFmtId="11" fontId="0" fillId="0" borderId="5" xfId="0" applyNumberFormat="1" applyBorder="1"/>
    <xf numFmtId="11" fontId="0" fillId="0" borderId="0" xfId="0" applyNumberFormat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0" xfId="0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2400" b="1" i="0">
              <a:solidFill>
                <a:srgbClr val="595959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r>
            <a:rPr lang="en-US" sz="2400" b="1"/>
            <a:t>Chart Title</a:t>
          </a:r>
        </a:p>
      </cx:txPr>
    </cx:title>
    <cx:plotArea>
      <cx:plotAreaRegion>
        <cx:series layoutId="boxWhisker" uniqueId="{3524AFB6-278C-DE4D-8DCD-2810AA64E9B4}">
          <cx:tx>
            <cx:txData>
              <cx:f>_xlchart.v1.1</cx:f>
              <cx:v>rep1</cx:v>
            </cx:txData>
          </cx:tx>
          <cx:dataId val="0"/>
          <cx:layoutPr>
            <cx:statistics quartileMethod="exclusive"/>
          </cx:layoutPr>
        </cx:series>
        <cx:series layoutId="boxWhisker" uniqueId="{5E531B4E-EA97-1646-8A73-3852F37BF4CD}">
          <cx:tx>
            <cx:txData>
              <cx:f>_xlchart.v1.3</cx:f>
              <cx:v>rep2</cx:v>
            </cx:txData>
          </cx:tx>
          <cx:dataId val="1"/>
          <cx:layoutPr>
            <cx:statistics quartileMethod="exclusive"/>
          </cx:layoutPr>
        </cx:series>
        <cx:series layoutId="boxWhisker" uniqueId="{311398EF-296B-FE4F-89B1-5C1FF63E59A0}">
          <cx:tx>
            <cx:txData>
              <cx:f>_xlchart.v1.5</cx:f>
              <cx:v>rep3</cx:v>
            </cx:txData>
          </cx:tx>
          <cx:dataId val="2"/>
          <cx:layoutPr>
            <cx:statistics quartileMethod="exclusive"/>
          </cx:layoutPr>
        </cx:series>
        <cx:series layoutId="boxWhisker" uniqueId="{BA43B55E-C340-3641-A601-71964B844C5B}">
          <cx:tx>
            <cx:txData>
              <cx:f>_xlchart.v1.7</cx:f>
              <cx:v>rep4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2400" b="1"/>
          </a:p>
        </cx:txPr>
      </cx:axis>
      <cx:axis id="1">
        <cx:valScaling max="2"/>
        <cx:title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2400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468794</xdr:colOff>
      <xdr:row>26</xdr:row>
      <xdr:rowOff>139784</xdr:rowOff>
    </xdr:from>
    <xdr:to>
      <xdr:col>28</xdr:col>
      <xdr:colOff>77439</xdr:colOff>
      <xdr:row>41</xdr:row>
      <xdr:rowOff>35183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BFA3D5-B331-5649-B577-063C52744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0294" y="5422984"/>
              <a:ext cx="11991145" cy="2943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89-84A5-D24D-891D-513611D3AF6E}">
  <dimension ref="C1:AA41"/>
  <sheetViews>
    <sheetView topLeftCell="D5" zoomScale="82" zoomScaleNormal="88" workbookViewId="0">
      <selection activeCell="G36" sqref="G36:G41"/>
    </sheetView>
  </sheetViews>
  <sheetFormatPr baseColWidth="10" defaultRowHeight="16" x14ac:dyDescent="0.2"/>
  <sheetData>
    <row r="1" spans="3:27" x14ac:dyDescent="0.2">
      <c r="D1" s="14" t="s">
        <v>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 t="s">
        <v>9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3:27" x14ac:dyDescent="0.2">
      <c r="D2" s="14" t="s">
        <v>3</v>
      </c>
      <c r="E2" s="14"/>
      <c r="F2" s="14"/>
      <c r="G2" s="14" t="s">
        <v>4</v>
      </c>
      <c r="H2" s="14"/>
      <c r="I2" s="14"/>
      <c r="J2" s="14" t="s">
        <v>5</v>
      </c>
      <c r="K2" s="14"/>
      <c r="L2" s="14"/>
      <c r="M2" s="14" t="s">
        <v>6</v>
      </c>
      <c r="N2" s="14"/>
      <c r="O2" s="14"/>
      <c r="P2" s="14" t="s">
        <v>3</v>
      </c>
      <c r="Q2" s="14"/>
      <c r="R2" s="14"/>
      <c r="S2" s="14" t="s">
        <v>4</v>
      </c>
      <c r="T2" s="14"/>
      <c r="U2" s="14"/>
      <c r="V2" s="14" t="s">
        <v>5</v>
      </c>
      <c r="W2" s="14"/>
      <c r="X2" s="14"/>
      <c r="Y2" s="14" t="s">
        <v>6</v>
      </c>
      <c r="Z2" s="14"/>
      <c r="AA2" s="14"/>
    </row>
    <row r="3" spans="3:27" x14ac:dyDescent="0.2">
      <c r="C3" t="s">
        <v>7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10</v>
      </c>
      <c r="Q3" t="s">
        <v>11</v>
      </c>
      <c r="R3" t="s">
        <v>13</v>
      </c>
      <c r="S3" t="s">
        <v>10</v>
      </c>
      <c r="T3" t="s">
        <v>11</v>
      </c>
      <c r="U3" t="s">
        <v>13</v>
      </c>
      <c r="V3" t="s">
        <v>10</v>
      </c>
      <c r="W3" t="s">
        <v>11</v>
      </c>
      <c r="X3" t="s">
        <v>13</v>
      </c>
      <c r="Y3" t="s">
        <v>10</v>
      </c>
      <c r="Z3" t="s">
        <v>11</v>
      </c>
      <c r="AA3" t="s">
        <v>13</v>
      </c>
    </row>
    <row r="4" spans="3:27" x14ac:dyDescent="0.2">
      <c r="C4" s="10" t="s">
        <v>15</v>
      </c>
      <c r="D4">
        <v>52</v>
      </c>
      <c r="E4">
        <v>2</v>
      </c>
      <c r="F4">
        <v>3</v>
      </c>
      <c r="G4">
        <v>91</v>
      </c>
      <c r="H4">
        <v>7</v>
      </c>
      <c r="I4">
        <v>1</v>
      </c>
      <c r="J4">
        <v>94</v>
      </c>
      <c r="K4">
        <v>4</v>
      </c>
      <c r="L4">
        <v>0</v>
      </c>
      <c r="M4">
        <v>65</v>
      </c>
      <c r="N4">
        <v>6</v>
      </c>
      <c r="O4">
        <v>2</v>
      </c>
      <c r="P4">
        <v>18</v>
      </c>
      <c r="Q4">
        <v>2</v>
      </c>
      <c r="R4">
        <v>0</v>
      </c>
      <c r="S4">
        <v>41</v>
      </c>
      <c r="T4">
        <v>4</v>
      </c>
      <c r="U4">
        <v>0</v>
      </c>
      <c r="V4">
        <v>38</v>
      </c>
      <c r="W4">
        <v>0</v>
      </c>
      <c r="X4">
        <v>1</v>
      </c>
      <c r="Y4">
        <v>36</v>
      </c>
      <c r="Z4">
        <v>1</v>
      </c>
      <c r="AA4">
        <v>0</v>
      </c>
    </row>
    <row r="5" spans="3:27" x14ac:dyDescent="0.2">
      <c r="C5" s="11" t="s">
        <v>16</v>
      </c>
      <c r="D5">
        <v>134</v>
      </c>
      <c r="E5">
        <v>13</v>
      </c>
      <c r="F5">
        <v>1</v>
      </c>
      <c r="G5">
        <v>147</v>
      </c>
      <c r="H5">
        <v>8</v>
      </c>
      <c r="I5">
        <v>2</v>
      </c>
      <c r="J5">
        <v>147</v>
      </c>
      <c r="K5">
        <v>10</v>
      </c>
      <c r="L5">
        <v>0</v>
      </c>
      <c r="M5">
        <v>166</v>
      </c>
      <c r="N5">
        <v>26</v>
      </c>
      <c r="O5">
        <v>3</v>
      </c>
      <c r="P5">
        <v>76</v>
      </c>
      <c r="Q5">
        <v>7</v>
      </c>
      <c r="R5">
        <v>1</v>
      </c>
      <c r="S5">
        <v>68</v>
      </c>
      <c r="T5">
        <v>5</v>
      </c>
      <c r="U5">
        <v>0</v>
      </c>
      <c r="V5">
        <v>67</v>
      </c>
      <c r="W5">
        <v>10</v>
      </c>
      <c r="X5">
        <v>2</v>
      </c>
      <c r="Y5">
        <v>73</v>
      </c>
      <c r="Z5">
        <v>5</v>
      </c>
      <c r="AA5">
        <v>1</v>
      </c>
    </row>
    <row r="6" spans="3:27" x14ac:dyDescent="0.2">
      <c r="C6" s="11" t="s">
        <v>17</v>
      </c>
      <c r="D6">
        <v>25</v>
      </c>
      <c r="E6">
        <v>1</v>
      </c>
      <c r="F6">
        <v>0</v>
      </c>
      <c r="G6">
        <v>67</v>
      </c>
      <c r="H6">
        <v>3</v>
      </c>
      <c r="I6">
        <v>0</v>
      </c>
      <c r="J6">
        <v>37</v>
      </c>
      <c r="K6">
        <v>1</v>
      </c>
      <c r="L6">
        <v>0</v>
      </c>
      <c r="M6">
        <v>65</v>
      </c>
      <c r="N6">
        <v>3</v>
      </c>
      <c r="O6">
        <v>0</v>
      </c>
      <c r="P6">
        <v>18</v>
      </c>
      <c r="Q6">
        <v>2</v>
      </c>
      <c r="R6">
        <v>1</v>
      </c>
      <c r="S6">
        <v>19</v>
      </c>
      <c r="T6">
        <v>1</v>
      </c>
      <c r="U6">
        <v>0</v>
      </c>
      <c r="V6">
        <v>13</v>
      </c>
      <c r="W6">
        <v>0</v>
      </c>
      <c r="X6">
        <v>0</v>
      </c>
      <c r="Y6">
        <v>13</v>
      </c>
      <c r="Z6">
        <v>1</v>
      </c>
      <c r="AA6">
        <v>0</v>
      </c>
    </row>
    <row r="7" spans="3:27" x14ac:dyDescent="0.2">
      <c r="C7" s="11" t="s">
        <v>18</v>
      </c>
      <c r="D7">
        <v>48</v>
      </c>
      <c r="E7">
        <v>9</v>
      </c>
      <c r="F7">
        <v>0</v>
      </c>
      <c r="G7">
        <v>53</v>
      </c>
      <c r="H7">
        <v>4</v>
      </c>
      <c r="I7">
        <v>1</v>
      </c>
      <c r="J7">
        <v>52</v>
      </c>
      <c r="K7">
        <v>4</v>
      </c>
      <c r="L7">
        <v>0</v>
      </c>
      <c r="M7">
        <v>44</v>
      </c>
      <c r="N7">
        <v>6</v>
      </c>
      <c r="O7">
        <v>0</v>
      </c>
      <c r="P7">
        <v>25</v>
      </c>
      <c r="Q7">
        <v>1</v>
      </c>
      <c r="R7">
        <v>0</v>
      </c>
      <c r="S7">
        <v>21</v>
      </c>
      <c r="T7">
        <v>1</v>
      </c>
      <c r="U7">
        <v>0</v>
      </c>
      <c r="V7">
        <v>28</v>
      </c>
      <c r="W7">
        <v>2</v>
      </c>
      <c r="X7">
        <v>0</v>
      </c>
      <c r="Y7">
        <v>24</v>
      </c>
      <c r="Z7">
        <v>2</v>
      </c>
      <c r="AA7">
        <v>0</v>
      </c>
    </row>
    <row r="8" spans="3:27" x14ac:dyDescent="0.2">
      <c r="C8" s="11" t="s">
        <v>19</v>
      </c>
      <c r="D8">
        <v>102</v>
      </c>
      <c r="E8">
        <v>8</v>
      </c>
      <c r="F8">
        <v>0</v>
      </c>
      <c r="G8">
        <v>88</v>
      </c>
      <c r="H8">
        <v>4</v>
      </c>
      <c r="I8">
        <v>1</v>
      </c>
      <c r="J8">
        <v>86</v>
      </c>
      <c r="K8">
        <v>8</v>
      </c>
      <c r="L8">
        <v>1</v>
      </c>
      <c r="M8">
        <v>91</v>
      </c>
      <c r="N8">
        <v>1</v>
      </c>
      <c r="O8">
        <v>1</v>
      </c>
      <c r="P8">
        <v>34</v>
      </c>
      <c r="Q8">
        <v>4</v>
      </c>
      <c r="R8">
        <v>0</v>
      </c>
      <c r="S8">
        <v>37</v>
      </c>
      <c r="T8">
        <v>3</v>
      </c>
      <c r="U8">
        <v>1</v>
      </c>
      <c r="V8">
        <v>38</v>
      </c>
      <c r="W8">
        <v>5</v>
      </c>
      <c r="X8">
        <v>1</v>
      </c>
      <c r="Y8">
        <v>56</v>
      </c>
      <c r="Z8">
        <v>6</v>
      </c>
      <c r="AA8">
        <v>0</v>
      </c>
    </row>
    <row r="9" spans="3:27" x14ac:dyDescent="0.2">
      <c r="C9" s="12" t="s">
        <v>20</v>
      </c>
      <c r="D9">
        <v>85</v>
      </c>
      <c r="E9">
        <v>9</v>
      </c>
      <c r="F9">
        <v>1</v>
      </c>
      <c r="G9">
        <v>77</v>
      </c>
      <c r="H9">
        <v>8</v>
      </c>
      <c r="I9">
        <v>1</v>
      </c>
      <c r="J9">
        <v>88</v>
      </c>
      <c r="K9">
        <v>7</v>
      </c>
      <c r="L9">
        <v>0</v>
      </c>
      <c r="M9">
        <v>102</v>
      </c>
      <c r="N9">
        <v>8</v>
      </c>
      <c r="O9">
        <v>0</v>
      </c>
      <c r="P9">
        <v>29</v>
      </c>
      <c r="Q9">
        <v>7</v>
      </c>
      <c r="R9">
        <v>0</v>
      </c>
      <c r="S9">
        <v>34</v>
      </c>
      <c r="T9">
        <v>6</v>
      </c>
      <c r="U9">
        <v>0</v>
      </c>
      <c r="V9">
        <v>36</v>
      </c>
      <c r="W9">
        <v>2</v>
      </c>
      <c r="X9">
        <v>1</v>
      </c>
      <c r="Y9">
        <v>39</v>
      </c>
      <c r="Z9">
        <v>4</v>
      </c>
      <c r="AA9">
        <v>0</v>
      </c>
    </row>
    <row r="12" spans="3:27" x14ac:dyDescent="0.2">
      <c r="D12" s="15" t="s">
        <v>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 t="s">
        <v>9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3:27" x14ac:dyDescent="0.2">
      <c r="D13" s="18" t="s">
        <v>3</v>
      </c>
      <c r="E13" s="19"/>
      <c r="F13" s="20"/>
      <c r="G13" s="18" t="s">
        <v>4</v>
      </c>
      <c r="H13" s="19"/>
      <c r="I13" s="20"/>
      <c r="J13" s="18" t="s">
        <v>5</v>
      </c>
      <c r="K13" s="19"/>
      <c r="L13" s="20"/>
      <c r="M13" s="18" t="s">
        <v>6</v>
      </c>
      <c r="N13" s="19"/>
      <c r="O13" s="20"/>
      <c r="P13" s="18" t="s">
        <v>3</v>
      </c>
      <c r="Q13" s="19"/>
      <c r="R13" s="20"/>
      <c r="S13" s="18" t="s">
        <v>4</v>
      </c>
      <c r="T13" s="19"/>
      <c r="U13" s="20"/>
      <c r="V13" s="18" t="s">
        <v>5</v>
      </c>
      <c r="W13" s="19"/>
      <c r="X13" s="20"/>
      <c r="Y13" s="18" t="s">
        <v>6</v>
      </c>
      <c r="Z13" s="19"/>
      <c r="AA13" s="20"/>
    </row>
    <row r="14" spans="3:27" x14ac:dyDescent="0.2">
      <c r="C14" t="s">
        <v>7</v>
      </c>
      <c r="D14" s="1">
        <v>1</v>
      </c>
      <c r="E14">
        <v>2</v>
      </c>
      <c r="F14" s="2">
        <v>3</v>
      </c>
      <c r="G14" s="1">
        <v>1</v>
      </c>
      <c r="H14">
        <v>2</v>
      </c>
      <c r="I14" s="2">
        <v>3</v>
      </c>
      <c r="J14" s="1">
        <v>1</v>
      </c>
      <c r="K14">
        <v>2</v>
      </c>
      <c r="L14" s="2">
        <v>3</v>
      </c>
      <c r="M14" s="1">
        <v>1</v>
      </c>
      <c r="N14">
        <v>2</v>
      </c>
      <c r="O14" s="2">
        <v>3</v>
      </c>
      <c r="P14" s="1">
        <v>1</v>
      </c>
      <c r="Q14">
        <v>2</v>
      </c>
      <c r="R14" s="2">
        <v>3</v>
      </c>
      <c r="S14" s="1">
        <v>1</v>
      </c>
      <c r="T14">
        <v>2</v>
      </c>
      <c r="U14" s="2">
        <v>3</v>
      </c>
      <c r="V14" s="1">
        <v>1</v>
      </c>
      <c r="W14">
        <v>2</v>
      </c>
      <c r="X14" s="2">
        <v>3</v>
      </c>
      <c r="Y14" s="1">
        <v>1</v>
      </c>
      <c r="Z14">
        <v>2</v>
      </c>
      <c r="AA14" s="2">
        <v>3</v>
      </c>
    </row>
    <row r="15" spans="3:27" x14ac:dyDescent="0.2">
      <c r="C15" s="10" t="s">
        <v>15</v>
      </c>
      <c r="D15" s="3">
        <f t="shared" ref="D15:D20" si="0">D4*1000000</f>
        <v>52000000</v>
      </c>
      <c r="E15" s="4">
        <f t="shared" ref="E15:E20" si="1">E4*10000000</f>
        <v>20000000</v>
      </c>
      <c r="F15" s="5"/>
      <c r="G15" s="3">
        <f t="shared" ref="G15:G20" si="2">G4*1000000</f>
        <v>91000000</v>
      </c>
      <c r="H15" s="4">
        <f t="shared" ref="H15:H20" si="3">H4*10000000</f>
        <v>70000000</v>
      </c>
      <c r="I15" s="5"/>
      <c r="J15" s="3">
        <f t="shared" ref="J15:J20" si="4">J4*1000000</f>
        <v>94000000</v>
      </c>
      <c r="K15" s="4">
        <f t="shared" ref="K15:K20" si="5">K4*10000000</f>
        <v>40000000</v>
      </c>
      <c r="L15" s="5"/>
      <c r="M15" s="3">
        <f t="shared" ref="M15:M20" si="6">M4*1000000</f>
        <v>65000000</v>
      </c>
      <c r="N15" s="4">
        <f t="shared" ref="N15:N20" si="7">N4*10000000</f>
        <v>60000000</v>
      </c>
      <c r="O15" s="5"/>
      <c r="P15" s="3">
        <f t="shared" ref="P15:P20" si="8">P4*1000000*2</f>
        <v>36000000</v>
      </c>
      <c r="Q15" s="4">
        <f t="shared" ref="Q15:Q20" si="9">Q4*10000000*2</f>
        <v>40000000</v>
      </c>
      <c r="R15" s="5"/>
      <c r="S15" s="3">
        <f t="shared" ref="S15:S20" si="10">S4*1000000*2</f>
        <v>82000000</v>
      </c>
      <c r="T15" s="4">
        <f t="shared" ref="T15:T20" si="11">T4*10000000*2</f>
        <v>80000000</v>
      </c>
      <c r="U15" s="5"/>
      <c r="V15" s="3">
        <f t="shared" ref="V15:V20" si="12">V4*1000000*2</f>
        <v>76000000</v>
      </c>
      <c r="W15" s="4"/>
      <c r="X15" s="5"/>
      <c r="Y15" s="3">
        <f t="shared" ref="Y15:Y20" si="13">Y4*1000000*2</f>
        <v>72000000</v>
      </c>
      <c r="Z15" s="4">
        <f t="shared" ref="Z15:Z20" si="14">Z4*10000000*2</f>
        <v>20000000</v>
      </c>
      <c r="AA15" s="5"/>
    </row>
    <row r="16" spans="3:27" x14ac:dyDescent="0.2">
      <c r="C16" s="11" t="s">
        <v>16</v>
      </c>
      <c r="D16" s="3">
        <f t="shared" si="0"/>
        <v>134000000</v>
      </c>
      <c r="E16" s="4">
        <f t="shared" si="1"/>
        <v>130000000</v>
      </c>
      <c r="F16" s="5"/>
      <c r="G16" s="3">
        <f t="shared" si="2"/>
        <v>147000000</v>
      </c>
      <c r="H16" s="4">
        <f t="shared" si="3"/>
        <v>80000000</v>
      </c>
      <c r="I16" s="5"/>
      <c r="J16" s="3">
        <f t="shared" si="4"/>
        <v>147000000</v>
      </c>
      <c r="K16" s="4">
        <f t="shared" si="5"/>
        <v>100000000</v>
      </c>
      <c r="L16" s="5"/>
      <c r="M16" s="3">
        <f t="shared" si="6"/>
        <v>166000000</v>
      </c>
      <c r="N16" s="4">
        <f t="shared" si="7"/>
        <v>260000000</v>
      </c>
      <c r="O16" s="5"/>
      <c r="P16" s="3">
        <f t="shared" si="8"/>
        <v>152000000</v>
      </c>
      <c r="Q16" s="4">
        <f t="shared" si="9"/>
        <v>140000000</v>
      </c>
      <c r="R16" s="5"/>
      <c r="S16" s="3">
        <f t="shared" si="10"/>
        <v>136000000</v>
      </c>
      <c r="T16" s="4">
        <f t="shared" si="11"/>
        <v>100000000</v>
      </c>
      <c r="U16" s="5"/>
      <c r="V16" s="3">
        <f t="shared" si="12"/>
        <v>134000000</v>
      </c>
      <c r="W16" s="4">
        <f>W5*10000000*2</f>
        <v>200000000</v>
      </c>
      <c r="X16" s="5"/>
      <c r="Y16" s="3">
        <f t="shared" si="13"/>
        <v>146000000</v>
      </c>
      <c r="Z16" s="4">
        <f t="shared" si="14"/>
        <v>100000000</v>
      </c>
      <c r="AA16" s="5"/>
    </row>
    <row r="17" spans="3:27" x14ac:dyDescent="0.2">
      <c r="C17" s="11" t="s">
        <v>17</v>
      </c>
      <c r="D17" s="3">
        <f t="shared" si="0"/>
        <v>25000000</v>
      </c>
      <c r="E17" s="4">
        <f t="shared" si="1"/>
        <v>10000000</v>
      </c>
      <c r="F17" s="5"/>
      <c r="G17" s="3">
        <f t="shared" si="2"/>
        <v>67000000</v>
      </c>
      <c r="H17" s="4">
        <f t="shared" si="3"/>
        <v>30000000</v>
      </c>
      <c r="I17" s="5"/>
      <c r="J17" s="3">
        <f t="shared" si="4"/>
        <v>37000000</v>
      </c>
      <c r="K17" s="4">
        <f t="shared" si="5"/>
        <v>10000000</v>
      </c>
      <c r="L17" s="5"/>
      <c r="M17" s="3">
        <f t="shared" si="6"/>
        <v>65000000</v>
      </c>
      <c r="N17" s="4">
        <f t="shared" si="7"/>
        <v>30000000</v>
      </c>
      <c r="O17" s="5"/>
      <c r="P17" s="3">
        <f t="shared" si="8"/>
        <v>36000000</v>
      </c>
      <c r="Q17" s="4">
        <f t="shared" si="9"/>
        <v>40000000</v>
      </c>
      <c r="R17" s="5"/>
      <c r="S17" s="3">
        <f t="shared" si="10"/>
        <v>38000000</v>
      </c>
      <c r="T17" s="4">
        <f t="shared" si="11"/>
        <v>20000000</v>
      </c>
      <c r="U17" s="5"/>
      <c r="V17" s="3">
        <f t="shared" si="12"/>
        <v>26000000</v>
      </c>
      <c r="W17" s="4"/>
      <c r="X17" s="5"/>
      <c r="Y17" s="3">
        <f t="shared" si="13"/>
        <v>26000000</v>
      </c>
      <c r="Z17" s="4">
        <f t="shared" si="14"/>
        <v>20000000</v>
      </c>
      <c r="AA17" s="5"/>
    </row>
    <row r="18" spans="3:27" x14ac:dyDescent="0.2">
      <c r="C18" s="11" t="s">
        <v>18</v>
      </c>
      <c r="D18" s="3">
        <f t="shared" si="0"/>
        <v>48000000</v>
      </c>
      <c r="E18" s="4">
        <f t="shared" si="1"/>
        <v>90000000</v>
      </c>
      <c r="F18" s="5"/>
      <c r="G18" s="3">
        <f t="shared" si="2"/>
        <v>53000000</v>
      </c>
      <c r="H18" s="4">
        <f t="shared" si="3"/>
        <v>40000000</v>
      </c>
      <c r="I18" s="5"/>
      <c r="J18" s="3">
        <f t="shared" si="4"/>
        <v>52000000</v>
      </c>
      <c r="K18" s="4">
        <f t="shared" si="5"/>
        <v>40000000</v>
      </c>
      <c r="L18" s="5"/>
      <c r="M18" s="3">
        <f t="shared" si="6"/>
        <v>44000000</v>
      </c>
      <c r="N18" s="4">
        <f t="shared" si="7"/>
        <v>60000000</v>
      </c>
      <c r="O18" s="5"/>
      <c r="P18" s="3">
        <f t="shared" si="8"/>
        <v>50000000</v>
      </c>
      <c r="Q18" s="4">
        <f t="shared" si="9"/>
        <v>20000000</v>
      </c>
      <c r="R18" s="5"/>
      <c r="S18" s="3">
        <f t="shared" si="10"/>
        <v>42000000</v>
      </c>
      <c r="T18" s="4">
        <f t="shared" si="11"/>
        <v>20000000</v>
      </c>
      <c r="U18" s="5"/>
      <c r="V18" s="3">
        <f t="shared" si="12"/>
        <v>56000000</v>
      </c>
      <c r="W18" s="4">
        <f>W7*10000000*2</f>
        <v>40000000</v>
      </c>
      <c r="X18" s="5"/>
      <c r="Y18" s="3">
        <f t="shared" si="13"/>
        <v>48000000</v>
      </c>
      <c r="Z18" s="4">
        <f t="shared" si="14"/>
        <v>40000000</v>
      </c>
      <c r="AA18" s="5"/>
    </row>
    <row r="19" spans="3:27" x14ac:dyDescent="0.2">
      <c r="C19" s="11" t="s">
        <v>19</v>
      </c>
      <c r="D19" s="3">
        <f t="shared" si="0"/>
        <v>102000000</v>
      </c>
      <c r="E19" s="4">
        <f t="shared" si="1"/>
        <v>80000000</v>
      </c>
      <c r="F19" s="5"/>
      <c r="G19" s="3">
        <f t="shared" si="2"/>
        <v>88000000</v>
      </c>
      <c r="H19" s="4">
        <f t="shared" si="3"/>
        <v>40000000</v>
      </c>
      <c r="I19" s="5"/>
      <c r="J19" s="3">
        <f t="shared" si="4"/>
        <v>86000000</v>
      </c>
      <c r="K19" s="4">
        <f t="shared" si="5"/>
        <v>80000000</v>
      </c>
      <c r="L19" s="5"/>
      <c r="M19" s="3">
        <f t="shared" si="6"/>
        <v>91000000</v>
      </c>
      <c r="N19" s="4">
        <f t="shared" si="7"/>
        <v>10000000</v>
      </c>
      <c r="O19" s="5"/>
      <c r="P19" s="3">
        <f t="shared" si="8"/>
        <v>68000000</v>
      </c>
      <c r="Q19" s="4">
        <f t="shared" si="9"/>
        <v>80000000</v>
      </c>
      <c r="R19" s="5"/>
      <c r="S19" s="3">
        <f t="shared" si="10"/>
        <v>74000000</v>
      </c>
      <c r="T19" s="4">
        <f t="shared" si="11"/>
        <v>60000000</v>
      </c>
      <c r="U19" s="5"/>
      <c r="V19" s="3">
        <f t="shared" si="12"/>
        <v>76000000</v>
      </c>
      <c r="W19" s="4">
        <f>W8*10000000*2</f>
        <v>100000000</v>
      </c>
      <c r="X19" s="5"/>
      <c r="Y19" s="3">
        <f t="shared" si="13"/>
        <v>112000000</v>
      </c>
      <c r="Z19" s="4">
        <f t="shared" si="14"/>
        <v>120000000</v>
      </c>
      <c r="AA19" s="5"/>
    </row>
    <row r="20" spans="3:27" x14ac:dyDescent="0.2">
      <c r="C20" s="12" t="s">
        <v>20</v>
      </c>
      <c r="D20" s="6">
        <f t="shared" si="0"/>
        <v>85000000</v>
      </c>
      <c r="E20" s="7">
        <f t="shared" si="1"/>
        <v>90000000</v>
      </c>
      <c r="F20" s="8"/>
      <c r="G20" s="6">
        <f t="shared" si="2"/>
        <v>77000000</v>
      </c>
      <c r="H20" s="7">
        <f t="shared" si="3"/>
        <v>80000000</v>
      </c>
      <c r="I20" s="8"/>
      <c r="J20" s="6">
        <f t="shared" si="4"/>
        <v>88000000</v>
      </c>
      <c r="K20" s="7">
        <f t="shared" si="5"/>
        <v>70000000</v>
      </c>
      <c r="L20" s="8"/>
      <c r="M20" s="6">
        <f t="shared" si="6"/>
        <v>102000000</v>
      </c>
      <c r="N20" s="7">
        <f t="shared" si="7"/>
        <v>80000000</v>
      </c>
      <c r="O20" s="8"/>
      <c r="P20" s="6">
        <f t="shared" si="8"/>
        <v>58000000</v>
      </c>
      <c r="Q20" s="7">
        <f t="shared" si="9"/>
        <v>140000000</v>
      </c>
      <c r="R20" s="8"/>
      <c r="S20" s="6">
        <f t="shared" si="10"/>
        <v>68000000</v>
      </c>
      <c r="T20" s="7">
        <f t="shared" si="11"/>
        <v>120000000</v>
      </c>
      <c r="U20" s="8"/>
      <c r="V20" s="6">
        <f t="shared" si="12"/>
        <v>72000000</v>
      </c>
      <c r="W20" s="7">
        <f>W9*10000000*2</f>
        <v>40000000</v>
      </c>
      <c r="X20" s="8"/>
      <c r="Y20" s="6">
        <f t="shared" si="13"/>
        <v>78000000</v>
      </c>
      <c r="Z20" s="7">
        <f t="shared" si="14"/>
        <v>80000000</v>
      </c>
      <c r="AA20" s="8"/>
    </row>
    <row r="24" spans="3:27" x14ac:dyDescent="0.2">
      <c r="D24" s="14" t="s">
        <v>8</v>
      </c>
      <c r="E24" s="14"/>
      <c r="F24" s="14"/>
      <c r="G24" s="14"/>
      <c r="H24" s="14" t="s">
        <v>9</v>
      </c>
      <c r="I24" s="14"/>
      <c r="J24" s="14"/>
      <c r="K24" s="14"/>
    </row>
    <row r="25" spans="3:27" x14ac:dyDescent="0.2">
      <c r="C25" t="s">
        <v>7</v>
      </c>
      <c r="D25" t="s">
        <v>3</v>
      </c>
      <c r="E25" t="s">
        <v>4</v>
      </c>
      <c r="F25" t="s">
        <v>5</v>
      </c>
      <c r="G25" t="s">
        <v>6</v>
      </c>
      <c r="H25" t="s">
        <v>3</v>
      </c>
      <c r="I25" t="s">
        <v>4</v>
      </c>
      <c r="J25" t="s">
        <v>5</v>
      </c>
      <c r="K25" t="s">
        <v>6</v>
      </c>
    </row>
    <row r="26" spans="3:27" x14ac:dyDescent="0.2">
      <c r="C26" s="10" t="s">
        <v>15</v>
      </c>
      <c r="D26" s="4">
        <f t="shared" ref="D26:D31" si="15">AVERAGE(D15:F15)</f>
        <v>36000000</v>
      </c>
      <c r="E26" s="4">
        <f t="shared" ref="E26:E31" si="16">AVERAGE(G15:I15)</f>
        <v>80500000</v>
      </c>
      <c r="F26" s="4">
        <f t="shared" ref="F26:F31" si="17">AVERAGE(J15:L15)</f>
        <v>67000000</v>
      </c>
      <c r="G26" s="4">
        <f t="shared" ref="G26:G31" si="18">AVERAGE(M15:O15)</f>
        <v>62500000</v>
      </c>
      <c r="H26" s="4">
        <f t="shared" ref="H26:H31" si="19">AVERAGE(P15:R15)</f>
        <v>38000000</v>
      </c>
      <c r="I26" s="4">
        <f t="shared" ref="I26:I31" si="20">AVERAGE(S15:U15)</f>
        <v>81000000</v>
      </c>
      <c r="J26" s="4">
        <f t="shared" ref="J26:J31" si="21">AVERAGE(V15:X15)</f>
        <v>76000000</v>
      </c>
      <c r="K26" s="4">
        <f t="shared" ref="K26:K31" si="22">AVERAGE(Y15:AA15)</f>
        <v>46000000</v>
      </c>
    </row>
    <row r="27" spans="3:27" x14ac:dyDescent="0.2">
      <c r="C27" s="11" t="s">
        <v>16</v>
      </c>
      <c r="D27" s="4">
        <f t="shared" si="15"/>
        <v>132000000</v>
      </c>
      <c r="E27" s="4">
        <f t="shared" si="16"/>
        <v>113500000</v>
      </c>
      <c r="F27" s="4">
        <f t="shared" si="17"/>
        <v>123500000</v>
      </c>
      <c r="G27" s="4">
        <f t="shared" si="18"/>
        <v>213000000</v>
      </c>
      <c r="H27" s="4">
        <f t="shared" si="19"/>
        <v>146000000</v>
      </c>
      <c r="I27" s="4">
        <f t="shared" si="20"/>
        <v>118000000</v>
      </c>
      <c r="J27" s="4">
        <f t="shared" si="21"/>
        <v>167000000</v>
      </c>
      <c r="K27" s="4">
        <f t="shared" si="22"/>
        <v>123000000</v>
      </c>
    </row>
    <row r="28" spans="3:27" x14ac:dyDescent="0.2">
      <c r="C28" s="11" t="s">
        <v>17</v>
      </c>
      <c r="D28" s="4">
        <f t="shared" si="15"/>
        <v>17500000</v>
      </c>
      <c r="E28" s="4">
        <f t="shared" si="16"/>
        <v>48500000</v>
      </c>
      <c r="F28" s="4">
        <f t="shared" si="17"/>
        <v>23500000</v>
      </c>
      <c r="G28" s="4">
        <f t="shared" si="18"/>
        <v>47500000</v>
      </c>
      <c r="H28" s="4">
        <f t="shared" si="19"/>
        <v>38000000</v>
      </c>
      <c r="I28" s="4">
        <f t="shared" si="20"/>
        <v>29000000</v>
      </c>
      <c r="J28" s="4">
        <f t="shared" si="21"/>
        <v>26000000</v>
      </c>
      <c r="K28" s="4">
        <f t="shared" si="22"/>
        <v>23000000</v>
      </c>
    </row>
    <row r="29" spans="3:27" x14ac:dyDescent="0.2">
      <c r="C29" s="11" t="s">
        <v>18</v>
      </c>
      <c r="D29" s="4">
        <f t="shared" si="15"/>
        <v>69000000</v>
      </c>
      <c r="E29" s="4">
        <f t="shared" si="16"/>
        <v>46500000</v>
      </c>
      <c r="F29" s="4">
        <f t="shared" si="17"/>
        <v>46000000</v>
      </c>
      <c r="G29" s="4">
        <f t="shared" si="18"/>
        <v>52000000</v>
      </c>
      <c r="H29" s="4">
        <f t="shared" si="19"/>
        <v>35000000</v>
      </c>
      <c r="I29" s="4">
        <f t="shared" si="20"/>
        <v>31000000</v>
      </c>
      <c r="J29" s="4">
        <f t="shared" si="21"/>
        <v>48000000</v>
      </c>
      <c r="K29" s="4">
        <f t="shared" si="22"/>
        <v>44000000</v>
      </c>
    </row>
    <row r="30" spans="3:27" x14ac:dyDescent="0.2">
      <c r="C30" s="11" t="s">
        <v>19</v>
      </c>
      <c r="D30" s="4">
        <f t="shared" si="15"/>
        <v>91000000</v>
      </c>
      <c r="E30" s="4">
        <f t="shared" si="16"/>
        <v>64000000</v>
      </c>
      <c r="F30" s="4">
        <f t="shared" si="17"/>
        <v>83000000</v>
      </c>
      <c r="G30" s="4">
        <f t="shared" si="18"/>
        <v>50500000</v>
      </c>
      <c r="H30" s="4">
        <f t="shared" si="19"/>
        <v>74000000</v>
      </c>
      <c r="I30" s="4">
        <f t="shared" si="20"/>
        <v>67000000</v>
      </c>
      <c r="J30" s="4">
        <f t="shared" si="21"/>
        <v>88000000</v>
      </c>
      <c r="K30" s="4">
        <f t="shared" si="22"/>
        <v>116000000</v>
      </c>
    </row>
    <row r="31" spans="3:27" x14ac:dyDescent="0.2">
      <c r="C31" s="12" t="s">
        <v>20</v>
      </c>
      <c r="D31" s="4">
        <f t="shared" si="15"/>
        <v>87500000</v>
      </c>
      <c r="E31" s="4">
        <f t="shared" si="16"/>
        <v>78500000</v>
      </c>
      <c r="F31" s="4">
        <f t="shared" si="17"/>
        <v>79000000</v>
      </c>
      <c r="G31" s="4">
        <f t="shared" si="18"/>
        <v>91000000</v>
      </c>
      <c r="H31" s="4">
        <f t="shared" si="19"/>
        <v>99000000</v>
      </c>
      <c r="I31" s="4">
        <f t="shared" si="20"/>
        <v>94000000</v>
      </c>
      <c r="J31" s="4">
        <f t="shared" si="21"/>
        <v>56000000</v>
      </c>
      <c r="K31" s="4">
        <f t="shared" si="22"/>
        <v>79000000</v>
      </c>
    </row>
    <row r="34" spans="3:13" x14ac:dyDescent="0.2">
      <c r="H34" s="14" t="s">
        <v>12</v>
      </c>
      <c r="I34" s="14"/>
      <c r="J34" s="14"/>
      <c r="K34" s="14"/>
    </row>
    <row r="35" spans="3:13" x14ac:dyDescent="0.2">
      <c r="C35" t="s">
        <v>7</v>
      </c>
      <c r="D35" t="s">
        <v>8</v>
      </c>
      <c r="H35" t="s">
        <v>3</v>
      </c>
      <c r="I35" t="s">
        <v>4</v>
      </c>
      <c r="J35" t="s">
        <v>5</v>
      </c>
      <c r="K35" t="s">
        <v>6</v>
      </c>
      <c r="M35" t="s">
        <v>14</v>
      </c>
    </row>
    <row r="36" spans="3:13" x14ac:dyDescent="0.2">
      <c r="C36" s="10" t="s">
        <v>15</v>
      </c>
      <c r="D36">
        <f t="shared" ref="D36:D41" si="23">AVERAGE(D26:G26)</f>
        <v>61500000</v>
      </c>
      <c r="G36" s="10" t="s">
        <v>15</v>
      </c>
      <c r="H36" s="13">
        <f t="shared" ref="H36:H41" si="24">H26/D36</f>
        <v>0.61788617886178865</v>
      </c>
      <c r="I36" s="13">
        <f t="shared" ref="I36:I41" si="25">I26/D36</f>
        <v>1.3170731707317074</v>
      </c>
      <c r="J36" s="13">
        <f t="shared" ref="J36:J41" si="26">J26/D36</f>
        <v>1.2357723577235773</v>
      </c>
      <c r="K36" s="13">
        <f t="shared" ref="K36:K41" si="27">K26/D36</f>
        <v>0.74796747967479671</v>
      </c>
      <c r="M36">
        <f>AVERAGE(H36:K36)</f>
        <v>0.97967479674796754</v>
      </c>
    </row>
    <row r="37" spans="3:13" x14ac:dyDescent="0.2">
      <c r="C37" s="11" t="s">
        <v>16</v>
      </c>
      <c r="D37">
        <f t="shared" si="23"/>
        <v>145500000</v>
      </c>
      <c r="G37" s="11" t="s">
        <v>16</v>
      </c>
      <c r="H37" s="13">
        <f t="shared" si="24"/>
        <v>1.0034364261168385</v>
      </c>
      <c r="I37" s="13">
        <f t="shared" si="25"/>
        <v>0.81099656357388317</v>
      </c>
      <c r="J37" s="13">
        <f t="shared" si="26"/>
        <v>1.1477663230240549</v>
      </c>
      <c r="K37" s="13">
        <f t="shared" si="27"/>
        <v>0.84536082474226804</v>
      </c>
      <c r="M37">
        <f t="shared" ref="M37:M41" si="28">AVERAGE(H37:K37)</f>
        <v>0.95189003436426123</v>
      </c>
    </row>
    <row r="38" spans="3:13" x14ac:dyDescent="0.2">
      <c r="C38" s="11" t="s">
        <v>17</v>
      </c>
      <c r="D38">
        <f t="shared" si="23"/>
        <v>34250000</v>
      </c>
      <c r="G38" s="11" t="s">
        <v>17</v>
      </c>
      <c r="H38" s="13">
        <f t="shared" si="24"/>
        <v>1.1094890510948905</v>
      </c>
      <c r="I38" s="13">
        <f t="shared" si="25"/>
        <v>0.84671532846715325</v>
      </c>
      <c r="J38" s="13">
        <f t="shared" si="26"/>
        <v>0.75912408759124084</v>
      </c>
      <c r="K38" s="13">
        <f t="shared" si="27"/>
        <v>0.67153284671532842</v>
      </c>
      <c r="M38">
        <f t="shared" si="28"/>
        <v>0.84671532846715325</v>
      </c>
    </row>
    <row r="39" spans="3:13" x14ac:dyDescent="0.2">
      <c r="C39" s="11" t="s">
        <v>18</v>
      </c>
      <c r="D39">
        <f t="shared" si="23"/>
        <v>53375000</v>
      </c>
      <c r="G39" s="11" t="s">
        <v>18</v>
      </c>
      <c r="H39" s="13">
        <f t="shared" si="24"/>
        <v>0.65573770491803274</v>
      </c>
      <c r="I39" s="13">
        <f t="shared" si="25"/>
        <v>0.58079625292740045</v>
      </c>
      <c r="J39" s="13">
        <f t="shared" si="26"/>
        <v>0.89929742388758782</v>
      </c>
      <c r="K39" s="13">
        <f t="shared" si="27"/>
        <v>0.82435597189695553</v>
      </c>
      <c r="M39">
        <f t="shared" si="28"/>
        <v>0.74004683840749419</v>
      </c>
    </row>
    <row r="40" spans="3:13" x14ac:dyDescent="0.2">
      <c r="C40" s="11" t="s">
        <v>19</v>
      </c>
      <c r="D40">
        <f t="shared" si="23"/>
        <v>72125000</v>
      </c>
      <c r="G40" s="11" t="s">
        <v>19</v>
      </c>
      <c r="H40" s="13">
        <f t="shared" si="24"/>
        <v>1.0259965337954939</v>
      </c>
      <c r="I40" s="13">
        <f t="shared" si="25"/>
        <v>0.92894280762564996</v>
      </c>
      <c r="J40" s="13">
        <f t="shared" si="26"/>
        <v>1.2201039861351819</v>
      </c>
      <c r="K40" s="13">
        <f t="shared" si="27"/>
        <v>1.608318890814558</v>
      </c>
      <c r="M40">
        <f t="shared" si="28"/>
        <v>1.1958405545927209</v>
      </c>
    </row>
    <row r="41" spans="3:13" x14ac:dyDescent="0.2">
      <c r="C41" s="12" t="s">
        <v>20</v>
      </c>
      <c r="D41">
        <f t="shared" si="23"/>
        <v>84000000</v>
      </c>
      <c r="G41" s="12" t="s">
        <v>20</v>
      </c>
      <c r="H41" s="13">
        <f t="shared" si="24"/>
        <v>1.1785714285714286</v>
      </c>
      <c r="I41" s="13">
        <f t="shared" si="25"/>
        <v>1.1190476190476191</v>
      </c>
      <c r="J41" s="13">
        <f t="shared" si="26"/>
        <v>0.66666666666666663</v>
      </c>
      <c r="K41" s="13">
        <f t="shared" si="27"/>
        <v>0.94047619047619047</v>
      </c>
      <c r="M41">
        <f t="shared" si="28"/>
        <v>0.97619047619047605</v>
      </c>
    </row>
  </sheetData>
  <mergeCells count="23">
    <mergeCell ref="D24:G24"/>
    <mergeCell ref="H24:K24"/>
    <mergeCell ref="H34:K34"/>
    <mergeCell ref="D12:O12"/>
    <mergeCell ref="P12:AA12"/>
    <mergeCell ref="D13:F13"/>
    <mergeCell ref="G13:I13"/>
    <mergeCell ref="J13:L13"/>
    <mergeCell ref="M13:O13"/>
    <mergeCell ref="P13:R13"/>
    <mergeCell ref="S13:U13"/>
    <mergeCell ref="V13:X13"/>
    <mergeCell ref="Y13:AA13"/>
    <mergeCell ref="D1:O1"/>
    <mergeCell ref="P1:AA1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0A2B-F795-B141-8D87-E10E5D57639B}">
  <dimension ref="A1:E7"/>
  <sheetViews>
    <sheetView tabSelected="1" workbookViewId="0">
      <selection activeCell="A2" sqref="A2:A7"/>
    </sheetView>
  </sheetViews>
  <sheetFormatPr baseColWidth="10" defaultRowHeight="16" x14ac:dyDescent="0.2"/>
  <sheetData>
    <row r="1" spans="1:5" x14ac:dyDescent="0.2">
      <c r="A1" s="9"/>
      <c r="B1" s="9" t="s">
        <v>3</v>
      </c>
      <c r="C1" s="9" t="s">
        <v>4</v>
      </c>
      <c r="D1" s="9" t="s">
        <v>5</v>
      </c>
      <c r="E1" s="9" t="s">
        <v>6</v>
      </c>
    </row>
    <row r="2" spans="1:5" x14ac:dyDescent="0.2">
      <c r="A2" s="10" t="s">
        <v>15</v>
      </c>
      <c r="B2" s="9">
        <v>0.61788617886178865</v>
      </c>
      <c r="C2" s="9">
        <v>1.3170731707317074</v>
      </c>
      <c r="D2" s="9">
        <v>1.2357723577235773</v>
      </c>
      <c r="E2" s="9">
        <v>0.74796747967479671</v>
      </c>
    </row>
    <row r="3" spans="1:5" x14ac:dyDescent="0.2">
      <c r="A3" s="11" t="s">
        <v>16</v>
      </c>
      <c r="B3" s="9">
        <v>1.0034364261168385</v>
      </c>
      <c r="C3" s="9">
        <v>0.81099656357388317</v>
      </c>
      <c r="D3" s="9">
        <v>1.1477663230240549</v>
      </c>
      <c r="E3" s="9">
        <v>0.84536082474226804</v>
      </c>
    </row>
    <row r="4" spans="1:5" x14ac:dyDescent="0.2">
      <c r="A4" s="11" t="s">
        <v>17</v>
      </c>
      <c r="B4" s="9">
        <v>1.1094890510948905</v>
      </c>
      <c r="C4" s="9">
        <v>0.84671532846715325</v>
      </c>
      <c r="D4" s="9">
        <v>0.75912408759124084</v>
      </c>
      <c r="E4" s="9">
        <v>0.67153284671532842</v>
      </c>
    </row>
    <row r="5" spans="1:5" x14ac:dyDescent="0.2">
      <c r="A5" s="11" t="s">
        <v>18</v>
      </c>
      <c r="B5" s="9">
        <v>0.65573770491803274</v>
      </c>
      <c r="C5" s="9">
        <v>0.58079625292740045</v>
      </c>
      <c r="D5" s="9">
        <v>0.89929742388758782</v>
      </c>
      <c r="E5" s="9">
        <v>0.82435597189695553</v>
      </c>
    </row>
    <row r="6" spans="1:5" x14ac:dyDescent="0.2">
      <c r="A6" s="11" t="s">
        <v>19</v>
      </c>
      <c r="B6" s="9">
        <v>1.0259965337954939</v>
      </c>
      <c r="C6" s="9">
        <v>0.92894280762564996</v>
      </c>
      <c r="D6" s="9">
        <v>1.2201039861351819</v>
      </c>
      <c r="E6" s="9">
        <v>1.608318890814558</v>
      </c>
    </row>
    <row r="7" spans="1:5" x14ac:dyDescent="0.2">
      <c r="A7" s="12" t="s">
        <v>20</v>
      </c>
      <c r="B7" s="9">
        <v>1.1785714285714286</v>
      </c>
      <c r="C7" s="9">
        <v>1.1190476190476191</v>
      </c>
      <c r="D7" s="9">
        <v>0.66666666666666663</v>
      </c>
      <c r="E7" s="9">
        <v>0.94047619047619047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extended4b_raw+calc</vt:lpstr>
      <vt:lpstr>extended4b_clean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 Son</dc:creator>
  <cp:lastModifiedBy>Hye-In Son</cp:lastModifiedBy>
  <dcterms:created xsi:type="dcterms:W3CDTF">2024-03-05T19:05:44Z</dcterms:created>
  <dcterms:modified xsi:type="dcterms:W3CDTF">2024-10-19T02:26:59Z</dcterms:modified>
</cp:coreProperties>
</file>