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_post_revision_final/Extended_Data_Fig2B_revised_Fp_replotted/"/>
    </mc:Choice>
  </mc:AlternateContent>
  <xr:revisionPtr revIDLastSave="0" documentId="13_ncr:1_{ADA554D4-BE69-E245-9F74-0E29ADB44082}" xr6:coauthVersionLast="47" xr6:coauthVersionMax="47" xr10:uidLastSave="{00000000-0000-0000-0000-000000000000}"/>
  <bookViews>
    <workbookView xWindow="0" yWindow="500" windowWidth="26880" windowHeight="16300" activeTab="1" xr2:uid="{455B62F3-0815-3D48-AC69-2C786D38A866}"/>
  </bookViews>
  <sheets>
    <sheet name="extended_fig2b_raw+calc" sheetId="1" r:id="rId1"/>
    <sheet name="extended_fig2b_cle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9" i="1" l="1"/>
  <c r="Z89" i="1"/>
  <c r="Y89" i="1"/>
  <c r="X89" i="1"/>
  <c r="W89" i="1"/>
  <c r="V89" i="1"/>
  <c r="U89" i="1"/>
  <c r="T89" i="1"/>
  <c r="AA88" i="1"/>
  <c r="Z88" i="1"/>
  <c r="Y88" i="1"/>
  <c r="X88" i="1"/>
  <c r="W88" i="1"/>
  <c r="V88" i="1"/>
  <c r="U88" i="1"/>
  <c r="T88" i="1"/>
  <c r="S88" i="1"/>
  <c r="R88" i="1"/>
  <c r="Q88" i="1"/>
  <c r="P88" i="1"/>
  <c r="S87" i="1"/>
  <c r="R87" i="1"/>
  <c r="Q87" i="1"/>
  <c r="P87" i="1"/>
  <c r="O87" i="1"/>
  <c r="N87" i="1"/>
  <c r="M87" i="1"/>
  <c r="L87" i="1"/>
  <c r="K87" i="1"/>
  <c r="J87" i="1"/>
  <c r="J90" i="1" s="1"/>
  <c r="I87" i="1"/>
  <c r="H87" i="1"/>
  <c r="G87" i="1"/>
  <c r="F87" i="1"/>
  <c r="E87" i="1"/>
  <c r="E90" i="1" s="1"/>
  <c r="D87" i="1"/>
  <c r="O86" i="1"/>
  <c r="O90" i="1" s="1"/>
  <c r="N86" i="1"/>
  <c r="N90" i="1" s="1"/>
  <c r="M86" i="1"/>
  <c r="M90" i="1" s="1"/>
  <c r="L86" i="1"/>
  <c r="L90" i="1" s="1"/>
  <c r="K86" i="1"/>
  <c r="K90" i="1" s="1"/>
  <c r="I86" i="1"/>
  <c r="H86" i="1"/>
  <c r="I132" i="1" s="1"/>
  <c r="J132" i="1" s="1"/>
  <c r="G86" i="1"/>
  <c r="F86" i="1"/>
  <c r="F90" i="1" s="1"/>
  <c r="E86" i="1"/>
  <c r="D86" i="1"/>
  <c r="AA83" i="1"/>
  <c r="Z83" i="1"/>
  <c r="Y83" i="1"/>
  <c r="X83" i="1"/>
  <c r="Y128" i="1" s="1"/>
  <c r="Z128" i="1" s="1"/>
  <c r="W83" i="1"/>
  <c r="V83" i="1"/>
  <c r="U83" i="1"/>
  <c r="T83" i="1"/>
  <c r="U128" i="1" s="1"/>
  <c r="V128" i="1" s="1"/>
  <c r="S83" i="1"/>
  <c r="R83" i="1"/>
  <c r="Q83" i="1"/>
  <c r="P83" i="1"/>
  <c r="Q128" i="1" s="1"/>
  <c r="R128" i="1" s="1"/>
  <c r="O83" i="1"/>
  <c r="N83" i="1"/>
  <c r="M83" i="1"/>
  <c r="L83" i="1"/>
  <c r="M128" i="1" s="1"/>
  <c r="N128" i="1" s="1"/>
  <c r="K83" i="1"/>
  <c r="J83" i="1"/>
  <c r="I83" i="1"/>
  <c r="H83" i="1"/>
  <c r="I128" i="1" s="1"/>
  <c r="J128" i="1" s="1"/>
  <c r="G83" i="1"/>
  <c r="F83" i="1"/>
  <c r="E83" i="1"/>
  <c r="D83" i="1"/>
  <c r="E128" i="1" s="1"/>
  <c r="F128" i="1" s="1"/>
  <c r="AA76" i="1"/>
  <c r="Z76" i="1"/>
  <c r="Y76" i="1"/>
  <c r="Y79" i="1" s="1"/>
  <c r="X76" i="1"/>
  <c r="X79" i="1" s="1"/>
  <c r="W76" i="1"/>
  <c r="V76" i="1"/>
  <c r="V79" i="1" s="1"/>
  <c r="U76" i="1"/>
  <c r="U79" i="1" s="1"/>
  <c r="T76" i="1"/>
  <c r="S76" i="1"/>
  <c r="R76" i="1"/>
  <c r="Q76" i="1"/>
  <c r="P76" i="1"/>
  <c r="P79" i="1" s="1"/>
  <c r="O76" i="1"/>
  <c r="N76" i="1"/>
  <c r="M76" i="1"/>
  <c r="M79" i="1" s="1"/>
  <c r="L76" i="1"/>
  <c r="L79" i="1" s="1"/>
  <c r="L163" i="1" s="1"/>
  <c r="K76" i="1"/>
  <c r="J76" i="1"/>
  <c r="J79" i="1" s="1"/>
  <c r="I76" i="1"/>
  <c r="I79" i="1" s="1"/>
  <c r="H76" i="1"/>
  <c r="G76" i="1"/>
  <c r="F76" i="1"/>
  <c r="E76" i="1"/>
  <c r="D76" i="1"/>
  <c r="D79" i="1" s="1"/>
  <c r="Z75" i="1"/>
  <c r="Z79" i="1" s="1"/>
  <c r="Y75" i="1"/>
  <c r="X75" i="1"/>
  <c r="W75" i="1"/>
  <c r="V75" i="1"/>
  <c r="U75" i="1"/>
  <c r="T75" i="1"/>
  <c r="S75" i="1"/>
  <c r="R75" i="1"/>
  <c r="Q75" i="1"/>
  <c r="P75" i="1"/>
  <c r="O75" i="1"/>
  <c r="O79" i="1" s="1"/>
  <c r="N75" i="1"/>
  <c r="N79" i="1" s="1"/>
  <c r="M75" i="1"/>
  <c r="L75" i="1"/>
  <c r="K75" i="1"/>
  <c r="J75" i="1"/>
  <c r="I75" i="1"/>
  <c r="H75" i="1"/>
  <c r="G75" i="1"/>
  <c r="F75" i="1"/>
  <c r="E75" i="1"/>
  <c r="D75" i="1"/>
  <c r="AA72" i="1"/>
  <c r="Z72" i="1"/>
  <c r="X117" i="1" s="1"/>
  <c r="Y163" i="1" s="1"/>
  <c r="Y72" i="1"/>
  <c r="X72" i="1"/>
  <c r="Y117" i="1" s="1"/>
  <c r="Z117" i="1" s="1"/>
  <c r="W72" i="1"/>
  <c r="V72" i="1"/>
  <c r="U72" i="1"/>
  <c r="T72" i="1"/>
  <c r="U117" i="1" s="1"/>
  <c r="V117" i="1" s="1"/>
  <c r="S72" i="1"/>
  <c r="R72" i="1"/>
  <c r="Q72" i="1"/>
  <c r="P72" i="1"/>
  <c r="O72" i="1"/>
  <c r="N72" i="1"/>
  <c r="L117" i="1" s="1"/>
  <c r="M72" i="1"/>
  <c r="L72" i="1"/>
  <c r="K72" i="1"/>
  <c r="J72" i="1"/>
  <c r="I72" i="1"/>
  <c r="H72" i="1"/>
  <c r="I117" i="1" s="1"/>
  <c r="J117" i="1" s="1"/>
  <c r="G72" i="1"/>
  <c r="F72" i="1"/>
  <c r="E72" i="1"/>
  <c r="D72" i="1"/>
  <c r="AA67" i="1"/>
  <c r="Z67" i="1"/>
  <c r="Y67" i="1"/>
  <c r="X67" i="1"/>
  <c r="W67" i="1"/>
  <c r="V67" i="1"/>
  <c r="U67" i="1"/>
  <c r="T67" i="1"/>
  <c r="U110" i="1" s="1"/>
  <c r="V110" i="1" s="1"/>
  <c r="S66" i="1"/>
  <c r="R66" i="1"/>
  <c r="Q66" i="1"/>
  <c r="P66" i="1"/>
  <c r="O65" i="1"/>
  <c r="N65" i="1"/>
  <c r="M65" i="1"/>
  <c r="L65" i="1"/>
  <c r="K65" i="1"/>
  <c r="J65" i="1"/>
  <c r="I65" i="1"/>
  <c r="H65" i="1"/>
  <c r="I110" i="1" s="1"/>
  <c r="J110" i="1" s="1"/>
  <c r="G65" i="1"/>
  <c r="F65" i="1"/>
  <c r="E65" i="1"/>
  <c r="D65" i="1"/>
  <c r="AA62" i="1"/>
  <c r="Z62" i="1"/>
  <c r="Y62" i="1"/>
  <c r="X62" i="1"/>
  <c r="W62" i="1"/>
  <c r="U62" i="1"/>
  <c r="T62" i="1"/>
  <c r="S62" i="1"/>
  <c r="R62" i="1"/>
  <c r="Q62" i="1"/>
  <c r="P62" i="1"/>
  <c r="AA61" i="1"/>
  <c r="Z61" i="1"/>
  <c r="Y61" i="1"/>
  <c r="X61" i="1"/>
  <c r="Y106" i="1" s="1"/>
  <c r="Z106" i="1" s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O60" i="1"/>
  <c r="N60" i="1"/>
  <c r="M60" i="1"/>
  <c r="M106" i="1" s="1"/>
  <c r="N106" i="1" s="1"/>
  <c r="L60" i="1"/>
  <c r="K60" i="1"/>
  <c r="J60" i="1"/>
  <c r="I60" i="1"/>
  <c r="H60" i="1"/>
  <c r="G60" i="1"/>
  <c r="F60" i="1"/>
  <c r="E60" i="1"/>
  <c r="D60" i="1"/>
  <c r="AA56" i="1"/>
  <c r="Z56" i="1"/>
  <c r="Y56" i="1"/>
  <c r="Y99" i="1" s="1"/>
  <c r="Z99" i="1" s="1"/>
  <c r="X56" i="1"/>
  <c r="W56" i="1"/>
  <c r="V56" i="1"/>
  <c r="U56" i="1"/>
  <c r="T56" i="1"/>
  <c r="U99" i="1" s="1"/>
  <c r="V99" i="1" s="1"/>
  <c r="S55" i="1"/>
  <c r="R55" i="1"/>
  <c r="Q55" i="1"/>
  <c r="P55" i="1"/>
  <c r="O54" i="1"/>
  <c r="N54" i="1"/>
  <c r="M54" i="1"/>
  <c r="L54" i="1"/>
  <c r="K54" i="1"/>
  <c r="J54" i="1"/>
  <c r="I54" i="1"/>
  <c r="H54" i="1"/>
  <c r="I99" i="1" s="1"/>
  <c r="J99" i="1" s="1"/>
  <c r="G54" i="1"/>
  <c r="F54" i="1"/>
  <c r="E54" i="1"/>
  <c r="D54" i="1"/>
  <c r="AA51" i="1"/>
  <c r="Z51" i="1"/>
  <c r="Y51" i="1"/>
  <c r="X51" i="1"/>
  <c r="W51" i="1"/>
  <c r="V51" i="1"/>
  <c r="U51" i="1"/>
  <c r="T51" i="1"/>
  <c r="S51" i="1"/>
  <c r="R51" i="1"/>
  <c r="Q51" i="1"/>
  <c r="P51" i="1"/>
  <c r="AA50" i="1"/>
  <c r="Z50" i="1"/>
  <c r="Y50" i="1"/>
  <c r="X50" i="1"/>
  <c r="Y95" i="1" s="1"/>
  <c r="Z95" i="1" s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I95" i="1" s="1"/>
  <c r="J95" i="1" s="1"/>
  <c r="G49" i="1"/>
  <c r="F49" i="1"/>
  <c r="E49" i="1"/>
  <c r="D49" i="1"/>
  <c r="I121" i="1" l="1"/>
  <c r="J121" i="1" s="1"/>
  <c r="I90" i="1"/>
  <c r="U132" i="1"/>
  <c r="V132" i="1" s="1"/>
  <c r="T132" i="1"/>
  <c r="Y110" i="1"/>
  <c r="Z110" i="1" s="1"/>
  <c r="M117" i="1"/>
  <c r="N117" i="1" s="1"/>
  <c r="Y121" i="1"/>
  <c r="Z121" i="1" s="1"/>
  <c r="U121" i="1"/>
  <c r="V121" i="1" s="1"/>
  <c r="H99" i="1"/>
  <c r="M95" i="1"/>
  <c r="N95" i="1" s="1"/>
  <c r="X141" i="1"/>
  <c r="U106" i="1"/>
  <c r="V106" i="1" s="1"/>
  <c r="K79" i="1"/>
  <c r="P132" i="1"/>
  <c r="Y132" i="1"/>
  <c r="Z132" i="1" s="1"/>
  <c r="X95" i="1"/>
  <c r="Y141" i="1" s="1"/>
  <c r="O163" i="1"/>
  <c r="U95" i="1"/>
  <c r="V95" i="1" s="1"/>
  <c r="Z141" i="1"/>
  <c r="AA152" i="1"/>
  <c r="E132" i="1"/>
  <c r="F132" i="1" s="1"/>
  <c r="AA141" i="1"/>
  <c r="E110" i="1"/>
  <c r="F110" i="1" s="1"/>
  <c r="E117" i="1"/>
  <c r="F117" i="1" s="1"/>
  <c r="Q117" i="1"/>
  <c r="R117" i="1" s="1"/>
  <c r="E121" i="1"/>
  <c r="F121" i="1" s="1"/>
  <c r="P121" i="1"/>
  <c r="Z90" i="1"/>
  <c r="X106" i="1"/>
  <c r="Y152" i="1" s="1"/>
  <c r="I106" i="1"/>
  <c r="J106" i="1" s="1"/>
  <c r="W79" i="1"/>
  <c r="E95" i="1"/>
  <c r="F95" i="1" s="1"/>
  <c r="Q95" i="1"/>
  <c r="R95" i="1" s="1"/>
  <c r="E99" i="1"/>
  <c r="F99" i="1" s="1"/>
  <c r="Q99" i="1"/>
  <c r="R99" i="1" s="1"/>
  <c r="E106" i="1"/>
  <c r="F106" i="1" s="1"/>
  <c r="Q106" i="1"/>
  <c r="R106" i="1" s="1"/>
  <c r="D110" i="1"/>
  <c r="Q110" i="1"/>
  <c r="R110" i="1" s="1"/>
  <c r="P117" i="1"/>
  <c r="P163" i="1" s="1"/>
  <c r="D121" i="1"/>
  <c r="Q121" i="1"/>
  <c r="R121" i="1" s="1"/>
  <c r="Q132" i="1"/>
  <c r="R132" i="1" s="1"/>
  <c r="AA90" i="1"/>
  <c r="F79" i="1"/>
  <c r="R79" i="1"/>
  <c r="G79" i="1"/>
  <c r="S79" i="1"/>
  <c r="G90" i="1"/>
  <c r="H90" i="1"/>
  <c r="G152" i="1"/>
  <c r="W141" i="1"/>
  <c r="L152" i="1"/>
  <c r="M163" i="1"/>
  <c r="N174" i="1"/>
  <c r="Z163" i="1"/>
  <c r="N163" i="1"/>
  <c r="AA163" i="1"/>
  <c r="Q163" i="1"/>
  <c r="R174" i="1"/>
  <c r="R163" i="1"/>
  <c r="Q141" i="1"/>
  <c r="AA79" i="1"/>
  <c r="D90" i="1"/>
  <c r="D174" i="1" s="1"/>
  <c r="P90" i="1"/>
  <c r="D95" i="1"/>
  <c r="F141" i="1" s="1"/>
  <c r="T95" i="1"/>
  <c r="V141" i="1" s="1"/>
  <c r="L99" i="1"/>
  <c r="D106" i="1"/>
  <c r="F152" i="1" s="1"/>
  <c r="T106" i="1"/>
  <c r="L110" i="1"/>
  <c r="D117" i="1"/>
  <c r="D163" i="1" s="1"/>
  <c r="T117" i="1"/>
  <c r="V163" i="1" s="1"/>
  <c r="L121" i="1"/>
  <c r="D128" i="1"/>
  <c r="E174" i="1" s="1"/>
  <c r="T128" i="1"/>
  <c r="W174" i="1" s="1"/>
  <c r="L132" i="1"/>
  <c r="Q90" i="1"/>
  <c r="M99" i="1"/>
  <c r="N99" i="1" s="1"/>
  <c r="M110" i="1"/>
  <c r="N110" i="1" s="1"/>
  <c r="M121" i="1"/>
  <c r="N121" i="1" s="1"/>
  <c r="M132" i="1"/>
  <c r="N132" i="1" s="1"/>
  <c r="E152" i="1"/>
  <c r="E79" i="1"/>
  <c r="Q79" i="1"/>
  <c r="R90" i="1"/>
  <c r="S90" i="1"/>
  <c r="H95" i="1"/>
  <c r="K141" i="1" s="1"/>
  <c r="P99" i="1"/>
  <c r="H106" i="1"/>
  <c r="P110" i="1"/>
  <c r="H117" i="1"/>
  <c r="J163" i="1" s="1"/>
  <c r="H128" i="1"/>
  <c r="K174" i="1" s="1"/>
  <c r="X128" i="1"/>
  <c r="Z174" i="1" s="1"/>
  <c r="S163" i="1"/>
  <c r="T90" i="1"/>
  <c r="T152" i="1"/>
  <c r="H79" i="1"/>
  <c r="T79" i="1"/>
  <c r="U90" i="1"/>
  <c r="V90" i="1"/>
  <c r="L95" i="1"/>
  <c r="L141" i="1" s="1"/>
  <c r="D99" i="1"/>
  <c r="T99" i="1"/>
  <c r="L106" i="1"/>
  <c r="M152" i="1" s="1"/>
  <c r="T110" i="1"/>
  <c r="T121" i="1"/>
  <c r="L128" i="1"/>
  <c r="L174" i="1" s="1"/>
  <c r="D132" i="1"/>
  <c r="J141" i="1"/>
  <c r="W90" i="1"/>
  <c r="X90" i="1"/>
  <c r="X163" i="1"/>
  <c r="Y90" i="1"/>
  <c r="P95" i="1"/>
  <c r="P141" i="1" s="1"/>
  <c r="X99" i="1"/>
  <c r="P106" i="1"/>
  <c r="Q152" i="1" s="1"/>
  <c r="H110" i="1"/>
  <c r="X110" i="1"/>
  <c r="H121" i="1"/>
  <c r="X121" i="1"/>
  <c r="P128" i="1"/>
  <c r="S174" i="1" s="1"/>
  <c r="H132" i="1"/>
  <c r="X132" i="1"/>
  <c r="V174" i="1" l="1"/>
  <c r="F174" i="1"/>
  <c r="X152" i="1"/>
  <c r="R141" i="1"/>
  <c r="U163" i="1"/>
  <c r="Z152" i="1"/>
  <c r="S141" i="1"/>
  <c r="N141" i="1"/>
  <c r="N152" i="1"/>
  <c r="J152" i="1"/>
  <c r="I152" i="1"/>
  <c r="G174" i="1"/>
  <c r="P152" i="1"/>
  <c r="M141" i="1"/>
  <c r="J174" i="1"/>
  <c r="G163" i="1"/>
  <c r="O141" i="1"/>
  <c r="AA174" i="1"/>
  <c r="K163" i="1"/>
  <c r="G141" i="1"/>
  <c r="T174" i="1"/>
  <c r="H163" i="1"/>
  <c r="I141" i="1"/>
  <c r="H141" i="1"/>
  <c r="P174" i="1"/>
  <c r="V152" i="1"/>
  <c r="U152" i="1"/>
  <c r="F163" i="1"/>
  <c r="M174" i="1"/>
  <c r="O174" i="1"/>
  <c r="X174" i="1"/>
  <c r="U174" i="1"/>
  <c r="H174" i="1"/>
  <c r="R152" i="1"/>
  <c r="T163" i="1"/>
  <c r="I163" i="1"/>
  <c r="H152" i="1"/>
  <c r="D152" i="1"/>
  <c r="Q174" i="1"/>
  <c r="W163" i="1"/>
  <c r="S152" i="1"/>
  <c r="I174" i="1"/>
  <c r="K152" i="1"/>
  <c r="U141" i="1"/>
  <c r="T141" i="1"/>
  <c r="Y174" i="1"/>
  <c r="E163" i="1"/>
  <c r="D141" i="1"/>
  <c r="E141" i="1"/>
  <c r="W152" i="1"/>
  <c r="O152" i="1"/>
</calcChain>
</file>

<file path=xl/sharedStrings.xml><?xml version="1.0" encoding="utf-8"?>
<sst xmlns="http://schemas.openxmlformats.org/spreadsheetml/2006/main" count="582" uniqueCount="45">
  <si>
    <t>raw</t>
  </si>
  <si>
    <t>Sample_01</t>
  </si>
  <si>
    <t>Sample_02</t>
  </si>
  <si>
    <t>Sample_03</t>
  </si>
  <si>
    <t>Sample_04</t>
  </si>
  <si>
    <t>Sample_05</t>
  </si>
  <si>
    <t>Sample_06</t>
  </si>
  <si>
    <t>rep1</t>
  </si>
  <si>
    <t>rep2</t>
  </si>
  <si>
    <t>rep3</t>
  </si>
  <si>
    <t>rep4</t>
  </si>
  <si>
    <t>LB</t>
  </si>
  <si>
    <t>10^-8</t>
  </si>
  <si>
    <t>10^-7</t>
  </si>
  <si>
    <t>10^-6</t>
  </si>
  <si>
    <t>10^-5</t>
  </si>
  <si>
    <t>LB+kan</t>
  </si>
  <si>
    <t>10^-4</t>
  </si>
  <si>
    <t>Sample_07</t>
  </si>
  <si>
    <t>Sample_08</t>
  </si>
  <si>
    <t>Sample_09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</si>
  <si>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</si>
  <si>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</si>
  <si>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</si>
  <si>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</si>
  <si>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</si>
  <si>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</si>
  <si>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</si>
  <si>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</si>
  <si>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</si>
  <si>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</si>
  <si>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</si>
  <si>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</si>
  <si>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</si>
  <si>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</si>
  <si>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</si>
  <si>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raw x 1eN</t>
  </si>
  <si>
    <t>AVG</t>
  </si>
  <si>
    <t>avg</t>
  </si>
  <si>
    <t>mean</t>
  </si>
  <si>
    <t>std</t>
  </si>
  <si>
    <t>se</t>
  </si>
  <si>
    <t>Divide each of the 4 CFU(LB+kan) by the average of all 4 CFU(LB)</t>
  </si>
  <si>
    <t>Fp calc for each kan plates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</si>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</sst>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4AF0-014B-4B49-B87E-EE0AFC8B7AC7}">
  <dimension ref="A1:AA181"/>
  <sheetViews>
    <sheetView workbookViewId="0">
      <selection sqref="A1:XFD1048576"/>
    </sheetView>
  </sheetViews>
  <sheetFormatPr baseColWidth="10" defaultRowHeight="16" x14ac:dyDescent="0.2"/>
  <sheetData>
    <row r="1" spans="1:27" x14ac:dyDescent="0.2">
      <c r="A1" s="7" t="s">
        <v>0</v>
      </c>
      <c r="D1" s="4" t="s">
        <v>1</v>
      </c>
      <c r="E1" s="4"/>
      <c r="F1" s="4"/>
      <c r="G1" s="4"/>
      <c r="H1" s="4" t="s">
        <v>2</v>
      </c>
      <c r="I1" s="4"/>
      <c r="J1" s="4"/>
      <c r="K1" s="4"/>
      <c r="L1" s="4" t="s">
        <v>3</v>
      </c>
      <c r="M1" s="4"/>
      <c r="N1" s="4"/>
      <c r="O1" s="4"/>
      <c r="P1" s="4" t="s">
        <v>4</v>
      </c>
      <c r="Q1" s="4"/>
      <c r="R1" s="4"/>
      <c r="S1" s="4"/>
      <c r="T1" s="4" t="s">
        <v>5</v>
      </c>
      <c r="U1" s="4"/>
      <c r="V1" s="4"/>
      <c r="W1" s="4"/>
      <c r="X1" s="4" t="s">
        <v>6</v>
      </c>
      <c r="Y1" s="4"/>
      <c r="Z1" s="4"/>
      <c r="AA1" s="4"/>
    </row>
    <row r="2" spans="1:27" x14ac:dyDescent="0.2">
      <c r="A2" s="7"/>
      <c r="D2" t="s">
        <v>7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M2" t="s">
        <v>8</v>
      </c>
      <c r="N2" t="s">
        <v>9</v>
      </c>
      <c r="O2" t="s">
        <v>10</v>
      </c>
      <c r="P2" t="s">
        <v>7</v>
      </c>
      <c r="Q2" t="s">
        <v>8</v>
      </c>
      <c r="R2" t="s">
        <v>9</v>
      </c>
      <c r="S2" t="s">
        <v>10</v>
      </c>
      <c r="T2" t="s">
        <v>7</v>
      </c>
      <c r="U2" t="s">
        <v>8</v>
      </c>
      <c r="V2" t="s">
        <v>9</v>
      </c>
      <c r="W2" t="s">
        <v>10</v>
      </c>
      <c r="X2" t="s">
        <v>7</v>
      </c>
      <c r="Y2" t="s">
        <v>8</v>
      </c>
      <c r="Z2" t="s">
        <v>9</v>
      </c>
      <c r="AA2" t="s">
        <v>10</v>
      </c>
    </row>
    <row r="3" spans="1:27" x14ac:dyDescent="0.2">
      <c r="A3" s="7"/>
      <c r="B3" t="s">
        <v>11</v>
      </c>
      <c r="C3" t="s">
        <v>12</v>
      </c>
      <c r="D3">
        <v>1</v>
      </c>
      <c r="E3">
        <v>4</v>
      </c>
      <c r="F3">
        <v>3</v>
      </c>
      <c r="G3">
        <v>1</v>
      </c>
      <c r="H3">
        <v>3</v>
      </c>
      <c r="I3">
        <v>2</v>
      </c>
      <c r="J3">
        <v>1</v>
      </c>
      <c r="K3">
        <v>3</v>
      </c>
      <c r="L3">
        <v>1</v>
      </c>
      <c r="M3">
        <v>4</v>
      </c>
      <c r="N3">
        <v>3</v>
      </c>
      <c r="O3">
        <v>1</v>
      </c>
      <c r="Y3" s="1"/>
    </row>
    <row r="4" spans="1:27" x14ac:dyDescent="0.2">
      <c r="A4" s="7"/>
      <c r="C4" t="s">
        <v>13</v>
      </c>
      <c r="D4">
        <v>28</v>
      </c>
      <c r="E4">
        <v>37</v>
      </c>
      <c r="F4">
        <v>22</v>
      </c>
      <c r="G4">
        <v>29</v>
      </c>
      <c r="H4">
        <v>25</v>
      </c>
      <c r="I4">
        <v>14</v>
      </c>
      <c r="J4">
        <v>28</v>
      </c>
      <c r="K4">
        <v>21</v>
      </c>
      <c r="L4">
        <v>20</v>
      </c>
      <c r="M4">
        <v>16</v>
      </c>
      <c r="N4">
        <v>23</v>
      </c>
      <c r="O4">
        <v>25</v>
      </c>
      <c r="P4">
        <v>17</v>
      </c>
      <c r="Q4">
        <v>19</v>
      </c>
      <c r="R4">
        <v>18</v>
      </c>
      <c r="S4">
        <v>16</v>
      </c>
      <c r="T4">
        <v>13</v>
      </c>
      <c r="U4">
        <v>11</v>
      </c>
      <c r="V4">
        <v>12</v>
      </c>
      <c r="W4">
        <v>9</v>
      </c>
      <c r="X4">
        <v>6</v>
      </c>
      <c r="Y4">
        <v>11</v>
      </c>
      <c r="Z4">
        <v>12</v>
      </c>
      <c r="AA4">
        <v>7</v>
      </c>
    </row>
    <row r="5" spans="1:27" x14ac:dyDescent="0.2">
      <c r="A5" s="7"/>
      <c r="C5" t="s">
        <v>14</v>
      </c>
      <c r="P5">
        <v>117</v>
      </c>
      <c r="Q5">
        <v>176</v>
      </c>
      <c r="R5">
        <v>180</v>
      </c>
      <c r="S5">
        <v>175</v>
      </c>
      <c r="T5">
        <v>140</v>
      </c>
      <c r="U5">
        <v>150</v>
      </c>
      <c r="V5">
        <v>141</v>
      </c>
      <c r="W5">
        <v>115</v>
      </c>
      <c r="X5">
        <v>106</v>
      </c>
      <c r="Y5">
        <v>111</v>
      </c>
      <c r="Z5">
        <v>147</v>
      </c>
      <c r="AA5">
        <v>109</v>
      </c>
    </row>
    <row r="6" spans="1:27" x14ac:dyDescent="0.2">
      <c r="A6" s="7"/>
      <c r="C6" t="s">
        <v>15</v>
      </c>
    </row>
    <row r="7" spans="1:27" x14ac:dyDescent="0.2">
      <c r="A7" s="7"/>
      <c r="B7" t="s">
        <v>16</v>
      </c>
      <c r="C7" t="s">
        <v>13</v>
      </c>
      <c r="D7">
        <v>19</v>
      </c>
      <c r="E7">
        <v>17</v>
      </c>
      <c r="F7">
        <v>10</v>
      </c>
      <c r="G7">
        <v>19</v>
      </c>
      <c r="H7">
        <v>9</v>
      </c>
      <c r="I7">
        <v>15</v>
      </c>
      <c r="J7">
        <v>19</v>
      </c>
      <c r="K7">
        <v>12</v>
      </c>
      <c r="L7">
        <v>9</v>
      </c>
      <c r="M7">
        <v>11</v>
      </c>
      <c r="N7">
        <v>6</v>
      </c>
      <c r="O7">
        <v>7</v>
      </c>
    </row>
    <row r="8" spans="1:27" x14ac:dyDescent="0.2">
      <c r="A8" s="7"/>
      <c r="C8" t="s">
        <v>14</v>
      </c>
      <c r="D8">
        <v>134</v>
      </c>
      <c r="E8">
        <v>160</v>
      </c>
      <c r="F8">
        <v>127</v>
      </c>
      <c r="G8">
        <v>157</v>
      </c>
      <c r="H8">
        <v>123</v>
      </c>
      <c r="I8">
        <v>153</v>
      </c>
      <c r="J8">
        <v>128</v>
      </c>
      <c r="K8">
        <v>105</v>
      </c>
      <c r="L8">
        <v>82</v>
      </c>
      <c r="M8">
        <v>77</v>
      </c>
      <c r="N8">
        <v>117</v>
      </c>
      <c r="O8">
        <v>110</v>
      </c>
      <c r="P8">
        <v>14</v>
      </c>
      <c r="Q8">
        <v>16</v>
      </c>
      <c r="R8">
        <v>9</v>
      </c>
      <c r="S8">
        <v>12</v>
      </c>
    </row>
    <row r="9" spans="1:27" x14ac:dyDescent="0.2">
      <c r="A9" s="7"/>
      <c r="C9" t="s">
        <v>15</v>
      </c>
      <c r="P9">
        <v>116</v>
      </c>
      <c r="Q9">
        <v>134</v>
      </c>
      <c r="R9">
        <v>99</v>
      </c>
      <c r="S9">
        <v>104</v>
      </c>
      <c r="T9">
        <v>10</v>
      </c>
      <c r="U9">
        <v>9</v>
      </c>
      <c r="V9">
        <v>10</v>
      </c>
      <c r="W9">
        <v>7</v>
      </c>
      <c r="X9">
        <v>6</v>
      </c>
      <c r="Y9">
        <v>6</v>
      </c>
      <c r="Z9">
        <v>4</v>
      </c>
      <c r="AA9">
        <v>6</v>
      </c>
    </row>
    <row r="10" spans="1:27" x14ac:dyDescent="0.2">
      <c r="A10" s="7"/>
      <c r="C10" t="s">
        <v>17</v>
      </c>
      <c r="T10">
        <v>81</v>
      </c>
      <c r="U10">
        <v>75</v>
      </c>
      <c r="V10">
        <v>82</v>
      </c>
      <c r="W10">
        <v>97</v>
      </c>
      <c r="X10">
        <v>36</v>
      </c>
      <c r="Y10">
        <v>40</v>
      </c>
      <c r="Z10">
        <v>43</v>
      </c>
      <c r="AA10">
        <v>49</v>
      </c>
    </row>
    <row r="11" spans="1:27" x14ac:dyDescent="0.2">
      <c r="A11" s="7"/>
    </row>
    <row r="12" spans="1:27" x14ac:dyDescent="0.2">
      <c r="A12" s="7"/>
      <c r="D12" s="4" t="s">
        <v>18</v>
      </c>
      <c r="E12" s="4"/>
      <c r="F12" s="4"/>
      <c r="G12" s="4"/>
      <c r="H12" s="4" t="s">
        <v>19</v>
      </c>
      <c r="I12" s="4"/>
      <c r="J12" s="4"/>
      <c r="K12" s="4"/>
      <c r="L12" s="4" t="s">
        <v>20</v>
      </c>
      <c r="M12" s="4"/>
      <c r="N12" s="4"/>
      <c r="O12" s="4"/>
      <c r="P12" s="4" t="s">
        <v>21</v>
      </c>
      <c r="Q12" s="4"/>
      <c r="R12" s="4"/>
      <c r="S12" s="4"/>
      <c r="T12" s="4" t="s">
        <v>22</v>
      </c>
      <c r="U12" s="4"/>
      <c r="V12" s="4"/>
      <c r="W12" s="4"/>
      <c r="X12" s="4" t="s">
        <v>23</v>
      </c>
      <c r="Y12" s="4"/>
      <c r="Z12" s="4"/>
      <c r="AA12" s="4"/>
    </row>
    <row r="13" spans="1:27" x14ac:dyDescent="0.2">
      <c r="A13" s="7"/>
      <c r="D13" t="s">
        <v>7</v>
      </c>
      <c r="E13" t="s">
        <v>8</v>
      </c>
      <c r="F13" t="s">
        <v>9</v>
      </c>
      <c r="G13" t="s">
        <v>10</v>
      </c>
      <c r="H13" t="s">
        <v>7</v>
      </c>
      <c r="I13" t="s">
        <v>8</v>
      </c>
      <c r="J13" t="s">
        <v>9</v>
      </c>
      <c r="K13" t="s">
        <v>10</v>
      </c>
      <c r="L13" t="s">
        <v>7</v>
      </c>
      <c r="M13" t="s">
        <v>8</v>
      </c>
      <c r="N13" t="s">
        <v>9</v>
      </c>
      <c r="O13" t="s">
        <v>10</v>
      </c>
      <c r="P13" t="s">
        <v>7</v>
      </c>
      <c r="Q13" t="s">
        <v>8</v>
      </c>
      <c r="R13" t="s">
        <v>9</v>
      </c>
      <c r="S13" t="s">
        <v>10</v>
      </c>
      <c r="T13" t="s">
        <v>7</v>
      </c>
      <c r="U13" t="s">
        <v>8</v>
      </c>
      <c r="V13" t="s">
        <v>9</v>
      </c>
      <c r="W13" t="s">
        <v>10</v>
      </c>
      <c r="X13" t="s">
        <v>7</v>
      </c>
      <c r="Z13" t="s">
        <v>9</v>
      </c>
      <c r="AA13" t="s">
        <v>10</v>
      </c>
    </row>
    <row r="14" spans="1:27" x14ac:dyDescent="0.2">
      <c r="A14" s="7"/>
      <c r="B14" t="s">
        <v>11</v>
      </c>
      <c r="C14" t="s">
        <v>12</v>
      </c>
      <c r="D14">
        <v>3</v>
      </c>
      <c r="E14">
        <v>1</v>
      </c>
      <c r="F14">
        <v>1</v>
      </c>
      <c r="G14">
        <v>3</v>
      </c>
      <c r="H14">
        <v>2</v>
      </c>
      <c r="I14">
        <v>3</v>
      </c>
      <c r="J14">
        <v>3</v>
      </c>
      <c r="K14">
        <v>4</v>
      </c>
      <c r="L14">
        <v>3</v>
      </c>
      <c r="M14">
        <v>4</v>
      </c>
      <c r="N14">
        <v>6</v>
      </c>
      <c r="O14">
        <v>2</v>
      </c>
    </row>
    <row r="15" spans="1:27" x14ac:dyDescent="0.2">
      <c r="A15" s="7"/>
      <c r="C15" t="s">
        <v>13</v>
      </c>
      <c r="D15">
        <v>12</v>
      </c>
      <c r="E15">
        <v>16</v>
      </c>
      <c r="F15">
        <v>22</v>
      </c>
      <c r="G15">
        <v>17</v>
      </c>
      <c r="H15">
        <v>10</v>
      </c>
      <c r="I15">
        <v>16</v>
      </c>
      <c r="J15">
        <v>19</v>
      </c>
      <c r="K15">
        <v>8</v>
      </c>
      <c r="L15">
        <v>13</v>
      </c>
      <c r="M15">
        <v>18</v>
      </c>
      <c r="N15">
        <v>10</v>
      </c>
      <c r="O15">
        <v>20</v>
      </c>
      <c r="P15">
        <v>22</v>
      </c>
      <c r="Q15">
        <v>19</v>
      </c>
      <c r="R15">
        <v>17</v>
      </c>
      <c r="S15">
        <v>17</v>
      </c>
      <c r="T15">
        <v>15</v>
      </c>
      <c r="U15">
        <v>13</v>
      </c>
      <c r="V15">
        <v>30</v>
      </c>
      <c r="W15">
        <v>28</v>
      </c>
      <c r="X15">
        <v>10</v>
      </c>
      <c r="Y15">
        <v>10</v>
      </c>
      <c r="Z15">
        <v>12</v>
      </c>
      <c r="AA15">
        <v>3</v>
      </c>
    </row>
    <row r="16" spans="1:27" x14ac:dyDescent="0.2">
      <c r="A16" s="7"/>
      <c r="C16" t="s">
        <v>14</v>
      </c>
      <c r="P16">
        <v>165</v>
      </c>
      <c r="Q16">
        <v>97</v>
      </c>
      <c r="R16">
        <v>156</v>
      </c>
      <c r="S16">
        <v>179</v>
      </c>
      <c r="T16">
        <v>160</v>
      </c>
      <c r="U16">
        <v>144</v>
      </c>
      <c r="W16">
        <v>210</v>
      </c>
      <c r="X16">
        <v>145</v>
      </c>
      <c r="Y16">
        <v>140</v>
      </c>
      <c r="Z16">
        <v>129</v>
      </c>
      <c r="AA16">
        <v>151</v>
      </c>
    </row>
    <row r="17" spans="1:27" x14ac:dyDescent="0.2">
      <c r="A17" s="7"/>
      <c r="C17" t="s">
        <v>15</v>
      </c>
    </row>
    <row r="18" spans="1:27" x14ac:dyDescent="0.2">
      <c r="A18" s="7"/>
      <c r="B18" t="s">
        <v>16</v>
      </c>
      <c r="C18" t="s">
        <v>13</v>
      </c>
      <c r="D18">
        <v>12</v>
      </c>
      <c r="E18">
        <v>12</v>
      </c>
      <c r="F18">
        <v>14</v>
      </c>
      <c r="G18">
        <v>11</v>
      </c>
      <c r="H18">
        <v>15</v>
      </c>
      <c r="I18">
        <v>7</v>
      </c>
      <c r="J18">
        <v>11</v>
      </c>
      <c r="K18">
        <v>11</v>
      </c>
      <c r="L18">
        <v>4</v>
      </c>
      <c r="M18">
        <v>11</v>
      </c>
      <c r="N18">
        <v>7</v>
      </c>
      <c r="O18">
        <v>9</v>
      </c>
    </row>
    <row r="19" spans="1:27" x14ac:dyDescent="0.2">
      <c r="A19" s="7"/>
      <c r="C19" t="s">
        <v>14</v>
      </c>
      <c r="D19">
        <v>111</v>
      </c>
      <c r="E19">
        <v>137</v>
      </c>
      <c r="F19">
        <v>132</v>
      </c>
      <c r="G19">
        <v>122</v>
      </c>
      <c r="H19">
        <v>115</v>
      </c>
      <c r="I19">
        <v>129</v>
      </c>
      <c r="J19">
        <v>90</v>
      </c>
      <c r="K19">
        <v>110</v>
      </c>
      <c r="L19">
        <v>71</v>
      </c>
      <c r="M19">
        <v>82</v>
      </c>
      <c r="N19">
        <v>83</v>
      </c>
      <c r="O19">
        <v>79</v>
      </c>
      <c r="P19">
        <v>9</v>
      </c>
      <c r="Q19">
        <v>8</v>
      </c>
      <c r="R19">
        <v>8</v>
      </c>
      <c r="S19">
        <v>15</v>
      </c>
    </row>
    <row r="20" spans="1:27" x14ac:dyDescent="0.2">
      <c r="A20" s="7"/>
      <c r="C20" t="s">
        <v>15</v>
      </c>
      <c r="P20">
        <v>87</v>
      </c>
      <c r="Q20">
        <v>89</v>
      </c>
      <c r="R20">
        <v>96</v>
      </c>
      <c r="S20">
        <v>88</v>
      </c>
      <c r="T20">
        <v>6</v>
      </c>
      <c r="U20">
        <v>4</v>
      </c>
      <c r="V20">
        <v>4</v>
      </c>
      <c r="W20">
        <v>6</v>
      </c>
      <c r="X20">
        <v>5</v>
      </c>
      <c r="Y20">
        <v>6</v>
      </c>
      <c r="Z20">
        <v>4</v>
      </c>
      <c r="AA20">
        <v>4</v>
      </c>
    </row>
    <row r="21" spans="1:27" x14ac:dyDescent="0.2">
      <c r="A21" s="7"/>
      <c r="C21" t="s">
        <v>17</v>
      </c>
      <c r="T21">
        <v>43</v>
      </c>
      <c r="U21">
        <v>50</v>
      </c>
      <c r="V21">
        <v>38</v>
      </c>
      <c r="W21">
        <v>46</v>
      </c>
      <c r="X21">
        <v>42</v>
      </c>
      <c r="Y21">
        <v>35</v>
      </c>
      <c r="Z21">
        <v>34</v>
      </c>
      <c r="AA21">
        <v>36</v>
      </c>
    </row>
    <row r="22" spans="1:27" x14ac:dyDescent="0.2">
      <c r="A22" s="7"/>
    </row>
    <row r="23" spans="1:27" x14ac:dyDescent="0.2">
      <c r="A23" s="7"/>
      <c r="D23" s="4" t="s">
        <v>24</v>
      </c>
      <c r="E23" s="4"/>
      <c r="F23" s="4"/>
      <c r="G23" s="4"/>
      <c r="H23" s="4" t="s">
        <v>25</v>
      </c>
      <c r="I23" s="4"/>
      <c r="J23" s="4"/>
      <c r="K23" s="4"/>
      <c r="L23" s="4" t="s">
        <v>26</v>
      </c>
      <c r="M23" s="4"/>
      <c r="N23" s="4"/>
      <c r="O23" s="4"/>
      <c r="P23" s="4" t="s">
        <v>27</v>
      </c>
      <c r="Q23" s="4"/>
      <c r="R23" s="4"/>
      <c r="S23" s="4"/>
      <c r="T23" s="4" t="s">
        <v>28</v>
      </c>
      <c r="U23" s="4"/>
      <c r="V23" s="4"/>
      <c r="W23" s="4"/>
      <c r="X23" s="4" t="s">
        <v>29</v>
      </c>
      <c r="Y23" s="4"/>
      <c r="Z23" s="4"/>
      <c r="AA23" s="4"/>
    </row>
    <row r="24" spans="1:27" x14ac:dyDescent="0.2">
      <c r="A24" s="7"/>
      <c r="D24" t="s">
        <v>7</v>
      </c>
      <c r="E24" t="s">
        <v>8</v>
      </c>
      <c r="F24" t="s">
        <v>9</v>
      </c>
      <c r="G24" t="s">
        <v>10</v>
      </c>
      <c r="H24" t="s">
        <v>7</v>
      </c>
      <c r="I24" t="s">
        <v>8</v>
      </c>
      <c r="J24" t="s">
        <v>9</v>
      </c>
      <c r="K24" t="s">
        <v>10</v>
      </c>
      <c r="L24" t="s">
        <v>7</v>
      </c>
      <c r="M24" t="s">
        <v>8</v>
      </c>
      <c r="N24" t="s">
        <v>9</v>
      </c>
      <c r="O24" t="s">
        <v>10</v>
      </c>
      <c r="P24" t="s">
        <v>7</v>
      </c>
      <c r="Q24" t="s">
        <v>8</v>
      </c>
      <c r="R24" t="s">
        <v>9</v>
      </c>
      <c r="S24" t="s">
        <v>10</v>
      </c>
      <c r="T24" t="s">
        <v>7</v>
      </c>
      <c r="U24" t="s">
        <v>8</v>
      </c>
      <c r="V24" t="s">
        <v>9</v>
      </c>
      <c r="W24" t="s">
        <v>10</v>
      </c>
      <c r="X24" t="s">
        <v>7</v>
      </c>
      <c r="Y24" t="s">
        <v>8</v>
      </c>
      <c r="Z24" t="s">
        <v>9</v>
      </c>
      <c r="AA24" t="s">
        <v>10</v>
      </c>
    </row>
    <row r="25" spans="1:27" x14ac:dyDescent="0.2">
      <c r="A25" s="7"/>
      <c r="B25" t="s">
        <v>11</v>
      </c>
      <c r="C25" t="s">
        <v>12</v>
      </c>
    </row>
    <row r="26" spans="1:27" x14ac:dyDescent="0.2">
      <c r="A26" s="7"/>
      <c r="C26" t="s">
        <v>13</v>
      </c>
      <c r="D26">
        <v>13</v>
      </c>
      <c r="E26">
        <v>14</v>
      </c>
      <c r="F26">
        <v>21</v>
      </c>
      <c r="G26">
        <v>23</v>
      </c>
      <c r="H26">
        <v>20</v>
      </c>
      <c r="I26">
        <v>14</v>
      </c>
      <c r="J26">
        <v>32</v>
      </c>
      <c r="K26">
        <v>9</v>
      </c>
      <c r="L26">
        <v>29</v>
      </c>
      <c r="M26">
        <v>7</v>
      </c>
      <c r="N26">
        <v>16</v>
      </c>
      <c r="O26">
        <v>21</v>
      </c>
      <c r="P26">
        <v>10</v>
      </c>
      <c r="Q26">
        <v>26</v>
      </c>
      <c r="R26">
        <v>19</v>
      </c>
      <c r="S26">
        <v>26</v>
      </c>
      <c r="T26">
        <v>11</v>
      </c>
      <c r="U26">
        <v>11</v>
      </c>
      <c r="V26">
        <v>11</v>
      </c>
      <c r="W26">
        <v>7</v>
      </c>
      <c r="X26">
        <v>7</v>
      </c>
      <c r="Y26">
        <v>9</v>
      </c>
      <c r="Z26">
        <v>12</v>
      </c>
      <c r="AA26">
        <v>17</v>
      </c>
    </row>
    <row r="27" spans="1:27" x14ac:dyDescent="0.2">
      <c r="A27" s="7"/>
      <c r="C27" t="s">
        <v>14</v>
      </c>
      <c r="D27">
        <v>156</v>
      </c>
      <c r="E27">
        <v>150</v>
      </c>
      <c r="F27">
        <v>217</v>
      </c>
      <c r="H27">
        <v>153</v>
      </c>
      <c r="I27">
        <v>229</v>
      </c>
      <c r="J27">
        <v>267</v>
      </c>
      <c r="K27">
        <v>153</v>
      </c>
    </row>
    <row r="28" spans="1:27" x14ac:dyDescent="0.2">
      <c r="A28" s="7"/>
      <c r="C28" t="s">
        <v>15</v>
      </c>
    </row>
    <row r="29" spans="1:27" x14ac:dyDescent="0.2">
      <c r="A29" s="7"/>
      <c r="B29" t="s">
        <v>16</v>
      </c>
      <c r="C29" t="s">
        <v>13</v>
      </c>
      <c r="D29">
        <v>16</v>
      </c>
      <c r="E29">
        <v>9</v>
      </c>
      <c r="F29">
        <v>16</v>
      </c>
      <c r="G29">
        <v>9</v>
      </c>
      <c r="H29">
        <v>18</v>
      </c>
      <c r="I29">
        <v>16</v>
      </c>
      <c r="J29">
        <v>22</v>
      </c>
      <c r="K29">
        <v>20</v>
      </c>
      <c r="L29">
        <v>14</v>
      </c>
      <c r="M29">
        <v>4</v>
      </c>
      <c r="N29">
        <v>13</v>
      </c>
      <c r="O29">
        <v>11</v>
      </c>
      <c r="P29">
        <v>7</v>
      </c>
      <c r="Q29">
        <v>5</v>
      </c>
      <c r="R29">
        <v>2</v>
      </c>
      <c r="S29">
        <v>4</v>
      </c>
      <c r="T29">
        <v>2</v>
      </c>
      <c r="U29">
        <v>6</v>
      </c>
      <c r="V29">
        <v>1</v>
      </c>
      <c r="W29">
        <v>2</v>
      </c>
      <c r="X29">
        <v>5</v>
      </c>
      <c r="Y29">
        <v>6</v>
      </c>
      <c r="Z29">
        <v>5</v>
      </c>
    </row>
    <row r="30" spans="1:27" x14ac:dyDescent="0.2">
      <c r="A30" s="7"/>
      <c r="C30" t="s">
        <v>14</v>
      </c>
      <c r="D30">
        <v>134</v>
      </c>
      <c r="E30">
        <v>124</v>
      </c>
      <c r="F30">
        <v>168</v>
      </c>
      <c r="G30">
        <v>121</v>
      </c>
      <c r="H30">
        <v>145</v>
      </c>
      <c r="I30">
        <v>116</v>
      </c>
      <c r="J30">
        <v>131</v>
      </c>
      <c r="K30">
        <v>169</v>
      </c>
      <c r="L30">
        <v>145</v>
      </c>
      <c r="M30">
        <v>124</v>
      </c>
      <c r="N30">
        <v>134</v>
      </c>
      <c r="O30">
        <v>96</v>
      </c>
      <c r="P30">
        <v>46</v>
      </c>
      <c r="Q30">
        <v>53</v>
      </c>
      <c r="R30">
        <v>32</v>
      </c>
      <c r="S30">
        <v>45</v>
      </c>
      <c r="T30">
        <v>28</v>
      </c>
      <c r="U30">
        <v>32</v>
      </c>
      <c r="V30">
        <v>28</v>
      </c>
      <c r="W30">
        <v>15</v>
      </c>
      <c r="X30">
        <v>31</v>
      </c>
      <c r="Y30">
        <v>23</v>
      </c>
      <c r="Z30">
        <v>34</v>
      </c>
      <c r="AA30">
        <v>29</v>
      </c>
    </row>
    <row r="31" spans="1:27" x14ac:dyDescent="0.2">
      <c r="A31" s="7"/>
      <c r="C31" t="s">
        <v>15</v>
      </c>
    </row>
    <row r="32" spans="1:27" x14ac:dyDescent="0.2">
      <c r="A32" s="7"/>
      <c r="C32" t="s">
        <v>17</v>
      </c>
    </row>
    <row r="33" spans="1:27" x14ac:dyDescent="0.2">
      <c r="A33" s="7"/>
    </row>
    <row r="34" spans="1:27" x14ac:dyDescent="0.2">
      <c r="A34" s="7"/>
      <c r="D34" s="4" t="s">
        <v>30</v>
      </c>
      <c r="E34" s="4"/>
      <c r="F34" s="4"/>
      <c r="G34" s="4"/>
      <c r="H34" s="4" t="s">
        <v>31</v>
      </c>
      <c r="I34" s="4"/>
      <c r="J34" s="4"/>
      <c r="K34" s="4"/>
      <c r="L34" s="4" t="s">
        <v>32</v>
      </c>
      <c r="M34" s="4"/>
      <c r="N34" s="4"/>
      <c r="O34" s="4"/>
      <c r="P34" s="4" t="s">
        <v>33</v>
      </c>
      <c r="Q34" s="4"/>
      <c r="R34" s="4"/>
      <c r="S34" s="4"/>
      <c r="T34" s="4" t="s">
        <v>34</v>
      </c>
      <c r="U34" s="4"/>
      <c r="V34" s="4"/>
      <c r="W34" s="4"/>
      <c r="X34" s="4" t="s">
        <v>35</v>
      </c>
      <c r="Y34" s="4"/>
      <c r="Z34" s="4"/>
      <c r="AA34" s="4"/>
    </row>
    <row r="35" spans="1:27" x14ac:dyDescent="0.2">
      <c r="A35" s="7"/>
      <c r="D35" t="s">
        <v>7</v>
      </c>
      <c r="E35" t="s">
        <v>8</v>
      </c>
      <c r="F35" t="s">
        <v>9</v>
      </c>
      <c r="G35" t="s">
        <v>10</v>
      </c>
      <c r="H35" t="s">
        <v>7</v>
      </c>
      <c r="I35" t="s">
        <v>8</v>
      </c>
      <c r="J35" t="s">
        <v>9</v>
      </c>
      <c r="K35" t="s">
        <v>10</v>
      </c>
      <c r="L35" t="s">
        <v>7</v>
      </c>
      <c r="M35" t="s">
        <v>8</v>
      </c>
      <c r="N35" t="s">
        <v>9</v>
      </c>
      <c r="O35" t="s">
        <v>10</v>
      </c>
      <c r="P35" t="s">
        <v>7</v>
      </c>
      <c r="Q35" t="s">
        <v>8</v>
      </c>
      <c r="R35" t="s">
        <v>9</v>
      </c>
      <c r="S35" t="s">
        <v>10</v>
      </c>
      <c r="T35" t="s">
        <v>7</v>
      </c>
      <c r="U35" t="s">
        <v>8</v>
      </c>
      <c r="V35" t="s">
        <v>9</v>
      </c>
      <c r="W35" t="s">
        <v>10</v>
      </c>
      <c r="X35" t="s">
        <v>7</v>
      </c>
      <c r="Y35" t="s">
        <v>8</v>
      </c>
      <c r="Z35" t="s">
        <v>9</v>
      </c>
      <c r="AA35" t="s">
        <v>10</v>
      </c>
    </row>
    <row r="36" spans="1:27" x14ac:dyDescent="0.2">
      <c r="A36" s="7"/>
      <c r="B36" t="s">
        <v>11</v>
      </c>
      <c r="C36" t="s">
        <v>12</v>
      </c>
      <c r="E36">
        <v>2</v>
      </c>
      <c r="G36">
        <v>1</v>
      </c>
      <c r="I36">
        <v>3</v>
      </c>
      <c r="J36">
        <v>3</v>
      </c>
    </row>
    <row r="37" spans="1:27" x14ac:dyDescent="0.2">
      <c r="A37" s="7"/>
      <c r="C37" t="s">
        <v>13</v>
      </c>
      <c r="D37">
        <v>21</v>
      </c>
      <c r="E37">
        <v>18</v>
      </c>
      <c r="F37">
        <v>25</v>
      </c>
      <c r="G37">
        <v>22</v>
      </c>
      <c r="H37">
        <v>16</v>
      </c>
      <c r="I37">
        <v>20</v>
      </c>
      <c r="J37">
        <v>24</v>
      </c>
      <c r="K37">
        <v>30</v>
      </c>
      <c r="L37">
        <v>17</v>
      </c>
      <c r="M37">
        <v>21</v>
      </c>
      <c r="N37">
        <v>24</v>
      </c>
      <c r="O37">
        <v>18</v>
      </c>
      <c r="P37">
        <v>41</v>
      </c>
      <c r="Q37">
        <v>20</v>
      </c>
      <c r="R37">
        <v>19</v>
      </c>
      <c r="S37">
        <v>25</v>
      </c>
      <c r="T37">
        <v>18</v>
      </c>
      <c r="U37">
        <v>13</v>
      </c>
      <c r="V37">
        <v>10</v>
      </c>
      <c r="W37">
        <v>25</v>
      </c>
      <c r="X37">
        <v>21</v>
      </c>
      <c r="Y37">
        <v>15</v>
      </c>
      <c r="Z37">
        <v>20</v>
      </c>
      <c r="AA37">
        <v>10</v>
      </c>
    </row>
    <row r="38" spans="1:27" x14ac:dyDescent="0.2">
      <c r="A38" s="7"/>
      <c r="C38" t="s">
        <v>14</v>
      </c>
    </row>
    <row r="39" spans="1:27" x14ac:dyDescent="0.2">
      <c r="A39" s="7"/>
      <c r="C39" t="s">
        <v>15</v>
      </c>
    </row>
    <row r="40" spans="1:27" x14ac:dyDescent="0.2">
      <c r="A40" s="7"/>
      <c r="B40" t="s">
        <v>16</v>
      </c>
      <c r="C40" t="s">
        <v>13</v>
      </c>
      <c r="D40">
        <v>17</v>
      </c>
      <c r="E40">
        <v>14</v>
      </c>
      <c r="F40">
        <v>15</v>
      </c>
      <c r="G40">
        <v>11</v>
      </c>
      <c r="H40">
        <v>20</v>
      </c>
      <c r="I40">
        <v>14</v>
      </c>
      <c r="J40">
        <v>34</v>
      </c>
      <c r="K40">
        <v>16</v>
      </c>
      <c r="L40">
        <v>12</v>
      </c>
      <c r="M40">
        <v>22</v>
      </c>
      <c r="N40">
        <v>10</v>
      </c>
      <c r="O40">
        <v>21</v>
      </c>
    </row>
    <row r="41" spans="1:27" x14ac:dyDescent="0.2">
      <c r="A41" s="7"/>
      <c r="C41" t="s">
        <v>14</v>
      </c>
      <c r="D41">
        <v>149</v>
      </c>
      <c r="E41">
        <v>139</v>
      </c>
      <c r="F41">
        <v>103</v>
      </c>
      <c r="G41">
        <v>190</v>
      </c>
      <c r="H41">
        <v>118</v>
      </c>
      <c r="I41">
        <v>147</v>
      </c>
      <c r="J41">
        <v>237</v>
      </c>
      <c r="K41">
        <v>180</v>
      </c>
      <c r="L41">
        <v>129</v>
      </c>
      <c r="M41">
        <v>144</v>
      </c>
      <c r="N41">
        <v>109</v>
      </c>
      <c r="O41">
        <v>129</v>
      </c>
      <c r="P41">
        <v>25</v>
      </c>
      <c r="Q41">
        <v>26</v>
      </c>
      <c r="R41">
        <v>25</v>
      </c>
      <c r="S41">
        <v>19</v>
      </c>
    </row>
    <row r="42" spans="1:27" x14ac:dyDescent="0.2">
      <c r="A42" s="7"/>
      <c r="C42" t="s">
        <v>15</v>
      </c>
      <c r="P42">
        <v>189</v>
      </c>
      <c r="Q42">
        <v>203</v>
      </c>
      <c r="R42">
        <v>189</v>
      </c>
      <c r="S42">
        <v>193</v>
      </c>
      <c r="T42">
        <v>11</v>
      </c>
      <c r="U42">
        <v>12</v>
      </c>
      <c r="V42">
        <v>7</v>
      </c>
      <c r="W42">
        <v>10</v>
      </c>
      <c r="X42">
        <v>4</v>
      </c>
      <c r="Y42">
        <v>5</v>
      </c>
      <c r="Z42">
        <v>6</v>
      </c>
      <c r="AA42">
        <v>2</v>
      </c>
    </row>
    <row r="43" spans="1:27" x14ac:dyDescent="0.2">
      <c r="A43" s="7"/>
      <c r="C43" t="s">
        <v>17</v>
      </c>
      <c r="T43">
        <v>109</v>
      </c>
      <c r="U43">
        <v>102</v>
      </c>
      <c r="V43">
        <v>112</v>
      </c>
      <c r="W43">
        <v>95</v>
      </c>
      <c r="X43">
        <v>58</v>
      </c>
      <c r="Y43">
        <v>63</v>
      </c>
      <c r="Z43">
        <v>49</v>
      </c>
      <c r="AA43">
        <v>55</v>
      </c>
    </row>
    <row r="47" spans="1:27" x14ac:dyDescent="0.2">
      <c r="A47" s="7" t="s">
        <v>36</v>
      </c>
      <c r="D47" s="4" t="s">
        <v>1</v>
      </c>
      <c r="E47" s="4"/>
      <c r="F47" s="4"/>
      <c r="G47" s="4"/>
      <c r="H47" s="4" t="s">
        <v>2</v>
      </c>
      <c r="I47" s="4"/>
      <c r="J47" s="4"/>
      <c r="K47" s="4"/>
      <c r="L47" s="4" t="s">
        <v>3</v>
      </c>
      <c r="M47" s="4"/>
      <c r="N47" s="4"/>
      <c r="O47" s="4"/>
      <c r="P47" s="4" t="s">
        <v>4</v>
      </c>
      <c r="Q47" s="4"/>
      <c r="R47" s="4"/>
      <c r="S47" s="4"/>
      <c r="T47" s="4" t="s">
        <v>5</v>
      </c>
      <c r="U47" s="4"/>
      <c r="V47" s="4"/>
      <c r="W47" s="4"/>
      <c r="X47" s="4" t="s">
        <v>6</v>
      </c>
      <c r="Y47" s="4"/>
      <c r="Z47" s="4"/>
      <c r="AA47" s="4"/>
    </row>
    <row r="48" spans="1:27" x14ac:dyDescent="0.2">
      <c r="A48" s="7"/>
      <c r="D48" t="s">
        <v>7</v>
      </c>
      <c r="E48" t="s">
        <v>8</v>
      </c>
      <c r="F48" t="s">
        <v>9</v>
      </c>
      <c r="G48" t="s">
        <v>10</v>
      </c>
      <c r="H48" t="s">
        <v>7</v>
      </c>
      <c r="I48" t="s">
        <v>8</v>
      </c>
      <c r="J48" t="s">
        <v>9</v>
      </c>
      <c r="K48" t="s">
        <v>10</v>
      </c>
      <c r="L48" t="s">
        <v>7</v>
      </c>
      <c r="M48" t="s">
        <v>8</v>
      </c>
      <c r="N48" t="s">
        <v>9</v>
      </c>
      <c r="O48" t="s">
        <v>10</v>
      </c>
      <c r="P48" t="s">
        <v>7</v>
      </c>
      <c r="Q48" t="s">
        <v>8</v>
      </c>
      <c r="R48" t="s">
        <v>9</v>
      </c>
      <c r="S48" t="s">
        <v>10</v>
      </c>
      <c r="T48" t="s">
        <v>7</v>
      </c>
      <c r="U48" t="s">
        <v>8</v>
      </c>
      <c r="V48" t="s">
        <v>9</v>
      </c>
      <c r="W48" t="s">
        <v>10</v>
      </c>
      <c r="X48" t="s">
        <v>7</v>
      </c>
      <c r="Y48" t="s">
        <v>8</v>
      </c>
      <c r="Z48" t="s">
        <v>9</v>
      </c>
      <c r="AA48" t="s">
        <v>10</v>
      </c>
    </row>
    <row r="49" spans="1:27" x14ac:dyDescent="0.2">
      <c r="A49" s="7"/>
      <c r="B49" t="s">
        <v>11</v>
      </c>
      <c r="C49" t="s">
        <v>12</v>
      </c>
      <c r="D49">
        <f t="shared" ref="D49:O49" si="0">D3*100000000</f>
        <v>100000000</v>
      </c>
      <c r="E49">
        <f t="shared" si="0"/>
        <v>400000000</v>
      </c>
      <c r="F49">
        <f t="shared" si="0"/>
        <v>300000000</v>
      </c>
      <c r="G49">
        <f t="shared" si="0"/>
        <v>100000000</v>
      </c>
      <c r="H49">
        <f t="shared" si="0"/>
        <v>300000000</v>
      </c>
      <c r="I49">
        <f t="shared" si="0"/>
        <v>200000000</v>
      </c>
      <c r="J49">
        <f t="shared" si="0"/>
        <v>100000000</v>
      </c>
      <c r="K49">
        <f t="shared" si="0"/>
        <v>300000000</v>
      </c>
      <c r="L49">
        <f t="shared" si="0"/>
        <v>100000000</v>
      </c>
      <c r="M49">
        <f t="shared" si="0"/>
        <v>400000000</v>
      </c>
      <c r="N49">
        <f t="shared" si="0"/>
        <v>300000000</v>
      </c>
      <c r="O49">
        <f t="shared" si="0"/>
        <v>100000000</v>
      </c>
    </row>
    <row r="50" spans="1:27" x14ac:dyDescent="0.2">
      <c r="A50" s="7"/>
      <c r="C50" t="s">
        <v>13</v>
      </c>
      <c r="D50">
        <f t="shared" ref="D50:AA50" si="1">D4*10000000</f>
        <v>280000000</v>
      </c>
      <c r="E50">
        <f t="shared" si="1"/>
        <v>370000000</v>
      </c>
      <c r="F50">
        <f t="shared" si="1"/>
        <v>220000000</v>
      </c>
      <c r="G50">
        <f t="shared" si="1"/>
        <v>290000000</v>
      </c>
      <c r="H50">
        <f t="shared" si="1"/>
        <v>250000000</v>
      </c>
      <c r="I50">
        <f t="shared" si="1"/>
        <v>140000000</v>
      </c>
      <c r="J50">
        <f t="shared" si="1"/>
        <v>280000000</v>
      </c>
      <c r="K50">
        <f t="shared" si="1"/>
        <v>210000000</v>
      </c>
      <c r="L50">
        <f t="shared" si="1"/>
        <v>200000000</v>
      </c>
      <c r="M50">
        <f t="shared" si="1"/>
        <v>160000000</v>
      </c>
      <c r="N50">
        <f t="shared" si="1"/>
        <v>230000000</v>
      </c>
      <c r="O50">
        <f t="shared" si="1"/>
        <v>250000000</v>
      </c>
      <c r="P50">
        <f t="shared" si="1"/>
        <v>170000000</v>
      </c>
      <c r="Q50">
        <f t="shared" si="1"/>
        <v>190000000</v>
      </c>
      <c r="R50">
        <f t="shared" si="1"/>
        <v>180000000</v>
      </c>
      <c r="S50">
        <f t="shared" si="1"/>
        <v>160000000</v>
      </c>
      <c r="T50">
        <f t="shared" si="1"/>
        <v>130000000</v>
      </c>
      <c r="U50">
        <f t="shared" si="1"/>
        <v>110000000</v>
      </c>
      <c r="V50">
        <f t="shared" si="1"/>
        <v>120000000</v>
      </c>
      <c r="W50">
        <f t="shared" si="1"/>
        <v>90000000</v>
      </c>
      <c r="X50">
        <f t="shared" si="1"/>
        <v>60000000</v>
      </c>
      <c r="Y50">
        <f t="shared" si="1"/>
        <v>110000000</v>
      </c>
      <c r="Z50">
        <f t="shared" si="1"/>
        <v>120000000</v>
      </c>
      <c r="AA50">
        <f t="shared" si="1"/>
        <v>70000000</v>
      </c>
    </row>
    <row r="51" spans="1:27" x14ac:dyDescent="0.2">
      <c r="A51" s="7"/>
      <c r="C51" t="s">
        <v>14</v>
      </c>
      <c r="P51">
        <f t="shared" ref="P51:AA51" si="2">P5*1000000</f>
        <v>117000000</v>
      </c>
      <c r="Q51">
        <f t="shared" si="2"/>
        <v>176000000</v>
      </c>
      <c r="R51">
        <f t="shared" si="2"/>
        <v>180000000</v>
      </c>
      <c r="S51">
        <f t="shared" si="2"/>
        <v>175000000</v>
      </c>
      <c r="T51">
        <f t="shared" si="2"/>
        <v>140000000</v>
      </c>
      <c r="U51">
        <f t="shared" si="2"/>
        <v>150000000</v>
      </c>
      <c r="V51">
        <f t="shared" si="2"/>
        <v>141000000</v>
      </c>
      <c r="W51">
        <f t="shared" si="2"/>
        <v>115000000</v>
      </c>
      <c r="X51">
        <f t="shared" si="2"/>
        <v>106000000</v>
      </c>
      <c r="Y51">
        <f t="shared" si="2"/>
        <v>111000000</v>
      </c>
      <c r="Z51">
        <f t="shared" si="2"/>
        <v>147000000</v>
      </c>
      <c r="AA51">
        <f t="shared" si="2"/>
        <v>109000000</v>
      </c>
    </row>
    <row r="52" spans="1:27" x14ac:dyDescent="0.2">
      <c r="A52" s="7"/>
      <c r="C52" t="s">
        <v>15</v>
      </c>
    </row>
    <row r="53" spans="1:27" x14ac:dyDescent="0.2">
      <c r="A53" s="7"/>
      <c r="B53" t="s">
        <v>16</v>
      </c>
      <c r="C53" t="s">
        <v>13</v>
      </c>
    </row>
    <row r="54" spans="1:27" x14ac:dyDescent="0.2">
      <c r="A54" s="7"/>
      <c r="C54" t="s">
        <v>14</v>
      </c>
      <c r="D54">
        <f t="shared" ref="D54:O54" si="3">D8*1000000</f>
        <v>134000000</v>
      </c>
      <c r="E54">
        <f t="shared" si="3"/>
        <v>160000000</v>
      </c>
      <c r="F54">
        <f t="shared" si="3"/>
        <v>127000000</v>
      </c>
      <c r="G54">
        <f t="shared" si="3"/>
        <v>157000000</v>
      </c>
      <c r="H54">
        <f t="shared" si="3"/>
        <v>123000000</v>
      </c>
      <c r="I54">
        <f t="shared" si="3"/>
        <v>153000000</v>
      </c>
      <c r="J54">
        <f t="shared" si="3"/>
        <v>128000000</v>
      </c>
      <c r="K54">
        <f t="shared" si="3"/>
        <v>105000000</v>
      </c>
      <c r="L54">
        <f t="shared" si="3"/>
        <v>82000000</v>
      </c>
      <c r="M54">
        <f t="shared" si="3"/>
        <v>77000000</v>
      </c>
      <c r="N54">
        <f t="shared" si="3"/>
        <v>117000000</v>
      </c>
      <c r="O54">
        <f t="shared" si="3"/>
        <v>110000000</v>
      </c>
    </row>
    <row r="55" spans="1:27" x14ac:dyDescent="0.2">
      <c r="A55" s="7"/>
      <c r="C55" t="s">
        <v>15</v>
      </c>
      <c r="P55">
        <f t="shared" ref="P55:S55" si="4">P9*100000</f>
        <v>11600000</v>
      </c>
      <c r="Q55">
        <f t="shared" si="4"/>
        <v>13400000</v>
      </c>
      <c r="R55">
        <f t="shared" si="4"/>
        <v>9900000</v>
      </c>
      <c r="S55">
        <f t="shared" si="4"/>
        <v>10400000</v>
      </c>
    </row>
    <row r="56" spans="1:27" x14ac:dyDescent="0.2">
      <c r="A56" s="7"/>
      <c r="C56" t="s">
        <v>17</v>
      </c>
      <c r="T56">
        <f t="shared" ref="T56:AA56" si="5">T10*10000</f>
        <v>810000</v>
      </c>
      <c r="U56">
        <f t="shared" si="5"/>
        <v>750000</v>
      </c>
      <c r="V56">
        <f t="shared" si="5"/>
        <v>820000</v>
      </c>
      <c r="W56">
        <f t="shared" si="5"/>
        <v>970000</v>
      </c>
      <c r="X56">
        <f t="shared" si="5"/>
        <v>360000</v>
      </c>
      <c r="Y56">
        <f t="shared" si="5"/>
        <v>400000</v>
      </c>
      <c r="Z56">
        <f t="shared" si="5"/>
        <v>430000</v>
      </c>
      <c r="AA56">
        <f t="shared" si="5"/>
        <v>490000</v>
      </c>
    </row>
    <row r="57" spans="1:27" x14ac:dyDescent="0.2">
      <c r="A57" s="7"/>
    </row>
    <row r="58" spans="1:27" x14ac:dyDescent="0.2">
      <c r="A58" s="7"/>
      <c r="D58" s="4" t="s">
        <v>18</v>
      </c>
      <c r="E58" s="4"/>
      <c r="F58" s="4"/>
      <c r="G58" s="4"/>
      <c r="H58" s="4" t="s">
        <v>19</v>
      </c>
      <c r="I58" s="4"/>
      <c r="J58" s="4"/>
      <c r="K58" s="4"/>
      <c r="L58" s="4" t="s">
        <v>20</v>
      </c>
      <c r="M58" s="4"/>
      <c r="N58" s="4"/>
      <c r="O58" s="4"/>
      <c r="P58" s="4" t="s">
        <v>21</v>
      </c>
      <c r="Q58" s="4"/>
      <c r="R58" s="4"/>
      <c r="S58" s="4"/>
      <c r="T58" s="4" t="s">
        <v>22</v>
      </c>
      <c r="U58" s="4"/>
      <c r="V58" s="4"/>
      <c r="W58" s="4"/>
      <c r="X58" s="4" t="s">
        <v>23</v>
      </c>
      <c r="Y58" s="4"/>
      <c r="Z58" s="4"/>
      <c r="AA58" s="4"/>
    </row>
    <row r="59" spans="1:27" x14ac:dyDescent="0.2">
      <c r="A59" s="7"/>
      <c r="D59" t="s">
        <v>7</v>
      </c>
      <c r="E59" t="s">
        <v>8</v>
      </c>
      <c r="F59" t="s">
        <v>9</v>
      </c>
      <c r="G59" t="s">
        <v>10</v>
      </c>
      <c r="H59" t="s">
        <v>7</v>
      </c>
      <c r="I59" t="s">
        <v>8</v>
      </c>
      <c r="J59" t="s">
        <v>9</v>
      </c>
      <c r="K59" t="s">
        <v>10</v>
      </c>
      <c r="L59" t="s">
        <v>7</v>
      </c>
      <c r="M59" t="s">
        <v>8</v>
      </c>
      <c r="N59" t="s">
        <v>9</v>
      </c>
      <c r="O59" t="s">
        <v>10</v>
      </c>
      <c r="P59" t="s">
        <v>7</v>
      </c>
      <c r="Q59" t="s">
        <v>8</v>
      </c>
      <c r="R59" t="s">
        <v>9</v>
      </c>
      <c r="S59" t="s">
        <v>10</v>
      </c>
      <c r="T59" t="s">
        <v>7</v>
      </c>
      <c r="U59" t="s">
        <v>8</v>
      </c>
      <c r="V59" t="s">
        <v>9</v>
      </c>
      <c r="W59" t="s">
        <v>10</v>
      </c>
      <c r="X59" t="s">
        <v>7</v>
      </c>
      <c r="Y59" t="s">
        <v>8</v>
      </c>
      <c r="Z59" t="s">
        <v>9</v>
      </c>
      <c r="AA59" t="s">
        <v>10</v>
      </c>
    </row>
    <row r="60" spans="1:27" x14ac:dyDescent="0.2">
      <c r="A60" s="7"/>
      <c r="B60" t="s">
        <v>11</v>
      </c>
      <c r="C60" t="s">
        <v>12</v>
      </c>
      <c r="D60">
        <f t="shared" ref="D60:O60" si="6">D14*100000000</f>
        <v>300000000</v>
      </c>
      <c r="E60">
        <f t="shared" si="6"/>
        <v>100000000</v>
      </c>
      <c r="F60">
        <f t="shared" si="6"/>
        <v>100000000</v>
      </c>
      <c r="G60">
        <f t="shared" si="6"/>
        <v>300000000</v>
      </c>
      <c r="H60">
        <f t="shared" si="6"/>
        <v>200000000</v>
      </c>
      <c r="I60">
        <f t="shared" si="6"/>
        <v>300000000</v>
      </c>
      <c r="J60">
        <f t="shared" si="6"/>
        <v>300000000</v>
      </c>
      <c r="K60">
        <f t="shared" si="6"/>
        <v>400000000</v>
      </c>
      <c r="L60">
        <f t="shared" si="6"/>
        <v>300000000</v>
      </c>
      <c r="M60">
        <f t="shared" si="6"/>
        <v>400000000</v>
      </c>
      <c r="N60">
        <f t="shared" si="6"/>
        <v>600000000</v>
      </c>
      <c r="O60">
        <f t="shared" si="6"/>
        <v>200000000</v>
      </c>
    </row>
    <row r="61" spans="1:27" x14ac:dyDescent="0.2">
      <c r="A61" s="7"/>
      <c r="C61" t="s">
        <v>13</v>
      </c>
      <c r="D61">
        <f t="shared" ref="D61:AA61" si="7">D15*10000000</f>
        <v>120000000</v>
      </c>
      <c r="E61">
        <f t="shared" si="7"/>
        <v>160000000</v>
      </c>
      <c r="F61">
        <f t="shared" si="7"/>
        <v>220000000</v>
      </c>
      <c r="G61">
        <f t="shared" si="7"/>
        <v>170000000</v>
      </c>
      <c r="H61">
        <f t="shared" si="7"/>
        <v>100000000</v>
      </c>
      <c r="I61">
        <f t="shared" si="7"/>
        <v>160000000</v>
      </c>
      <c r="J61">
        <f t="shared" si="7"/>
        <v>190000000</v>
      </c>
      <c r="K61">
        <f t="shared" si="7"/>
        <v>80000000</v>
      </c>
      <c r="L61">
        <f t="shared" si="7"/>
        <v>130000000</v>
      </c>
      <c r="M61">
        <f t="shared" si="7"/>
        <v>180000000</v>
      </c>
      <c r="N61">
        <f t="shared" si="7"/>
        <v>100000000</v>
      </c>
      <c r="O61">
        <f t="shared" si="7"/>
        <v>200000000</v>
      </c>
      <c r="P61">
        <f t="shared" si="7"/>
        <v>220000000</v>
      </c>
      <c r="Q61">
        <f t="shared" si="7"/>
        <v>190000000</v>
      </c>
      <c r="R61">
        <f t="shared" si="7"/>
        <v>170000000</v>
      </c>
      <c r="S61">
        <f t="shared" si="7"/>
        <v>170000000</v>
      </c>
      <c r="T61">
        <f t="shared" si="7"/>
        <v>150000000</v>
      </c>
      <c r="U61">
        <f t="shared" si="7"/>
        <v>130000000</v>
      </c>
      <c r="V61">
        <f t="shared" si="7"/>
        <v>300000000</v>
      </c>
      <c r="W61">
        <f t="shared" si="7"/>
        <v>280000000</v>
      </c>
      <c r="X61">
        <f t="shared" si="7"/>
        <v>100000000</v>
      </c>
      <c r="Y61">
        <f t="shared" si="7"/>
        <v>100000000</v>
      </c>
      <c r="Z61">
        <f t="shared" si="7"/>
        <v>120000000</v>
      </c>
      <c r="AA61">
        <f t="shared" si="7"/>
        <v>30000000</v>
      </c>
    </row>
    <row r="62" spans="1:27" x14ac:dyDescent="0.2">
      <c r="A62" s="7"/>
      <c r="C62" t="s">
        <v>14</v>
      </c>
      <c r="P62">
        <f t="shared" ref="P62:AA62" si="8">P16*1000000</f>
        <v>165000000</v>
      </c>
      <c r="Q62">
        <f t="shared" si="8"/>
        <v>97000000</v>
      </c>
      <c r="R62">
        <f t="shared" si="8"/>
        <v>156000000</v>
      </c>
      <c r="S62">
        <f t="shared" si="8"/>
        <v>179000000</v>
      </c>
      <c r="T62">
        <f t="shared" si="8"/>
        <v>160000000</v>
      </c>
      <c r="U62">
        <f t="shared" si="8"/>
        <v>144000000</v>
      </c>
      <c r="W62">
        <f t="shared" si="8"/>
        <v>210000000</v>
      </c>
      <c r="X62">
        <f t="shared" si="8"/>
        <v>145000000</v>
      </c>
      <c r="Y62">
        <f t="shared" si="8"/>
        <v>140000000</v>
      </c>
      <c r="Z62">
        <f t="shared" si="8"/>
        <v>129000000</v>
      </c>
      <c r="AA62">
        <f t="shared" si="8"/>
        <v>151000000</v>
      </c>
    </row>
    <row r="63" spans="1:27" x14ac:dyDescent="0.2">
      <c r="A63" s="7"/>
      <c r="C63" t="s">
        <v>15</v>
      </c>
    </row>
    <row r="64" spans="1:27" x14ac:dyDescent="0.2">
      <c r="A64" s="7"/>
      <c r="B64" t="s">
        <v>16</v>
      </c>
      <c r="C64" t="s">
        <v>13</v>
      </c>
    </row>
    <row r="65" spans="1:27" x14ac:dyDescent="0.2">
      <c r="A65" s="7"/>
      <c r="C65" t="s">
        <v>14</v>
      </c>
      <c r="D65">
        <f t="shared" ref="D65:O65" si="9">D19*1000000</f>
        <v>111000000</v>
      </c>
      <c r="E65">
        <f t="shared" si="9"/>
        <v>137000000</v>
      </c>
      <c r="F65">
        <f t="shared" si="9"/>
        <v>132000000</v>
      </c>
      <c r="G65">
        <f t="shared" si="9"/>
        <v>122000000</v>
      </c>
      <c r="H65">
        <f t="shared" si="9"/>
        <v>115000000</v>
      </c>
      <c r="I65">
        <f t="shared" si="9"/>
        <v>129000000</v>
      </c>
      <c r="J65">
        <f t="shared" si="9"/>
        <v>90000000</v>
      </c>
      <c r="K65">
        <f t="shared" si="9"/>
        <v>110000000</v>
      </c>
      <c r="L65">
        <f t="shared" si="9"/>
        <v>71000000</v>
      </c>
      <c r="M65">
        <f t="shared" si="9"/>
        <v>82000000</v>
      </c>
      <c r="N65">
        <f t="shared" si="9"/>
        <v>83000000</v>
      </c>
      <c r="O65">
        <f t="shared" si="9"/>
        <v>79000000</v>
      </c>
    </row>
    <row r="66" spans="1:27" x14ac:dyDescent="0.2">
      <c r="A66" s="7"/>
      <c r="C66" t="s">
        <v>15</v>
      </c>
      <c r="P66">
        <f t="shared" ref="P66:S66" si="10">P20*100000</f>
        <v>8700000</v>
      </c>
      <c r="Q66">
        <f t="shared" si="10"/>
        <v>8900000</v>
      </c>
      <c r="R66">
        <f t="shared" si="10"/>
        <v>9600000</v>
      </c>
      <c r="S66">
        <f t="shared" si="10"/>
        <v>8800000</v>
      </c>
    </row>
    <row r="67" spans="1:27" x14ac:dyDescent="0.2">
      <c r="A67" s="7"/>
      <c r="C67" t="s">
        <v>17</v>
      </c>
      <c r="T67">
        <f t="shared" ref="T67:AA67" si="11">T21*10000</f>
        <v>430000</v>
      </c>
      <c r="U67">
        <f t="shared" si="11"/>
        <v>500000</v>
      </c>
      <c r="V67">
        <f t="shared" si="11"/>
        <v>380000</v>
      </c>
      <c r="W67">
        <f t="shared" si="11"/>
        <v>460000</v>
      </c>
      <c r="X67">
        <f t="shared" si="11"/>
        <v>420000</v>
      </c>
      <c r="Y67">
        <f t="shared" si="11"/>
        <v>350000</v>
      </c>
      <c r="Z67">
        <f t="shared" si="11"/>
        <v>340000</v>
      </c>
      <c r="AA67">
        <f t="shared" si="11"/>
        <v>360000</v>
      </c>
    </row>
    <row r="68" spans="1:27" x14ac:dyDescent="0.2">
      <c r="A68" s="7"/>
    </row>
    <row r="69" spans="1:27" x14ac:dyDescent="0.2">
      <c r="A69" s="7"/>
      <c r="D69" s="4" t="s">
        <v>24</v>
      </c>
      <c r="E69" s="4"/>
      <c r="F69" s="4"/>
      <c r="G69" s="4"/>
      <c r="H69" s="4" t="s">
        <v>25</v>
      </c>
      <c r="I69" s="4"/>
      <c r="J69" s="4"/>
      <c r="K69" s="4"/>
      <c r="L69" s="4" t="s">
        <v>26</v>
      </c>
      <c r="M69" s="4"/>
      <c r="N69" s="4"/>
      <c r="O69" s="4"/>
      <c r="P69" s="4" t="s">
        <v>27</v>
      </c>
      <c r="Q69" s="4"/>
      <c r="R69" s="4"/>
      <c r="S69" s="4"/>
      <c r="T69" s="4" t="s">
        <v>28</v>
      </c>
      <c r="U69" s="4"/>
      <c r="V69" s="4"/>
      <c r="W69" s="4"/>
      <c r="X69" s="4" t="s">
        <v>29</v>
      </c>
      <c r="Y69" s="4"/>
      <c r="Z69" s="4"/>
      <c r="AA69" s="4"/>
    </row>
    <row r="70" spans="1:27" x14ac:dyDescent="0.2">
      <c r="A70" s="7"/>
      <c r="D70" t="s">
        <v>7</v>
      </c>
      <c r="E70" t="s">
        <v>8</v>
      </c>
      <c r="F70" t="s">
        <v>9</v>
      </c>
      <c r="G70" t="s">
        <v>10</v>
      </c>
      <c r="H70" t="s">
        <v>7</v>
      </c>
      <c r="I70" t="s">
        <v>8</v>
      </c>
      <c r="J70" t="s">
        <v>9</v>
      </c>
      <c r="K70" t="s">
        <v>10</v>
      </c>
      <c r="L70" t="s">
        <v>7</v>
      </c>
      <c r="M70" t="s">
        <v>8</v>
      </c>
      <c r="N70" t="s">
        <v>9</v>
      </c>
      <c r="O70" t="s">
        <v>10</v>
      </c>
      <c r="P70" t="s">
        <v>7</v>
      </c>
      <c r="Q70" t="s">
        <v>8</v>
      </c>
      <c r="R70" t="s">
        <v>9</v>
      </c>
      <c r="S70" t="s">
        <v>10</v>
      </c>
      <c r="T70" t="s">
        <v>7</v>
      </c>
      <c r="U70" t="s">
        <v>8</v>
      </c>
      <c r="V70" t="s">
        <v>9</v>
      </c>
      <c r="W70" t="s">
        <v>10</v>
      </c>
      <c r="X70" t="s">
        <v>7</v>
      </c>
      <c r="Y70" t="s">
        <v>8</v>
      </c>
      <c r="Z70" t="s">
        <v>9</v>
      </c>
      <c r="AA70" t="s">
        <v>10</v>
      </c>
    </row>
    <row r="71" spans="1:27" x14ac:dyDescent="0.2">
      <c r="A71" s="7"/>
      <c r="B71" t="s">
        <v>11</v>
      </c>
      <c r="C71" t="s">
        <v>12</v>
      </c>
    </row>
    <row r="72" spans="1:27" x14ac:dyDescent="0.2">
      <c r="A72" s="7"/>
      <c r="C72" t="s">
        <v>13</v>
      </c>
      <c r="D72">
        <f t="shared" ref="D72:AA72" si="12">D26*10000000</f>
        <v>130000000</v>
      </c>
      <c r="E72">
        <f t="shared" si="12"/>
        <v>140000000</v>
      </c>
      <c r="F72">
        <f t="shared" si="12"/>
        <v>210000000</v>
      </c>
      <c r="G72">
        <f t="shared" si="12"/>
        <v>230000000</v>
      </c>
      <c r="H72">
        <f t="shared" si="12"/>
        <v>200000000</v>
      </c>
      <c r="I72">
        <f t="shared" si="12"/>
        <v>140000000</v>
      </c>
      <c r="J72">
        <f t="shared" si="12"/>
        <v>320000000</v>
      </c>
      <c r="K72">
        <f t="shared" si="12"/>
        <v>90000000</v>
      </c>
      <c r="L72">
        <f t="shared" si="12"/>
        <v>290000000</v>
      </c>
      <c r="M72">
        <f t="shared" si="12"/>
        <v>70000000</v>
      </c>
      <c r="N72">
        <f t="shared" si="12"/>
        <v>160000000</v>
      </c>
      <c r="O72">
        <f t="shared" si="12"/>
        <v>210000000</v>
      </c>
      <c r="P72">
        <f t="shared" si="12"/>
        <v>100000000</v>
      </c>
      <c r="Q72">
        <f t="shared" si="12"/>
        <v>260000000</v>
      </c>
      <c r="R72">
        <f t="shared" si="12"/>
        <v>190000000</v>
      </c>
      <c r="S72">
        <f t="shared" si="12"/>
        <v>260000000</v>
      </c>
      <c r="T72">
        <f t="shared" si="12"/>
        <v>110000000</v>
      </c>
      <c r="U72">
        <f t="shared" si="12"/>
        <v>110000000</v>
      </c>
      <c r="V72">
        <f t="shared" si="12"/>
        <v>110000000</v>
      </c>
      <c r="W72">
        <f t="shared" si="12"/>
        <v>70000000</v>
      </c>
      <c r="X72">
        <f t="shared" si="12"/>
        <v>70000000</v>
      </c>
      <c r="Y72">
        <f t="shared" si="12"/>
        <v>90000000</v>
      </c>
      <c r="Z72">
        <f t="shared" si="12"/>
        <v>120000000</v>
      </c>
      <c r="AA72">
        <f t="shared" si="12"/>
        <v>170000000</v>
      </c>
    </row>
    <row r="73" spans="1:27" x14ac:dyDescent="0.2">
      <c r="A73" s="7"/>
      <c r="C73" t="s">
        <v>14</v>
      </c>
    </row>
    <row r="74" spans="1:27" x14ac:dyDescent="0.2">
      <c r="A74" s="7"/>
      <c r="C74" t="s">
        <v>15</v>
      </c>
    </row>
    <row r="75" spans="1:27" x14ac:dyDescent="0.2">
      <c r="A75" s="7"/>
      <c r="B75" t="s">
        <v>16</v>
      </c>
      <c r="C75" t="s">
        <v>13</v>
      </c>
      <c r="D75">
        <f t="shared" ref="D75:Z75" si="13">D29*10000000</f>
        <v>160000000</v>
      </c>
      <c r="E75">
        <f t="shared" si="13"/>
        <v>90000000</v>
      </c>
      <c r="F75">
        <f t="shared" si="13"/>
        <v>160000000</v>
      </c>
      <c r="G75">
        <f t="shared" si="13"/>
        <v>90000000</v>
      </c>
      <c r="H75">
        <f t="shared" si="13"/>
        <v>180000000</v>
      </c>
      <c r="I75">
        <f t="shared" si="13"/>
        <v>160000000</v>
      </c>
      <c r="J75">
        <f t="shared" si="13"/>
        <v>220000000</v>
      </c>
      <c r="K75">
        <f t="shared" si="13"/>
        <v>200000000</v>
      </c>
      <c r="L75">
        <f t="shared" si="13"/>
        <v>140000000</v>
      </c>
      <c r="M75">
        <f t="shared" si="13"/>
        <v>40000000</v>
      </c>
      <c r="N75">
        <f t="shared" si="13"/>
        <v>130000000</v>
      </c>
      <c r="O75">
        <f t="shared" si="13"/>
        <v>110000000</v>
      </c>
      <c r="P75">
        <f t="shared" si="13"/>
        <v>70000000</v>
      </c>
      <c r="Q75">
        <f t="shared" si="13"/>
        <v>50000000</v>
      </c>
      <c r="R75">
        <f t="shared" si="13"/>
        <v>20000000</v>
      </c>
      <c r="S75">
        <f t="shared" si="13"/>
        <v>40000000</v>
      </c>
      <c r="T75">
        <f t="shared" si="13"/>
        <v>20000000</v>
      </c>
      <c r="U75">
        <f t="shared" si="13"/>
        <v>60000000</v>
      </c>
      <c r="V75">
        <f t="shared" si="13"/>
        <v>10000000</v>
      </c>
      <c r="W75">
        <f t="shared" si="13"/>
        <v>20000000</v>
      </c>
      <c r="X75">
        <f t="shared" si="13"/>
        <v>50000000</v>
      </c>
      <c r="Y75">
        <f t="shared" si="13"/>
        <v>60000000</v>
      </c>
      <c r="Z75">
        <f t="shared" si="13"/>
        <v>50000000</v>
      </c>
    </row>
    <row r="76" spans="1:27" x14ac:dyDescent="0.2">
      <c r="A76" s="7"/>
      <c r="C76" t="s">
        <v>14</v>
      </c>
      <c r="D76">
        <f t="shared" ref="D76:AA76" si="14">D30*1000000</f>
        <v>134000000</v>
      </c>
      <c r="E76">
        <f t="shared" si="14"/>
        <v>124000000</v>
      </c>
      <c r="F76">
        <f t="shared" si="14"/>
        <v>168000000</v>
      </c>
      <c r="G76">
        <f t="shared" si="14"/>
        <v>121000000</v>
      </c>
      <c r="H76">
        <f t="shared" si="14"/>
        <v>145000000</v>
      </c>
      <c r="I76">
        <f t="shared" si="14"/>
        <v>116000000</v>
      </c>
      <c r="J76">
        <f t="shared" si="14"/>
        <v>131000000</v>
      </c>
      <c r="K76">
        <f t="shared" si="14"/>
        <v>169000000</v>
      </c>
      <c r="L76">
        <f t="shared" si="14"/>
        <v>145000000</v>
      </c>
      <c r="M76">
        <f t="shared" si="14"/>
        <v>124000000</v>
      </c>
      <c r="N76">
        <f t="shared" si="14"/>
        <v>134000000</v>
      </c>
      <c r="O76">
        <f t="shared" si="14"/>
        <v>96000000</v>
      </c>
      <c r="P76">
        <f t="shared" si="14"/>
        <v>46000000</v>
      </c>
      <c r="Q76">
        <f t="shared" si="14"/>
        <v>53000000</v>
      </c>
      <c r="R76">
        <f t="shared" si="14"/>
        <v>32000000</v>
      </c>
      <c r="S76">
        <f t="shared" si="14"/>
        <v>45000000</v>
      </c>
      <c r="T76">
        <f t="shared" si="14"/>
        <v>28000000</v>
      </c>
      <c r="U76">
        <f t="shared" si="14"/>
        <v>32000000</v>
      </c>
      <c r="V76">
        <f t="shared" si="14"/>
        <v>28000000</v>
      </c>
      <c r="W76">
        <f t="shared" si="14"/>
        <v>15000000</v>
      </c>
      <c r="X76">
        <f t="shared" si="14"/>
        <v>31000000</v>
      </c>
      <c r="Y76">
        <f t="shared" si="14"/>
        <v>23000000</v>
      </c>
      <c r="Z76">
        <f t="shared" si="14"/>
        <v>34000000</v>
      </c>
      <c r="AA76">
        <f t="shared" si="14"/>
        <v>29000000</v>
      </c>
    </row>
    <row r="77" spans="1:27" x14ac:dyDescent="0.2">
      <c r="A77" s="7"/>
      <c r="C77" t="s">
        <v>15</v>
      </c>
    </row>
    <row r="78" spans="1:27" x14ac:dyDescent="0.2">
      <c r="A78" s="7"/>
      <c r="C78" t="s">
        <v>17</v>
      </c>
    </row>
    <row r="79" spans="1:27" x14ac:dyDescent="0.2">
      <c r="A79" s="7"/>
      <c r="B79" s="2" t="s">
        <v>37</v>
      </c>
      <c r="D79" s="2">
        <f>AVERAGE(D75:D76)</f>
        <v>147000000</v>
      </c>
      <c r="E79" s="2">
        <f t="shared" ref="E79:AA79" si="15">AVERAGE(E75:E76)</f>
        <v>107000000</v>
      </c>
      <c r="F79" s="2">
        <f t="shared" si="15"/>
        <v>164000000</v>
      </c>
      <c r="G79" s="2">
        <f t="shared" si="15"/>
        <v>105500000</v>
      </c>
      <c r="H79" s="2">
        <f t="shared" si="15"/>
        <v>162500000</v>
      </c>
      <c r="I79" s="2">
        <f t="shared" si="15"/>
        <v>138000000</v>
      </c>
      <c r="J79" s="2">
        <f t="shared" si="15"/>
        <v>175500000</v>
      </c>
      <c r="K79" s="2">
        <f t="shared" si="15"/>
        <v>184500000</v>
      </c>
      <c r="L79" s="2">
        <f t="shared" si="15"/>
        <v>142500000</v>
      </c>
      <c r="M79" s="2">
        <f t="shared" si="15"/>
        <v>82000000</v>
      </c>
      <c r="N79" s="2">
        <f t="shared" si="15"/>
        <v>132000000</v>
      </c>
      <c r="O79" s="2">
        <f t="shared" si="15"/>
        <v>103000000</v>
      </c>
      <c r="P79" s="2">
        <f t="shared" si="15"/>
        <v>58000000</v>
      </c>
      <c r="Q79" s="2">
        <f t="shared" si="15"/>
        <v>51500000</v>
      </c>
      <c r="R79" s="2">
        <f t="shared" si="15"/>
        <v>26000000</v>
      </c>
      <c r="S79" s="2">
        <f t="shared" si="15"/>
        <v>42500000</v>
      </c>
      <c r="T79" s="2">
        <f t="shared" si="15"/>
        <v>24000000</v>
      </c>
      <c r="U79" s="2">
        <f t="shared" si="15"/>
        <v>46000000</v>
      </c>
      <c r="V79" s="2">
        <f t="shared" si="15"/>
        <v>19000000</v>
      </c>
      <c r="W79" s="2">
        <f t="shared" si="15"/>
        <v>17500000</v>
      </c>
      <c r="X79" s="2">
        <f t="shared" si="15"/>
        <v>40500000</v>
      </c>
      <c r="Y79" s="2">
        <f t="shared" si="15"/>
        <v>41500000</v>
      </c>
      <c r="Z79" s="2">
        <f t="shared" si="15"/>
        <v>42000000</v>
      </c>
      <c r="AA79" s="2">
        <f t="shared" si="15"/>
        <v>29000000</v>
      </c>
    </row>
    <row r="80" spans="1:27" x14ac:dyDescent="0.2">
      <c r="A80" s="7"/>
      <c r="D80" s="4" t="s">
        <v>30</v>
      </c>
      <c r="E80" s="4"/>
      <c r="F80" s="4"/>
      <c r="G80" s="4"/>
      <c r="H80" s="4" t="s">
        <v>31</v>
      </c>
      <c r="I80" s="4"/>
      <c r="J80" s="4"/>
      <c r="K80" s="4"/>
      <c r="L80" s="4" t="s">
        <v>32</v>
      </c>
      <c r="M80" s="4"/>
      <c r="N80" s="4"/>
      <c r="O80" s="4"/>
      <c r="P80" s="4" t="s">
        <v>33</v>
      </c>
      <c r="Q80" s="4"/>
      <c r="R80" s="4"/>
      <c r="S80" s="4"/>
      <c r="T80" s="4" t="s">
        <v>34</v>
      </c>
      <c r="U80" s="4"/>
      <c r="V80" s="4"/>
      <c r="W80" s="4"/>
      <c r="X80" s="4" t="s">
        <v>35</v>
      </c>
      <c r="Y80" s="4"/>
      <c r="Z80" s="4"/>
      <c r="AA80" s="4"/>
    </row>
    <row r="81" spans="1:27" x14ac:dyDescent="0.2">
      <c r="A81" s="7"/>
      <c r="D81" t="s">
        <v>7</v>
      </c>
      <c r="E81" t="s">
        <v>8</v>
      </c>
      <c r="F81" t="s">
        <v>9</v>
      </c>
      <c r="G81" t="s">
        <v>10</v>
      </c>
      <c r="H81" t="s">
        <v>7</v>
      </c>
      <c r="I81" t="s">
        <v>8</v>
      </c>
      <c r="J81" t="s">
        <v>9</v>
      </c>
      <c r="K81" t="s">
        <v>10</v>
      </c>
      <c r="L81" t="s">
        <v>7</v>
      </c>
      <c r="M81" t="s">
        <v>8</v>
      </c>
      <c r="N81" t="s">
        <v>9</v>
      </c>
      <c r="O81" t="s">
        <v>10</v>
      </c>
      <c r="P81" t="s">
        <v>7</v>
      </c>
      <c r="Q81" t="s">
        <v>8</v>
      </c>
      <c r="R81" t="s">
        <v>9</v>
      </c>
      <c r="S81" t="s">
        <v>10</v>
      </c>
      <c r="T81" t="s">
        <v>7</v>
      </c>
      <c r="U81" t="s">
        <v>8</v>
      </c>
      <c r="V81" t="s">
        <v>9</v>
      </c>
      <c r="W81" t="s">
        <v>10</v>
      </c>
      <c r="X81" t="s">
        <v>7</v>
      </c>
      <c r="Y81" t="s">
        <v>8</v>
      </c>
      <c r="Z81" t="s">
        <v>9</v>
      </c>
      <c r="AA81" t="s">
        <v>10</v>
      </c>
    </row>
    <row r="82" spans="1:27" x14ac:dyDescent="0.2">
      <c r="A82" s="7"/>
      <c r="B82" t="s">
        <v>11</v>
      </c>
      <c r="C82" t="s">
        <v>12</v>
      </c>
    </row>
    <row r="83" spans="1:27" x14ac:dyDescent="0.2">
      <c r="A83" s="7"/>
      <c r="C83" t="s">
        <v>13</v>
      </c>
      <c r="D83">
        <f t="shared" ref="D83:AA83" si="16">D37*10000000</f>
        <v>210000000</v>
      </c>
      <c r="E83">
        <f t="shared" si="16"/>
        <v>180000000</v>
      </c>
      <c r="F83">
        <f t="shared" si="16"/>
        <v>250000000</v>
      </c>
      <c r="G83">
        <f t="shared" si="16"/>
        <v>220000000</v>
      </c>
      <c r="H83">
        <f t="shared" si="16"/>
        <v>160000000</v>
      </c>
      <c r="I83">
        <f t="shared" si="16"/>
        <v>200000000</v>
      </c>
      <c r="J83">
        <f t="shared" si="16"/>
        <v>240000000</v>
      </c>
      <c r="K83">
        <f t="shared" si="16"/>
        <v>300000000</v>
      </c>
      <c r="L83">
        <f t="shared" si="16"/>
        <v>170000000</v>
      </c>
      <c r="M83">
        <f t="shared" si="16"/>
        <v>210000000</v>
      </c>
      <c r="N83">
        <f t="shared" si="16"/>
        <v>240000000</v>
      </c>
      <c r="O83">
        <f t="shared" si="16"/>
        <v>180000000</v>
      </c>
      <c r="P83">
        <f t="shared" si="16"/>
        <v>410000000</v>
      </c>
      <c r="Q83">
        <f t="shared" si="16"/>
        <v>200000000</v>
      </c>
      <c r="R83">
        <f t="shared" si="16"/>
        <v>190000000</v>
      </c>
      <c r="S83">
        <f t="shared" si="16"/>
        <v>250000000</v>
      </c>
      <c r="T83">
        <f t="shared" si="16"/>
        <v>180000000</v>
      </c>
      <c r="U83">
        <f t="shared" si="16"/>
        <v>130000000</v>
      </c>
      <c r="V83">
        <f t="shared" si="16"/>
        <v>100000000</v>
      </c>
      <c r="W83">
        <f t="shared" si="16"/>
        <v>250000000</v>
      </c>
      <c r="X83">
        <f t="shared" si="16"/>
        <v>210000000</v>
      </c>
      <c r="Y83">
        <f t="shared" si="16"/>
        <v>150000000</v>
      </c>
      <c r="Z83">
        <f t="shared" si="16"/>
        <v>200000000</v>
      </c>
      <c r="AA83">
        <f t="shared" si="16"/>
        <v>100000000</v>
      </c>
    </row>
    <row r="84" spans="1:27" x14ac:dyDescent="0.2">
      <c r="A84" s="7"/>
      <c r="C84" t="s">
        <v>14</v>
      </c>
    </row>
    <row r="85" spans="1:27" x14ac:dyDescent="0.2">
      <c r="A85" s="7"/>
      <c r="C85" t="s">
        <v>15</v>
      </c>
    </row>
    <row r="86" spans="1:27" x14ac:dyDescent="0.2">
      <c r="A86" s="7"/>
      <c r="B86" t="s">
        <v>16</v>
      </c>
      <c r="C86" t="s">
        <v>13</v>
      </c>
      <c r="D86">
        <f t="shared" ref="D86:O86" si="17">D40*10000000</f>
        <v>170000000</v>
      </c>
      <c r="E86">
        <f t="shared" si="17"/>
        <v>140000000</v>
      </c>
      <c r="F86">
        <f t="shared" si="17"/>
        <v>150000000</v>
      </c>
      <c r="G86">
        <f t="shared" si="17"/>
        <v>110000000</v>
      </c>
      <c r="H86">
        <f t="shared" si="17"/>
        <v>200000000</v>
      </c>
      <c r="I86">
        <f t="shared" si="17"/>
        <v>140000000</v>
      </c>
      <c r="K86">
        <f t="shared" si="17"/>
        <v>160000000</v>
      </c>
      <c r="L86">
        <f t="shared" si="17"/>
        <v>120000000</v>
      </c>
      <c r="M86">
        <f t="shared" si="17"/>
        <v>220000000</v>
      </c>
      <c r="N86">
        <f t="shared" si="17"/>
        <v>100000000</v>
      </c>
      <c r="O86">
        <f t="shared" si="17"/>
        <v>210000000</v>
      </c>
    </row>
    <row r="87" spans="1:27" x14ac:dyDescent="0.2">
      <c r="A87" s="7"/>
      <c r="C87" t="s">
        <v>14</v>
      </c>
      <c r="D87">
        <f t="shared" ref="D87:S87" si="18">D41*1000000</f>
        <v>149000000</v>
      </c>
      <c r="E87">
        <f t="shared" si="18"/>
        <v>139000000</v>
      </c>
      <c r="F87">
        <f t="shared" si="18"/>
        <v>103000000</v>
      </c>
      <c r="G87">
        <f t="shared" si="18"/>
        <v>190000000</v>
      </c>
      <c r="H87">
        <f t="shared" si="18"/>
        <v>118000000</v>
      </c>
      <c r="I87">
        <f t="shared" si="18"/>
        <v>147000000</v>
      </c>
      <c r="J87">
        <f t="shared" si="18"/>
        <v>237000000</v>
      </c>
      <c r="K87">
        <f t="shared" si="18"/>
        <v>180000000</v>
      </c>
      <c r="L87">
        <f t="shared" si="18"/>
        <v>129000000</v>
      </c>
      <c r="M87">
        <f t="shared" si="18"/>
        <v>144000000</v>
      </c>
      <c r="N87">
        <f t="shared" si="18"/>
        <v>109000000</v>
      </c>
      <c r="O87">
        <f t="shared" si="18"/>
        <v>129000000</v>
      </c>
      <c r="P87">
        <f t="shared" si="18"/>
        <v>25000000</v>
      </c>
      <c r="Q87">
        <f t="shared" si="18"/>
        <v>26000000</v>
      </c>
      <c r="R87">
        <f t="shared" si="18"/>
        <v>25000000</v>
      </c>
      <c r="S87">
        <f t="shared" si="18"/>
        <v>19000000</v>
      </c>
    </row>
    <row r="88" spans="1:27" x14ac:dyDescent="0.2">
      <c r="A88" s="7"/>
      <c r="C88" t="s">
        <v>15</v>
      </c>
      <c r="P88">
        <f t="shared" ref="P88:AA88" si="19">P42*100000</f>
        <v>18900000</v>
      </c>
      <c r="Q88">
        <f t="shared" si="19"/>
        <v>20300000</v>
      </c>
      <c r="R88">
        <f t="shared" si="19"/>
        <v>18900000</v>
      </c>
      <c r="S88">
        <f t="shared" si="19"/>
        <v>19300000</v>
      </c>
      <c r="T88">
        <f t="shared" si="19"/>
        <v>1100000</v>
      </c>
      <c r="U88">
        <f t="shared" si="19"/>
        <v>1200000</v>
      </c>
      <c r="V88">
        <f t="shared" si="19"/>
        <v>700000</v>
      </c>
      <c r="W88">
        <f t="shared" si="19"/>
        <v>1000000</v>
      </c>
      <c r="X88">
        <f t="shared" si="19"/>
        <v>400000</v>
      </c>
      <c r="Y88">
        <f t="shared" si="19"/>
        <v>500000</v>
      </c>
      <c r="Z88">
        <f t="shared" si="19"/>
        <v>600000</v>
      </c>
      <c r="AA88">
        <f t="shared" si="19"/>
        <v>200000</v>
      </c>
    </row>
    <row r="89" spans="1:27" x14ac:dyDescent="0.2">
      <c r="A89" s="7"/>
      <c r="C89" t="s">
        <v>17</v>
      </c>
      <c r="T89">
        <f t="shared" ref="T89:AA89" si="20">T43*10000</f>
        <v>1090000</v>
      </c>
      <c r="U89">
        <f t="shared" si="20"/>
        <v>1020000</v>
      </c>
      <c r="V89">
        <f t="shared" si="20"/>
        <v>1120000</v>
      </c>
      <c r="W89">
        <f t="shared" si="20"/>
        <v>950000</v>
      </c>
      <c r="X89">
        <f t="shared" si="20"/>
        <v>580000</v>
      </c>
      <c r="Y89">
        <f t="shared" si="20"/>
        <v>630000</v>
      </c>
      <c r="Z89">
        <f t="shared" si="20"/>
        <v>490000</v>
      </c>
      <c r="AA89">
        <f t="shared" si="20"/>
        <v>550000</v>
      </c>
    </row>
    <row r="90" spans="1:27" x14ac:dyDescent="0.2">
      <c r="B90" s="2" t="s">
        <v>37</v>
      </c>
      <c r="D90" s="2">
        <f>AVERAGE(D86:D87)</f>
        <v>159500000</v>
      </c>
      <c r="E90" s="2">
        <f t="shared" ref="E90:O90" si="21">AVERAGE(E86:E87)</f>
        <v>139500000</v>
      </c>
      <c r="F90" s="2">
        <f t="shared" si="21"/>
        <v>126500000</v>
      </c>
      <c r="G90" s="2">
        <f t="shared" si="21"/>
        <v>150000000</v>
      </c>
      <c r="H90" s="2">
        <f t="shared" si="21"/>
        <v>159000000</v>
      </c>
      <c r="I90" s="2">
        <f t="shared" si="21"/>
        <v>143500000</v>
      </c>
      <c r="J90" s="2">
        <f t="shared" si="21"/>
        <v>237000000</v>
      </c>
      <c r="K90" s="2">
        <f t="shared" si="21"/>
        <v>170000000</v>
      </c>
      <c r="L90" s="2">
        <f t="shared" si="21"/>
        <v>124500000</v>
      </c>
      <c r="M90" s="2">
        <f t="shared" si="21"/>
        <v>182000000</v>
      </c>
      <c r="N90" s="2">
        <f t="shared" si="21"/>
        <v>104500000</v>
      </c>
      <c r="O90" s="2">
        <f t="shared" si="21"/>
        <v>169500000</v>
      </c>
      <c r="P90" s="2">
        <f>AVERAGE(P87:P88)</f>
        <v>21950000</v>
      </c>
      <c r="Q90" s="2">
        <f t="shared" ref="Q90:S90" si="22">AVERAGE(Q87:Q88)</f>
        <v>23150000</v>
      </c>
      <c r="R90" s="2">
        <f t="shared" si="22"/>
        <v>21950000</v>
      </c>
      <c r="S90" s="2">
        <f t="shared" si="22"/>
        <v>19150000</v>
      </c>
      <c r="T90" s="2">
        <f>AVERAGE(T88:T89)</f>
        <v>1095000</v>
      </c>
      <c r="U90" s="2">
        <f t="shared" ref="U90:AA90" si="23">AVERAGE(U88:U89)</f>
        <v>1110000</v>
      </c>
      <c r="V90" s="2">
        <f t="shared" si="23"/>
        <v>910000</v>
      </c>
      <c r="W90" s="2">
        <f t="shared" si="23"/>
        <v>975000</v>
      </c>
      <c r="X90" s="2">
        <f t="shared" si="23"/>
        <v>490000</v>
      </c>
      <c r="Y90" s="2">
        <f t="shared" si="23"/>
        <v>565000</v>
      </c>
      <c r="Z90" s="2">
        <f t="shared" si="23"/>
        <v>545000</v>
      </c>
      <c r="AA90" s="2">
        <f t="shared" si="23"/>
        <v>375000</v>
      </c>
    </row>
    <row r="93" spans="1:27" x14ac:dyDescent="0.2">
      <c r="A93" s="7" t="s">
        <v>38</v>
      </c>
      <c r="D93" s="5" t="s">
        <v>1</v>
      </c>
      <c r="E93" s="5"/>
      <c r="F93" s="5"/>
      <c r="G93" s="5"/>
      <c r="H93" s="5" t="s">
        <v>2</v>
      </c>
      <c r="I93" s="5"/>
      <c r="J93" s="5"/>
      <c r="K93" s="5"/>
      <c r="L93" s="5" t="s">
        <v>3</v>
      </c>
      <c r="M93" s="5"/>
      <c r="N93" s="5"/>
      <c r="O93" s="5"/>
      <c r="P93" s="5" t="s">
        <v>4</v>
      </c>
      <c r="Q93" s="5"/>
      <c r="R93" s="5"/>
      <c r="S93" s="5"/>
      <c r="T93" s="5" t="s">
        <v>5</v>
      </c>
      <c r="U93" s="5"/>
      <c r="V93" s="5"/>
      <c r="W93" s="5"/>
      <c r="X93" s="5" t="s">
        <v>6</v>
      </c>
      <c r="Y93" s="5"/>
      <c r="Z93" s="5"/>
      <c r="AA93" s="5"/>
    </row>
    <row r="94" spans="1:27" x14ac:dyDescent="0.2">
      <c r="A94" s="7"/>
      <c r="D94" t="s">
        <v>39</v>
      </c>
      <c r="E94" t="s">
        <v>40</v>
      </c>
      <c r="F94" t="s">
        <v>41</v>
      </c>
      <c r="H94" t="s">
        <v>39</v>
      </c>
      <c r="I94" t="s">
        <v>40</v>
      </c>
      <c r="J94" t="s">
        <v>41</v>
      </c>
      <c r="L94" t="s">
        <v>39</v>
      </c>
      <c r="M94" t="s">
        <v>40</v>
      </c>
      <c r="N94" t="s">
        <v>41</v>
      </c>
      <c r="P94" t="s">
        <v>39</v>
      </c>
      <c r="Q94" t="s">
        <v>40</v>
      </c>
      <c r="R94" t="s">
        <v>41</v>
      </c>
      <c r="T94" t="s">
        <v>39</v>
      </c>
      <c r="U94" t="s">
        <v>40</v>
      </c>
      <c r="V94" t="s">
        <v>41</v>
      </c>
      <c r="X94" t="s">
        <v>39</v>
      </c>
      <c r="Y94" t="s">
        <v>40</v>
      </c>
      <c r="Z94" t="s">
        <v>41</v>
      </c>
    </row>
    <row r="95" spans="1:27" x14ac:dyDescent="0.2">
      <c r="A95" s="7"/>
      <c r="B95" t="s">
        <v>11</v>
      </c>
      <c r="D95">
        <f>AVERAGE(D49:G52)</f>
        <v>257500000</v>
      </c>
      <c r="E95">
        <f>STDEV(D49:G52)</f>
        <v>111707526.284362</v>
      </c>
      <c r="F95">
        <f>E95/SQRT(COUNT(D49:G52))</f>
        <v>39494574.672623433</v>
      </c>
      <c r="H95">
        <f>AVERAGE(H49:K52)</f>
        <v>222500000</v>
      </c>
      <c r="I95">
        <f>STDEV(H49:K52)</f>
        <v>74210126.378701553</v>
      </c>
      <c r="J95">
        <f>I95/SQRT(COUNT(H49:K52))</f>
        <v>26237241.797545277</v>
      </c>
      <c r="L95">
        <f>AVERAGE(L49:O52)</f>
        <v>217500000</v>
      </c>
      <c r="M95">
        <f>STDEV(L49:O52)</f>
        <v>101805135.99168617</v>
      </c>
      <c r="N95">
        <f>M95/SQRT(COUNT(L49:O52))</f>
        <v>35993551.009669967</v>
      </c>
      <c r="P95">
        <f>AVERAGE(P49:S52)</f>
        <v>168500000</v>
      </c>
      <c r="Q95">
        <f>STDEV(P49:S52)</f>
        <v>22526175.250773743</v>
      </c>
      <c r="R95">
        <f>Q95/SQRT(COUNT(P49:S52))</f>
        <v>7964205.637009345</v>
      </c>
      <c r="T95">
        <f>AVERAGE(T49:W52)</f>
        <v>124500000</v>
      </c>
      <c r="U95">
        <f>STDEV(T49:W52)</f>
        <v>19654152.596479818</v>
      </c>
      <c r="V95">
        <f>U95/SQRT(COUNT(T49:W52))</f>
        <v>6948792.289723034</v>
      </c>
      <c r="X95">
        <f>AVERAGE(X49:AA52)</f>
        <v>104125000</v>
      </c>
      <c r="Y95">
        <f>STDEV(X49:AA52)</f>
        <v>27544444.604519233</v>
      </c>
      <c r="Z95">
        <f>Y95/SQRT(COUNT(X49:AA52))</f>
        <v>9738431.7819363791</v>
      </c>
    </row>
    <row r="96" spans="1:27" x14ac:dyDescent="0.2">
      <c r="A96" s="7"/>
    </row>
    <row r="97" spans="1:27" x14ac:dyDescent="0.2">
      <c r="A97" s="7"/>
    </row>
    <row r="98" spans="1:27" x14ac:dyDescent="0.2">
      <c r="A98" s="7"/>
    </row>
    <row r="99" spans="1:27" x14ac:dyDescent="0.2">
      <c r="A99" s="7"/>
      <c r="B99" t="s">
        <v>16</v>
      </c>
      <c r="D99">
        <f>AVERAGE(D53:G56)</f>
        <v>144500000</v>
      </c>
      <c r="E99">
        <f>STDEV(D53:G56)</f>
        <v>16462077.633154327</v>
      </c>
      <c r="F99">
        <f>E99/SQRT(COUNT(D53:G56))</f>
        <v>8231038.8165771635</v>
      </c>
      <c r="H99">
        <f>AVERAGE(H53:K56)</f>
        <v>127250000</v>
      </c>
      <c r="I99">
        <f>STDEV(H53:K56)</f>
        <v>19805302.320338361</v>
      </c>
      <c r="J99">
        <f>I99/SQRT(COUNT(H53:K56))</f>
        <v>9902651.1601691805</v>
      </c>
      <c r="L99">
        <f>AVERAGE(L53:O56)</f>
        <v>96500000</v>
      </c>
      <c r="M99">
        <f>STDEV(L53:O56)</f>
        <v>19941581.3481947</v>
      </c>
      <c r="N99">
        <f>M99/SQRT(COUNT(L53:O56))</f>
        <v>9970790.6740973499</v>
      </c>
      <c r="P99">
        <f>AVERAGE(P53:S56)</f>
        <v>11325000</v>
      </c>
      <c r="Q99">
        <f>STDEV(P53:S56)</f>
        <v>1556438.2416273381</v>
      </c>
      <c r="R99">
        <f>Q99/SQRT(COUNT(P53:S56))</f>
        <v>778219.12081366905</v>
      </c>
      <c r="T99">
        <f>AVERAGE(T53:W56)</f>
        <v>837500</v>
      </c>
      <c r="U99">
        <f>STDEV(T53:W56)</f>
        <v>93585.967609109721</v>
      </c>
      <c r="V99">
        <f>U99/SQRT(COUNT(T53:W56))</f>
        <v>46792.98380455486</v>
      </c>
      <c r="X99">
        <f>AVERAGE(X53:AA56)</f>
        <v>420000</v>
      </c>
      <c r="Y99">
        <f>STDEV(X53:AA56)</f>
        <v>54772.255750516611</v>
      </c>
      <c r="Z99">
        <f>Y99/SQRT(COUNT(X53:AA56))</f>
        <v>27386.127875258306</v>
      </c>
    </row>
    <row r="100" spans="1:27" x14ac:dyDescent="0.2">
      <c r="A100" s="7"/>
    </row>
    <row r="101" spans="1:27" x14ac:dyDescent="0.2">
      <c r="A101" s="7"/>
    </row>
    <row r="102" spans="1:27" x14ac:dyDescent="0.2">
      <c r="A102" s="7"/>
    </row>
    <row r="103" spans="1:27" x14ac:dyDescent="0.2">
      <c r="A103" s="7"/>
    </row>
    <row r="104" spans="1:27" x14ac:dyDescent="0.2">
      <c r="A104" s="7"/>
      <c r="D104" s="4" t="s">
        <v>18</v>
      </c>
      <c r="E104" s="4"/>
      <c r="F104" s="4"/>
      <c r="G104" s="4"/>
      <c r="H104" s="4" t="s">
        <v>19</v>
      </c>
      <c r="I104" s="4"/>
      <c r="J104" s="4"/>
      <c r="K104" s="4"/>
      <c r="L104" s="4" t="s">
        <v>20</v>
      </c>
      <c r="M104" s="4"/>
      <c r="N104" s="4"/>
      <c r="O104" s="4"/>
      <c r="P104" s="4" t="s">
        <v>21</v>
      </c>
      <c r="Q104" s="4"/>
      <c r="R104" s="4"/>
      <c r="S104" s="4"/>
      <c r="T104" s="4" t="s">
        <v>22</v>
      </c>
      <c r="U104" s="4"/>
      <c r="V104" s="4"/>
      <c r="W104" s="4"/>
      <c r="X104" s="4" t="s">
        <v>23</v>
      </c>
      <c r="Y104" s="4"/>
      <c r="Z104" s="4"/>
      <c r="AA104" s="4"/>
    </row>
    <row r="105" spans="1:27" x14ac:dyDescent="0.2">
      <c r="A105" s="7"/>
      <c r="D105" t="s">
        <v>39</v>
      </c>
      <c r="E105" t="s">
        <v>40</v>
      </c>
      <c r="F105" t="s">
        <v>41</v>
      </c>
      <c r="H105" t="s">
        <v>39</v>
      </c>
      <c r="I105" t="s">
        <v>40</v>
      </c>
      <c r="J105" t="s">
        <v>41</v>
      </c>
      <c r="L105" t="s">
        <v>39</v>
      </c>
      <c r="M105" t="s">
        <v>40</v>
      </c>
      <c r="N105" t="s">
        <v>41</v>
      </c>
      <c r="P105" t="s">
        <v>39</v>
      </c>
      <c r="Q105" t="s">
        <v>40</v>
      </c>
      <c r="R105" t="s">
        <v>41</v>
      </c>
      <c r="T105" t="s">
        <v>39</v>
      </c>
      <c r="U105" t="s">
        <v>40</v>
      </c>
      <c r="V105" t="s">
        <v>41</v>
      </c>
      <c r="X105" t="s">
        <v>39</v>
      </c>
      <c r="Y105" t="s">
        <v>40</v>
      </c>
      <c r="Z105" t="s">
        <v>41</v>
      </c>
    </row>
    <row r="106" spans="1:27" x14ac:dyDescent="0.2">
      <c r="A106" s="7"/>
      <c r="B106" t="s">
        <v>11</v>
      </c>
      <c r="D106">
        <f>AVERAGE(D60:G63)</f>
        <v>183750000</v>
      </c>
      <c r="E106">
        <f>STDEV(D60:G63)</f>
        <v>82104028.089804634</v>
      </c>
      <c r="F106">
        <f>E106/SQRT(COUNT(D60:G63))</f>
        <v>29028157.512515817</v>
      </c>
      <c r="H106">
        <f>AVERAGE(H60:K63)</f>
        <v>216250000</v>
      </c>
      <c r="I106">
        <f>STDEV(H60:K63)</f>
        <v>109536360.56449148</v>
      </c>
      <c r="J106">
        <f>I106/SQRT(COUNT(H60:K63))</f>
        <v>38726951.670823321</v>
      </c>
      <c r="L106">
        <f>AVERAGE(L60:O63)</f>
        <v>263750000</v>
      </c>
      <c r="M106">
        <f>STDEV(L60:O63)</f>
        <v>165955028.3316882</v>
      </c>
      <c r="N106">
        <f>M106/SQRT(COUNT(L60:O63))</f>
        <v>58673962.952671163</v>
      </c>
      <c r="P106">
        <f>AVERAGE(P60:S63)</f>
        <v>168375000</v>
      </c>
      <c r="Q106">
        <f>STDEV(P60:S63)</f>
        <v>34866838.522748642</v>
      </c>
      <c r="R106">
        <f>Q106/SQRT(COUNT(P60:S63))</f>
        <v>12327288.978985954</v>
      </c>
      <c r="T106">
        <f>AVERAGE(T60:W63)</f>
        <v>196285714.2857143</v>
      </c>
      <c r="U106">
        <f>STDEV(T60:W63)</f>
        <v>68967901.436620712</v>
      </c>
      <c r="V106">
        <f>U106/SQRT(COUNT(T60:W63))</f>
        <v>26067416.521044672</v>
      </c>
      <c r="X106">
        <f>AVERAGE(X60:AA63)</f>
        <v>114375000</v>
      </c>
      <c r="Y106">
        <f>STDEV(X60:AA63)</f>
        <v>39122289.956348047</v>
      </c>
      <c r="Z106">
        <f>Y106/SQRT(COUNT(X60:AA63))</f>
        <v>13831818.261840031</v>
      </c>
    </row>
    <row r="107" spans="1:27" x14ac:dyDescent="0.2">
      <c r="A107" s="7"/>
    </row>
    <row r="108" spans="1:27" x14ac:dyDescent="0.2">
      <c r="A108" s="7"/>
    </row>
    <row r="109" spans="1:27" x14ac:dyDescent="0.2">
      <c r="A109" s="7"/>
    </row>
    <row r="110" spans="1:27" x14ac:dyDescent="0.2">
      <c r="A110" s="7"/>
      <c r="B110" t="s">
        <v>16</v>
      </c>
      <c r="D110">
        <f>AVERAGE(D64:G67)</f>
        <v>125500000</v>
      </c>
      <c r="E110">
        <f>STDEV(D64:G67)</f>
        <v>11503622.617824931</v>
      </c>
      <c r="F110">
        <f>E110/SQRT(COUNT(D64:G67))</f>
        <v>5751811.3089124653</v>
      </c>
      <c r="H110">
        <f>AVERAGE(H64:K67)</f>
        <v>111000000</v>
      </c>
      <c r="I110">
        <f>STDEV(H64:K67)</f>
        <v>16145174.717749778</v>
      </c>
      <c r="J110">
        <f>I110/SQRT(COUNT(H64:K67))</f>
        <v>8072587.3588748891</v>
      </c>
      <c r="L110">
        <f>AVERAGE(L64:O67)</f>
        <v>78750000</v>
      </c>
      <c r="M110">
        <f>STDEV(L64:O67)</f>
        <v>5439056.2906935737</v>
      </c>
      <c r="N110">
        <f>M110/SQRT(COUNT(L64:O67))</f>
        <v>2719528.1453467868</v>
      </c>
      <c r="P110">
        <f>AVERAGE(P64:S67)</f>
        <v>9000000</v>
      </c>
      <c r="Q110">
        <f>STDEV(P64:S67)</f>
        <v>408248.290463863</v>
      </c>
      <c r="R110">
        <f>Q110/SQRT(COUNT(P64:S67))</f>
        <v>204124.1452319315</v>
      </c>
      <c r="T110">
        <f>AVERAGE(T64:W67)</f>
        <v>442500</v>
      </c>
      <c r="U110">
        <f>STDEV(T64:W67)</f>
        <v>50579.969684978394</v>
      </c>
      <c r="V110">
        <f>U110/SQRT(COUNT(T64:W67))</f>
        <v>25289.984842489197</v>
      </c>
      <c r="X110">
        <f>AVERAGE(X64:AA67)</f>
        <v>367500</v>
      </c>
      <c r="Y110">
        <f>STDEV(X64:AA67)</f>
        <v>35939.764421413041</v>
      </c>
      <c r="Z110">
        <f>Y110/SQRT(COUNT(X64:AA67))</f>
        <v>17969.882210706521</v>
      </c>
    </row>
    <row r="111" spans="1:27" x14ac:dyDescent="0.2">
      <c r="A111" s="7"/>
    </row>
    <row r="112" spans="1:27" x14ac:dyDescent="0.2">
      <c r="A112" s="7"/>
    </row>
    <row r="113" spans="1:27" x14ac:dyDescent="0.2">
      <c r="A113" s="7"/>
    </row>
    <row r="114" spans="1:27" x14ac:dyDescent="0.2">
      <c r="A114" s="7"/>
    </row>
    <row r="115" spans="1:27" x14ac:dyDescent="0.2">
      <c r="A115" s="7"/>
      <c r="D115" s="4" t="s">
        <v>24</v>
      </c>
      <c r="E115" s="4"/>
      <c r="F115" s="4"/>
      <c r="G115" s="4"/>
      <c r="H115" s="4" t="s">
        <v>25</v>
      </c>
      <c r="I115" s="4"/>
      <c r="J115" s="4"/>
      <c r="K115" s="4"/>
      <c r="L115" s="4" t="s">
        <v>26</v>
      </c>
      <c r="M115" s="4"/>
      <c r="N115" s="4"/>
      <c r="O115" s="4"/>
      <c r="P115" s="4" t="s">
        <v>27</v>
      </c>
      <c r="Q115" s="4"/>
      <c r="R115" s="4"/>
      <c r="S115" s="4"/>
      <c r="T115" s="4" t="s">
        <v>28</v>
      </c>
      <c r="U115" s="4"/>
      <c r="V115" s="4"/>
      <c r="W115" s="4"/>
      <c r="X115" s="4" t="s">
        <v>29</v>
      </c>
      <c r="Y115" s="4"/>
      <c r="Z115" s="4"/>
      <c r="AA115" s="4"/>
    </row>
    <row r="116" spans="1:27" x14ac:dyDescent="0.2">
      <c r="A116" s="7"/>
      <c r="D116" t="s">
        <v>39</v>
      </c>
      <c r="E116" t="s">
        <v>40</v>
      </c>
      <c r="F116" t="s">
        <v>41</v>
      </c>
      <c r="H116" t="s">
        <v>39</v>
      </c>
      <c r="I116" t="s">
        <v>40</v>
      </c>
      <c r="J116" t="s">
        <v>41</v>
      </c>
      <c r="L116" t="s">
        <v>39</v>
      </c>
      <c r="M116" t="s">
        <v>40</v>
      </c>
      <c r="N116" t="s">
        <v>41</v>
      </c>
      <c r="P116" t="s">
        <v>39</v>
      </c>
      <c r="Q116" t="s">
        <v>40</v>
      </c>
      <c r="R116" t="s">
        <v>41</v>
      </c>
      <c r="T116" t="s">
        <v>39</v>
      </c>
      <c r="U116" t="s">
        <v>40</v>
      </c>
      <c r="V116" t="s">
        <v>41</v>
      </c>
      <c r="X116" t="s">
        <v>39</v>
      </c>
      <c r="Y116" t="s">
        <v>40</v>
      </c>
      <c r="Z116" t="s">
        <v>41</v>
      </c>
    </row>
    <row r="117" spans="1:27" x14ac:dyDescent="0.2">
      <c r="A117" s="7"/>
      <c r="B117" t="s">
        <v>11</v>
      </c>
      <c r="D117">
        <f>AVERAGE(D71:G74)</f>
        <v>177500000</v>
      </c>
      <c r="E117">
        <f>STDEV(D71:G74)</f>
        <v>49916597.106239788</v>
      </c>
      <c r="F117">
        <f>E117/SQRT(COUNT(D71:G74))</f>
        <v>24958298.553119894</v>
      </c>
      <c r="H117">
        <f>AVERAGE(H71:K74)</f>
        <v>187500000</v>
      </c>
      <c r="I117">
        <f>STDEV(H71:K74)</f>
        <v>99121138.007995039</v>
      </c>
      <c r="J117">
        <f>I117/SQRT(COUNT(H71:K74))</f>
        <v>49560569.00399752</v>
      </c>
      <c r="L117">
        <f>AVERAGE(L71:O74)</f>
        <v>182500000</v>
      </c>
      <c r="M117">
        <f>STDEV(L71:O74)</f>
        <v>92150239.645193905</v>
      </c>
      <c r="N117">
        <f>M117/SQRT(COUNT(L71:O74))</f>
        <v>46075119.822596952</v>
      </c>
      <c r="P117">
        <f>AVERAGE(P71:S74)</f>
        <v>202500000</v>
      </c>
      <c r="Q117">
        <f>STDEV(P71:S74)</f>
        <v>75883682.918881401</v>
      </c>
      <c r="R117">
        <f>Q117/SQRT(COUNT(P71:S74))</f>
        <v>37941841.459440701</v>
      </c>
      <c r="T117">
        <f>AVERAGE(T71:W74)</f>
        <v>100000000</v>
      </c>
      <c r="U117">
        <f>STDEV(T71:W74)</f>
        <v>20000000</v>
      </c>
      <c r="V117">
        <f>U117/SQRT(COUNT(T71:W74))</f>
        <v>10000000</v>
      </c>
      <c r="X117">
        <f>AVERAGE(X71:AA74)</f>
        <v>112500000</v>
      </c>
      <c r="Y117">
        <f>STDEV(X71:AA74)</f>
        <v>43493294.502332963</v>
      </c>
      <c r="Z117">
        <f>Y117/SQRT(COUNT(X71:AA74))</f>
        <v>21746647.251166482</v>
      </c>
    </row>
    <row r="118" spans="1:27" x14ac:dyDescent="0.2">
      <c r="A118" s="7"/>
    </row>
    <row r="119" spans="1:27" x14ac:dyDescent="0.2">
      <c r="A119" s="7"/>
    </row>
    <row r="120" spans="1:27" x14ac:dyDescent="0.2">
      <c r="A120" s="7"/>
    </row>
    <row r="121" spans="1:27" x14ac:dyDescent="0.2">
      <c r="A121" s="7"/>
      <c r="B121" t="s">
        <v>16</v>
      </c>
      <c r="D121">
        <f>AVERAGE(D75:G78)</f>
        <v>130875000</v>
      </c>
      <c r="E121">
        <f>STDEV(D75:G78)</f>
        <v>30638153.152098261</v>
      </c>
      <c r="F121">
        <f>E121/SQRT(COUNT(D75:G78))</f>
        <v>10832222.928440338</v>
      </c>
      <c r="H121">
        <f>AVERAGE(H75:K78)</f>
        <v>165125000</v>
      </c>
      <c r="I121">
        <f>STDEV(H75:K78)</f>
        <v>34790957.363742009</v>
      </c>
      <c r="J121">
        <f>I121/SQRT(COUNT(H75:K78))</f>
        <v>12300460.937937012</v>
      </c>
      <c r="L121">
        <f>AVERAGE(L75:O78)</f>
        <v>114875000</v>
      </c>
      <c r="M121">
        <f>STDEV(L75:O78)</f>
        <v>34232138.19956746</v>
      </c>
      <c r="N121">
        <f>M121/SQRT(COUNT(L75:O78))</f>
        <v>12102888.527714601</v>
      </c>
      <c r="P121">
        <f>AVERAGE(P75:S78)</f>
        <v>44500000</v>
      </c>
      <c r="Q121">
        <f>STDEV(P75:S78)</f>
        <v>14793821.103999563</v>
      </c>
      <c r="R121">
        <f>Q121/SQRT(COUNT(P75:S78))</f>
        <v>5230405.6111493735</v>
      </c>
      <c r="T121">
        <f>AVERAGE(T75:W78)</f>
        <v>26625000</v>
      </c>
      <c r="U121">
        <f>STDEV(T75:W78)</f>
        <v>15333786.225195654</v>
      </c>
      <c r="V121">
        <f>U121/SQRT(COUNT(T75:W78))</f>
        <v>5421312.1105503598</v>
      </c>
      <c r="X121">
        <f>AVERAGE(X75:AA78)</f>
        <v>39571428.571428575</v>
      </c>
      <c r="Y121">
        <f>STDEV(X75:AA78)</f>
        <v>13697410.252272056</v>
      </c>
      <c r="Z121">
        <f>Y121/SQRT(COUNT(X75:AA78))</f>
        <v>5177134.447591194</v>
      </c>
    </row>
    <row r="122" spans="1:27" x14ac:dyDescent="0.2">
      <c r="A122" s="7"/>
    </row>
    <row r="123" spans="1:27" x14ac:dyDescent="0.2">
      <c r="A123" s="7"/>
    </row>
    <row r="124" spans="1:27" x14ac:dyDescent="0.2">
      <c r="A124" s="7"/>
    </row>
    <row r="125" spans="1:27" x14ac:dyDescent="0.2">
      <c r="A125" s="7"/>
    </row>
    <row r="126" spans="1:27" x14ac:dyDescent="0.2">
      <c r="A126" s="7"/>
      <c r="D126" s="4" t="s">
        <v>30</v>
      </c>
      <c r="E126" s="4"/>
      <c r="F126" s="4"/>
      <c r="G126" s="4"/>
      <c r="H126" s="4" t="s">
        <v>31</v>
      </c>
      <c r="I126" s="4"/>
      <c r="J126" s="4"/>
      <c r="K126" s="4"/>
      <c r="L126" s="4" t="s">
        <v>32</v>
      </c>
      <c r="M126" s="4"/>
      <c r="N126" s="4"/>
      <c r="O126" s="4"/>
      <c r="P126" s="4" t="s">
        <v>33</v>
      </c>
      <c r="Q126" s="4"/>
      <c r="R126" s="4"/>
      <c r="S126" s="4"/>
      <c r="T126" s="4" t="s">
        <v>34</v>
      </c>
      <c r="U126" s="4"/>
      <c r="V126" s="4"/>
      <c r="W126" s="4"/>
      <c r="X126" s="4" t="s">
        <v>35</v>
      </c>
      <c r="Y126" s="4"/>
      <c r="Z126" s="4"/>
      <c r="AA126" s="4"/>
    </row>
    <row r="127" spans="1:27" x14ac:dyDescent="0.2">
      <c r="A127" s="7"/>
      <c r="D127" t="s">
        <v>39</v>
      </c>
      <c r="E127" t="s">
        <v>40</v>
      </c>
      <c r="F127" t="s">
        <v>41</v>
      </c>
      <c r="H127" t="s">
        <v>39</v>
      </c>
      <c r="I127" t="s">
        <v>40</v>
      </c>
      <c r="J127" t="s">
        <v>41</v>
      </c>
      <c r="L127" t="s">
        <v>39</v>
      </c>
      <c r="M127" t="s">
        <v>40</v>
      </c>
      <c r="N127" t="s">
        <v>41</v>
      </c>
      <c r="P127" t="s">
        <v>39</v>
      </c>
      <c r="Q127" t="s">
        <v>40</v>
      </c>
      <c r="R127" t="s">
        <v>41</v>
      </c>
      <c r="T127" t="s">
        <v>39</v>
      </c>
      <c r="U127" t="s">
        <v>40</v>
      </c>
      <c r="V127" t="s">
        <v>41</v>
      </c>
      <c r="X127" t="s">
        <v>39</v>
      </c>
      <c r="Y127" t="s">
        <v>40</v>
      </c>
      <c r="Z127" t="s">
        <v>41</v>
      </c>
    </row>
    <row r="128" spans="1:27" x14ac:dyDescent="0.2">
      <c r="A128" s="7"/>
      <c r="B128" t="s">
        <v>11</v>
      </c>
      <c r="D128">
        <f>AVERAGE(D82:G85)</f>
        <v>215000000</v>
      </c>
      <c r="E128">
        <f>STDEV(D82:G85)</f>
        <v>28867513.459481288</v>
      </c>
      <c r="F128">
        <f>E128/SQRT(COUNT(D82:G85))</f>
        <v>14433756.729740644</v>
      </c>
      <c r="H128">
        <f>AVERAGE(H82:K85)</f>
        <v>225000000</v>
      </c>
      <c r="I128">
        <f>STDEV(H82:K85)</f>
        <v>59721576.223896392</v>
      </c>
      <c r="J128">
        <f>I128/SQRT(COUNT(H82:K85))</f>
        <v>29860788.111948196</v>
      </c>
      <c r="L128">
        <f>AVERAGE(L82:O85)</f>
        <v>200000000</v>
      </c>
      <c r="M128">
        <f>STDEV(L82:O85)</f>
        <v>31622776.601683792</v>
      </c>
      <c r="N128">
        <f>M128/SQRT(COUNT(L82:O85))</f>
        <v>15811388.300841896</v>
      </c>
      <c r="P128">
        <f>AVERAGE(P82:S85)</f>
        <v>262500000</v>
      </c>
      <c r="Q128">
        <f>STDEV(P82:S85)</f>
        <v>101775897.60514684</v>
      </c>
      <c r="R128">
        <f>Q128/SQRT(COUNT(P82:S85))</f>
        <v>50887948.80257342</v>
      </c>
      <c r="T128">
        <f>AVERAGE(T82:W85)</f>
        <v>165000000</v>
      </c>
      <c r="U128">
        <f>STDEV(T82:W85)</f>
        <v>65574385.243020006</v>
      </c>
      <c r="V128">
        <f>U128/SQRT(COUNT(T82:W85))</f>
        <v>32787192.621510003</v>
      </c>
      <c r="X128">
        <f>AVERAGE(X82:AA85)</f>
        <v>165000000</v>
      </c>
      <c r="Y128">
        <f>STDEV(X82:AA85)</f>
        <v>50662280.511902213</v>
      </c>
      <c r="Z128">
        <f>Y128/SQRT(COUNT(X82:AA85))</f>
        <v>25331140.255951107</v>
      </c>
    </row>
    <row r="129" spans="1:27" x14ac:dyDescent="0.2">
      <c r="A129" s="7"/>
    </row>
    <row r="130" spans="1:27" x14ac:dyDescent="0.2">
      <c r="A130" s="7"/>
    </row>
    <row r="131" spans="1:27" x14ac:dyDescent="0.2">
      <c r="A131" s="7"/>
    </row>
    <row r="132" spans="1:27" x14ac:dyDescent="0.2">
      <c r="A132" s="7"/>
      <c r="B132" t="s">
        <v>16</v>
      </c>
      <c r="D132">
        <f>AVERAGE(D86:G89)</f>
        <v>143875000</v>
      </c>
      <c r="E132">
        <f>STDEV(D86:G89)</f>
        <v>28612871.728846595</v>
      </c>
      <c r="F132">
        <f>E132/SQRT(COUNT(D86:G89))</f>
        <v>10116177.81434414</v>
      </c>
      <c r="H132">
        <f>AVERAGE(H86:K89)</f>
        <v>168857142.85714287</v>
      </c>
      <c r="I132">
        <f>STDEV(H86:K89)</f>
        <v>40234432.067689553</v>
      </c>
      <c r="J132">
        <f>I132/SQRT(COUNT(H86:K89))</f>
        <v>15207185.913289834</v>
      </c>
      <c r="L132">
        <f>AVERAGE(L86:O89)</f>
        <v>145125000</v>
      </c>
      <c r="M132">
        <f>STDEV(L86:O89)</f>
        <v>45212000.619304605</v>
      </c>
      <c r="N132">
        <f>M132/SQRT(COUNT(L86:O89))</f>
        <v>15984856.114460334</v>
      </c>
      <c r="P132">
        <f>AVERAGE(P86:S89)</f>
        <v>21550000</v>
      </c>
      <c r="Q132">
        <f>STDEV(P86:S89)</f>
        <v>3179847.2559902263</v>
      </c>
      <c r="R132">
        <f>Q132/SQRT(COUNT(P86:S89))</f>
        <v>1124245.7789240621</v>
      </c>
      <c r="T132">
        <f>AVERAGE(T86:W89)</f>
        <v>1022500</v>
      </c>
      <c r="U132">
        <f>STDEV(T86:W89)</f>
        <v>151822.26450688977</v>
      </c>
      <c r="V132">
        <f>U132/SQRT(COUNT(T86:W89))</f>
        <v>53677.276383959717</v>
      </c>
      <c r="X132">
        <f>AVERAGE(X86:AA89)</f>
        <v>493750</v>
      </c>
      <c r="Y132">
        <f>STDEV(X86:AA89)</f>
        <v>139174.86431515877</v>
      </c>
      <c r="Z132">
        <f>Y132/SQRT(COUNT(X86:AA89))</f>
        <v>49205.745163983207</v>
      </c>
    </row>
    <row r="133" spans="1:27" x14ac:dyDescent="0.2">
      <c r="A133" s="7"/>
    </row>
    <row r="134" spans="1:27" x14ac:dyDescent="0.2">
      <c r="A134" s="7"/>
    </row>
    <row r="135" spans="1:27" x14ac:dyDescent="0.2">
      <c r="A135" s="7"/>
    </row>
    <row r="137" spans="1:27" x14ac:dyDescent="0.2">
      <c r="B137" t="s">
        <v>42</v>
      </c>
    </row>
    <row r="139" spans="1:27" x14ac:dyDescent="0.2">
      <c r="A139" s="6" t="s">
        <v>43</v>
      </c>
      <c r="D139" s="5" t="s">
        <v>1</v>
      </c>
      <c r="E139" s="5"/>
      <c r="F139" s="5"/>
      <c r="G139" s="5"/>
      <c r="H139" s="5" t="s">
        <v>2</v>
      </c>
      <c r="I139" s="5"/>
      <c r="J139" s="5"/>
      <c r="K139" s="5"/>
      <c r="L139" s="5" t="s">
        <v>3</v>
      </c>
      <c r="M139" s="5"/>
      <c r="N139" s="5"/>
      <c r="O139" s="5"/>
      <c r="P139" s="5" t="s">
        <v>4</v>
      </c>
      <c r="Q139" s="5"/>
      <c r="R139" s="5"/>
      <c r="S139" s="5"/>
      <c r="T139" s="5" t="s">
        <v>5</v>
      </c>
      <c r="U139" s="5"/>
      <c r="V139" s="5"/>
      <c r="W139" s="5"/>
      <c r="X139" s="5" t="s">
        <v>6</v>
      </c>
      <c r="Y139" s="5"/>
      <c r="Z139" s="5"/>
      <c r="AA139" s="5"/>
    </row>
    <row r="140" spans="1:27" x14ac:dyDescent="0.2">
      <c r="A140" s="6"/>
      <c r="D140" t="s">
        <v>7</v>
      </c>
      <c r="E140" t="s">
        <v>8</v>
      </c>
      <c r="F140" t="s">
        <v>9</v>
      </c>
      <c r="G140" t="s">
        <v>10</v>
      </c>
      <c r="H140" t="s">
        <v>7</v>
      </c>
      <c r="I140" t="s">
        <v>8</v>
      </c>
      <c r="J140" t="s">
        <v>9</v>
      </c>
      <c r="K140" t="s">
        <v>10</v>
      </c>
      <c r="L140" t="s">
        <v>7</v>
      </c>
      <c r="M140" t="s">
        <v>8</v>
      </c>
      <c r="N140" t="s">
        <v>9</v>
      </c>
      <c r="O140" t="s">
        <v>10</v>
      </c>
      <c r="P140" t="s">
        <v>7</v>
      </c>
      <c r="Q140" t="s">
        <v>8</v>
      </c>
      <c r="R140" t="s">
        <v>9</v>
      </c>
      <c r="S140" t="s">
        <v>10</v>
      </c>
      <c r="T140" t="s">
        <v>7</v>
      </c>
      <c r="U140" t="s">
        <v>8</v>
      </c>
      <c r="V140" t="s">
        <v>9</v>
      </c>
      <c r="W140" t="s">
        <v>10</v>
      </c>
      <c r="X140" t="s">
        <v>7</v>
      </c>
      <c r="Y140" t="s">
        <v>8</v>
      </c>
      <c r="Z140" t="s">
        <v>9</v>
      </c>
      <c r="AA140" t="s">
        <v>10</v>
      </c>
    </row>
    <row r="141" spans="1:27" x14ac:dyDescent="0.2">
      <c r="A141" s="6"/>
      <c r="B141" t="s">
        <v>44</v>
      </c>
      <c r="D141">
        <f>D54/D95</f>
        <v>0.52038834951456314</v>
      </c>
      <c r="E141">
        <f>E54/D95</f>
        <v>0.62135922330097082</v>
      </c>
      <c r="F141">
        <f>F54/D95</f>
        <v>0.49320388349514566</v>
      </c>
      <c r="G141">
        <f>G54/D95</f>
        <v>0.60970873786407764</v>
      </c>
      <c r="H141">
        <f>H54/H95</f>
        <v>0.55280898876404494</v>
      </c>
      <c r="I141">
        <f>I54/H95</f>
        <v>0.68764044943820224</v>
      </c>
      <c r="J141">
        <f>J54/H95</f>
        <v>0.57528089887640455</v>
      </c>
      <c r="K141">
        <f>K54/H95</f>
        <v>0.47191011235955055</v>
      </c>
      <c r="L141">
        <f>L54/L95</f>
        <v>0.37701149425287356</v>
      </c>
      <c r="M141">
        <f>M54/L95</f>
        <v>0.35402298850574715</v>
      </c>
      <c r="N141">
        <f>N54/L95</f>
        <v>0.53793103448275859</v>
      </c>
      <c r="O141">
        <f>O54/L95</f>
        <v>0.50574712643678166</v>
      </c>
      <c r="P141">
        <f>P55/P95</f>
        <v>6.8842729970326408E-2</v>
      </c>
      <c r="Q141">
        <f>Q55/P95</f>
        <v>7.9525222551928787E-2</v>
      </c>
      <c r="R141">
        <f>R55/P95</f>
        <v>5.8753709198813057E-2</v>
      </c>
      <c r="S141">
        <f>S55/P95</f>
        <v>6.172106824925816E-2</v>
      </c>
      <c r="T141">
        <f>T56/T95</f>
        <v>6.5060240963855419E-3</v>
      </c>
      <c r="U141">
        <f>U56/T95</f>
        <v>6.024096385542169E-3</v>
      </c>
      <c r="V141">
        <f>V56/T95</f>
        <v>6.5863453815261045E-3</v>
      </c>
      <c r="W141">
        <f>W56/T95</f>
        <v>7.7911646586345381E-3</v>
      </c>
      <c r="X141">
        <f>X56/X95</f>
        <v>3.4573829531812724E-3</v>
      </c>
      <c r="Y141">
        <f>Y56/X95</f>
        <v>3.8415366146458585E-3</v>
      </c>
      <c r="Z141">
        <f>Z56/X95</f>
        <v>4.1296518607442977E-3</v>
      </c>
      <c r="AA141">
        <f>AA56/X95</f>
        <v>4.7058823529411761E-3</v>
      </c>
    </row>
    <row r="142" spans="1:27" x14ac:dyDescent="0.2">
      <c r="A142" s="6"/>
    </row>
    <row r="143" spans="1:27" x14ac:dyDescent="0.2">
      <c r="A143" s="6"/>
    </row>
    <row r="144" spans="1:27" x14ac:dyDescent="0.2">
      <c r="A144" s="6"/>
    </row>
    <row r="145" spans="1:27" x14ac:dyDescent="0.2">
      <c r="A145" s="6"/>
    </row>
    <row r="146" spans="1:27" x14ac:dyDescent="0.2">
      <c r="A146" s="6"/>
    </row>
    <row r="147" spans="1:27" x14ac:dyDescent="0.2">
      <c r="A147" s="6"/>
    </row>
    <row r="148" spans="1:27" x14ac:dyDescent="0.2">
      <c r="A148" s="6"/>
    </row>
    <row r="149" spans="1:27" x14ac:dyDescent="0.2">
      <c r="A149" s="6"/>
    </row>
    <row r="150" spans="1:27" x14ac:dyDescent="0.2">
      <c r="A150" s="6"/>
      <c r="D150" s="4" t="s">
        <v>18</v>
      </c>
      <c r="E150" s="4"/>
      <c r="F150" s="4"/>
      <c r="G150" s="4"/>
      <c r="H150" s="4" t="s">
        <v>19</v>
      </c>
      <c r="I150" s="4"/>
      <c r="J150" s="4"/>
      <c r="K150" s="4"/>
      <c r="L150" s="4" t="s">
        <v>20</v>
      </c>
      <c r="M150" s="4"/>
      <c r="N150" s="4"/>
      <c r="O150" s="4"/>
      <c r="P150" s="4" t="s">
        <v>21</v>
      </c>
      <c r="Q150" s="4"/>
      <c r="R150" s="4"/>
      <c r="S150" s="4"/>
      <c r="T150" s="4" t="s">
        <v>22</v>
      </c>
      <c r="U150" s="4"/>
      <c r="V150" s="4"/>
      <c r="W150" s="4"/>
      <c r="X150" s="4" t="s">
        <v>23</v>
      </c>
      <c r="Y150" s="4"/>
      <c r="Z150" s="4"/>
      <c r="AA150" s="4"/>
    </row>
    <row r="151" spans="1:27" x14ac:dyDescent="0.2">
      <c r="A151" s="6"/>
      <c r="D151" t="s">
        <v>7</v>
      </c>
      <c r="E151" t="s">
        <v>8</v>
      </c>
      <c r="F151" t="s">
        <v>9</v>
      </c>
      <c r="G151" t="s">
        <v>10</v>
      </c>
      <c r="H151" t="s">
        <v>7</v>
      </c>
      <c r="I151" t="s">
        <v>8</v>
      </c>
      <c r="J151" t="s">
        <v>9</v>
      </c>
      <c r="K151" t="s">
        <v>10</v>
      </c>
      <c r="L151" t="s">
        <v>7</v>
      </c>
      <c r="M151" t="s">
        <v>8</v>
      </c>
      <c r="N151" t="s">
        <v>9</v>
      </c>
      <c r="O151" t="s">
        <v>10</v>
      </c>
      <c r="P151" t="s">
        <v>7</v>
      </c>
      <c r="Q151" t="s">
        <v>8</v>
      </c>
      <c r="R151" t="s">
        <v>9</v>
      </c>
      <c r="S151" t="s">
        <v>10</v>
      </c>
      <c r="T151" t="s">
        <v>7</v>
      </c>
      <c r="U151" t="s">
        <v>8</v>
      </c>
      <c r="V151" t="s">
        <v>9</v>
      </c>
      <c r="W151" t="s">
        <v>10</v>
      </c>
      <c r="X151" t="s">
        <v>7</v>
      </c>
      <c r="Y151" t="s">
        <v>8</v>
      </c>
      <c r="Z151" t="s">
        <v>9</v>
      </c>
      <c r="AA151" t="s">
        <v>10</v>
      </c>
    </row>
    <row r="152" spans="1:27" x14ac:dyDescent="0.2">
      <c r="A152" s="6"/>
      <c r="B152" t="s">
        <v>44</v>
      </c>
      <c r="D152">
        <f>D65/D106</f>
        <v>0.60408163265306125</v>
      </c>
      <c r="E152">
        <f>E65/D106</f>
        <v>0.74557823129251699</v>
      </c>
      <c r="F152">
        <f>F65/D106</f>
        <v>0.71836734693877546</v>
      </c>
      <c r="G152">
        <f>G65/D106</f>
        <v>0.66394557823129252</v>
      </c>
      <c r="H152">
        <f>H65/H106</f>
        <v>0.53179190751445082</v>
      </c>
      <c r="I152">
        <f>I65/H106</f>
        <v>0.59653179190751449</v>
      </c>
      <c r="J152">
        <f>J65/H106</f>
        <v>0.41618497109826591</v>
      </c>
      <c r="K152">
        <f>K65/H106</f>
        <v>0.50867052023121384</v>
      </c>
      <c r="L152">
        <f>L65/L106</f>
        <v>0.26919431279620853</v>
      </c>
      <c r="M152">
        <f>M65/L106</f>
        <v>0.31090047393364928</v>
      </c>
      <c r="N152">
        <f>N65/L106</f>
        <v>0.31469194312796206</v>
      </c>
      <c r="O152">
        <f>O65/L106</f>
        <v>0.29952606635071088</v>
      </c>
      <c r="P152">
        <f>P66/P106</f>
        <v>5.1670378619153676E-2</v>
      </c>
      <c r="Q152">
        <f>Q66/P106</f>
        <v>5.2858203414996287E-2</v>
      </c>
      <c r="R152">
        <f>R66/P106</f>
        <v>5.7015590200445436E-2</v>
      </c>
      <c r="S152">
        <f>S66/P106</f>
        <v>5.2264291017074985E-2</v>
      </c>
      <c r="T152">
        <f>T67/T106</f>
        <v>2.1906841339155748E-3</v>
      </c>
      <c r="U152">
        <f>U67/T106</f>
        <v>2.5473071324599709E-3</v>
      </c>
      <c r="V152">
        <f>V67/T106</f>
        <v>1.9359534206695778E-3</v>
      </c>
      <c r="W152">
        <f>W67/T106</f>
        <v>2.343522561863173E-3</v>
      </c>
      <c r="X152">
        <f>X67/X106</f>
        <v>3.6721311475409837E-3</v>
      </c>
      <c r="Y152">
        <f>Y67/X106</f>
        <v>3.0601092896174863E-3</v>
      </c>
      <c r="Z152">
        <f>Z67/X106</f>
        <v>2.9726775956284155E-3</v>
      </c>
      <c r="AA152">
        <f>AA67/X106</f>
        <v>3.1475409836065572E-3</v>
      </c>
    </row>
    <row r="153" spans="1:27" x14ac:dyDescent="0.2">
      <c r="A153" s="6"/>
    </row>
    <row r="154" spans="1:27" x14ac:dyDescent="0.2">
      <c r="A154" s="6"/>
    </row>
    <row r="155" spans="1:27" x14ac:dyDescent="0.2">
      <c r="A155" s="6"/>
    </row>
    <row r="156" spans="1:27" x14ac:dyDescent="0.2">
      <c r="A156" s="6"/>
    </row>
    <row r="157" spans="1:27" x14ac:dyDescent="0.2">
      <c r="A157" s="6"/>
    </row>
    <row r="158" spans="1:27" x14ac:dyDescent="0.2">
      <c r="A158" s="6"/>
    </row>
    <row r="159" spans="1:27" x14ac:dyDescent="0.2">
      <c r="A159" s="6"/>
    </row>
    <row r="160" spans="1:27" x14ac:dyDescent="0.2">
      <c r="A160" s="6"/>
    </row>
    <row r="161" spans="1:27" x14ac:dyDescent="0.2">
      <c r="A161" s="6"/>
      <c r="D161" s="4" t="s">
        <v>24</v>
      </c>
      <c r="E161" s="4"/>
      <c r="F161" s="4"/>
      <c r="G161" s="4"/>
      <c r="H161" s="4" t="s">
        <v>25</v>
      </c>
      <c r="I161" s="4"/>
      <c r="J161" s="4"/>
      <c r="K161" s="4"/>
      <c r="L161" s="4" t="s">
        <v>26</v>
      </c>
      <c r="M161" s="4"/>
      <c r="N161" s="4"/>
      <c r="O161" s="4"/>
      <c r="P161" s="4" t="s">
        <v>27</v>
      </c>
      <c r="Q161" s="4"/>
      <c r="R161" s="4"/>
      <c r="S161" s="4"/>
      <c r="T161" s="4" t="s">
        <v>28</v>
      </c>
      <c r="U161" s="4"/>
      <c r="V161" s="4"/>
      <c r="W161" s="4"/>
      <c r="X161" s="4" t="s">
        <v>29</v>
      </c>
      <c r="Y161" s="4"/>
      <c r="Z161" s="4"/>
      <c r="AA161" s="4"/>
    </row>
    <row r="162" spans="1:27" x14ac:dyDescent="0.2">
      <c r="A162" s="6"/>
      <c r="D162" t="s">
        <v>7</v>
      </c>
      <c r="E162" t="s">
        <v>8</v>
      </c>
      <c r="F162" t="s">
        <v>9</v>
      </c>
      <c r="G162" t="s">
        <v>10</v>
      </c>
      <c r="H162" t="s">
        <v>7</v>
      </c>
      <c r="I162" t="s">
        <v>8</v>
      </c>
      <c r="J162" t="s">
        <v>9</v>
      </c>
      <c r="K162" t="s">
        <v>10</v>
      </c>
      <c r="L162" t="s">
        <v>7</v>
      </c>
      <c r="M162" t="s">
        <v>8</v>
      </c>
      <c r="N162" t="s">
        <v>9</v>
      </c>
      <c r="O162" t="s">
        <v>10</v>
      </c>
      <c r="P162" t="s">
        <v>7</v>
      </c>
      <c r="Q162" t="s">
        <v>8</v>
      </c>
      <c r="R162" t="s">
        <v>9</v>
      </c>
      <c r="S162" t="s">
        <v>10</v>
      </c>
      <c r="T162" t="s">
        <v>7</v>
      </c>
      <c r="U162" t="s">
        <v>8</v>
      </c>
      <c r="V162" t="s">
        <v>9</v>
      </c>
      <c r="W162" t="s">
        <v>10</v>
      </c>
      <c r="X162" t="s">
        <v>7</v>
      </c>
      <c r="Y162" t="s">
        <v>8</v>
      </c>
      <c r="Z162" t="s">
        <v>9</v>
      </c>
      <c r="AA162" t="s">
        <v>10</v>
      </c>
    </row>
    <row r="163" spans="1:27" x14ac:dyDescent="0.2">
      <c r="A163" s="6"/>
      <c r="B163" t="s">
        <v>44</v>
      </c>
      <c r="D163">
        <f>D79/D117</f>
        <v>0.82816901408450705</v>
      </c>
      <c r="E163">
        <f>E79/D117</f>
        <v>0.60281690140845068</v>
      </c>
      <c r="F163">
        <f>F79/D117</f>
        <v>0.92394366197183098</v>
      </c>
      <c r="G163">
        <f>G79/D117</f>
        <v>0.59436619718309858</v>
      </c>
      <c r="H163">
        <f>H79/H117</f>
        <v>0.8666666666666667</v>
      </c>
      <c r="I163">
        <f>I79/H117</f>
        <v>0.73599999999999999</v>
      </c>
      <c r="J163">
        <f>J79/H117</f>
        <v>0.93600000000000005</v>
      </c>
      <c r="K163">
        <f>K79/H117</f>
        <v>0.98399999999999999</v>
      </c>
      <c r="L163">
        <f>L79/L117</f>
        <v>0.78082191780821919</v>
      </c>
      <c r="M163">
        <f>M79/L117</f>
        <v>0.44931506849315067</v>
      </c>
      <c r="N163">
        <f>N79/L117</f>
        <v>0.72328767123287674</v>
      </c>
      <c r="O163">
        <f>O79/L117</f>
        <v>0.56438356164383563</v>
      </c>
      <c r="P163">
        <f>P76/P117</f>
        <v>0.2271604938271605</v>
      </c>
      <c r="Q163">
        <f>Q76/P117</f>
        <v>0.2617283950617284</v>
      </c>
      <c r="R163">
        <f>R76/P117</f>
        <v>0.15802469135802469</v>
      </c>
      <c r="S163">
        <f>S76/P117</f>
        <v>0.22222222222222221</v>
      </c>
      <c r="T163">
        <f>T76/T117</f>
        <v>0.28000000000000003</v>
      </c>
      <c r="U163">
        <f>U76/T117</f>
        <v>0.32</v>
      </c>
      <c r="V163">
        <f>V76/T117</f>
        <v>0.28000000000000003</v>
      </c>
      <c r="W163">
        <f>W76/T117</f>
        <v>0.15</v>
      </c>
      <c r="X163">
        <f>X76/X117</f>
        <v>0.27555555555555555</v>
      </c>
      <c r="Y163">
        <f>Y76/X117</f>
        <v>0.20444444444444446</v>
      </c>
      <c r="Z163">
        <f>Z76/X117</f>
        <v>0.30222222222222223</v>
      </c>
      <c r="AA163">
        <f>AA76/X117</f>
        <v>0.25777777777777777</v>
      </c>
    </row>
    <row r="164" spans="1:27" x14ac:dyDescent="0.2">
      <c r="A164" s="6"/>
    </row>
    <row r="165" spans="1:27" x14ac:dyDescent="0.2">
      <c r="A165" s="6"/>
    </row>
    <row r="166" spans="1:27" x14ac:dyDescent="0.2">
      <c r="A166" s="6"/>
    </row>
    <row r="167" spans="1:27" x14ac:dyDescent="0.2">
      <c r="A167" s="6"/>
    </row>
    <row r="168" spans="1:27" x14ac:dyDescent="0.2">
      <c r="A168" s="6"/>
    </row>
    <row r="169" spans="1:27" x14ac:dyDescent="0.2">
      <c r="A169" s="6"/>
    </row>
    <row r="170" spans="1:27" x14ac:dyDescent="0.2">
      <c r="A170" s="6"/>
    </row>
    <row r="171" spans="1:27" x14ac:dyDescent="0.2">
      <c r="A171" s="6"/>
    </row>
    <row r="172" spans="1:27" x14ac:dyDescent="0.2">
      <c r="A172" s="6"/>
      <c r="D172" s="4" t="s">
        <v>30</v>
      </c>
      <c r="E172" s="4"/>
      <c r="F172" s="4"/>
      <c r="G172" s="4"/>
      <c r="H172" s="4" t="s">
        <v>31</v>
      </c>
      <c r="I172" s="4"/>
      <c r="J172" s="4"/>
      <c r="K172" s="4"/>
      <c r="L172" s="4" t="s">
        <v>32</v>
      </c>
      <c r="M172" s="4"/>
      <c r="N172" s="4"/>
      <c r="O172" s="4"/>
      <c r="P172" s="4" t="s">
        <v>33</v>
      </c>
      <c r="Q172" s="4"/>
      <c r="R172" s="4"/>
      <c r="S172" s="4"/>
      <c r="T172" s="4" t="s">
        <v>34</v>
      </c>
      <c r="U172" s="4"/>
      <c r="V172" s="4"/>
      <c r="W172" s="4"/>
      <c r="X172" s="4" t="s">
        <v>35</v>
      </c>
      <c r="Y172" s="4"/>
      <c r="Z172" s="4"/>
      <c r="AA172" s="4"/>
    </row>
    <row r="173" spans="1:27" x14ac:dyDescent="0.2">
      <c r="A173" s="6"/>
      <c r="D173" t="s">
        <v>7</v>
      </c>
      <c r="E173" t="s">
        <v>8</v>
      </c>
      <c r="F173" t="s">
        <v>9</v>
      </c>
      <c r="G173" t="s">
        <v>10</v>
      </c>
      <c r="H173" t="s">
        <v>7</v>
      </c>
      <c r="I173" t="s">
        <v>8</v>
      </c>
      <c r="J173" t="s">
        <v>9</v>
      </c>
      <c r="K173" t="s">
        <v>10</v>
      </c>
      <c r="L173" t="s">
        <v>7</v>
      </c>
      <c r="M173" t="s">
        <v>8</v>
      </c>
      <c r="N173" t="s">
        <v>9</v>
      </c>
      <c r="O173" t="s">
        <v>10</v>
      </c>
      <c r="P173" t="s">
        <v>7</v>
      </c>
      <c r="Q173" t="s">
        <v>8</v>
      </c>
      <c r="R173" t="s">
        <v>9</v>
      </c>
      <c r="S173" t="s">
        <v>10</v>
      </c>
      <c r="T173" t="s">
        <v>7</v>
      </c>
      <c r="U173" t="s">
        <v>8</v>
      </c>
      <c r="V173" t="s">
        <v>9</v>
      </c>
      <c r="W173" t="s">
        <v>10</v>
      </c>
      <c r="X173" t="s">
        <v>7</v>
      </c>
      <c r="Y173" t="s">
        <v>8</v>
      </c>
      <c r="Z173" t="s">
        <v>9</v>
      </c>
      <c r="AA173" t="s">
        <v>10</v>
      </c>
    </row>
    <row r="174" spans="1:27" x14ac:dyDescent="0.2">
      <c r="A174" s="6"/>
      <c r="B174" t="s">
        <v>44</v>
      </c>
      <c r="D174">
        <f>D90/D128</f>
        <v>0.74186046511627912</v>
      </c>
      <c r="E174">
        <f>E90/D128</f>
        <v>0.64883720930232558</v>
      </c>
      <c r="F174">
        <f>F90/D128</f>
        <v>0.58837209302325577</v>
      </c>
      <c r="G174">
        <f>G90/D128</f>
        <v>0.69767441860465118</v>
      </c>
      <c r="H174">
        <f>H90/H128</f>
        <v>0.70666666666666667</v>
      </c>
      <c r="I174">
        <f>I90/H128</f>
        <v>0.63777777777777778</v>
      </c>
      <c r="J174">
        <f>J90/H128</f>
        <v>1.0533333333333332</v>
      </c>
      <c r="K174">
        <f>K90/H128</f>
        <v>0.75555555555555554</v>
      </c>
      <c r="L174">
        <f>L90/L128</f>
        <v>0.62250000000000005</v>
      </c>
      <c r="M174">
        <f>M90/L128</f>
        <v>0.91</v>
      </c>
      <c r="N174">
        <f>N90/L128</f>
        <v>0.52249999999999996</v>
      </c>
      <c r="O174">
        <f>O90/L128</f>
        <v>0.84750000000000003</v>
      </c>
      <c r="P174">
        <f>P87/P128</f>
        <v>9.5238095238095233E-2</v>
      </c>
      <c r="Q174">
        <f>Q87/P128</f>
        <v>9.9047619047619051E-2</v>
      </c>
      <c r="R174">
        <f>R87/P128</f>
        <v>9.5238095238095233E-2</v>
      </c>
      <c r="S174">
        <f>S87/P128</f>
        <v>7.2380952380952379E-2</v>
      </c>
      <c r="T174">
        <f>T89/T128</f>
        <v>6.6060606060606058E-3</v>
      </c>
      <c r="U174">
        <f>U89/T128</f>
        <v>6.1818181818181816E-3</v>
      </c>
      <c r="V174">
        <f>V89/T128</f>
        <v>6.787878787878788E-3</v>
      </c>
      <c r="W174">
        <f>W89/T128</f>
        <v>5.7575757575757574E-3</v>
      </c>
      <c r="X174">
        <f>X89/X128</f>
        <v>3.515151515151515E-3</v>
      </c>
      <c r="Y174">
        <f>Y89/X128</f>
        <v>3.8181818181818182E-3</v>
      </c>
      <c r="Z174">
        <f>Z89/X128</f>
        <v>2.9696969696969698E-3</v>
      </c>
      <c r="AA174">
        <f>AA89/X128</f>
        <v>3.3333333333333335E-3</v>
      </c>
    </row>
    <row r="175" spans="1:27" x14ac:dyDescent="0.2">
      <c r="A175" s="6"/>
    </row>
    <row r="176" spans="1:27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</sheetData>
  <mergeCells count="100">
    <mergeCell ref="A1:A43"/>
    <mergeCell ref="D1:G1"/>
    <mergeCell ref="H1:K1"/>
    <mergeCell ref="L1:O1"/>
    <mergeCell ref="P1:S1"/>
    <mergeCell ref="D23:G23"/>
    <mergeCell ref="H23:K23"/>
    <mergeCell ref="L23:O23"/>
    <mergeCell ref="P23:S23"/>
    <mergeCell ref="X1:AA1"/>
    <mergeCell ref="D12:G12"/>
    <mergeCell ref="H12:K12"/>
    <mergeCell ref="L12:O12"/>
    <mergeCell ref="P12:S12"/>
    <mergeCell ref="T12:W12"/>
    <mergeCell ref="X12:AA12"/>
    <mergeCell ref="T1:W1"/>
    <mergeCell ref="T23:W23"/>
    <mergeCell ref="X23:AA23"/>
    <mergeCell ref="D34:G34"/>
    <mergeCell ref="H34:K34"/>
    <mergeCell ref="L34:O34"/>
    <mergeCell ref="P34:S34"/>
    <mergeCell ref="T34:W34"/>
    <mergeCell ref="X34:AA34"/>
    <mergeCell ref="A47:A89"/>
    <mergeCell ref="D47:G47"/>
    <mergeCell ref="H47:K47"/>
    <mergeCell ref="L47:O47"/>
    <mergeCell ref="P47:S47"/>
    <mergeCell ref="D69:G69"/>
    <mergeCell ref="H69:K69"/>
    <mergeCell ref="L69:O69"/>
    <mergeCell ref="P69:S69"/>
    <mergeCell ref="X47:AA47"/>
    <mergeCell ref="D58:G58"/>
    <mergeCell ref="H58:K58"/>
    <mergeCell ref="L58:O58"/>
    <mergeCell ref="P58:S58"/>
    <mergeCell ref="T58:W58"/>
    <mergeCell ref="X58:AA58"/>
    <mergeCell ref="T47:W47"/>
    <mergeCell ref="T69:W69"/>
    <mergeCell ref="X69:AA69"/>
    <mergeCell ref="D80:G80"/>
    <mergeCell ref="H80:K80"/>
    <mergeCell ref="L80:O80"/>
    <mergeCell ref="P80:S80"/>
    <mergeCell ref="T80:W80"/>
    <mergeCell ref="X80:AA80"/>
    <mergeCell ref="A93:A135"/>
    <mergeCell ref="D93:G93"/>
    <mergeCell ref="H93:K93"/>
    <mergeCell ref="L93:O93"/>
    <mergeCell ref="P93:S93"/>
    <mergeCell ref="D115:G115"/>
    <mergeCell ref="H115:K115"/>
    <mergeCell ref="L115:O115"/>
    <mergeCell ref="P115:S115"/>
    <mergeCell ref="X93:AA93"/>
    <mergeCell ref="D104:G104"/>
    <mergeCell ref="H104:K104"/>
    <mergeCell ref="L104:O104"/>
    <mergeCell ref="P104:S104"/>
    <mergeCell ref="T104:W104"/>
    <mergeCell ref="X104:AA104"/>
    <mergeCell ref="T93:W93"/>
    <mergeCell ref="T115:W115"/>
    <mergeCell ref="X115:AA115"/>
    <mergeCell ref="D126:G126"/>
    <mergeCell ref="H126:K126"/>
    <mergeCell ref="L126:O126"/>
    <mergeCell ref="P126:S126"/>
    <mergeCell ref="T126:W126"/>
    <mergeCell ref="X126:AA126"/>
    <mergeCell ref="A139:A181"/>
    <mergeCell ref="D139:G139"/>
    <mergeCell ref="H139:K139"/>
    <mergeCell ref="L139:O139"/>
    <mergeCell ref="P139:S139"/>
    <mergeCell ref="D161:G161"/>
    <mergeCell ref="H161:K161"/>
    <mergeCell ref="L161:O161"/>
    <mergeCell ref="P161:S161"/>
    <mergeCell ref="X139:AA139"/>
    <mergeCell ref="D150:G150"/>
    <mergeCell ref="H150:K150"/>
    <mergeCell ref="L150:O150"/>
    <mergeCell ref="P150:S150"/>
    <mergeCell ref="T150:W150"/>
    <mergeCell ref="X150:AA150"/>
    <mergeCell ref="T139:W139"/>
    <mergeCell ref="T161:W161"/>
    <mergeCell ref="X161:AA161"/>
    <mergeCell ref="D172:G172"/>
    <mergeCell ref="H172:K172"/>
    <mergeCell ref="L172:O172"/>
    <mergeCell ref="P172:S172"/>
    <mergeCell ref="T172:W172"/>
    <mergeCell ref="X172:AA1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6A7F-0985-AF49-AE38-8F72FC4FCEC8}">
  <dimension ref="A1:E25"/>
  <sheetViews>
    <sheetView tabSelected="1" workbookViewId="0">
      <selection activeCell="H14" sqref="H14"/>
    </sheetView>
  </sheetViews>
  <sheetFormatPr baseColWidth="10" defaultRowHeight="16" x14ac:dyDescent="0.2"/>
  <sheetData>
    <row r="1" spans="1:5" x14ac:dyDescent="0.2">
      <c r="A1" s="3"/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2">
      <c r="A2" s="3" t="s">
        <v>1</v>
      </c>
      <c r="B2" s="3">
        <v>0.52038835000000006</v>
      </c>
      <c r="C2" s="3">
        <v>0.62135921999999999</v>
      </c>
      <c r="D2" s="3">
        <v>0.49320387999999998</v>
      </c>
      <c r="E2" s="3">
        <v>0.60970873999999997</v>
      </c>
    </row>
    <row r="3" spans="1:5" x14ac:dyDescent="0.2">
      <c r="A3" s="3" t="s">
        <v>2</v>
      </c>
      <c r="B3" s="3">
        <v>0.55280898999999994</v>
      </c>
      <c r="C3" s="3">
        <v>0.68764044999999996</v>
      </c>
      <c r="D3" s="3">
        <v>0.57528089999999998</v>
      </c>
      <c r="E3" s="3">
        <v>0.47191010999999999</v>
      </c>
    </row>
    <row r="4" spans="1:5" x14ac:dyDescent="0.2">
      <c r="A4" s="3" t="s">
        <v>3</v>
      </c>
      <c r="B4" s="3">
        <v>0.37701149</v>
      </c>
      <c r="C4" s="3">
        <v>0.35402298999999998</v>
      </c>
      <c r="D4" s="3">
        <v>0.53793102999999998</v>
      </c>
      <c r="E4" s="3">
        <v>0.50574713000000004</v>
      </c>
    </row>
    <row r="5" spans="1:5" x14ac:dyDescent="0.2">
      <c r="A5" s="3" t="s">
        <v>4</v>
      </c>
      <c r="B5" s="3">
        <v>6.8842730000000005E-2</v>
      </c>
      <c r="C5" s="3">
        <v>7.9525219999999994E-2</v>
      </c>
      <c r="D5" s="3">
        <v>5.8753710000000001E-2</v>
      </c>
      <c r="E5" s="3">
        <v>6.1721070000000003E-2</v>
      </c>
    </row>
    <row r="6" spans="1:5" x14ac:dyDescent="0.2">
      <c r="A6" s="3" t="s">
        <v>5</v>
      </c>
      <c r="B6" s="3">
        <v>6.5060200000000004E-3</v>
      </c>
      <c r="C6" s="3">
        <v>6.0241000000000001E-3</v>
      </c>
      <c r="D6" s="3">
        <v>6.5863500000000004E-3</v>
      </c>
      <c r="E6" s="3">
        <v>7.7911600000000001E-3</v>
      </c>
    </row>
    <row r="7" spans="1:5" x14ac:dyDescent="0.2">
      <c r="A7" s="3" t="s">
        <v>6</v>
      </c>
      <c r="B7" s="3">
        <v>3.4573799999999999E-3</v>
      </c>
      <c r="C7" s="3">
        <v>3.8415400000000001E-3</v>
      </c>
      <c r="D7" s="3">
        <v>4.1296500000000003E-3</v>
      </c>
      <c r="E7" s="3">
        <v>4.70588E-3</v>
      </c>
    </row>
    <row r="8" spans="1:5" x14ac:dyDescent="0.2">
      <c r="A8" s="3" t="s">
        <v>18</v>
      </c>
      <c r="B8" s="3">
        <v>0.60408163000000004</v>
      </c>
      <c r="C8" s="3">
        <v>0.74557823000000001</v>
      </c>
      <c r="D8" s="3">
        <v>0.71836734999999996</v>
      </c>
      <c r="E8" s="3">
        <v>0.66394558000000004</v>
      </c>
    </row>
    <row r="9" spans="1:5" x14ac:dyDescent="0.2">
      <c r="A9" s="3" t="s">
        <v>19</v>
      </c>
      <c r="B9" s="3">
        <v>0.53179191000000003</v>
      </c>
      <c r="C9" s="3">
        <v>0.59653179000000001</v>
      </c>
      <c r="D9" s="3">
        <v>0.41618496999999999</v>
      </c>
      <c r="E9" s="3">
        <v>0.50867052000000001</v>
      </c>
    </row>
    <row r="10" spans="1:5" x14ac:dyDescent="0.2">
      <c r="A10" s="3" t="s">
        <v>20</v>
      </c>
      <c r="B10" s="3">
        <v>0.26919430999999999</v>
      </c>
      <c r="C10" s="3">
        <v>0.31090046999999998</v>
      </c>
      <c r="D10" s="3">
        <v>0.31469194</v>
      </c>
      <c r="E10" s="3">
        <v>0.29952606999999998</v>
      </c>
    </row>
    <row r="11" spans="1:5" x14ac:dyDescent="0.2">
      <c r="A11" s="3" t="s">
        <v>21</v>
      </c>
      <c r="B11" s="3">
        <v>5.1670380000000002E-2</v>
      </c>
      <c r="C11" s="3">
        <v>5.2858200000000001E-2</v>
      </c>
      <c r="D11" s="3">
        <v>5.7015589999999998E-2</v>
      </c>
      <c r="E11" s="3">
        <v>5.2264289999999998E-2</v>
      </c>
    </row>
    <row r="12" spans="1:5" x14ac:dyDescent="0.2">
      <c r="A12" s="3" t="s">
        <v>22</v>
      </c>
      <c r="B12" s="3">
        <v>2.19068E-3</v>
      </c>
      <c r="C12" s="3">
        <v>2.5473100000000001E-3</v>
      </c>
      <c r="D12" s="3">
        <v>1.9359500000000001E-3</v>
      </c>
      <c r="E12" s="3">
        <v>2.34352E-3</v>
      </c>
    </row>
    <row r="13" spans="1:5" x14ac:dyDescent="0.2">
      <c r="A13" s="3" t="s">
        <v>23</v>
      </c>
      <c r="B13" s="3">
        <v>3.67213E-3</v>
      </c>
      <c r="C13" s="3">
        <v>3.06011E-3</v>
      </c>
      <c r="D13" s="3">
        <v>2.9726800000000001E-3</v>
      </c>
      <c r="E13" s="3">
        <v>3.1475399999999999E-3</v>
      </c>
    </row>
    <row r="14" spans="1:5" x14ac:dyDescent="0.2">
      <c r="A14" s="3" t="s">
        <v>24</v>
      </c>
      <c r="B14" s="3">
        <v>0.82816900999999998</v>
      </c>
      <c r="C14" s="3">
        <v>0.60281689999999999</v>
      </c>
      <c r="D14" s="3">
        <v>0.92394366000000006</v>
      </c>
      <c r="E14" s="3">
        <v>0.59436619999999996</v>
      </c>
    </row>
    <row r="15" spans="1:5" x14ac:dyDescent="0.2">
      <c r="A15" s="3" t="s">
        <v>25</v>
      </c>
      <c r="B15" s="3">
        <v>0.86666666999999997</v>
      </c>
      <c r="C15" s="3">
        <v>0.73599999999999999</v>
      </c>
      <c r="D15" s="3">
        <v>0.93600000000000005</v>
      </c>
      <c r="E15" s="3">
        <v>0.98399999999999999</v>
      </c>
    </row>
    <row r="16" spans="1:5" x14ac:dyDescent="0.2">
      <c r="A16" s="3" t="s">
        <v>26</v>
      </c>
      <c r="B16" s="3">
        <v>0.78082191999999995</v>
      </c>
      <c r="C16" s="3">
        <v>0.44931506999999998</v>
      </c>
      <c r="D16" s="3">
        <v>0.72328767000000005</v>
      </c>
      <c r="E16" s="3">
        <v>0.56438356000000001</v>
      </c>
    </row>
    <row r="17" spans="1:5" x14ac:dyDescent="0.2">
      <c r="A17" s="3" t="s">
        <v>27</v>
      </c>
      <c r="B17" s="3">
        <v>0.22716048999999999</v>
      </c>
      <c r="C17" s="3">
        <v>0.26172840000000003</v>
      </c>
      <c r="D17" s="3">
        <v>0.15802469</v>
      </c>
      <c r="E17" s="3">
        <v>0.22222222</v>
      </c>
    </row>
    <row r="18" spans="1:5" x14ac:dyDescent="0.2">
      <c r="A18" s="3" t="s">
        <v>28</v>
      </c>
      <c r="B18" s="3">
        <v>0.28000000000000003</v>
      </c>
      <c r="C18" s="3">
        <v>0.32</v>
      </c>
      <c r="D18" s="3">
        <v>0.28000000000000003</v>
      </c>
      <c r="E18" s="3">
        <v>0.15</v>
      </c>
    </row>
    <row r="19" spans="1:5" x14ac:dyDescent="0.2">
      <c r="A19" s="3" t="s">
        <v>29</v>
      </c>
      <c r="B19" s="3">
        <v>0.27555555999999998</v>
      </c>
      <c r="C19" s="3">
        <v>0.20444444000000001</v>
      </c>
      <c r="D19" s="3">
        <v>0.30222221999999999</v>
      </c>
      <c r="E19" s="3">
        <v>0.25777778000000001</v>
      </c>
    </row>
    <row r="20" spans="1:5" x14ac:dyDescent="0.2">
      <c r="A20" s="3" t="s">
        <v>30</v>
      </c>
      <c r="B20" s="3">
        <v>0.74186046999999999</v>
      </c>
      <c r="C20" s="3">
        <v>0.64883721000000005</v>
      </c>
      <c r="D20" s="3">
        <v>0.58837209000000001</v>
      </c>
      <c r="E20" s="3">
        <v>0.69767442000000002</v>
      </c>
    </row>
    <row r="21" spans="1:5" x14ac:dyDescent="0.2">
      <c r="A21" s="3" t="s">
        <v>31</v>
      </c>
      <c r="B21" s="3">
        <v>0.70666667000000005</v>
      </c>
      <c r="C21" s="3">
        <v>0.63777777999999996</v>
      </c>
      <c r="D21" s="3">
        <v>1.0533333300000001</v>
      </c>
      <c r="E21" s="3">
        <v>0.75555556000000001</v>
      </c>
    </row>
    <row r="22" spans="1:5" x14ac:dyDescent="0.2">
      <c r="A22" s="3" t="s">
        <v>32</v>
      </c>
      <c r="B22" s="3">
        <v>0.62250000000000005</v>
      </c>
      <c r="C22" s="3">
        <v>0.91</v>
      </c>
      <c r="D22" s="3">
        <v>0.52249999999999996</v>
      </c>
      <c r="E22" s="3">
        <v>0.84750000000000003</v>
      </c>
    </row>
    <row r="23" spans="1:5" x14ac:dyDescent="0.2">
      <c r="A23" s="3" t="s">
        <v>33</v>
      </c>
      <c r="B23" s="3">
        <v>9.5238100000000006E-2</v>
      </c>
      <c r="C23" s="3">
        <v>9.9047620000000003E-2</v>
      </c>
      <c r="D23" s="3">
        <v>9.5238100000000006E-2</v>
      </c>
      <c r="E23" s="3">
        <v>7.2380949999999999E-2</v>
      </c>
    </row>
    <row r="24" spans="1:5" x14ac:dyDescent="0.2">
      <c r="A24" s="3" t="s">
        <v>34</v>
      </c>
      <c r="B24" s="3">
        <v>6.6060600000000004E-3</v>
      </c>
      <c r="C24" s="3">
        <v>6.1818200000000002E-3</v>
      </c>
      <c r="D24" s="3">
        <v>6.7878799999999996E-3</v>
      </c>
      <c r="E24" s="3">
        <v>5.75758E-3</v>
      </c>
    </row>
    <row r="25" spans="1:5" x14ac:dyDescent="0.2">
      <c r="A25" s="3" t="s">
        <v>35</v>
      </c>
      <c r="B25" s="3">
        <v>3.5151499999999999E-3</v>
      </c>
      <c r="C25" s="3">
        <v>3.81818E-3</v>
      </c>
      <c r="D25" s="3">
        <v>2.9697E-3</v>
      </c>
      <c r="E25" s="3">
        <v>3.3333299999999998E-3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extended_fig2b_raw+calc</vt:lpstr>
      <vt:lpstr>extended_fig2b_clean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Hye-In Son</cp:lastModifiedBy>
  <dcterms:created xsi:type="dcterms:W3CDTF">2023-11-12T03:14:59Z</dcterms:created>
  <dcterms:modified xsi:type="dcterms:W3CDTF">2024-10-19T02:48:21Z</dcterms:modified>
</cp:coreProperties>
</file>