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82104\Desktop\류혜정\"/>
    </mc:Choice>
  </mc:AlternateContent>
  <bookViews>
    <workbookView xWindow="0" yWindow="0" windowWidth="28800" windowHeight="12285"/>
  </bookViews>
  <sheets>
    <sheet name="급여대장" sheetId="1" r:id="rId1"/>
    <sheet name="급여기준" sheetId="2" r:id="rId2"/>
    <sheet name="개인명세서" sheetId="3" r:id="rId3"/>
  </sheets>
  <externalReferences>
    <externalReference r:id="rId4"/>
  </externalReferences>
  <definedNames>
    <definedName name="anscount" hidden="1">2</definedName>
    <definedName name="공급가">[1]거래내역!$I$5:$I$204</definedName>
    <definedName name="지역">[1]거래내역!$J$5:$J$204</definedName>
    <definedName name="품명">[1]거래내역!$D$5:$D$204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P7" i="1" s="1"/>
  <c r="F8" i="1"/>
  <c r="F9" i="1"/>
  <c r="F10" i="1"/>
  <c r="F11" i="1"/>
  <c r="L11" i="1" s="1"/>
  <c r="F12" i="1"/>
  <c r="F13" i="1"/>
  <c r="F14" i="1"/>
  <c r="F15" i="1"/>
  <c r="N15" i="1" s="1"/>
  <c r="F16" i="1"/>
  <c r="F17" i="1"/>
  <c r="F18" i="1"/>
  <c r="F19" i="1"/>
  <c r="L19" i="1" s="1"/>
  <c r="F20" i="1"/>
  <c r="F21" i="1"/>
  <c r="F22" i="1"/>
  <c r="F23" i="1"/>
  <c r="P23" i="1" s="1"/>
  <c r="F24" i="1"/>
  <c r="F25" i="1"/>
  <c r="F26" i="1"/>
  <c r="F27" i="1"/>
  <c r="N27" i="1" s="1"/>
  <c r="F28" i="1"/>
  <c r="P8" i="1"/>
  <c r="N11" i="1"/>
  <c r="P12" i="1"/>
  <c r="P16" i="1"/>
  <c r="N19" i="1"/>
  <c r="P20" i="1"/>
  <c r="P24" i="1"/>
  <c r="P28" i="1"/>
  <c r="N5" i="1"/>
  <c r="P4" i="1"/>
  <c r="P6" i="1"/>
  <c r="P9" i="1"/>
  <c r="P10" i="1"/>
  <c r="P11" i="1"/>
  <c r="P13" i="1"/>
  <c r="P14" i="1"/>
  <c r="P17" i="1"/>
  <c r="P18" i="1"/>
  <c r="P21" i="1"/>
  <c r="P22" i="1"/>
  <c r="P25" i="1"/>
  <c r="P26" i="1"/>
  <c r="P27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N4" i="1"/>
  <c r="N6" i="1"/>
  <c r="N9" i="1"/>
  <c r="N10" i="1"/>
  <c r="N13" i="1"/>
  <c r="N14" i="1"/>
  <c r="N17" i="1"/>
  <c r="N18" i="1"/>
  <c r="N21" i="1"/>
  <c r="N22" i="1"/>
  <c r="N25" i="1"/>
  <c r="N26" i="1"/>
  <c r="M4" i="1"/>
  <c r="M6" i="1"/>
  <c r="M9" i="1"/>
  <c r="M10" i="1"/>
  <c r="M13" i="1"/>
  <c r="M14" i="1"/>
  <c r="M17" i="1"/>
  <c r="M18" i="1"/>
  <c r="M21" i="1"/>
  <c r="M22" i="1"/>
  <c r="M25" i="1"/>
  <c r="M26" i="1"/>
  <c r="L6" i="1"/>
  <c r="L7" i="1"/>
  <c r="L9" i="1"/>
  <c r="Q9" i="1" s="1"/>
  <c r="R9" i="1" s="1"/>
  <c r="L10" i="1"/>
  <c r="Q10" i="1" s="1"/>
  <c r="R10" i="1" s="1"/>
  <c r="L13" i="1"/>
  <c r="Q13" i="1" s="1"/>
  <c r="R13" i="1" s="1"/>
  <c r="L14" i="1"/>
  <c r="L17" i="1"/>
  <c r="Q17" i="1" s="1"/>
  <c r="L18" i="1"/>
  <c r="Q18" i="1" s="1"/>
  <c r="L21" i="1"/>
  <c r="L22" i="1"/>
  <c r="L23" i="1"/>
  <c r="L25" i="1"/>
  <c r="Q25" i="1" s="1"/>
  <c r="R25" i="1" s="1"/>
  <c r="L26" i="1"/>
  <c r="Q26" i="1" s="1"/>
  <c r="L4" i="1"/>
  <c r="Q4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L27" i="1" l="1"/>
  <c r="Q22" i="1"/>
  <c r="R22" i="1" s="1"/>
  <c r="Q6" i="1"/>
  <c r="P15" i="1"/>
  <c r="R4" i="1"/>
  <c r="R17" i="1"/>
  <c r="Q21" i="1"/>
  <c r="R21" i="1" s="1"/>
  <c r="L15" i="1"/>
  <c r="Q15" i="1" s="1"/>
  <c r="R15" i="1" s="1"/>
  <c r="P19" i="1"/>
  <c r="N23" i="1"/>
  <c r="N7" i="1"/>
  <c r="R6" i="1"/>
  <c r="Q14" i="1"/>
  <c r="R18" i="1"/>
  <c r="Q27" i="1"/>
  <c r="R27" i="1" s="1"/>
  <c r="R26" i="1"/>
  <c r="R14" i="1"/>
  <c r="M28" i="1"/>
  <c r="M24" i="1"/>
  <c r="M20" i="1"/>
  <c r="M16" i="1"/>
  <c r="M12" i="1"/>
  <c r="M8" i="1"/>
  <c r="N28" i="1"/>
  <c r="N24" i="1"/>
  <c r="N20" i="1"/>
  <c r="N16" i="1"/>
  <c r="N12" i="1"/>
  <c r="N8" i="1"/>
  <c r="L28" i="1"/>
  <c r="L24" i="1"/>
  <c r="L20" i="1"/>
  <c r="L16" i="1"/>
  <c r="L12" i="1"/>
  <c r="Q12" i="1" s="1"/>
  <c r="R12" i="1" s="1"/>
  <c r="L8" i="1"/>
  <c r="M27" i="1"/>
  <c r="M23" i="1"/>
  <c r="Q23" i="1" s="1"/>
  <c r="R23" i="1" s="1"/>
  <c r="M19" i="1"/>
  <c r="Q19" i="1" s="1"/>
  <c r="R19" i="1" s="1"/>
  <c r="M15" i="1"/>
  <c r="M11" i="1"/>
  <c r="Q11" i="1" s="1"/>
  <c r="R11" i="1" s="1"/>
  <c r="M7" i="1"/>
  <c r="L5" i="1"/>
  <c r="Q5" i="1" s="1"/>
  <c r="P5" i="1"/>
  <c r="M5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Q7" i="1" l="1"/>
  <c r="R7" i="1" s="1"/>
  <c r="Q16" i="1"/>
  <c r="R16" i="1" s="1"/>
  <c r="Q20" i="1"/>
  <c r="R20" i="1" s="1"/>
  <c r="R5" i="1"/>
  <c r="Q8" i="1"/>
  <c r="R8" i="1" s="1"/>
  <c r="Q24" i="1"/>
  <c r="R24" i="1" s="1"/>
  <c r="Q28" i="1"/>
  <c r="R28" i="1" s="1"/>
</calcChain>
</file>

<file path=xl/comments1.xml><?xml version="1.0" encoding="utf-8"?>
<comments xmlns="http://schemas.openxmlformats.org/spreadsheetml/2006/main">
  <authors>
    <author>MOS</author>
  </authors>
  <commentList>
    <comment ref="K29" authorId="0" shapeId="0">
      <text>
        <r>
          <rPr>
            <sz val="11"/>
            <color indexed="81"/>
            <rFont val="굴림"/>
            <family val="3"/>
            <charset val="129"/>
          </rPr>
          <t>부양가족 1인당 50,000원으로 계산,
부양가족이 5인을 초과하면 5인으로 계산</t>
        </r>
      </text>
    </comment>
    <comment ref="L29" authorId="0" shapeId="0">
      <text>
        <r>
          <rPr>
            <sz val="11"/>
            <color indexed="81"/>
            <rFont val="굴림"/>
            <family val="3"/>
            <charset val="129"/>
          </rPr>
          <t>기본급의 3.5%</t>
        </r>
      </text>
    </comment>
    <comment ref="M29" authorId="0" shapeId="0">
      <text>
        <r>
          <rPr>
            <sz val="11"/>
            <color indexed="81"/>
            <rFont val="굴림"/>
            <family val="3"/>
            <charset val="129"/>
          </rPr>
          <t>기본급의 9%</t>
        </r>
      </text>
    </comment>
    <comment ref="N29" authorId="0" shapeId="0">
      <text>
        <r>
          <rPr>
            <sz val="11"/>
            <color indexed="81"/>
            <rFont val="굴림"/>
            <family val="3"/>
            <charset val="129"/>
          </rPr>
          <t>기본급의 2%</t>
        </r>
      </text>
    </comment>
    <comment ref="P29" authorId="0" shapeId="0">
      <text>
        <r>
          <rPr>
            <sz val="11"/>
            <color indexed="81"/>
            <rFont val="굴림"/>
            <family val="3"/>
            <charset val="129"/>
          </rPr>
          <t>기본급+직책수당+시간외 수당+가족 수당</t>
        </r>
      </text>
    </comment>
    <comment ref="Q29" authorId="0" shapeId="0">
      <text>
        <r>
          <rPr>
            <sz val="11"/>
            <color indexed="81"/>
            <rFont val="굴림"/>
            <family val="3"/>
            <charset val="129"/>
          </rPr>
          <t>의료보험+국민연금+세금+기타공제</t>
        </r>
      </text>
    </comment>
    <comment ref="R29" authorId="0" shapeId="0">
      <text>
        <r>
          <rPr>
            <sz val="11"/>
            <color indexed="81"/>
            <rFont val="굴림"/>
            <family val="3"/>
            <charset val="129"/>
          </rPr>
          <t>지급합계-공제합계</t>
        </r>
      </text>
    </comment>
  </commentList>
</comments>
</file>

<file path=xl/sharedStrings.xml><?xml version="1.0" encoding="utf-8"?>
<sst xmlns="http://schemas.openxmlformats.org/spreadsheetml/2006/main" count="162" uniqueCount="100">
  <si>
    <t>2017년 4월 급여 지급 내역</t>
    <phoneticPr fontId="3" type="noConversion"/>
  </si>
  <si>
    <t>사번</t>
    <phoneticPr fontId="3" type="noConversion"/>
  </si>
  <si>
    <t>성명</t>
    <phoneticPr fontId="3" type="noConversion"/>
  </si>
  <si>
    <t>부서</t>
    <phoneticPr fontId="3" type="noConversion"/>
  </si>
  <si>
    <t>직위</t>
    <phoneticPr fontId="3" type="noConversion"/>
  </si>
  <si>
    <t>호봉</t>
    <phoneticPr fontId="3" type="noConversion"/>
  </si>
  <si>
    <t>기본급</t>
    <phoneticPr fontId="3" type="noConversion"/>
  </si>
  <si>
    <t>직책수당</t>
    <phoneticPr fontId="3" type="noConversion"/>
  </si>
  <si>
    <t>시간외근무</t>
    <phoneticPr fontId="3" type="noConversion"/>
  </si>
  <si>
    <t>시간외수당</t>
    <phoneticPr fontId="3" type="noConversion"/>
  </si>
  <si>
    <t>부양가족</t>
    <phoneticPr fontId="3" type="noConversion"/>
  </si>
  <si>
    <t>가족수당</t>
    <phoneticPr fontId="3" type="noConversion"/>
  </si>
  <si>
    <t>의료보험</t>
    <phoneticPr fontId="3" type="noConversion"/>
  </si>
  <si>
    <t>국민연금</t>
    <phoneticPr fontId="3" type="noConversion"/>
  </si>
  <si>
    <t>세금</t>
    <phoneticPr fontId="3" type="noConversion"/>
  </si>
  <si>
    <t>기타 공제</t>
    <phoneticPr fontId="3" type="noConversion"/>
  </si>
  <si>
    <t>지급합계</t>
    <phoneticPr fontId="3" type="noConversion"/>
  </si>
  <si>
    <t>공제합계</t>
    <phoneticPr fontId="3" type="noConversion"/>
  </si>
  <si>
    <t>차감지급액</t>
    <phoneticPr fontId="3" type="noConversion"/>
  </si>
  <si>
    <t>YJ-001</t>
    <phoneticPr fontId="3" type="noConversion"/>
  </si>
  <si>
    <t>유진하</t>
    <phoneticPr fontId="3" type="noConversion"/>
  </si>
  <si>
    <t>홍보부</t>
  </si>
  <si>
    <t>대리</t>
  </si>
  <si>
    <t>YJ-002</t>
  </si>
  <si>
    <t>황의찬</t>
    <phoneticPr fontId="3" type="noConversion"/>
  </si>
  <si>
    <t>영업부</t>
  </si>
  <si>
    <t>YJ-003</t>
  </si>
  <si>
    <t>배한성</t>
    <phoneticPr fontId="3" type="noConversion"/>
  </si>
  <si>
    <t>주임</t>
    <phoneticPr fontId="3" type="noConversion"/>
  </si>
  <si>
    <t>YJ-004</t>
  </si>
  <si>
    <t>김경민</t>
    <phoneticPr fontId="3" type="noConversion"/>
  </si>
  <si>
    <t>기획실</t>
  </si>
  <si>
    <t>YJ-005</t>
  </si>
  <si>
    <t>배태욱</t>
    <phoneticPr fontId="3" type="noConversion"/>
  </si>
  <si>
    <t>부장</t>
  </si>
  <si>
    <t>YJ-006</t>
  </si>
  <si>
    <t>김순정</t>
    <phoneticPr fontId="3" type="noConversion"/>
  </si>
  <si>
    <t>YJ-007</t>
  </si>
  <si>
    <t>강태평</t>
    <phoneticPr fontId="3" type="noConversion"/>
  </si>
  <si>
    <t>전산실</t>
  </si>
  <si>
    <t>YJ-008</t>
  </si>
  <si>
    <t>배철수</t>
    <phoneticPr fontId="3" type="noConversion"/>
  </si>
  <si>
    <t>총무부</t>
  </si>
  <si>
    <t>YJ-009</t>
  </si>
  <si>
    <t>은지원</t>
    <phoneticPr fontId="3" type="noConversion"/>
  </si>
  <si>
    <t>YJ-010</t>
  </si>
  <si>
    <t>양희은</t>
    <phoneticPr fontId="3" type="noConversion"/>
  </si>
  <si>
    <t>과장</t>
  </si>
  <si>
    <t>YJ-011</t>
  </si>
  <si>
    <t>은예영</t>
    <phoneticPr fontId="3" type="noConversion"/>
  </si>
  <si>
    <t>사원</t>
  </si>
  <si>
    <t>YJ-012</t>
  </si>
  <si>
    <t>이솔희</t>
    <phoneticPr fontId="3" type="noConversion"/>
  </si>
  <si>
    <t>YJ-013</t>
  </si>
  <si>
    <t>서만복</t>
    <phoneticPr fontId="3" type="noConversion"/>
  </si>
  <si>
    <t>YJ-014</t>
  </si>
  <si>
    <t>이철희</t>
    <phoneticPr fontId="3" type="noConversion"/>
  </si>
  <si>
    <t>YJ-015</t>
  </si>
  <si>
    <t>박은영</t>
    <phoneticPr fontId="3" type="noConversion"/>
  </si>
  <si>
    <t>YJ-016</t>
  </si>
  <si>
    <t>엄희숙</t>
    <phoneticPr fontId="3" type="noConversion"/>
  </si>
  <si>
    <t>YJ-017</t>
  </si>
  <si>
    <t>전성옥</t>
    <phoneticPr fontId="3" type="noConversion"/>
  </si>
  <si>
    <t>YJ-018</t>
  </si>
  <si>
    <t>김석구</t>
    <phoneticPr fontId="3" type="noConversion"/>
  </si>
  <si>
    <t>YJ-019</t>
  </si>
  <si>
    <t>안태희</t>
    <phoneticPr fontId="3" type="noConversion"/>
  </si>
  <si>
    <t>YJ-020</t>
  </si>
  <si>
    <t>송도순</t>
    <phoneticPr fontId="3" type="noConversion"/>
  </si>
  <si>
    <t>YJ-021</t>
  </si>
  <si>
    <t>김형식</t>
    <phoneticPr fontId="3" type="noConversion"/>
  </si>
  <si>
    <t>YJ-022</t>
  </si>
  <si>
    <t>오태호</t>
    <phoneticPr fontId="3" type="noConversion"/>
  </si>
  <si>
    <t>YJ-023</t>
  </si>
  <si>
    <t>최은지</t>
    <phoneticPr fontId="3" type="noConversion"/>
  </si>
  <si>
    <t>YJ-024</t>
  </si>
  <si>
    <t>채연희</t>
    <phoneticPr fontId="3" type="noConversion"/>
  </si>
  <si>
    <t>YJ-025</t>
  </si>
  <si>
    <t>황석영</t>
    <phoneticPr fontId="3" type="noConversion"/>
  </si>
  <si>
    <t>&lt;직위와 호봉에 대한 기본급&gt;</t>
    <phoneticPr fontId="3" type="noConversion"/>
  </si>
  <si>
    <t>부장</t>
    <phoneticPr fontId="3" type="noConversion"/>
  </si>
  <si>
    <t>과장</t>
    <phoneticPr fontId="3" type="noConversion"/>
  </si>
  <si>
    <t>대리</t>
    <phoneticPr fontId="3" type="noConversion"/>
  </si>
  <si>
    <t>사원</t>
    <phoneticPr fontId="3" type="noConversion"/>
  </si>
  <si>
    <t>&lt;직위에 대한 직책 수당&gt;</t>
    <phoneticPr fontId="3" type="noConversion"/>
  </si>
  <si>
    <t>수당</t>
    <phoneticPr fontId="3" type="noConversion"/>
  </si>
  <si>
    <t>&lt;시간외 근무 수당&gt;</t>
    <phoneticPr fontId="3" type="noConversion"/>
  </si>
  <si>
    <t>부터</t>
    <phoneticPr fontId="3" type="noConversion"/>
  </si>
  <si>
    <t>까지</t>
    <phoneticPr fontId="3" type="noConversion"/>
  </si>
  <si>
    <t>이상</t>
    <phoneticPr fontId="3" type="noConversion"/>
  </si>
  <si>
    <t>▶ 사원 성명을 선택하세요.</t>
    <phoneticPr fontId="3" type="noConversion"/>
  </si>
  <si>
    <t>2017년 4월 급여 지급 명세서</t>
    <phoneticPr fontId="3" type="noConversion"/>
  </si>
  <si>
    <t>급여 내역</t>
    <phoneticPr fontId="3" type="noConversion"/>
  </si>
  <si>
    <t>급 여 내 역</t>
    <phoneticPr fontId="3" type="noConversion"/>
  </si>
  <si>
    <t>공 제 내 역</t>
    <phoneticPr fontId="3" type="noConversion"/>
  </si>
  <si>
    <t>기타공제</t>
    <phoneticPr fontId="3" type="noConversion"/>
  </si>
  <si>
    <t>- 수 고 하 셨 습 니 다 -</t>
    <phoneticPr fontId="3" type="noConversion"/>
  </si>
  <si>
    <t>Lee&amp;Lee 주식회사</t>
    <phoneticPr fontId="3" type="noConversion"/>
  </si>
  <si>
    <t>대 표 이 사
이  재  원</t>
    <phoneticPr fontId="3" type="noConversion"/>
  </si>
  <si>
    <t>[급여기준]셀에서 &lt;직책과 호봉에 대한 기본급&gt;사용(index-match함수 사용/hlookup사용/vlookup-match함수 사용)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</si>
</sst>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12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18"/>
      <color indexed="62"/>
      <name val="굴림"/>
      <family val="3"/>
      <charset val="129"/>
    </font>
    <font>
      <sz val="8"/>
      <name val="돋움"/>
      <family val="3"/>
      <charset val="129"/>
    </font>
    <font>
      <sz val="10"/>
      <name val="굴림"/>
      <family val="3"/>
      <charset val="129"/>
    </font>
    <font>
      <sz val="11"/>
      <color indexed="81"/>
      <name val="굴림"/>
      <family val="3"/>
      <charset val="129"/>
    </font>
    <font>
      <b/>
      <sz val="10"/>
      <name val="굴림"/>
      <family val="3"/>
      <charset val="129"/>
    </font>
    <font>
      <b/>
      <sz val="11"/>
      <color indexed="12"/>
      <name val="돋움"/>
      <family val="3"/>
      <charset val="129"/>
    </font>
    <font>
      <b/>
      <u val="singleAccounting"/>
      <sz val="24"/>
      <name val="궁서"/>
      <family val="1"/>
      <charset val="129"/>
    </font>
    <font>
      <b/>
      <sz val="11"/>
      <color indexed="9"/>
      <name val="돋움"/>
      <family val="3"/>
      <charset val="129"/>
    </font>
    <font>
      <b/>
      <sz val="12"/>
      <name val="바탕"/>
      <family val="1"/>
      <charset val="129"/>
    </font>
    <font>
      <b/>
      <sz val="20"/>
      <color indexed="54"/>
      <name val="HY목판L"/>
      <family val="1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darkGray">
        <fgColor indexed="9"/>
        <bgColor indexed="44"/>
      </patternFill>
    </fill>
    <fill>
      <patternFill patternType="solid">
        <fgColor indexed="54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2" fillId="0" borderId="0" xfId="0" applyFont="1" applyAlignment="1">
      <alignment horizontal="left" vertical="center" indent="1"/>
    </xf>
    <xf numFmtId="0" fontId="4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2" xfId="0" applyFont="1" applyBorder="1">
      <alignment vertical="center"/>
    </xf>
    <xf numFmtId="0" fontId="4" fillId="0" borderId="2" xfId="0" applyFont="1" applyBorder="1" applyAlignment="1">
      <alignment horizontal="center" vertical="center"/>
    </xf>
    <xf numFmtId="41" fontId="4" fillId="3" borderId="2" xfId="1" applyFont="1" applyFill="1" applyBorder="1" applyAlignment="1">
      <alignment horizontal="center" vertical="center"/>
    </xf>
    <xf numFmtId="41" fontId="4" fillId="3" borderId="2" xfId="1" applyFont="1" applyFill="1" applyBorder="1">
      <alignment vertical="center"/>
    </xf>
    <xf numFmtId="41" fontId="4" fillId="0" borderId="2" xfId="1" applyFont="1" applyBorder="1">
      <alignment vertical="center"/>
    </xf>
    <xf numFmtId="0" fontId="4" fillId="0" borderId="3" xfId="0" applyFont="1" applyBorder="1">
      <alignment vertical="center"/>
    </xf>
    <xf numFmtId="0" fontId="4" fillId="0" borderId="3" xfId="0" applyFont="1" applyBorder="1" applyAlignment="1">
      <alignment horizontal="center" vertical="center"/>
    </xf>
    <xf numFmtId="41" fontId="4" fillId="0" borderId="3" xfId="1" applyFont="1" applyBorder="1">
      <alignment vertical="center"/>
    </xf>
    <xf numFmtId="0" fontId="4" fillId="0" borderId="4" xfId="0" applyFont="1" applyBorder="1">
      <alignment vertical="center"/>
    </xf>
    <xf numFmtId="0" fontId="4" fillId="0" borderId="4" xfId="0" applyFont="1" applyBorder="1" applyAlignment="1">
      <alignment horizontal="center" vertical="center"/>
    </xf>
    <xf numFmtId="41" fontId="4" fillId="0" borderId="4" xfId="1" applyFont="1" applyBorder="1">
      <alignment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41" fontId="4" fillId="0" borderId="1" xfId="1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 vertical="center" indent="1"/>
    </xf>
    <xf numFmtId="0" fontId="0" fillId="4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41" fontId="0" fillId="0" borderId="1" xfId="1" applyFont="1" applyBorder="1">
      <alignment vertical="center"/>
    </xf>
    <xf numFmtId="0" fontId="1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 wrapText="1"/>
    </xf>
    <xf numFmtId="0" fontId="6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quotePrefix="1" applyFont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/AppData/Local/Microsoft/Windows/Temporary%20Internet%20Files/Content.IE5/L4RKPNNX/2_&#49688;&#49885;&#51089;&#49457;%20&#48143;%20&#54632;&#4968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기초함수"/>
      <sheetName val="기준표"/>
      <sheetName val="lookup계열 실습"/>
      <sheetName val="IF함수"/>
      <sheetName val="(실습) IF 함수"/>
      <sheetName val="AND_OR_NOT"/>
      <sheetName val="반올림"/>
      <sheetName val="반올림, 올림, 내림"/>
      <sheetName val="count계열 함수"/>
      <sheetName val="(실습)count계열"/>
      <sheetName val="sumif, countif로 팀별매출현황구하기"/>
      <sheetName val="sumifs, countifs로 다중조건처리하기"/>
      <sheetName val="거래내역"/>
      <sheetName val="averageif, averageifs로 거래집계구하기"/>
      <sheetName val="date함수"/>
      <sheetName val="근속기간 구하기"/>
      <sheetName val="(실습)주민번호에서 성별구하기"/>
      <sheetName val="(실습)주민번호에서 생년월일과 나이구하기"/>
      <sheetName val="choose와 row"/>
      <sheetName val="Large&amp;Small"/>
      <sheetName val="index와 match1"/>
      <sheetName val="index와 match2"/>
      <sheetName val="INDEX(참조형)"/>
      <sheetName val="매출-수금분석"/>
      <sheetName val="급여대장"/>
      <sheetName val="급여기준"/>
      <sheetName val="개인명세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5">
          <cell r="D5" t="str">
            <v>복숭아</v>
          </cell>
          <cell r="I5">
            <v>137170</v>
          </cell>
          <cell r="J5" t="str">
            <v>서울</v>
          </cell>
        </row>
        <row r="6">
          <cell r="D6" t="str">
            <v>딸기</v>
          </cell>
          <cell r="I6">
            <v>172480</v>
          </cell>
          <cell r="J6" t="str">
            <v>인천</v>
          </cell>
        </row>
        <row r="7">
          <cell r="D7" t="str">
            <v>수박</v>
          </cell>
          <cell r="I7">
            <v>348480</v>
          </cell>
          <cell r="J7" t="str">
            <v>대전</v>
          </cell>
        </row>
        <row r="8">
          <cell r="D8" t="str">
            <v>수박</v>
          </cell>
          <cell r="I8">
            <v>367840</v>
          </cell>
          <cell r="J8" t="str">
            <v>대전</v>
          </cell>
        </row>
        <row r="9">
          <cell r="D9" t="str">
            <v>자두</v>
          </cell>
          <cell r="I9">
            <v>250800</v>
          </cell>
          <cell r="J9" t="str">
            <v>인천</v>
          </cell>
        </row>
        <row r="10">
          <cell r="D10" t="str">
            <v>포도</v>
          </cell>
          <cell r="I10">
            <v>126500</v>
          </cell>
          <cell r="J10" t="str">
            <v>부산</v>
          </cell>
        </row>
        <row r="11">
          <cell r="D11" t="str">
            <v>토마토</v>
          </cell>
          <cell r="I11">
            <v>67210</v>
          </cell>
          <cell r="J11" t="str">
            <v>서울</v>
          </cell>
        </row>
        <row r="12">
          <cell r="D12" t="str">
            <v>토마토</v>
          </cell>
          <cell r="I12">
            <v>8580</v>
          </cell>
          <cell r="J12" t="str">
            <v>인천</v>
          </cell>
        </row>
        <row r="13">
          <cell r="D13" t="str">
            <v>수박</v>
          </cell>
          <cell r="I13">
            <v>193600</v>
          </cell>
          <cell r="J13" t="str">
            <v>인천</v>
          </cell>
        </row>
        <row r="14">
          <cell r="D14" t="str">
            <v>딸기</v>
          </cell>
          <cell r="I14">
            <v>277200</v>
          </cell>
          <cell r="J14" t="str">
            <v>서울</v>
          </cell>
        </row>
        <row r="15">
          <cell r="D15" t="str">
            <v>참외</v>
          </cell>
          <cell r="I15">
            <v>105820</v>
          </cell>
          <cell r="J15" t="str">
            <v>대전</v>
          </cell>
        </row>
        <row r="16">
          <cell r="D16" t="str">
            <v>앵두</v>
          </cell>
          <cell r="I16">
            <v>237600</v>
          </cell>
          <cell r="J16" t="str">
            <v>서울</v>
          </cell>
        </row>
        <row r="17">
          <cell r="D17" t="str">
            <v>키위</v>
          </cell>
          <cell r="I17">
            <v>193600</v>
          </cell>
          <cell r="J17" t="str">
            <v>서울</v>
          </cell>
        </row>
        <row r="18">
          <cell r="D18" t="str">
            <v>수박</v>
          </cell>
          <cell r="I18">
            <v>222640</v>
          </cell>
          <cell r="J18" t="str">
            <v>인천</v>
          </cell>
        </row>
        <row r="19">
          <cell r="D19" t="str">
            <v>배</v>
          </cell>
          <cell r="I19">
            <v>152460</v>
          </cell>
          <cell r="J19" t="str">
            <v>부산</v>
          </cell>
        </row>
        <row r="20">
          <cell r="D20" t="str">
            <v>딸기</v>
          </cell>
          <cell r="I20">
            <v>135520</v>
          </cell>
          <cell r="J20" t="str">
            <v>부산</v>
          </cell>
        </row>
        <row r="21">
          <cell r="D21" t="str">
            <v>복숭아</v>
          </cell>
          <cell r="I21">
            <v>86130</v>
          </cell>
          <cell r="J21" t="str">
            <v>인천</v>
          </cell>
        </row>
        <row r="22">
          <cell r="D22" t="str">
            <v>자두</v>
          </cell>
          <cell r="I22">
            <v>94050</v>
          </cell>
          <cell r="J22" t="str">
            <v>인천</v>
          </cell>
        </row>
        <row r="23">
          <cell r="D23" t="str">
            <v>배</v>
          </cell>
          <cell r="I23">
            <v>152460</v>
          </cell>
          <cell r="J23" t="str">
            <v>인천</v>
          </cell>
        </row>
        <row r="24">
          <cell r="D24" t="str">
            <v>귤</v>
          </cell>
          <cell r="I24">
            <v>65780</v>
          </cell>
          <cell r="J24" t="str">
            <v>대전</v>
          </cell>
        </row>
        <row r="25">
          <cell r="D25" t="str">
            <v>참외</v>
          </cell>
          <cell r="I25">
            <v>2860</v>
          </cell>
          <cell r="J25" t="str">
            <v>서울</v>
          </cell>
        </row>
        <row r="26">
          <cell r="D26" t="str">
            <v>복숭아</v>
          </cell>
          <cell r="I26">
            <v>3190</v>
          </cell>
          <cell r="J26" t="str">
            <v>인천</v>
          </cell>
        </row>
        <row r="27">
          <cell r="D27" t="str">
            <v>앵두</v>
          </cell>
          <cell r="I27">
            <v>202950</v>
          </cell>
          <cell r="J27" t="str">
            <v>대전</v>
          </cell>
        </row>
        <row r="28">
          <cell r="D28" t="str">
            <v>사과</v>
          </cell>
          <cell r="I28">
            <v>15400</v>
          </cell>
          <cell r="J28" t="str">
            <v>서울</v>
          </cell>
        </row>
        <row r="29">
          <cell r="D29" t="str">
            <v>살구</v>
          </cell>
          <cell r="I29">
            <v>101640</v>
          </cell>
          <cell r="J29" t="str">
            <v>대전</v>
          </cell>
        </row>
        <row r="30">
          <cell r="D30" t="str">
            <v>앵두</v>
          </cell>
          <cell r="I30">
            <v>202950</v>
          </cell>
          <cell r="J30" t="str">
            <v>인천</v>
          </cell>
        </row>
        <row r="31">
          <cell r="D31" t="str">
            <v>키위</v>
          </cell>
          <cell r="I31">
            <v>72600</v>
          </cell>
          <cell r="J31" t="str">
            <v>인천</v>
          </cell>
        </row>
        <row r="32">
          <cell r="D32" t="str">
            <v>살구</v>
          </cell>
          <cell r="I32">
            <v>130680</v>
          </cell>
          <cell r="J32" t="str">
            <v>서울</v>
          </cell>
        </row>
        <row r="33">
          <cell r="D33" t="str">
            <v>키위</v>
          </cell>
          <cell r="I33">
            <v>296450</v>
          </cell>
          <cell r="J33" t="str">
            <v>대전</v>
          </cell>
        </row>
        <row r="34">
          <cell r="D34" t="str">
            <v>포도</v>
          </cell>
          <cell r="I34">
            <v>68310</v>
          </cell>
          <cell r="J34" t="str">
            <v>인천</v>
          </cell>
        </row>
        <row r="35">
          <cell r="D35" t="str">
            <v>자두</v>
          </cell>
          <cell r="I35">
            <v>288420</v>
          </cell>
          <cell r="J35" t="str">
            <v>인천</v>
          </cell>
        </row>
        <row r="36">
          <cell r="D36" t="str">
            <v>토마토</v>
          </cell>
          <cell r="I36">
            <v>18590</v>
          </cell>
          <cell r="J36" t="str">
            <v>인천</v>
          </cell>
        </row>
        <row r="37">
          <cell r="D37" t="str">
            <v>살구</v>
          </cell>
          <cell r="I37">
            <v>159720</v>
          </cell>
          <cell r="J37" t="str">
            <v>부산</v>
          </cell>
        </row>
        <row r="38">
          <cell r="D38" t="str">
            <v>참외</v>
          </cell>
          <cell r="I38">
            <v>34320</v>
          </cell>
          <cell r="J38" t="str">
            <v>대전</v>
          </cell>
        </row>
        <row r="39">
          <cell r="D39" t="str">
            <v>참외</v>
          </cell>
          <cell r="I39">
            <v>100100</v>
          </cell>
          <cell r="J39" t="str">
            <v>인천</v>
          </cell>
        </row>
        <row r="40">
          <cell r="D40" t="str">
            <v>귤</v>
          </cell>
          <cell r="I40">
            <v>25300</v>
          </cell>
          <cell r="J40" t="str">
            <v>부산</v>
          </cell>
        </row>
        <row r="41">
          <cell r="D41" t="str">
            <v>귤</v>
          </cell>
          <cell r="I41">
            <v>227700</v>
          </cell>
          <cell r="J41" t="str">
            <v>서울</v>
          </cell>
        </row>
        <row r="42">
          <cell r="D42" t="str">
            <v>토마토</v>
          </cell>
          <cell r="I42">
            <v>44330</v>
          </cell>
          <cell r="J42" t="str">
            <v>서울</v>
          </cell>
        </row>
        <row r="43">
          <cell r="D43" t="str">
            <v>귤</v>
          </cell>
          <cell r="I43">
            <v>106260</v>
          </cell>
          <cell r="J43" t="str">
            <v>부산</v>
          </cell>
        </row>
        <row r="44">
          <cell r="D44" t="str">
            <v>복숭아</v>
          </cell>
          <cell r="I44">
            <v>41470</v>
          </cell>
          <cell r="J44" t="str">
            <v>부산</v>
          </cell>
        </row>
        <row r="45">
          <cell r="D45" t="str">
            <v>귤</v>
          </cell>
          <cell r="I45">
            <v>20240</v>
          </cell>
          <cell r="J45" t="str">
            <v>인천</v>
          </cell>
        </row>
        <row r="46">
          <cell r="D46" t="str">
            <v>수박</v>
          </cell>
          <cell r="I46">
            <v>48400</v>
          </cell>
          <cell r="J46" t="str">
            <v>서울</v>
          </cell>
        </row>
        <row r="47">
          <cell r="D47" t="str">
            <v>자두</v>
          </cell>
          <cell r="I47">
            <v>100320</v>
          </cell>
          <cell r="J47" t="str">
            <v>부산</v>
          </cell>
        </row>
        <row r="48">
          <cell r="D48" t="str">
            <v>배</v>
          </cell>
          <cell r="I48">
            <v>120120</v>
          </cell>
          <cell r="J48" t="str">
            <v>인천</v>
          </cell>
        </row>
        <row r="49">
          <cell r="D49" t="str">
            <v>앵두</v>
          </cell>
          <cell r="I49">
            <v>24750</v>
          </cell>
          <cell r="J49" t="str">
            <v>인천</v>
          </cell>
        </row>
        <row r="50">
          <cell r="D50" t="str">
            <v>배</v>
          </cell>
          <cell r="I50">
            <v>18480</v>
          </cell>
          <cell r="J50" t="str">
            <v>서울</v>
          </cell>
        </row>
        <row r="51">
          <cell r="D51" t="str">
            <v>배</v>
          </cell>
          <cell r="I51">
            <v>83160</v>
          </cell>
          <cell r="J51" t="str">
            <v>인천</v>
          </cell>
        </row>
        <row r="52">
          <cell r="D52" t="str">
            <v>토마토</v>
          </cell>
          <cell r="I52">
            <v>20020</v>
          </cell>
          <cell r="J52" t="str">
            <v>부산</v>
          </cell>
        </row>
        <row r="53">
          <cell r="D53" t="str">
            <v>사과</v>
          </cell>
          <cell r="I53">
            <v>11000</v>
          </cell>
          <cell r="J53" t="str">
            <v>인천</v>
          </cell>
        </row>
        <row r="54">
          <cell r="D54" t="str">
            <v>사과</v>
          </cell>
          <cell r="I54">
            <v>46200</v>
          </cell>
          <cell r="J54" t="str">
            <v>서울</v>
          </cell>
        </row>
        <row r="55">
          <cell r="D55" t="str">
            <v>자두</v>
          </cell>
          <cell r="I55">
            <v>206910</v>
          </cell>
          <cell r="J55" t="str">
            <v>대전</v>
          </cell>
        </row>
        <row r="56">
          <cell r="D56" t="str">
            <v>토마토</v>
          </cell>
          <cell r="I56">
            <v>67210</v>
          </cell>
          <cell r="J56" t="str">
            <v>부산</v>
          </cell>
        </row>
        <row r="57">
          <cell r="D57" t="str">
            <v>수박</v>
          </cell>
          <cell r="I57">
            <v>38720</v>
          </cell>
          <cell r="J57" t="str">
            <v>대전</v>
          </cell>
        </row>
        <row r="58">
          <cell r="D58" t="str">
            <v>오렌지</v>
          </cell>
          <cell r="I58">
            <v>29040</v>
          </cell>
          <cell r="J58" t="str">
            <v>대전</v>
          </cell>
        </row>
        <row r="59">
          <cell r="D59" t="str">
            <v>키위</v>
          </cell>
          <cell r="I59">
            <v>163350</v>
          </cell>
          <cell r="J59" t="str">
            <v>부산</v>
          </cell>
        </row>
        <row r="60">
          <cell r="D60" t="str">
            <v>살구</v>
          </cell>
          <cell r="I60">
            <v>135520</v>
          </cell>
          <cell r="J60" t="str">
            <v>서울</v>
          </cell>
        </row>
        <row r="61">
          <cell r="D61" t="str">
            <v>메론</v>
          </cell>
          <cell r="I61">
            <v>2310</v>
          </cell>
          <cell r="J61" t="str">
            <v>대전</v>
          </cell>
        </row>
        <row r="62">
          <cell r="D62" t="str">
            <v>메론</v>
          </cell>
          <cell r="I62">
            <v>43890</v>
          </cell>
          <cell r="J62" t="str">
            <v>서울</v>
          </cell>
        </row>
        <row r="63">
          <cell r="D63" t="str">
            <v>오렌지</v>
          </cell>
          <cell r="I63">
            <v>79200</v>
          </cell>
          <cell r="J63" t="str">
            <v>부산</v>
          </cell>
        </row>
        <row r="64">
          <cell r="D64" t="str">
            <v>수박</v>
          </cell>
          <cell r="I64">
            <v>174240</v>
          </cell>
          <cell r="J64" t="str">
            <v>인천</v>
          </cell>
        </row>
        <row r="65">
          <cell r="D65" t="str">
            <v>오렌지</v>
          </cell>
          <cell r="I65">
            <v>21120</v>
          </cell>
          <cell r="J65" t="str">
            <v>부산</v>
          </cell>
        </row>
        <row r="66">
          <cell r="D66" t="str">
            <v>자두</v>
          </cell>
          <cell r="I66">
            <v>282150</v>
          </cell>
          <cell r="J66" t="str">
            <v>부산</v>
          </cell>
        </row>
        <row r="67">
          <cell r="D67" t="str">
            <v>자두</v>
          </cell>
          <cell r="I67">
            <v>131670</v>
          </cell>
          <cell r="J67" t="str">
            <v>인천</v>
          </cell>
        </row>
        <row r="68">
          <cell r="D68" t="str">
            <v>수박</v>
          </cell>
          <cell r="I68">
            <v>164560</v>
          </cell>
          <cell r="J68" t="str">
            <v>부산</v>
          </cell>
        </row>
        <row r="69">
          <cell r="D69" t="str">
            <v>바나나</v>
          </cell>
          <cell r="I69">
            <v>65780</v>
          </cell>
          <cell r="J69" t="str">
            <v>서울</v>
          </cell>
        </row>
        <row r="70">
          <cell r="D70" t="str">
            <v>포도</v>
          </cell>
          <cell r="I70">
            <v>25300</v>
          </cell>
          <cell r="J70" t="str">
            <v>대전</v>
          </cell>
        </row>
        <row r="71">
          <cell r="D71" t="str">
            <v>복숭아</v>
          </cell>
          <cell r="I71">
            <v>41470</v>
          </cell>
          <cell r="J71" t="str">
            <v>부산</v>
          </cell>
        </row>
        <row r="72">
          <cell r="D72" t="str">
            <v>토마토</v>
          </cell>
          <cell r="I72">
            <v>5720</v>
          </cell>
          <cell r="J72" t="str">
            <v>대전</v>
          </cell>
        </row>
        <row r="73">
          <cell r="D73" t="str">
            <v>앵두</v>
          </cell>
          <cell r="I73">
            <v>59400</v>
          </cell>
          <cell r="J73" t="str">
            <v>서울</v>
          </cell>
        </row>
        <row r="74">
          <cell r="D74" t="str">
            <v>귤</v>
          </cell>
          <cell r="I74">
            <v>192280</v>
          </cell>
          <cell r="J74" t="str">
            <v>대전</v>
          </cell>
        </row>
        <row r="75">
          <cell r="D75" t="str">
            <v>귤</v>
          </cell>
          <cell r="I75">
            <v>15180</v>
          </cell>
          <cell r="J75" t="str">
            <v>서울</v>
          </cell>
        </row>
        <row r="76">
          <cell r="D76" t="str">
            <v>참외</v>
          </cell>
          <cell r="I76">
            <v>51480</v>
          </cell>
          <cell r="J76" t="str">
            <v>대전</v>
          </cell>
        </row>
        <row r="77">
          <cell r="D77" t="str">
            <v>포도</v>
          </cell>
          <cell r="I77">
            <v>2530</v>
          </cell>
          <cell r="J77" t="str">
            <v>인천</v>
          </cell>
        </row>
        <row r="78">
          <cell r="D78" t="str">
            <v>귤</v>
          </cell>
          <cell r="I78">
            <v>5060</v>
          </cell>
          <cell r="J78" t="str">
            <v>인천</v>
          </cell>
        </row>
        <row r="79">
          <cell r="D79" t="str">
            <v>메론</v>
          </cell>
          <cell r="I79">
            <v>16170</v>
          </cell>
          <cell r="J79" t="str">
            <v>서울</v>
          </cell>
        </row>
        <row r="80">
          <cell r="D80" t="str">
            <v>귤</v>
          </cell>
          <cell r="I80">
            <v>151800</v>
          </cell>
          <cell r="J80" t="str">
            <v>서울</v>
          </cell>
        </row>
        <row r="81">
          <cell r="D81" t="str">
            <v>바나나</v>
          </cell>
          <cell r="I81">
            <v>18590</v>
          </cell>
          <cell r="J81" t="str">
            <v>부산</v>
          </cell>
        </row>
        <row r="82">
          <cell r="D82" t="str">
            <v>참외</v>
          </cell>
          <cell r="I82">
            <v>65780</v>
          </cell>
          <cell r="J82" t="str">
            <v>서울</v>
          </cell>
        </row>
        <row r="83">
          <cell r="D83" t="str">
            <v>배</v>
          </cell>
          <cell r="I83">
            <v>203280</v>
          </cell>
          <cell r="J83" t="str">
            <v>서울</v>
          </cell>
        </row>
        <row r="84">
          <cell r="D84" t="str">
            <v>복숭아</v>
          </cell>
          <cell r="I84">
            <v>130790</v>
          </cell>
          <cell r="J84" t="str">
            <v>부산</v>
          </cell>
        </row>
        <row r="85">
          <cell r="D85" t="str">
            <v>수박</v>
          </cell>
          <cell r="I85">
            <v>358160</v>
          </cell>
          <cell r="J85" t="str">
            <v>부산</v>
          </cell>
        </row>
        <row r="86">
          <cell r="D86" t="str">
            <v>배</v>
          </cell>
          <cell r="I86">
            <v>143220</v>
          </cell>
          <cell r="J86" t="str">
            <v>부산</v>
          </cell>
        </row>
        <row r="87">
          <cell r="D87" t="str">
            <v>배</v>
          </cell>
          <cell r="I87">
            <v>175560</v>
          </cell>
          <cell r="J87" t="str">
            <v>부산</v>
          </cell>
        </row>
        <row r="88">
          <cell r="D88" t="str">
            <v>오렌지</v>
          </cell>
          <cell r="I88">
            <v>29040</v>
          </cell>
          <cell r="J88" t="str">
            <v>부산</v>
          </cell>
        </row>
        <row r="89">
          <cell r="D89" t="str">
            <v>토마토</v>
          </cell>
          <cell r="I89">
            <v>48620</v>
          </cell>
          <cell r="J89" t="str">
            <v>인천</v>
          </cell>
        </row>
        <row r="90">
          <cell r="D90" t="str">
            <v>귤</v>
          </cell>
          <cell r="I90">
            <v>5060</v>
          </cell>
          <cell r="J90" t="str">
            <v>인천</v>
          </cell>
        </row>
        <row r="91">
          <cell r="D91" t="str">
            <v>복숭아</v>
          </cell>
          <cell r="I91">
            <v>143550</v>
          </cell>
          <cell r="J91" t="str">
            <v>인천</v>
          </cell>
        </row>
        <row r="92">
          <cell r="D92" t="str">
            <v>배</v>
          </cell>
          <cell r="I92">
            <v>9240</v>
          </cell>
          <cell r="J92" t="str">
            <v>부산</v>
          </cell>
        </row>
        <row r="93">
          <cell r="D93" t="str">
            <v>살구</v>
          </cell>
          <cell r="I93">
            <v>101640</v>
          </cell>
          <cell r="J93" t="str">
            <v>서울</v>
          </cell>
        </row>
        <row r="94">
          <cell r="D94" t="str">
            <v>딸기</v>
          </cell>
          <cell r="I94">
            <v>295680</v>
          </cell>
          <cell r="J94" t="str">
            <v>대전</v>
          </cell>
        </row>
        <row r="95">
          <cell r="D95" t="str">
            <v>키위</v>
          </cell>
          <cell r="I95">
            <v>290400</v>
          </cell>
          <cell r="J95" t="str">
            <v>인천</v>
          </cell>
        </row>
        <row r="96">
          <cell r="D96" t="str">
            <v>키위</v>
          </cell>
          <cell r="I96">
            <v>151250</v>
          </cell>
          <cell r="J96" t="str">
            <v>인천</v>
          </cell>
        </row>
        <row r="97">
          <cell r="D97" t="str">
            <v>딸기</v>
          </cell>
          <cell r="I97">
            <v>221760</v>
          </cell>
          <cell r="J97" t="str">
            <v>인천</v>
          </cell>
        </row>
        <row r="98">
          <cell r="D98" t="str">
            <v>배</v>
          </cell>
          <cell r="I98">
            <v>115500</v>
          </cell>
          <cell r="J98" t="str">
            <v>부산</v>
          </cell>
        </row>
        <row r="99">
          <cell r="D99" t="str">
            <v>앵두</v>
          </cell>
          <cell r="I99">
            <v>133650</v>
          </cell>
          <cell r="J99" t="str">
            <v>대전</v>
          </cell>
        </row>
        <row r="100">
          <cell r="D100" t="str">
            <v>귤</v>
          </cell>
          <cell r="I100">
            <v>96140</v>
          </cell>
          <cell r="J100" t="str">
            <v>서울</v>
          </cell>
        </row>
        <row r="101">
          <cell r="D101" t="str">
            <v>수박</v>
          </cell>
          <cell r="I101">
            <v>319440</v>
          </cell>
          <cell r="J101" t="str">
            <v>부산</v>
          </cell>
        </row>
        <row r="102">
          <cell r="D102" t="str">
            <v>복숭아</v>
          </cell>
          <cell r="I102">
            <v>127600</v>
          </cell>
          <cell r="J102" t="str">
            <v>서울</v>
          </cell>
        </row>
        <row r="103">
          <cell r="D103" t="str">
            <v>살구</v>
          </cell>
          <cell r="I103">
            <v>145200</v>
          </cell>
          <cell r="J103" t="str">
            <v>대전</v>
          </cell>
        </row>
        <row r="104">
          <cell r="D104" t="str">
            <v>딸기</v>
          </cell>
          <cell r="I104">
            <v>18480</v>
          </cell>
          <cell r="J104" t="str">
            <v>서울</v>
          </cell>
        </row>
        <row r="105">
          <cell r="D105" t="str">
            <v>사과</v>
          </cell>
          <cell r="I105">
            <v>33000</v>
          </cell>
          <cell r="J105" t="str">
            <v>대전</v>
          </cell>
        </row>
        <row r="106">
          <cell r="D106" t="str">
            <v>사과</v>
          </cell>
          <cell r="I106">
            <v>103400</v>
          </cell>
          <cell r="J106" t="str">
            <v>서울</v>
          </cell>
        </row>
        <row r="107">
          <cell r="D107" t="str">
            <v>키위</v>
          </cell>
          <cell r="I107">
            <v>12100</v>
          </cell>
          <cell r="J107" t="str">
            <v>부산</v>
          </cell>
        </row>
        <row r="108">
          <cell r="D108" t="str">
            <v>토마토</v>
          </cell>
          <cell r="I108">
            <v>58630</v>
          </cell>
          <cell r="J108" t="str">
            <v>대전</v>
          </cell>
        </row>
        <row r="109">
          <cell r="D109" t="str">
            <v>키위</v>
          </cell>
          <cell r="I109">
            <v>133100</v>
          </cell>
          <cell r="J109" t="str">
            <v>부산</v>
          </cell>
        </row>
        <row r="110">
          <cell r="D110" t="str">
            <v>키위</v>
          </cell>
          <cell r="I110">
            <v>18150</v>
          </cell>
          <cell r="J110" t="str">
            <v>인천</v>
          </cell>
        </row>
        <row r="111">
          <cell r="D111" t="str">
            <v>자두</v>
          </cell>
          <cell r="I111">
            <v>275880</v>
          </cell>
          <cell r="J111" t="str">
            <v>대전</v>
          </cell>
        </row>
        <row r="112">
          <cell r="D112" t="str">
            <v>키위</v>
          </cell>
          <cell r="I112">
            <v>266200</v>
          </cell>
          <cell r="J112" t="str">
            <v>인천</v>
          </cell>
        </row>
        <row r="113">
          <cell r="D113" t="str">
            <v>사과</v>
          </cell>
          <cell r="I113">
            <v>41800</v>
          </cell>
          <cell r="J113" t="str">
            <v>대전</v>
          </cell>
        </row>
        <row r="114">
          <cell r="D114" t="str">
            <v>살구</v>
          </cell>
          <cell r="I114">
            <v>208120</v>
          </cell>
          <cell r="J114" t="str">
            <v>대전</v>
          </cell>
        </row>
        <row r="115">
          <cell r="D115" t="str">
            <v>귤</v>
          </cell>
          <cell r="I115">
            <v>237820</v>
          </cell>
          <cell r="J115" t="str">
            <v>대전</v>
          </cell>
        </row>
        <row r="116">
          <cell r="D116" t="str">
            <v>사과</v>
          </cell>
          <cell r="I116">
            <v>103400</v>
          </cell>
          <cell r="J116" t="str">
            <v>대전</v>
          </cell>
        </row>
        <row r="117">
          <cell r="D117" t="str">
            <v>바나나</v>
          </cell>
          <cell r="I117">
            <v>57200</v>
          </cell>
          <cell r="J117" t="str">
            <v>부산</v>
          </cell>
        </row>
        <row r="118">
          <cell r="D118" t="str">
            <v>배</v>
          </cell>
          <cell r="I118">
            <v>226380</v>
          </cell>
          <cell r="J118" t="str">
            <v>부산</v>
          </cell>
        </row>
        <row r="119">
          <cell r="D119" t="str">
            <v>배</v>
          </cell>
          <cell r="I119">
            <v>13860</v>
          </cell>
          <cell r="J119" t="str">
            <v>서울</v>
          </cell>
        </row>
        <row r="120">
          <cell r="D120" t="str">
            <v>메론</v>
          </cell>
          <cell r="I120">
            <v>36960</v>
          </cell>
          <cell r="J120" t="str">
            <v>서울</v>
          </cell>
        </row>
        <row r="121">
          <cell r="D121" t="str">
            <v>귤</v>
          </cell>
          <cell r="I121">
            <v>70840</v>
          </cell>
          <cell r="J121" t="str">
            <v>대전</v>
          </cell>
        </row>
        <row r="122">
          <cell r="D122" t="str">
            <v>딸기</v>
          </cell>
          <cell r="I122">
            <v>295680</v>
          </cell>
          <cell r="J122" t="str">
            <v>대전</v>
          </cell>
        </row>
        <row r="123">
          <cell r="D123" t="str">
            <v>복숭아</v>
          </cell>
          <cell r="I123">
            <v>9570</v>
          </cell>
          <cell r="J123" t="str">
            <v>부산</v>
          </cell>
        </row>
        <row r="124">
          <cell r="D124" t="str">
            <v>오렌지</v>
          </cell>
          <cell r="I124">
            <v>84480</v>
          </cell>
          <cell r="J124" t="str">
            <v>대전</v>
          </cell>
        </row>
        <row r="125">
          <cell r="D125" t="str">
            <v>오렌지</v>
          </cell>
          <cell r="I125">
            <v>2640</v>
          </cell>
          <cell r="J125" t="str">
            <v>인천</v>
          </cell>
        </row>
        <row r="126">
          <cell r="D126" t="str">
            <v>바나나</v>
          </cell>
          <cell r="I126">
            <v>32890</v>
          </cell>
          <cell r="J126" t="str">
            <v>서울</v>
          </cell>
        </row>
        <row r="127">
          <cell r="D127" t="str">
            <v>복숭아</v>
          </cell>
          <cell r="I127">
            <v>92510</v>
          </cell>
          <cell r="J127" t="str">
            <v>부산</v>
          </cell>
        </row>
        <row r="128">
          <cell r="D128" t="str">
            <v>포도</v>
          </cell>
          <cell r="I128">
            <v>10120</v>
          </cell>
          <cell r="J128" t="str">
            <v>인천</v>
          </cell>
        </row>
        <row r="129">
          <cell r="D129" t="str">
            <v>귤</v>
          </cell>
          <cell r="I129">
            <v>35420</v>
          </cell>
          <cell r="J129" t="str">
            <v>부산</v>
          </cell>
        </row>
        <row r="130">
          <cell r="D130" t="str">
            <v>귤</v>
          </cell>
          <cell r="I130">
            <v>65780</v>
          </cell>
          <cell r="J130" t="str">
            <v>부산</v>
          </cell>
        </row>
        <row r="131">
          <cell r="D131" t="str">
            <v>메론</v>
          </cell>
          <cell r="I131">
            <v>18480</v>
          </cell>
          <cell r="J131" t="str">
            <v>대전</v>
          </cell>
        </row>
        <row r="132">
          <cell r="D132" t="str">
            <v>사과</v>
          </cell>
          <cell r="I132">
            <v>44000</v>
          </cell>
          <cell r="J132" t="str">
            <v>인천</v>
          </cell>
        </row>
        <row r="133">
          <cell r="D133" t="str">
            <v>수박</v>
          </cell>
          <cell r="I133">
            <v>290400</v>
          </cell>
          <cell r="J133" t="str">
            <v>서울</v>
          </cell>
        </row>
        <row r="134">
          <cell r="D134" t="str">
            <v>토마토</v>
          </cell>
          <cell r="I134">
            <v>30030</v>
          </cell>
          <cell r="J134" t="str">
            <v>서울</v>
          </cell>
        </row>
        <row r="135">
          <cell r="D135" t="str">
            <v>참외</v>
          </cell>
          <cell r="I135">
            <v>8580</v>
          </cell>
          <cell r="J135" t="str">
            <v>대전</v>
          </cell>
        </row>
        <row r="136">
          <cell r="D136" t="str">
            <v>수박</v>
          </cell>
          <cell r="I136">
            <v>464640</v>
          </cell>
          <cell r="J136" t="str">
            <v>대전</v>
          </cell>
        </row>
        <row r="137">
          <cell r="D137" t="str">
            <v>참외</v>
          </cell>
          <cell r="I137">
            <v>5720</v>
          </cell>
          <cell r="J137" t="str">
            <v>서울</v>
          </cell>
        </row>
        <row r="138">
          <cell r="D138" t="str">
            <v>수박</v>
          </cell>
          <cell r="I138">
            <v>87120</v>
          </cell>
          <cell r="J138" t="str">
            <v>대전</v>
          </cell>
        </row>
        <row r="139">
          <cell r="D139" t="str">
            <v>복숭아</v>
          </cell>
          <cell r="I139">
            <v>111650</v>
          </cell>
          <cell r="J139" t="str">
            <v>인천</v>
          </cell>
        </row>
        <row r="140">
          <cell r="D140" t="str">
            <v>메론</v>
          </cell>
          <cell r="I140">
            <v>76230</v>
          </cell>
          <cell r="J140" t="str">
            <v>부산</v>
          </cell>
        </row>
        <row r="141">
          <cell r="D141" t="str">
            <v>메론</v>
          </cell>
          <cell r="I141">
            <v>113190</v>
          </cell>
          <cell r="J141" t="str">
            <v>인천</v>
          </cell>
        </row>
        <row r="142">
          <cell r="D142" t="str">
            <v>자두</v>
          </cell>
          <cell r="I142">
            <v>257070</v>
          </cell>
          <cell r="J142" t="str">
            <v>서울</v>
          </cell>
        </row>
        <row r="143">
          <cell r="D143" t="str">
            <v>귤</v>
          </cell>
          <cell r="I143">
            <v>227700</v>
          </cell>
          <cell r="J143" t="str">
            <v>서울</v>
          </cell>
        </row>
        <row r="144">
          <cell r="D144" t="str">
            <v>토마토</v>
          </cell>
          <cell r="I144">
            <v>45760</v>
          </cell>
          <cell r="J144" t="str">
            <v>대전</v>
          </cell>
        </row>
        <row r="145">
          <cell r="D145" t="str">
            <v>수박</v>
          </cell>
          <cell r="I145">
            <v>406560</v>
          </cell>
          <cell r="J145" t="str">
            <v>인천</v>
          </cell>
        </row>
        <row r="146">
          <cell r="D146" t="str">
            <v>딸기</v>
          </cell>
          <cell r="I146">
            <v>197120</v>
          </cell>
          <cell r="J146" t="str">
            <v>인천</v>
          </cell>
        </row>
        <row r="147">
          <cell r="D147" t="str">
            <v>딸기</v>
          </cell>
          <cell r="I147">
            <v>252560</v>
          </cell>
          <cell r="J147" t="str">
            <v>서울</v>
          </cell>
        </row>
        <row r="148">
          <cell r="D148" t="str">
            <v>토마토</v>
          </cell>
          <cell r="I148">
            <v>67210</v>
          </cell>
          <cell r="J148" t="str">
            <v>대전</v>
          </cell>
        </row>
        <row r="149">
          <cell r="D149" t="str">
            <v>토마토</v>
          </cell>
          <cell r="I149">
            <v>64350</v>
          </cell>
          <cell r="J149" t="str">
            <v>부산</v>
          </cell>
        </row>
        <row r="150">
          <cell r="D150" t="str">
            <v>참외</v>
          </cell>
          <cell r="I150">
            <v>45760</v>
          </cell>
          <cell r="J150" t="str">
            <v>서울</v>
          </cell>
        </row>
        <row r="151">
          <cell r="D151" t="str">
            <v>토마토</v>
          </cell>
          <cell r="I151">
            <v>57200</v>
          </cell>
          <cell r="J151" t="str">
            <v>인천</v>
          </cell>
        </row>
        <row r="152">
          <cell r="D152" t="str">
            <v>배</v>
          </cell>
          <cell r="I152">
            <v>4620</v>
          </cell>
          <cell r="J152" t="str">
            <v>부산</v>
          </cell>
        </row>
        <row r="153">
          <cell r="D153" t="str">
            <v>메론</v>
          </cell>
          <cell r="I153">
            <v>78540</v>
          </cell>
          <cell r="J153" t="str">
            <v>서울</v>
          </cell>
        </row>
        <row r="154">
          <cell r="D154" t="str">
            <v>살구</v>
          </cell>
          <cell r="I154">
            <v>116160</v>
          </cell>
          <cell r="J154" t="str">
            <v>인천</v>
          </cell>
        </row>
        <row r="155">
          <cell r="D155" t="str">
            <v>바나나</v>
          </cell>
          <cell r="I155">
            <v>40040</v>
          </cell>
          <cell r="J155" t="str">
            <v>대전</v>
          </cell>
        </row>
        <row r="156">
          <cell r="D156" t="str">
            <v>자두</v>
          </cell>
          <cell r="I156">
            <v>131670</v>
          </cell>
          <cell r="J156" t="str">
            <v>대전</v>
          </cell>
        </row>
        <row r="157">
          <cell r="D157" t="str">
            <v>사과</v>
          </cell>
          <cell r="I157">
            <v>63800</v>
          </cell>
          <cell r="J157" t="str">
            <v>서울</v>
          </cell>
        </row>
        <row r="158">
          <cell r="D158" t="str">
            <v>귤</v>
          </cell>
          <cell r="I158">
            <v>131560</v>
          </cell>
          <cell r="J158" t="str">
            <v>서울</v>
          </cell>
        </row>
        <row r="159">
          <cell r="D159" t="str">
            <v>토마토</v>
          </cell>
          <cell r="I159">
            <v>28600</v>
          </cell>
          <cell r="J159" t="str">
            <v>대전</v>
          </cell>
        </row>
        <row r="160">
          <cell r="D160" t="str">
            <v>바나나</v>
          </cell>
          <cell r="I160">
            <v>54340</v>
          </cell>
          <cell r="J160" t="str">
            <v>대전</v>
          </cell>
        </row>
        <row r="161">
          <cell r="D161" t="str">
            <v>자두</v>
          </cell>
          <cell r="I161">
            <v>75240</v>
          </cell>
          <cell r="J161" t="str">
            <v>대전</v>
          </cell>
        </row>
        <row r="162">
          <cell r="D162" t="str">
            <v>복숭아</v>
          </cell>
          <cell r="I162">
            <v>6380</v>
          </cell>
          <cell r="J162" t="str">
            <v>대전</v>
          </cell>
        </row>
        <row r="163">
          <cell r="D163" t="str">
            <v>딸기</v>
          </cell>
          <cell r="I163">
            <v>86240</v>
          </cell>
          <cell r="J163" t="str">
            <v>대전</v>
          </cell>
        </row>
        <row r="164">
          <cell r="D164" t="str">
            <v>복숭아</v>
          </cell>
          <cell r="I164">
            <v>114840</v>
          </cell>
          <cell r="J164" t="str">
            <v>대전</v>
          </cell>
        </row>
        <row r="165">
          <cell r="D165" t="str">
            <v>사과</v>
          </cell>
          <cell r="I165">
            <v>33000</v>
          </cell>
          <cell r="J165" t="str">
            <v>인천</v>
          </cell>
        </row>
        <row r="166">
          <cell r="D166" t="str">
            <v>포도</v>
          </cell>
          <cell r="I166">
            <v>7590</v>
          </cell>
          <cell r="J166" t="str">
            <v>인천</v>
          </cell>
        </row>
        <row r="167">
          <cell r="D167" t="str">
            <v>바나나</v>
          </cell>
          <cell r="I167">
            <v>50050</v>
          </cell>
          <cell r="J167" t="str">
            <v>부산</v>
          </cell>
        </row>
        <row r="168">
          <cell r="D168" t="str">
            <v>메론</v>
          </cell>
          <cell r="I168">
            <v>62370</v>
          </cell>
          <cell r="J168" t="str">
            <v>인천</v>
          </cell>
        </row>
        <row r="169">
          <cell r="D169" t="str">
            <v>자두</v>
          </cell>
          <cell r="I169">
            <v>37620</v>
          </cell>
          <cell r="J169" t="str">
            <v>서울</v>
          </cell>
        </row>
        <row r="170">
          <cell r="D170" t="str">
            <v>참외</v>
          </cell>
          <cell r="I170">
            <v>140140</v>
          </cell>
          <cell r="J170" t="str">
            <v>대전</v>
          </cell>
        </row>
        <row r="171">
          <cell r="D171" t="str">
            <v>오렌지</v>
          </cell>
          <cell r="I171">
            <v>116160</v>
          </cell>
          <cell r="J171" t="str">
            <v>서울</v>
          </cell>
        </row>
        <row r="172">
          <cell r="D172" t="str">
            <v>포도</v>
          </cell>
          <cell r="I172">
            <v>60720</v>
          </cell>
          <cell r="J172" t="str">
            <v>인천</v>
          </cell>
        </row>
        <row r="173">
          <cell r="D173" t="str">
            <v>사과</v>
          </cell>
          <cell r="I173">
            <v>77000</v>
          </cell>
          <cell r="J173" t="str">
            <v>서울</v>
          </cell>
        </row>
        <row r="174">
          <cell r="D174" t="str">
            <v>포도</v>
          </cell>
          <cell r="I174">
            <v>43010</v>
          </cell>
          <cell r="J174" t="str">
            <v>대전</v>
          </cell>
        </row>
        <row r="175">
          <cell r="D175" t="str">
            <v>수박</v>
          </cell>
          <cell r="I175">
            <v>348480</v>
          </cell>
          <cell r="J175" t="str">
            <v>인천</v>
          </cell>
        </row>
        <row r="176">
          <cell r="D176" t="str">
            <v>바나나</v>
          </cell>
          <cell r="I176">
            <v>38610</v>
          </cell>
          <cell r="J176" t="str">
            <v>인천</v>
          </cell>
        </row>
        <row r="177">
          <cell r="D177" t="str">
            <v>살구</v>
          </cell>
          <cell r="I177">
            <v>62920</v>
          </cell>
          <cell r="J177" t="str">
            <v>인천</v>
          </cell>
        </row>
        <row r="178">
          <cell r="D178" t="str">
            <v>참외</v>
          </cell>
          <cell r="I178">
            <v>140140</v>
          </cell>
          <cell r="J178" t="str">
            <v>부산</v>
          </cell>
        </row>
        <row r="179">
          <cell r="D179" t="str">
            <v>살구</v>
          </cell>
          <cell r="I179">
            <v>29040</v>
          </cell>
          <cell r="J179" t="str">
            <v>부산</v>
          </cell>
        </row>
        <row r="180">
          <cell r="D180" t="str">
            <v>토마토</v>
          </cell>
          <cell r="I180">
            <v>17160</v>
          </cell>
          <cell r="J180" t="str">
            <v>서울</v>
          </cell>
        </row>
        <row r="181">
          <cell r="D181" t="str">
            <v>바나나</v>
          </cell>
          <cell r="I181">
            <v>40040</v>
          </cell>
          <cell r="J181" t="str">
            <v>대전</v>
          </cell>
        </row>
        <row r="182">
          <cell r="D182" t="str">
            <v>복숭아</v>
          </cell>
          <cell r="I182">
            <v>114840</v>
          </cell>
          <cell r="J182" t="str">
            <v>인천</v>
          </cell>
        </row>
        <row r="183">
          <cell r="D183" t="str">
            <v>메론</v>
          </cell>
          <cell r="I183">
            <v>32340</v>
          </cell>
          <cell r="J183" t="str">
            <v>부산</v>
          </cell>
        </row>
        <row r="184">
          <cell r="D184" t="str">
            <v>앵두</v>
          </cell>
          <cell r="I184">
            <v>183150</v>
          </cell>
          <cell r="J184" t="str">
            <v>부산</v>
          </cell>
        </row>
        <row r="185">
          <cell r="D185" t="str">
            <v>키위</v>
          </cell>
          <cell r="I185">
            <v>296450</v>
          </cell>
          <cell r="J185" t="str">
            <v>대전</v>
          </cell>
        </row>
        <row r="186">
          <cell r="D186" t="str">
            <v>사과</v>
          </cell>
          <cell r="I186">
            <v>99000</v>
          </cell>
          <cell r="J186" t="str">
            <v>대전</v>
          </cell>
        </row>
        <row r="187">
          <cell r="D187" t="str">
            <v>사과</v>
          </cell>
          <cell r="I187">
            <v>63800</v>
          </cell>
          <cell r="J187" t="str">
            <v>서울</v>
          </cell>
        </row>
        <row r="188">
          <cell r="D188" t="str">
            <v>귤</v>
          </cell>
          <cell r="I188">
            <v>55660</v>
          </cell>
          <cell r="J188" t="str">
            <v>대전</v>
          </cell>
        </row>
        <row r="189">
          <cell r="D189" t="str">
            <v>오렌지</v>
          </cell>
          <cell r="I189">
            <v>39600</v>
          </cell>
          <cell r="J189" t="str">
            <v>인천</v>
          </cell>
        </row>
        <row r="190">
          <cell r="D190" t="str">
            <v>복숭아</v>
          </cell>
          <cell r="I190">
            <v>38280</v>
          </cell>
          <cell r="J190" t="str">
            <v>서울</v>
          </cell>
        </row>
        <row r="191">
          <cell r="D191" t="str">
            <v>토마토</v>
          </cell>
          <cell r="I191">
            <v>65780</v>
          </cell>
          <cell r="J191" t="str">
            <v>대전</v>
          </cell>
        </row>
        <row r="192">
          <cell r="D192" t="str">
            <v>사과</v>
          </cell>
          <cell r="I192">
            <v>26400</v>
          </cell>
          <cell r="J192" t="str">
            <v>서울</v>
          </cell>
        </row>
        <row r="193">
          <cell r="D193" t="str">
            <v>수박</v>
          </cell>
          <cell r="I193">
            <v>212960</v>
          </cell>
          <cell r="J193" t="str">
            <v>서울</v>
          </cell>
        </row>
        <row r="194">
          <cell r="D194" t="str">
            <v>사과</v>
          </cell>
          <cell r="I194">
            <v>79200</v>
          </cell>
          <cell r="J194" t="str">
            <v>부산</v>
          </cell>
        </row>
        <row r="195">
          <cell r="D195" t="str">
            <v>자두</v>
          </cell>
          <cell r="I195">
            <v>275880</v>
          </cell>
          <cell r="J195" t="str">
            <v>인천</v>
          </cell>
        </row>
        <row r="196">
          <cell r="D196" t="str">
            <v>수박</v>
          </cell>
          <cell r="I196">
            <v>145200</v>
          </cell>
          <cell r="J196" t="str">
            <v>부산</v>
          </cell>
        </row>
        <row r="197">
          <cell r="D197" t="str">
            <v>포도</v>
          </cell>
          <cell r="I197">
            <v>118910</v>
          </cell>
          <cell r="J197" t="str">
            <v>대전</v>
          </cell>
        </row>
        <row r="198">
          <cell r="D198" t="str">
            <v>오렌지</v>
          </cell>
          <cell r="I198">
            <v>113520</v>
          </cell>
          <cell r="J198" t="str">
            <v>대전</v>
          </cell>
        </row>
        <row r="199">
          <cell r="D199" t="str">
            <v>메론</v>
          </cell>
          <cell r="I199">
            <v>13860</v>
          </cell>
          <cell r="J199" t="str">
            <v>인천</v>
          </cell>
        </row>
        <row r="200">
          <cell r="D200" t="str">
            <v>복숭아</v>
          </cell>
          <cell r="I200">
            <v>70180</v>
          </cell>
          <cell r="J200" t="str">
            <v>서울</v>
          </cell>
        </row>
        <row r="201">
          <cell r="D201" t="str">
            <v>살구</v>
          </cell>
          <cell r="I201">
            <v>121000</v>
          </cell>
          <cell r="J201" t="str">
            <v>인천</v>
          </cell>
        </row>
        <row r="202">
          <cell r="D202" t="str">
            <v>자두</v>
          </cell>
          <cell r="I202">
            <v>156750</v>
          </cell>
          <cell r="J202" t="str">
            <v>인천</v>
          </cell>
        </row>
        <row r="203">
          <cell r="D203" t="str">
            <v>수박</v>
          </cell>
          <cell r="I203">
            <v>271040</v>
          </cell>
          <cell r="J203" t="str">
            <v>서울</v>
          </cell>
        </row>
        <row r="204">
          <cell r="D204" t="str">
            <v>살구</v>
          </cell>
          <cell r="I204">
            <v>24200</v>
          </cell>
          <cell r="J204" t="str">
            <v>대전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9"/>
  <sheetViews>
    <sheetView tabSelected="1" topLeftCell="G1" workbookViewId="0">
      <selection activeCell="V25" sqref="V25"/>
    </sheetView>
  </sheetViews>
  <sheetFormatPr defaultColWidth="8.88671875" defaultRowHeight="12"/>
  <cols>
    <col min="1" max="1" width="6" style="2" bestFit="1" customWidth="1"/>
    <col min="2" max="3" width="5.6640625" style="2" bestFit="1" customWidth="1"/>
    <col min="4" max="5" width="4.21875" style="2" bestFit="1" customWidth="1"/>
    <col min="6" max="6" width="85.5546875" style="2" bestFit="1" customWidth="1"/>
    <col min="7" max="7" width="19.44140625" style="2" bestFit="1" customWidth="1"/>
    <col min="8" max="8" width="8.5546875" style="2" bestFit="1" customWidth="1"/>
    <col min="9" max="9" width="35.6640625" style="2" bestFit="1" customWidth="1"/>
    <col min="10" max="10" width="7.109375" style="2" bestFit="1" customWidth="1"/>
    <col min="11" max="11" width="8" style="2" bestFit="1" customWidth="1"/>
    <col min="12" max="12" width="10" style="2" bestFit="1" customWidth="1"/>
    <col min="13" max="13" width="8" style="2" bestFit="1" customWidth="1"/>
    <col min="14" max="14" width="7.5546875" style="2" bestFit="1" customWidth="1"/>
    <col min="15" max="15" width="7.5546875" style="2" customWidth="1"/>
    <col min="16" max="16" width="9.21875" style="2" bestFit="1" customWidth="1"/>
    <col min="17" max="17" width="8" style="2" bestFit="1" customWidth="1"/>
    <col min="18" max="18" width="9.21875" style="2" bestFit="1" customWidth="1"/>
    <col min="19" max="16384" width="8.88671875" style="2"/>
  </cols>
  <sheetData>
    <row r="1" spans="1:18" ht="22.5">
      <c r="A1" s="1" t="s">
        <v>0</v>
      </c>
    </row>
    <row r="2" spans="1:18">
      <c r="F2" s="2" t="s">
        <v>99</v>
      </c>
    </row>
    <row r="3" spans="1:18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  <c r="Q3" s="3" t="s">
        <v>17</v>
      </c>
      <c r="R3" s="3" t="s">
        <v>18</v>
      </c>
    </row>
    <row r="4" spans="1:18">
      <c r="A4" s="4" t="s">
        <v>19</v>
      </c>
      <c r="B4" s="5" t="s">
        <v>20</v>
      </c>
      <c r="C4" s="5" t="s">
        <v>21</v>
      </c>
      <c r="D4" s="5" t="s">
        <v>22</v>
      </c>
      <c r="E4" s="5">
        <v>3</v>
      </c>
      <c r="F4" s="6">
        <f>HLOOKUP(D4,급여기준!$B$3:$G$8,E4+1,FALSE)</f>
        <v>1280000</v>
      </c>
      <c r="G4" s="7">
        <f>HLOOKUP(D4,급여기준!$C$11:$G$12,2,FALSE)</f>
        <v>100000</v>
      </c>
      <c r="H4" s="8">
        <v>23</v>
      </c>
      <c r="I4" s="7">
        <f>HLOOKUP($H4,급여기준!$C$15:$E$17,3,TRUE)</f>
        <v>4100</v>
      </c>
      <c r="J4" s="5">
        <v>0</v>
      </c>
      <c r="K4" s="7">
        <f t="shared" ref="K4:K28" si="0">MIN(J4,5)*5</f>
        <v>0</v>
      </c>
      <c r="L4" s="7">
        <f>F4*0.035</f>
        <v>44800.000000000007</v>
      </c>
      <c r="M4" s="7">
        <f t="shared" ref="M4:M28" si="1">F4*0.09</f>
        <v>115200</v>
      </c>
      <c r="N4" s="7">
        <f t="shared" ref="N4:N28" si="2">F4*0.02</f>
        <v>25600</v>
      </c>
      <c r="O4" s="8"/>
      <c r="P4" s="7">
        <f t="shared" ref="P4:P28" si="3">SUM(F4,G4,I4,K4)</f>
        <v>1384100</v>
      </c>
      <c r="Q4" s="7">
        <f t="shared" ref="Q4:Q28" si="4">SUM(L4,M4,N4,O4)</f>
        <v>185600</v>
      </c>
      <c r="R4" s="7">
        <f t="shared" ref="R4:R28" si="5">P4-Q4</f>
        <v>1198500</v>
      </c>
    </row>
    <row r="5" spans="1:18">
      <c r="A5" s="9" t="s">
        <v>23</v>
      </c>
      <c r="B5" s="10" t="s">
        <v>24</v>
      </c>
      <c r="C5" s="10" t="s">
        <v>25</v>
      </c>
      <c r="D5" s="10" t="s">
        <v>22</v>
      </c>
      <c r="E5" s="10">
        <v>3</v>
      </c>
      <c r="F5" s="6">
        <f>HLOOKUP(D5,급여기준!$B$3:$G$8,E5+1,FALSE)</f>
        <v>1280000</v>
      </c>
      <c r="G5" s="7">
        <f>HLOOKUP(D5,급여기준!$C$11:$G$12,2,FALSE)</f>
        <v>100000</v>
      </c>
      <c r="H5" s="11">
        <v>26</v>
      </c>
      <c r="I5" s="7">
        <f>HLOOKUP($H5,급여기준!$C$15:$E$17,3,TRUE)</f>
        <v>4100</v>
      </c>
      <c r="J5" s="10">
        <v>2</v>
      </c>
      <c r="K5" s="7">
        <f t="shared" si="0"/>
        <v>10</v>
      </c>
      <c r="L5" s="7">
        <f t="shared" ref="L5:L28" si="6">F5*0.035</f>
        <v>44800.000000000007</v>
      </c>
      <c r="M5" s="7">
        <f t="shared" si="1"/>
        <v>115200</v>
      </c>
      <c r="N5" s="7">
        <f t="shared" si="2"/>
        <v>25600</v>
      </c>
      <c r="O5" s="11">
        <v>50000</v>
      </c>
      <c r="P5" s="7">
        <f t="shared" si="3"/>
        <v>1384110</v>
      </c>
      <c r="Q5" s="7">
        <f t="shared" si="4"/>
        <v>235600</v>
      </c>
      <c r="R5" s="7">
        <f t="shared" si="5"/>
        <v>1148510</v>
      </c>
    </row>
    <row r="6" spans="1:18">
      <c r="A6" s="9" t="s">
        <v>26</v>
      </c>
      <c r="B6" s="10" t="s">
        <v>27</v>
      </c>
      <c r="C6" s="10" t="s">
        <v>21</v>
      </c>
      <c r="D6" s="10" t="s">
        <v>28</v>
      </c>
      <c r="E6" s="10">
        <v>4</v>
      </c>
      <c r="F6" s="6">
        <f>HLOOKUP(D6,급여기준!$B$3:$G$8,E6+1,FALSE)</f>
        <v>730000</v>
      </c>
      <c r="G6" s="7">
        <f>HLOOKUP(D6,급여기준!$C$11:$G$12,2,FALSE)</f>
        <v>50000</v>
      </c>
      <c r="H6" s="11">
        <v>11</v>
      </c>
      <c r="I6" s="7">
        <f>HLOOKUP($H6,급여기준!$C$15:$E$17,3,TRUE)</f>
        <v>3200</v>
      </c>
      <c r="J6" s="10">
        <v>1</v>
      </c>
      <c r="K6" s="7">
        <f t="shared" si="0"/>
        <v>5</v>
      </c>
      <c r="L6" s="7">
        <f t="shared" si="6"/>
        <v>25550.000000000004</v>
      </c>
      <c r="M6" s="7">
        <f t="shared" si="1"/>
        <v>65700</v>
      </c>
      <c r="N6" s="7">
        <f t="shared" si="2"/>
        <v>14600</v>
      </c>
      <c r="O6" s="11">
        <v>50000</v>
      </c>
      <c r="P6" s="7">
        <f t="shared" si="3"/>
        <v>783205</v>
      </c>
      <c r="Q6" s="7">
        <f t="shared" si="4"/>
        <v>155850</v>
      </c>
      <c r="R6" s="7">
        <f t="shared" si="5"/>
        <v>627355</v>
      </c>
    </row>
    <row r="7" spans="1:18">
      <c r="A7" s="9" t="s">
        <v>29</v>
      </c>
      <c r="B7" s="10" t="s">
        <v>30</v>
      </c>
      <c r="C7" s="10" t="s">
        <v>31</v>
      </c>
      <c r="D7" s="10" t="s">
        <v>22</v>
      </c>
      <c r="E7" s="10">
        <v>1</v>
      </c>
      <c r="F7" s="6">
        <f>HLOOKUP(D7,급여기준!$B$3:$G$8,E7+1,FALSE)</f>
        <v>1870000</v>
      </c>
      <c r="G7" s="7">
        <f>HLOOKUP(D7,급여기준!$C$11:$G$12,2,FALSE)</f>
        <v>100000</v>
      </c>
      <c r="H7" s="11">
        <v>25</v>
      </c>
      <c r="I7" s="7">
        <f>HLOOKUP($H7,급여기준!$C$15:$E$17,3,TRUE)</f>
        <v>4100</v>
      </c>
      <c r="J7" s="10">
        <v>0</v>
      </c>
      <c r="K7" s="7">
        <f t="shared" si="0"/>
        <v>0</v>
      </c>
      <c r="L7" s="7">
        <f t="shared" si="6"/>
        <v>65450.000000000007</v>
      </c>
      <c r="M7" s="7">
        <f t="shared" si="1"/>
        <v>168300</v>
      </c>
      <c r="N7" s="7">
        <f t="shared" si="2"/>
        <v>37400</v>
      </c>
      <c r="O7" s="11"/>
      <c r="P7" s="7">
        <f t="shared" si="3"/>
        <v>1974100</v>
      </c>
      <c r="Q7" s="7">
        <f t="shared" si="4"/>
        <v>271150</v>
      </c>
      <c r="R7" s="7">
        <f t="shared" si="5"/>
        <v>1702950</v>
      </c>
    </row>
    <row r="8" spans="1:18">
      <c r="A8" s="9" t="s">
        <v>32</v>
      </c>
      <c r="B8" s="10" t="s">
        <v>33</v>
      </c>
      <c r="C8" s="10" t="s">
        <v>31</v>
      </c>
      <c r="D8" s="10" t="s">
        <v>34</v>
      </c>
      <c r="E8" s="10">
        <v>1</v>
      </c>
      <c r="F8" s="6">
        <f>HLOOKUP(D8,급여기준!$B$3:$G$8,E8+1,FALSE)</f>
        <v>3150000</v>
      </c>
      <c r="G8" s="7">
        <f>HLOOKUP(D8,급여기준!$C$11:$G$12,2,FALSE)</f>
        <v>260000</v>
      </c>
      <c r="H8" s="11">
        <v>29</v>
      </c>
      <c r="I8" s="7">
        <f>HLOOKUP($H8,급여기준!$C$15:$E$17,3,TRUE)</f>
        <v>4100</v>
      </c>
      <c r="J8" s="10">
        <v>1</v>
      </c>
      <c r="K8" s="7">
        <f t="shared" si="0"/>
        <v>5</v>
      </c>
      <c r="L8" s="7">
        <f t="shared" si="6"/>
        <v>110250.00000000001</v>
      </c>
      <c r="M8" s="7">
        <f t="shared" si="1"/>
        <v>283500</v>
      </c>
      <c r="N8" s="7">
        <f t="shared" si="2"/>
        <v>63000</v>
      </c>
      <c r="O8" s="11"/>
      <c r="P8" s="7">
        <f t="shared" si="3"/>
        <v>3414105</v>
      </c>
      <c r="Q8" s="7">
        <f t="shared" si="4"/>
        <v>456750</v>
      </c>
      <c r="R8" s="7">
        <f t="shared" si="5"/>
        <v>2957355</v>
      </c>
    </row>
    <row r="9" spans="1:18">
      <c r="A9" s="9" t="s">
        <v>35</v>
      </c>
      <c r="B9" s="10" t="s">
        <v>36</v>
      </c>
      <c r="C9" s="10" t="s">
        <v>31</v>
      </c>
      <c r="D9" s="10" t="s">
        <v>22</v>
      </c>
      <c r="E9" s="10">
        <v>1</v>
      </c>
      <c r="F9" s="6">
        <f>HLOOKUP(D9,급여기준!$B$3:$G$8,E9+1,FALSE)</f>
        <v>1870000</v>
      </c>
      <c r="G9" s="7">
        <f>HLOOKUP(D9,급여기준!$C$11:$G$12,2,FALSE)</f>
        <v>100000</v>
      </c>
      <c r="H9" s="11">
        <v>19</v>
      </c>
      <c r="I9" s="7">
        <f>HLOOKUP($H9,급여기준!$C$15:$E$17,3,TRUE)</f>
        <v>3200</v>
      </c>
      <c r="J9" s="10">
        <v>2</v>
      </c>
      <c r="K9" s="7">
        <f t="shared" si="0"/>
        <v>10</v>
      </c>
      <c r="L9" s="7">
        <f t="shared" si="6"/>
        <v>65450.000000000007</v>
      </c>
      <c r="M9" s="7">
        <f t="shared" si="1"/>
        <v>168300</v>
      </c>
      <c r="N9" s="7">
        <f t="shared" si="2"/>
        <v>37400</v>
      </c>
      <c r="O9" s="11">
        <v>38000</v>
      </c>
      <c r="P9" s="7">
        <f t="shared" si="3"/>
        <v>1973210</v>
      </c>
      <c r="Q9" s="7">
        <f t="shared" si="4"/>
        <v>309150</v>
      </c>
      <c r="R9" s="7">
        <f t="shared" si="5"/>
        <v>1664060</v>
      </c>
    </row>
    <row r="10" spans="1:18">
      <c r="A10" s="9" t="s">
        <v>37</v>
      </c>
      <c r="B10" s="10" t="s">
        <v>38</v>
      </c>
      <c r="C10" s="10" t="s">
        <v>39</v>
      </c>
      <c r="D10" s="10" t="s">
        <v>28</v>
      </c>
      <c r="E10" s="10">
        <v>4</v>
      </c>
      <c r="F10" s="6">
        <f>HLOOKUP(D10,급여기준!$B$3:$G$8,E10+1,FALSE)</f>
        <v>730000</v>
      </c>
      <c r="G10" s="7">
        <f>HLOOKUP(D10,급여기준!$C$11:$G$12,2,FALSE)</f>
        <v>50000</v>
      </c>
      <c r="H10" s="11">
        <v>20</v>
      </c>
      <c r="I10" s="7">
        <f>HLOOKUP($H10,급여기준!$C$15:$E$17,3,TRUE)</f>
        <v>4100</v>
      </c>
      <c r="J10" s="10">
        <v>4</v>
      </c>
      <c r="K10" s="7">
        <f t="shared" si="0"/>
        <v>20</v>
      </c>
      <c r="L10" s="7">
        <f t="shared" si="6"/>
        <v>25550.000000000004</v>
      </c>
      <c r="M10" s="7">
        <f t="shared" si="1"/>
        <v>65700</v>
      </c>
      <c r="N10" s="7">
        <f t="shared" si="2"/>
        <v>14600</v>
      </c>
      <c r="O10" s="11"/>
      <c r="P10" s="7">
        <f t="shared" si="3"/>
        <v>784120</v>
      </c>
      <c r="Q10" s="7">
        <f t="shared" si="4"/>
        <v>105850</v>
      </c>
      <c r="R10" s="7">
        <f t="shared" si="5"/>
        <v>678270</v>
      </c>
    </row>
    <row r="11" spans="1:18">
      <c r="A11" s="9" t="s">
        <v>40</v>
      </c>
      <c r="B11" s="10" t="s">
        <v>41</v>
      </c>
      <c r="C11" s="10" t="s">
        <v>42</v>
      </c>
      <c r="D11" s="10" t="s">
        <v>34</v>
      </c>
      <c r="E11" s="10">
        <v>3</v>
      </c>
      <c r="F11" s="6">
        <f>HLOOKUP(D11,급여기준!$B$3:$G$8,E11+1,FALSE)</f>
        <v>2620000</v>
      </c>
      <c r="G11" s="7">
        <f>HLOOKUP(D11,급여기준!$C$11:$G$12,2,FALSE)</f>
        <v>260000</v>
      </c>
      <c r="H11" s="11">
        <v>37</v>
      </c>
      <c r="I11" s="7">
        <f>HLOOKUP($H11,급여기준!$C$15:$E$17,3,TRUE)</f>
        <v>4100</v>
      </c>
      <c r="J11" s="10">
        <v>6</v>
      </c>
      <c r="K11" s="7">
        <f t="shared" si="0"/>
        <v>25</v>
      </c>
      <c r="L11" s="7">
        <f t="shared" si="6"/>
        <v>91700.000000000015</v>
      </c>
      <c r="M11" s="7">
        <f t="shared" si="1"/>
        <v>235800</v>
      </c>
      <c r="N11" s="7">
        <f t="shared" si="2"/>
        <v>52400</v>
      </c>
      <c r="O11" s="11"/>
      <c r="P11" s="7">
        <f t="shared" si="3"/>
        <v>2884125</v>
      </c>
      <c r="Q11" s="7">
        <f t="shared" si="4"/>
        <v>379900</v>
      </c>
      <c r="R11" s="7">
        <f t="shared" si="5"/>
        <v>2504225</v>
      </c>
    </row>
    <row r="12" spans="1:18">
      <c r="A12" s="9" t="s">
        <v>43</v>
      </c>
      <c r="B12" s="10" t="s">
        <v>44</v>
      </c>
      <c r="C12" s="10" t="s">
        <v>42</v>
      </c>
      <c r="D12" s="10" t="s">
        <v>34</v>
      </c>
      <c r="E12" s="10">
        <v>2</v>
      </c>
      <c r="F12" s="6">
        <f>HLOOKUP(D12,급여기준!$B$3:$G$8,E12+1,FALSE)</f>
        <v>2840000</v>
      </c>
      <c r="G12" s="7">
        <f>HLOOKUP(D12,급여기준!$C$11:$G$12,2,FALSE)</f>
        <v>260000</v>
      </c>
      <c r="H12" s="11">
        <v>19</v>
      </c>
      <c r="I12" s="7">
        <f>HLOOKUP($H12,급여기준!$C$15:$E$17,3,TRUE)</f>
        <v>3200</v>
      </c>
      <c r="J12" s="10">
        <v>0</v>
      </c>
      <c r="K12" s="7">
        <f t="shared" si="0"/>
        <v>0</v>
      </c>
      <c r="L12" s="7">
        <f t="shared" si="6"/>
        <v>99400.000000000015</v>
      </c>
      <c r="M12" s="7">
        <f t="shared" si="1"/>
        <v>255600</v>
      </c>
      <c r="N12" s="7">
        <f t="shared" si="2"/>
        <v>56800</v>
      </c>
      <c r="O12" s="11"/>
      <c r="P12" s="7">
        <f t="shared" si="3"/>
        <v>3103200</v>
      </c>
      <c r="Q12" s="7">
        <f t="shared" si="4"/>
        <v>411800</v>
      </c>
      <c r="R12" s="7">
        <f t="shared" si="5"/>
        <v>2691400</v>
      </c>
    </row>
    <row r="13" spans="1:18">
      <c r="A13" s="9" t="s">
        <v>45</v>
      </c>
      <c r="B13" s="10" t="s">
        <v>46</v>
      </c>
      <c r="C13" s="10" t="s">
        <v>31</v>
      </c>
      <c r="D13" s="10" t="s">
        <v>47</v>
      </c>
      <c r="E13" s="10">
        <v>1</v>
      </c>
      <c r="F13" s="6">
        <f>HLOOKUP(D13,급여기준!$B$3:$G$8,E13+1,FALSE)</f>
        <v>2380000</v>
      </c>
      <c r="G13" s="7">
        <f>HLOOKUP(D13,급여기준!$C$11:$G$12,2,FALSE)</f>
        <v>180000</v>
      </c>
      <c r="H13" s="11">
        <v>5</v>
      </c>
      <c r="I13" s="7">
        <f>HLOOKUP($H13,급여기준!$C$15:$E$17,3,TRUE)</f>
        <v>2500</v>
      </c>
      <c r="J13" s="10">
        <v>0</v>
      </c>
      <c r="K13" s="7">
        <f t="shared" si="0"/>
        <v>0</v>
      </c>
      <c r="L13" s="7">
        <f t="shared" si="6"/>
        <v>83300.000000000015</v>
      </c>
      <c r="M13" s="7">
        <f t="shared" si="1"/>
        <v>214200</v>
      </c>
      <c r="N13" s="7">
        <f t="shared" si="2"/>
        <v>47600</v>
      </c>
      <c r="O13" s="11">
        <v>50000</v>
      </c>
      <c r="P13" s="7">
        <f t="shared" si="3"/>
        <v>2562500</v>
      </c>
      <c r="Q13" s="7">
        <f t="shared" si="4"/>
        <v>395100</v>
      </c>
      <c r="R13" s="7">
        <f t="shared" si="5"/>
        <v>2167400</v>
      </c>
    </row>
    <row r="14" spans="1:18">
      <c r="A14" s="9" t="s">
        <v>48</v>
      </c>
      <c r="B14" s="10" t="s">
        <v>49</v>
      </c>
      <c r="C14" s="10" t="s">
        <v>21</v>
      </c>
      <c r="D14" s="10" t="s">
        <v>50</v>
      </c>
      <c r="E14" s="10">
        <v>2</v>
      </c>
      <c r="F14" s="6">
        <f>HLOOKUP(D14,급여기준!$B$3:$G$8,E14+1,FALSE)</f>
        <v>710000</v>
      </c>
      <c r="G14" s="7">
        <f>HLOOKUP(D14,급여기준!$C$11:$G$12,2,FALSE)</f>
        <v>0</v>
      </c>
      <c r="H14" s="11">
        <v>5</v>
      </c>
      <c r="I14" s="7">
        <f>HLOOKUP($H14,급여기준!$C$15:$E$17,3,TRUE)</f>
        <v>2500</v>
      </c>
      <c r="J14" s="10">
        <v>0</v>
      </c>
      <c r="K14" s="7">
        <f t="shared" si="0"/>
        <v>0</v>
      </c>
      <c r="L14" s="7">
        <f t="shared" si="6"/>
        <v>24850.000000000004</v>
      </c>
      <c r="M14" s="7">
        <f t="shared" si="1"/>
        <v>63900</v>
      </c>
      <c r="N14" s="7">
        <f t="shared" si="2"/>
        <v>14200</v>
      </c>
      <c r="O14" s="11"/>
      <c r="P14" s="7">
        <f t="shared" si="3"/>
        <v>712500</v>
      </c>
      <c r="Q14" s="7">
        <f t="shared" si="4"/>
        <v>102950</v>
      </c>
      <c r="R14" s="7">
        <f t="shared" si="5"/>
        <v>609550</v>
      </c>
    </row>
    <row r="15" spans="1:18">
      <c r="A15" s="9" t="s">
        <v>51</v>
      </c>
      <c r="B15" s="10" t="s">
        <v>52</v>
      </c>
      <c r="C15" s="10" t="s">
        <v>39</v>
      </c>
      <c r="D15" s="10" t="s">
        <v>28</v>
      </c>
      <c r="E15" s="10">
        <v>5</v>
      </c>
      <c r="F15" s="6">
        <f>HLOOKUP(D15,급여기준!$B$3:$G$8,E15+1,FALSE)</f>
        <v>620000</v>
      </c>
      <c r="G15" s="7">
        <f>HLOOKUP(D15,급여기준!$C$11:$G$12,2,FALSE)</f>
        <v>50000</v>
      </c>
      <c r="H15" s="11">
        <v>10</v>
      </c>
      <c r="I15" s="7">
        <f>HLOOKUP($H15,급여기준!$C$15:$E$17,3,TRUE)</f>
        <v>3200</v>
      </c>
      <c r="J15" s="10">
        <v>2</v>
      </c>
      <c r="K15" s="7">
        <f t="shared" si="0"/>
        <v>10</v>
      </c>
      <c r="L15" s="7">
        <f t="shared" si="6"/>
        <v>21700.000000000004</v>
      </c>
      <c r="M15" s="7">
        <f t="shared" si="1"/>
        <v>55800</v>
      </c>
      <c r="N15" s="7">
        <f t="shared" si="2"/>
        <v>12400</v>
      </c>
      <c r="O15" s="11"/>
      <c r="P15" s="7">
        <f t="shared" si="3"/>
        <v>673210</v>
      </c>
      <c r="Q15" s="7">
        <f t="shared" si="4"/>
        <v>89900</v>
      </c>
      <c r="R15" s="7">
        <f t="shared" si="5"/>
        <v>583310</v>
      </c>
    </row>
    <row r="16" spans="1:18">
      <c r="A16" s="9" t="s">
        <v>53</v>
      </c>
      <c r="B16" s="10" t="s">
        <v>54</v>
      </c>
      <c r="C16" s="10" t="s">
        <v>42</v>
      </c>
      <c r="D16" s="10" t="s">
        <v>28</v>
      </c>
      <c r="E16" s="10">
        <v>1</v>
      </c>
      <c r="F16" s="6">
        <f>HLOOKUP(D16,급여기준!$B$3:$G$8,E16+1,FALSE)</f>
        <v>1150000</v>
      </c>
      <c r="G16" s="7">
        <f>HLOOKUP(D16,급여기준!$C$11:$G$12,2,FALSE)</f>
        <v>50000</v>
      </c>
      <c r="H16" s="11">
        <v>26</v>
      </c>
      <c r="I16" s="7">
        <f>HLOOKUP($H16,급여기준!$C$15:$E$17,3,TRUE)</f>
        <v>4100</v>
      </c>
      <c r="J16" s="10">
        <v>1</v>
      </c>
      <c r="K16" s="7">
        <f t="shared" si="0"/>
        <v>5</v>
      </c>
      <c r="L16" s="7">
        <f t="shared" si="6"/>
        <v>40250.000000000007</v>
      </c>
      <c r="M16" s="7">
        <f t="shared" si="1"/>
        <v>103500</v>
      </c>
      <c r="N16" s="7">
        <f t="shared" si="2"/>
        <v>23000</v>
      </c>
      <c r="O16" s="11"/>
      <c r="P16" s="7">
        <f t="shared" si="3"/>
        <v>1204105</v>
      </c>
      <c r="Q16" s="7">
        <f t="shared" si="4"/>
        <v>166750</v>
      </c>
      <c r="R16" s="7">
        <f t="shared" si="5"/>
        <v>1037355</v>
      </c>
    </row>
    <row r="17" spans="1:18">
      <c r="A17" s="9" t="s">
        <v>55</v>
      </c>
      <c r="B17" s="10" t="s">
        <v>56</v>
      </c>
      <c r="C17" s="10" t="s">
        <v>31</v>
      </c>
      <c r="D17" s="10" t="s">
        <v>47</v>
      </c>
      <c r="E17" s="10">
        <v>1</v>
      </c>
      <c r="F17" s="6">
        <f>HLOOKUP(D17,급여기준!$B$3:$G$8,E17+1,FALSE)</f>
        <v>2380000</v>
      </c>
      <c r="G17" s="7">
        <f>HLOOKUP(D17,급여기준!$C$11:$G$12,2,FALSE)</f>
        <v>180000</v>
      </c>
      <c r="H17" s="11">
        <v>15</v>
      </c>
      <c r="I17" s="7">
        <f>HLOOKUP($H17,급여기준!$C$15:$E$17,3,TRUE)</f>
        <v>3200</v>
      </c>
      <c r="J17" s="10">
        <v>7</v>
      </c>
      <c r="K17" s="7">
        <f t="shared" si="0"/>
        <v>25</v>
      </c>
      <c r="L17" s="7">
        <f t="shared" si="6"/>
        <v>83300.000000000015</v>
      </c>
      <c r="M17" s="7">
        <f t="shared" si="1"/>
        <v>214200</v>
      </c>
      <c r="N17" s="7">
        <f t="shared" si="2"/>
        <v>47600</v>
      </c>
      <c r="O17" s="11">
        <v>38000</v>
      </c>
      <c r="P17" s="7">
        <f t="shared" si="3"/>
        <v>2563225</v>
      </c>
      <c r="Q17" s="7">
        <f t="shared" si="4"/>
        <v>383100</v>
      </c>
      <c r="R17" s="7">
        <f t="shared" si="5"/>
        <v>2180125</v>
      </c>
    </row>
    <row r="18" spans="1:18">
      <c r="A18" s="9" t="s">
        <v>57</v>
      </c>
      <c r="B18" s="10" t="s">
        <v>58</v>
      </c>
      <c r="C18" s="10" t="s">
        <v>39</v>
      </c>
      <c r="D18" s="10" t="s">
        <v>34</v>
      </c>
      <c r="E18" s="10">
        <v>5</v>
      </c>
      <c r="F18" s="6">
        <f>HLOOKUP(D18,급여기준!$B$3:$G$8,E18+1,FALSE)</f>
        <v>2050000</v>
      </c>
      <c r="G18" s="7">
        <f>HLOOKUP(D18,급여기준!$C$11:$G$12,2,FALSE)</f>
        <v>260000</v>
      </c>
      <c r="H18" s="11">
        <v>7</v>
      </c>
      <c r="I18" s="7">
        <f>HLOOKUP($H18,급여기준!$C$15:$E$17,3,TRUE)</f>
        <v>2500</v>
      </c>
      <c r="J18" s="10">
        <v>3</v>
      </c>
      <c r="K18" s="7">
        <f t="shared" si="0"/>
        <v>15</v>
      </c>
      <c r="L18" s="7">
        <f t="shared" si="6"/>
        <v>71750</v>
      </c>
      <c r="M18" s="7">
        <f t="shared" si="1"/>
        <v>184500</v>
      </c>
      <c r="N18" s="7">
        <f t="shared" si="2"/>
        <v>41000</v>
      </c>
      <c r="O18" s="11"/>
      <c r="P18" s="7">
        <f t="shared" si="3"/>
        <v>2312515</v>
      </c>
      <c r="Q18" s="7">
        <f t="shared" si="4"/>
        <v>297250</v>
      </c>
      <c r="R18" s="7">
        <f t="shared" si="5"/>
        <v>2015265</v>
      </c>
    </row>
    <row r="19" spans="1:18">
      <c r="A19" s="9" t="s">
        <v>59</v>
      </c>
      <c r="B19" s="10" t="s">
        <v>60</v>
      </c>
      <c r="C19" s="10" t="s">
        <v>25</v>
      </c>
      <c r="D19" s="10" t="s">
        <v>50</v>
      </c>
      <c r="E19" s="10">
        <v>2</v>
      </c>
      <c r="F19" s="6">
        <f>HLOOKUP(D19,급여기준!$B$3:$G$8,E19+1,FALSE)</f>
        <v>710000</v>
      </c>
      <c r="G19" s="7">
        <f>HLOOKUP(D19,급여기준!$C$11:$G$12,2,FALSE)</f>
        <v>0</v>
      </c>
      <c r="H19" s="11">
        <v>34</v>
      </c>
      <c r="I19" s="7">
        <f>HLOOKUP($H19,급여기준!$C$15:$E$17,3,TRUE)</f>
        <v>4100</v>
      </c>
      <c r="J19" s="10">
        <v>4</v>
      </c>
      <c r="K19" s="7">
        <f t="shared" si="0"/>
        <v>20</v>
      </c>
      <c r="L19" s="7">
        <f t="shared" si="6"/>
        <v>24850.000000000004</v>
      </c>
      <c r="M19" s="7">
        <f t="shared" si="1"/>
        <v>63900</v>
      </c>
      <c r="N19" s="7">
        <f t="shared" si="2"/>
        <v>14200</v>
      </c>
      <c r="O19" s="11"/>
      <c r="P19" s="7">
        <f t="shared" si="3"/>
        <v>714120</v>
      </c>
      <c r="Q19" s="7">
        <f t="shared" si="4"/>
        <v>102950</v>
      </c>
      <c r="R19" s="7">
        <f t="shared" si="5"/>
        <v>611170</v>
      </c>
    </row>
    <row r="20" spans="1:18">
      <c r="A20" s="9" t="s">
        <v>61</v>
      </c>
      <c r="B20" s="10" t="s">
        <v>62</v>
      </c>
      <c r="C20" s="10" t="s">
        <v>42</v>
      </c>
      <c r="D20" s="10" t="s">
        <v>34</v>
      </c>
      <c r="E20" s="10">
        <v>2</v>
      </c>
      <c r="F20" s="6">
        <f>HLOOKUP(D20,급여기준!$B$3:$G$8,E20+1,FALSE)</f>
        <v>2840000</v>
      </c>
      <c r="G20" s="7">
        <f>HLOOKUP(D20,급여기준!$C$11:$G$12,2,FALSE)</f>
        <v>260000</v>
      </c>
      <c r="H20" s="11">
        <v>15</v>
      </c>
      <c r="I20" s="7">
        <f>HLOOKUP($H20,급여기준!$C$15:$E$17,3,TRUE)</f>
        <v>3200</v>
      </c>
      <c r="J20" s="10">
        <v>1</v>
      </c>
      <c r="K20" s="7">
        <f t="shared" si="0"/>
        <v>5</v>
      </c>
      <c r="L20" s="7">
        <f t="shared" si="6"/>
        <v>99400.000000000015</v>
      </c>
      <c r="M20" s="7">
        <f t="shared" si="1"/>
        <v>255600</v>
      </c>
      <c r="N20" s="7">
        <f t="shared" si="2"/>
        <v>56800</v>
      </c>
      <c r="O20" s="11">
        <v>50000</v>
      </c>
      <c r="P20" s="7">
        <f t="shared" si="3"/>
        <v>3103205</v>
      </c>
      <c r="Q20" s="7">
        <f t="shared" si="4"/>
        <v>461800</v>
      </c>
      <c r="R20" s="7">
        <f t="shared" si="5"/>
        <v>2641405</v>
      </c>
    </row>
    <row r="21" spans="1:18">
      <c r="A21" s="9" t="s">
        <v>63</v>
      </c>
      <c r="B21" s="10" t="s">
        <v>64</v>
      </c>
      <c r="C21" s="10" t="s">
        <v>25</v>
      </c>
      <c r="D21" s="10" t="s">
        <v>22</v>
      </c>
      <c r="E21" s="10">
        <v>4</v>
      </c>
      <c r="F21" s="6">
        <f>HLOOKUP(D21,급여기준!$B$3:$G$8,E21+1,FALSE)</f>
        <v>1160000</v>
      </c>
      <c r="G21" s="7">
        <f>HLOOKUP(D21,급여기준!$C$11:$G$12,2,FALSE)</f>
        <v>100000</v>
      </c>
      <c r="H21" s="11">
        <v>28</v>
      </c>
      <c r="I21" s="7">
        <f>HLOOKUP($H21,급여기준!$C$15:$E$17,3,TRUE)</f>
        <v>4100</v>
      </c>
      <c r="J21" s="10">
        <v>0</v>
      </c>
      <c r="K21" s="7">
        <f t="shared" si="0"/>
        <v>0</v>
      </c>
      <c r="L21" s="7">
        <f t="shared" si="6"/>
        <v>40600.000000000007</v>
      </c>
      <c r="M21" s="7">
        <f t="shared" si="1"/>
        <v>104400</v>
      </c>
      <c r="N21" s="7">
        <f t="shared" si="2"/>
        <v>23200</v>
      </c>
      <c r="O21" s="11"/>
      <c r="P21" s="7">
        <f t="shared" si="3"/>
        <v>1264100</v>
      </c>
      <c r="Q21" s="7">
        <f t="shared" si="4"/>
        <v>168200</v>
      </c>
      <c r="R21" s="7">
        <f t="shared" si="5"/>
        <v>1095900</v>
      </c>
    </row>
    <row r="22" spans="1:18">
      <c r="A22" s="9" t="s">
        <v>65</v>
      </c>
      <c r="B22" s="10" t="s">
        <v>66</v>
      </c>
      <c r="C22" s="10" t="s">
        <v>21</v>
      </c>
      <c r="D22" s="10" t="s">
        <v>28</v>
      </c>
      <c r="E22" s="10">
        <v>1</v>
      </c>
      <c r="F22" s="6">
        <f>HLOOKUP(D22,급여기준!$B$3:$G$8,E22+1,FALSE)</f>
        <v>1150000</v>
      </c>
      <c r="G22" s="7">
        <f>HLOOKUP(D22,급여기준!$C$11:$G$12,2,FALSE)</f>
        <v>50000</v>
      </c>
      <c r="H22" s="11">
        <v>12</v>
      </c>
      <c r="I22" s="7">
        <f>HLOOKUP($H22,급여기준!$C$15:$E$17,3,TRUE)</f>
        <v>3200</v>
      </c>
      <c r="J22" s="10">
        <v>4</v>
      </c>
      <c r="K22" s="7">
        <f t="shared" si="0"/>
        <v>20</v>
      </c>
      <c r="L22" s="7">
        <f t="shared" si="6"/>
        <v>40250.000000000007</v>
      </c>
      <c r="M22" s="7">
        <f t="shared" si="1"/>
        <v>103500</v>
      </c>
      <c r="N22" s="7">
        <f t="shared" si="2"/>
        <v>23000</v>
      </c>
      <c r="O22" s="11"/>
      <c r="P22" s="7">
        <f t="shared" si="3"/>
        <v>1203220</v>
      </c>
      <c r="Q22" s="7">
        <f t="shared" si="4"/>
        <v>166750</v>
      </c>
      <c r="R22" s="7">
        <f t="shared" si="5"/>
        <v>1036470</v>
      </c>
    </row>
    <row r="23" spans="1:18">
      <c r="A23" s="9" t="s">
        <v>67</v>
      </c>
      <c r="B23" s="10" t="s">
        <v>68</v>
      </c>
      <c r="C23" s="10" t="s">
        <v>39</v>
      </c>
      <c r="D23" s="10" t="s">
        <v>50</v>
      </c>
      <c r="E23" s="10">
        <v>5</v>
      </c>
      <c r="F23" s="6">
        <f>HLOOKUP(D23,급여기준!$B$3:$G$8,E23+1,FALSE)</f>
        <v>500000</v>
      </c>
      <c r="G23" s="7">
        <f>HLOOKUP(D23,급여기준!$C$11:$G$12,2,FALSE)</f>
        <v>0</v>
      </c>
      <c r="H23" s="11">
        <v>27</v>
      </c>
      <c r="I23" s="7">
        <f>HLOOKUP($H23,급여기준!$C$15:$E$17,3,TRUE)</f>
        <v>4100</v>
      </c>
      <c r="J23" s="10">
        <v>2</v>
      </c>
      <c r="K23" s="7">
        <f t="shared" si="0"/>
        <v>10</v>
      </c>
      <c r="L23" s="7">
        <f t="shared" si="6"/>
        <v>17500</v>
      </c>
      <c r="M23" s="7">
        <f t="shared" si="1"/>
        <v>45000</v>
      </c>
      <c r="N23" s="7">
        <f t="shared" si="2"/>
        <v>10000</v>
      </c>
      <c r="O23" s="11">
        <v>38000</v>
      </c>
      <c r="P23" s="7">
        <f t="shared" si="3"/>
        <v>504110</v>
      </c>
      <c r="Q23" s="7">
        <f t="shared" si="4"/>
        <v>110500</v>
      </c>
      <c r="R23" s="7">
        <f t="shared" si="5"/>
        <v>393610</v>
      </c>
    </row>
    <row r="24" spans="1:18">
      <c r="A24" s="9" t="s">
        <v>69</v>
      </c>
      <c r="B24" s="10" t="s">
        <v>70</v>
      </c>
      <c r="C24" s="10" t="s">
        <v>31</v>
      </c>
      <c r="D24" s="10" t="s">
        <v>47</v>
      </c>
      <c r="E24" s="10">
        <v>2</v>
      </c>
      <c r="F24" s="6">
        <f>HLOOKUP(D24,급여기준!$B$3:$G$8,E24+1,FALSE)</f>
        <v>2100000</v>
      </c>
      <c r="G24" s="7">
        <f>HLOOKUP(D24,급여기준!$C$11:$G$12,2,FALSE)</f>
        <v>180000</v>
      </c>
      <c r="H24" s="11">
        <v>37</v>
      </c>
      <c r="I24" s="7">
        <f>HLOOKUP($H24,급여기준!$C$15:$E$17,3,TRUE)</f>
        <v>4100</v>
      </c>
      <c r="J24" s="10">
        <v>7</v>
      </c>
      <c r="K24" s="7">
        <f t="shared" si="0"/>
        <v>25</v>
      </c>
      <c r="L24" s="7">
        <f t="shared" si="6"/>
        <v>73500</v>
      </c>
      <c r="M24" s="7">
        <f t="shared" si="1"/>
        <v>189000</v>
      </c>
      <c r="N24" s="7">
        <f t="shared" si="2"/>
        <v>42000</v>
      </c>
      <c r="O24" s="11"/>
      <c r="P24" s="7">
        <f t="shared" si="3"/>
        <v>2284125</v>
      </c>
      <c r="Q24" s="7">
        <f t="shared" si="4"/>
        <v>304500</v>
      </c>
      <c r="R24" s="7">
        <f t="shared" si="5"/>
        <v>1979625</v>
      </c>
    </row>
    <row r="25" spans="1:18">
      <c r="A25" s="9" t="s">
        <v>71</v>
      </c>
      <c r="B25" s="10" t="s">
        <v>72</v>
      </c>
      <c r="C25" s="10" t="s">
        <v>25</v>
      </c>
      <c r="D25" s="10" t="s">
        <v>22</v>
      </c>
      <c r="E25" s="10">
        <v>1</v>
      </c>
      <c r="F25" s="6">
        <f>HLOOKUP(D25,급여기준!$B$3:$G$8,E25+1,FALSE)</f>
        <v>1870000</v>
      </c>
      <c r="G25" s="7">
        <f>HLOOKUP(D25,급여기준!$C$11:$G$12,2,FALSE)</f>
        <v>100000</v>
      </c>
      <c r="H25" s="11">
        <v>15</v>
      </c>
      <c r="I25" s="7">
        <f>HLOOKUP($H25,급여기준!$C$15:$E$17,3,TRUE)</f>
        <v>3200</v>
      </c>
      <c r="J25" s="10">
        <v>4</v>
      </c>
      <c r="K25" s="7">
        <f t="shared" si="0"/>
        <v>20</v>
      </c>
      <c r="L25" s="7">
        <f t="shared" si="6"/>
        <v>65450.000000000007</v>
      </c>
      <c r="M25" s="7">
        <f t="shared" si="1"/>
        <v>168300</v>
      </c>
      <c r="N25" s="7">
        <f t="shared" si="2"/>
        <v>37400</v>
      </c>
      <c r="O25" s="11"/>
      <c r="P25" s="7">
        <f t="shared" si="3"/>
        <v>1973220</v>
      </c>
      <c r="Q25" s="7">
        <f t="shared" si="4"/>
        <v>271150</v>
      </c>
      <c r="R25" s="7">
        <f t="shared" si="5"/>
        <v>1702070</v>
      </c>
    </row>
    <row r="26" spans="1:18">
      <c r="A26" s="9" t="s">
        <v>73</v>
      </c>
      <c r="B26" s="10" t="s">
        <v>74</v>
      </c>
      <c r="C26" s="10" t="s">
        <v>31</v>
      </c>
      <c r="D26" s="10" t="s">
        <v>50</v>
      </c>
      <c r="E26" s="10">
        <v>3</v>
      </c>
      <c r="F26" s="6">
        <f>HLOOKUP(D26,급여기준!$B$3:$G$8,E26+1,FALSE)</f>
        <v>650000</v>
      </c>
      <c r="G26" s="7">
        <f>HLOOKUP(D26,급여기준!$C$11:$G$12,2,FALSE)</f>
        <v>0</v>
      </c>
      <c r="H26" s="11">
        <v>37</v>
      </c>
      <c r="I26" s="7">
        <f>HLOOKUP($H26,급여기준!$C$15:$E$17,3,TRUE)</f>
        <v>4100</v>
      </c>
      <c r="J26" s="10">
        <v>2</v>
      </c>
      <c r="K26" s="7">
        <f t="shared" si="0"/>
        <v>10</v>
      </c>
      <c r="L26" s="7">
        <f t="shared" si="6"/>
        <v>22750.000000000004</v>
      </c>
      <c r="M26" s="7">
        <f t="shared" si="1"/>
        <v>58500</v>
      </c>
      <c r="N26" s="7">
        <f t="shared" si="2"/>
        <v>13000</v>
      </c>
      <c r="O26" s="11">
        <v>50000</v>
      </c>
      <c r="P26" s="7">
        <f t="shared" si="3"/>
        <v>654110</v>
      </c>
      <c r="Q26" s="7">
        <f t="shared" si="4"/>
        <v>144250</v>
      </c>
      <c r="R26" s="7">
        <f t="shared" si="5"/>
        <v>509860</v>
      </c>
    </row>
    <row r="27" spans="1:18">
      <c r="A27" s="9" t="s">
        <v>75</v>
      </c>
      <c r="B27" s="10" t="s">
        <v>76</v>
      </c>
      <c r="C27" s="10" t="s">
        <v>31</v>
      </c>
      <c r="D27" s="10" t="s">
        <v>50</v>
      </c>
      <c r="E27" s="10">
        <v>4</v>
      </c>
      <c r="F27" s="6">
        <f>HLOOKUP(D27,급여기준!$B$3:$G$8,E27+1,FALSE)</f>
        <v>540000</v>
      </c>
      <c r="G27" s="7">
        <f>HLOOKUP(D27,급여기준!$C$11:$G$12,2,FALSE)</f>
        <v>0</v>
      </c>
      <c r="H27" s="11">
        <v>23</v>
      </c>
      <c r="I27" s="7">
        <f>HLOOKUP($H27,급여기준!$C$15:$E$17,3,TRUE)</f>
        <v>4100</v>
      </c>
      <c r="J27" s="10">
        <v>1</v>
      </c>
      <c r="K27" s="7">
        <f t="shared" si="0"/>
        <v>5</v>
      </c>
      <c r="L27" s="7">
        <f t="shared" si="6"/>
        <v>18900</v>
      </c>
      <c r="M27" s="7">
        <f t="shared" si="1"/>
        <v>48600</v>
      </c>
      <c r="N27" s="7">
        <f t="shared" si="2"/>
        <v>10800</v>
      </c>
      <c r="O27" s="11"/>
      <c r="P27" s="7">
        <f t="shared" si="3"/>
        <v>544105</v>
      </c>
      <c r="Q27" s="7">
        <f t="shared" si="4"/>
        <v>78300</v>
      </c>
      <c r="R27" s="7">
        <f t="shared" si="5"/>
        <v>465805</v>
      </c>
    </row>
    <row r="28" spans="1:18">
      <c r="A28" s="12" t="s">
        <v>77</v>
      </c>
      <c r="B28" s="13" t="s">
        <v>78</v>
      </c>
      <c r="C28" s="13" t="s">
        <v>31</v>
      </c>
      <c r="D28" s="13" t="s">
        <v>22</v>
      </c>
      <c r="E28" s="13">
        <v>5</v>
      </c>
      <c r="F28" s="6">
        <f>HLOOKUP(D28,급여기준!$B$3:$G$8,E28+1,FALSE)</f>
        <v>980000</v>
      </c>
      <c r="G28" s="7">
        <f>HLOOKUP(D28,급여기준!$C$11:$G$12,2,FALSE)</f>
        <v>100000</v>
      </c>
      <c r="H28" s="14">
        <v>37</v>
      </c>
      <c r="I28" s="7">
        <f>HLOOKUP($H28,급여기준!$C$15:$E$17,3,TRUE)</f>
        <v>4100</v>
      </c>
      <c r="J28" s="13">
        <v>0</v>
      </c>
      <c r="K28" s="7">
        <f t="shared" si="0"/>
        <v>0</v>
      </c>
      <c r="L28" s="7">
        <f t="shared" si="6"/>
        <v>34300</v>
      </c>
      <c r="M28" s="7">
        <f t="shared" si="1"/>
        <v>88200</v>
      </c>
      <c r="N28" s="7">
        <f t="shared" si="2"/>
        <v>19600</v>
      </c>
      <c r="O28" s="14">
        <v>50000</v>
      </c>
      <c r="P28" s="7">
        <f t="shared" si="3"/>
        <v>1084100</v>
      </c>
      <c r="Q28" s="7">
        <f t="shared" si="4"/>
        <v>192100</v>
      </c>
      <c r="R28" s="7">
        <f t="shared" si="5"/>
        <v>892000</v>
      </c>
    </row>
    <row r="29" spans="1:18"/>
  </sheetData>
  <phoneticPr fontId="3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7"/>
  <sheetViews>
    <sheetView workbookViewId="0">
      <selection activeCell="G12" sqref="G12"/>
    </sheetView>
  </sheetViews>
  <sheetFormatPr defaultColWidth="8.88671875" defaultRowHeight="12"/>
  <cols>
    <col min="1" max="1" width="1.6640625" style="2" customWidth="1"/>
    <col min="2" max="2" width="4.88671875" style="2" bestFit="1" customWidth="1"/>
    <col min="3" max="6" width="11.5546875" style="2" bestFit="1" customWidth="1"/>
    <col min="7" max="7" width="9.88671875" style="2" bestFit="1" customWidth="1"/>
    <col min="8" max="16384" width="8.88671875" style="2"/>
  </cols>
  <sheetData>
    <row r="2" spans="2:7" ht="16.5" customHeight="1">
      <c r="B2" s="34" t="s">
        <v>79</v>
      </c>
      <c r="C2" s="34"/>
      <c r="D2" s="34"/>
      <c r="E2" s="34"/>
      <c r="F2" s="34"/>
      <c r="G2" s="34"/>
    </row>
    <row r="3" spans="2:7">
      <c r="B3" s="15"/>
      <c r="C3" s="16" t="s">
        <v>80</v>
      </c>
      <c r="D3" s="16" t="s">
        <v>81</v>
      </c>
      <c r="E3" s="16" t="s">
        <v>82</v>
      </c>
      <c r="F3" s="16" t="s">
        <v>28</v>
      </c>
      <c r="G3" s="16" t="s">
        <v>83</v>
      </c>
    </row>
    <row r="4" spans="2:7">
      <c r="B4" s="16">
        <v>1</v>
      </c>
      <c r="C4" s="17">
        <v>3150000</v>
      </c>
      <c r="D4" s="17">
        <v>2380000</v>
      </c>
      <c r="E4" s="17">
        <v>1870000</v>
      </c>
      <c r="F4" s="17">
        <v>1150000</v>
      </c>
      <c r="G4" s="17">
        <v>850000</v>
      </c>
    </row>
    <row r="5" spans="2:7">
      <c r="B5" s="16">
        <v>2</v>
      </c>
      <c r="C5" s="17">
        <v>2840000</v>
      </c>
      <c r="D5" s="17">
        <v>2100000</v>
      </c>
      <c r="E5" s="17">
        <v>1630000</v>
      </c>
      <c r="F5" s="17">
        <v>950000</v>
      </c>
      <c r="G5" s="17">
        <v>710000</v>
      </c>
    </row>
    <row r="6" spans="2:7">
      <c r="B6" s="16">
        <v>3</v>
      </c>
      <c r="C6" s="17">
        <v>2620000</v>
      </c>
      <c r="D6" s="17">
        <v>1760000</v>
      </c>
      <c r="E6" s="17">
        <v>1280000</v>
      </c>
      <c r="F6" s="17">
        <v>880000</v>
      </c>
      <c r="G6" s="17">
        <v>650000</v>
      </c>
    </row>
    <row r="7" spans="2:7">
      <c r="B7" s="16">
        <v>4</v>
      </c>
      <c r="C7" s="17">
        <v>2310000</v>
      </c>
      <c r="D7" s="17">
        <v>1620000</v>
      </c>
      <c r="E7" s="17">
        <v>1160000</v>
      </c>
      <c r="F7" s="17">
        <v>730000</v>
      </c>
      <c r="G7" s="17">
        <v>540000</v>
      </c>
    </row>
    <row r="8" spans="2:7">
      <c r="B8" s="16">
        <v>5</v>
      </c>
      <c r="C8" s="17">
        <v>2050000</v>
      </c>
      <c r="D8" s="17">
        <v>1570000</v>
      </c>
      <c r="E8" s="17">
        <v>980000</v>
      </c>
      <c r="F8" s="17">
        <v>620000</v>
      </c>
      <c r="G8" s="17">
        <v>500000</v>
      </c>
    </row>
    <row r="10" spans="2:7" ht="16.5" customHeight="1">
      <c r="B10" s="34" t="s">
        <v>84</v>
      </c>
      <c r="C10" s="34"/>
      <c r="D10" s="34"/>
      <c r="E10" s="34"/>
      <c r="F10" s="34"/>
      <c r="G10" s="34"/>
    </row>
    <row r="11" spans="2:7">
      <c r="B11" s="16" t="s">
        <v>4</v>
      </c>
      <c r="C11" s="16" t="s">
        <v>80</v>
      </c>
      <c r="D11" s="16" t="s">
        <v>81</v>
      </c>
      <c r="E11" s="16" t="s">
        <v>82</v>
      </c>
      <c r="F11" s="16" t="s">
        <v>28</v>
      </c>
      <c r="G11" s="16" t="s">
        <v>83</v>
      </c>
    </row>
    <row r="12" spans="2:7">
      <c r="B12" s="16" t="s">
        <v>85</v>
      </c>
      <c r="C12" s="17">
        <v>260000</v>
      </c>
      <c r="D12" s="17">
        <v>180000</v>
      </c>
      <c r="E12" s="17">
        <v>100000</v>
      </c>
      <c r="F12" s="17">
        <v>50000</v>
      </c>
      <c r="G12" s="17">
        <v>0</v>
      </c>
    </row>
    <row r="14" spans="2:7" ht="16.5" customHeight="1">
      <c r="B14" s="34" t="s">
        <v>86</v>
      </c>
      <c r="C14" s="34"/>
      <c r="D14" s="34"/>
      <c r="E14" s="34"/>
    </row>
    <row r="15" spans="2:7">
      <c r="B15" s="16" t="s">
        <v>87</v>
      </c>
      <c r="C15" s="18">
        <v>0</v>
      </c>
      <c r="D15" s="18">
        <v>10</v>
      </c>
      <c r="E15" s="18">
        <v>20</v>
      </c>
    </row>
    <row r="16" spans="2:7">
      <c r="B16" s="16" t="s">
        <v>88</v>
      </c>
      <c r="C16" s="18">
        <v>9</v>
      </c>
      <c r="D16" s="18">
        <v>19</v>
      </c>
      <c r="E16" s="18" t="s">
        <v>89</v>
      </c>
    </row>
    <row r="17" spans="2:5">
      <c r="B17" s="16" t="s">
        <v>85</v>
      </c>
      <c r="C17" s="18">
        <v>2500</v>
      </c>
      <c r="D17" s="18">
        <v>3200</v>
      </c>
      <c r="E17" s="18">
        <v>4100</v>
      </c>
    </row>
  </sheetData>
  <mergeCells count="3">
    <mergeCell ref="B2:G2"/>
    <mergeCell ref="B10:G10"/>
    <mergeCell ref="B14:E14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N47" sqref="N47:O47"/>
    </sheetView>
  </sheetViews>
  <sheetFormatPr defaultRowHeight="13.5"/>
  <cols>
    <col min="1" max="1" width="3.6640625" customWidth="1"/>
    <col min="2" max="2" width="17.5546875" customWidth="1"/>
    <col min="3" max="5" width="14.5546875" customWidth="1"/>
  </cols>
  <sheetData>
    <row r="2" spans="2:5" ht="17.25" customHeight="1">
      <c r="B2" s="19" t="s">
        <v>90</v>
      </c>
    </row>
    <row r="4" spans="2:5" ht="36" customHeight="1">
      <c r="B4" s="35" t="s">
        <v>91</v>
      </c>
      <c r="C4" s="35"/>
      <c r="D4" s="35"/>
      <c r="E4" s="35"/>
    </row>
    <row r="5" spans="2:5" ht="29.25" customHeight="1" thickBot="1"/>
    <row r="6" spans="2:5" ht="20.100000000000001" customHeight="1">
      <c r="B6" s="20" t="s">
        <v>2</v>
      </c>
      <c r="C6" s="21"/>
      <c r="D6" s="22" t="s">
        <v>3</v>
      </c>
      <c r="E6" s="23"/>
    </row>
    <row r="7" spans="2:5" ht="20.100000000000001" customHeight="1" thickBot="1">
      <c r="B7" s="24" t="s">
        <v>1</v>
      </c>
      <c r="C7" s="25"/>
      <c r="D7" s="26" t="s">
        <v>4</v>
      </c>
      <c r="E7" s="27"/>
    </row>
    <row r="8" spans="2:5" ht="20.100000000000001" customHeight="1"/>
    <row r="9" spans="2:5" ht="20.100000000000001" customHeight="1">
      <c r="B9" s="28" t="s">
        <v>92</v>
      </c>
      <c r="C9" s="29" t="s">
        <v>16</v>
      </c>
      <c r="D9" s="29" t="s">
        <v>17</v>
      </c>
      <c r="E9" s="29" t="s">
        <v>18</v>
      </c>
    </row>
    <row r="10" spans="2:5" ht="20.100000000000001" customHeight="1">
      <c r="C10" s="30"/>
      <c r="D10" s="30"/>
      <c r="E10" s="30"/>
    </row>
    <row r="11" spans="2:5" ht="20.100000000000001" customHeight="1"/>
    <row r="12" spans="2:5" ht="20.100000000000001" customHeight="1">
      <c r="B12" s="28" t="s">
        <v>93</v>
      </c>
    </row>
    <row r="13" spans="2:5" ht="20.100000000000001" customHeight="1">
      <c r="B13" s="29" t="s">
        <v>6</v>
      </c>
      <c r="C13" s="29" t="s">
        <v>7</v>
      </c>
      <c r="D13" s="29" t="s">
        <v>9</v>
      </c>
      <c r="E13" s="29" t="s">
        <v>11</v>
      </c>
    </row>
    <row r="14" spans="2:5" ht="20.100000000000001" customHeight="1">
      <c r="B14" s="30"/>
      <c r="C14" s="30"/>
      <c r="D14" s="30"/>
      <c r="E14" s="30"/>
    </row>
    <row r="15" spans="2:5" ht="20.100000000000001" customHeight="1"/>
    <row r="16" spans="2:5" ht="20.100000000000001" customHeight="1">
      <c r="B16" s="28" t="s">
        <v>94</v>
      </c>
    </row>
    <row r="17" spans="2:5" ht="20.100000000000001" customHeight="1">
      <c r="B17" s="29" t="s">
        <v>12</v>
      </c>
      <c r="C17" s="29" t="s">
        <v>13</v>
      </c>
      <c r="D17" s="29" t="s">
        <v>14</v>
      </c>
      <c r="E17" s="29" t="s">
        <v>95</v>
      </c>
    </row>
    <row r="18" spans="2:5" ht="20.100000000000001" customHeight="1">
      <c r="B18" s="30"/>
      <c r="C18" s="30"/>
      <c r="D18" s="30"/>
      <c r="E18" s="30"/>
    </row>
    <row r="19" spans="2:5" ht="20.100000000000001" customHeight="1"/>
    <row r="20" spans="2:5" ht="20.100000000000001" customHeight="1">
      <c r="B20" s="36" t="s">
        <v>96</v>
      </c>
      <c r="C20" s="37"/>
      <c r="D20" s="37"/>
      <c r="E20" s="37"/>
    </row>
    <row r="21" spans="2:5" ht="20.100000000000001" customHeight="1"/>
    <row r="22" spans="2:5" ht="33.75" customHeight="1">
      <c r="B22" s="31" t="s">
        <v>97</v>
      </c>
      <c r="C22" s="32"/>
      <c r="D22" s="32"/>
      <c r="E22" s="33" t="s">
        <v>98</v>
      </c>
    </row>
    <row r="23" spans="2:5">
      <c r="B23" s="32"/>
      <c r="C23" s="32"/>
      <c r="D23" s="32"/>
      <c r="E23" s="32"/>
    </row>
  </sheetData>
  <mergeCells count="2">
    <mergeCell ref="B4:E4"/>
    <mergeCell ref="B20:E20"/>
  </mergeCells>
  <phoneticPr fontId="3" type="noConversion"/>
  <pageMargins left="0.7" right="0.7" top="0.75" bottom="0.75" header="0.3" footer="0.3"/>
  <pageSetup paperSize="0" orientation="portrait" horizontalDpi="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급여대장</vt:lpstr>
      <vt:lpstr>급여기준</vt:lpstr>
      <vt:lpstr>개인명세서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류지혜</cp:lastModifiedBy>
  <dcterms:created xsi:type="dcterms:W3CDTF">2019-04-16T02:12:11Z</dcterms:created>
  <dcterms:modified xsi:type="dcterms:W3CDTF">2019-04-16T15:55:38Z</dcterms:modified>
</cp:coreProperties>
</file>