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settings\Documents\"/>
    </mc:Choice>
  </mc:AlternateContent>
  <bookViews>
    <workbookView xWindow="360" yWindow="120" windowWidth="11295" windowHeight="6240"/>
  </bookViews>
  <sheets>
    <sheet name="Marks" sheetId="1" r:id="rId1"/>
    <sheet name="MarksClass" sheetId="4" r:id="rId2"/>
    <sheet name="Ranges - Grade Lookup" sheetId="2" r:id="rId3"/>
    <sheet name="Ranges - Frequency Analysis" sheetId="3" r:id="rId4"/>
  </sheets>
  <definedNames>
    <definedName name="crit">Marks!$A$33:$C$34</definedName>
    <definedName name="data">Marks!$A$2:$D$23</definedName>
    <definedName name="Grade">Marks!$C$3:$C$23</definedName>
    <definedName name="Marks">Marks!$B$3:$B$23</definedName>
    <definedName name="Number">Marks!$A$3:$A$23</definedName>
  </definedNames>
  <calcPr calcId="162913"/>
</workbook>
</file>

<file path=xl/calcChain.xml><?xml version="1.0" encoding="utf-8"?>
<calcChain xmlns="http://schemas.openxmlformats.org/spreadsheetml/2006/main">
  <c r="D34" i="1" l="1"/>
  <c r="B34" i="1"/>
  <c r="C35" i="1"/>
  <c r="E2" i="4" l="1"/>
  <c r="F2" i="4" s="1"/>
  <c r="G2" i="4"/>
  <c r="J2" i="4"/>
  <c r="L2" i="4"/>
  <c r="P2" i="4"/>
  <c r="Q2" i="4"/>
  <c r="E3" i="4"/>
  <c r="F3" i="4" s="1"/>
  <c r="G3" i="4"/>
  <c r="J3" i="4"/>
  <c r="L3" i="4"/>
  <c r="P3" i="4"/>
  <c r="Q3" i="4"/>
  <c r="E4" i="4"/>
  <c r="F4" i="4" s="1"/>
  <c r="G4" i="4"/>
  <c r="J4" i="4"/>
  <c r="L4" i="4"/>
  <c r="P4" i="4"/>
  <c r="Q4" i="4"/>
  <c r="E5" i="4"/>
  <c r="F5" i="4" s="1"/>
  <c r="G5" i="4"/>
  <c r="J5" i="4"/>
  <c r="L5" i="4"/>
  <c r="P5" i="4"/>
  <c r="Q5" i="4"/>
  <c r="E6" i="4"/>
  <c r="F6" i="4" s="1"/>
  <c r="G6" i="4"/>
  <c r="J6" i="4"/>
  <c r="L6" i="4"/>
  <c r="P6" i="4"/>
  <c r="Q6" i="4"/>
  <c r="E7" i="4"/>
  <c r="F7" i="4" s="1"/>
  <c r="G7" i="4"/>
  <c r="J7" i="4"/>
  <c r="L7" i="4"/>
  <c r="P7" i="4"/>
  <c r="Q7" i="4"/>
  <c r="E8" i="4"/>
  <c r="F8" i="4" s="1"/>
  <c r="G8" i="4"/>
  <c r="J8" i="4"/>
  <c r="L8" i="4"/>
  <c r="P8" i="4"/>
  <c r="Q8" i="4"/>
  <c r="E9" i="4"/>
  <c r="F9" i="4" s="1"/>
  <c r="G9" i="4"/>
  <c r="J9" i="4"/>
  <c r="L9" i="4"/>
  <c r="P9" i="4"/>
  <c r="Q9" i="4"/>
  <c r="C2" i="3" l="1" a="1"/>
  <c r="C5" i="3" s="1"/>
  <c r="C4" i="3" l="1"/>
  <c r="C3" i="3"/>
  <c r="C2" i="3"/>
  <c r="C9" i="3"/>
  <c r="C8" i="3"/>
  <c r="C7" i="3"/>
  <c r="C6" i="3"/>
  <c r="C24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  <c r="B30" i="1" l="1"/>
  <c r="B2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  <c r="B28" i="1" l="1"/>
  <c r="B31" i="1" l="1"/>
  <c r="B27" i="1"/>
  <c r="B26" i="1"/>
  <c r="C10" i="3" l="1"/>
</calcChain>
</file>

<file path=xl/sharedStrings.xml><?xml version="1.0" encoding="utf-8"?>
<sst xmlns="http://schemas.openxmlformats.org/spreadsheetml/2006/main" count="62" uniqueCount="36">
  <si>
    <t>Number</t>
  </si>
  <si>
    <t>Mark</t>
  </si>
  <si>
    <t>Grade</t>
  </si>
  <si>
    <t>Average</t>
  </si>
  <si>
    <t>Std. Dev.</t>
  </si>
  <si>
    <t>Marks</t>
  </si>
  <si>
    <t>E</t>
  </si>
  <si>
    <t>D</t>
  </si>
  <si>
    <t>C</t>
  </si>
  <si>
    <t>B</t>
  </si>
  <si>
    <t>A</t>
  </si>
  <si>
    <t>Frequency</t>
  </si>
  <si>
    <t>Error</t>
  </si>
  <si>
    <t>Cheat!</t>
  </si>
  <si>
    <t>Median</t>
  </si>
  <si>
    <t>Descending Rank</t>
  </si>
  <si>
    <t>Min</t>
  </si>
  <si>
    <t>Max</t>
  </si>
  <si>
    <t>D formula</t>
  </si>
  <si>
    <t>Spreadsheet Modelling marks</t>
  </si>
  <si>
    <t>Dist</t>
  </si>
  <si>
    <t>(For Lesson05)</t>
  </si>
  <si>
    <t>Mark range</t>
  </si>
  <si>
    <t>Total</t>
  </si>
  <si>
    <t>=ctrl+shift+enter</t>
  </si>
  <si>
    <t>전체 한번에 계산됨</t>
  </si>
  <si>
    <t>열 통째로 잡아야 함</t>
  </si>
  <si>
    <t>vwx</t>
  </si>
  <si>
    <t>jkl</t>
  </si>
  <si>
    <t>abc</t>
  </si>
  <si>
    <t>ghi</t>
  </si>
  <si>
    <t>stu</t>
  </si>
  <si>
    <t>pqr</t>
  </si>
  <si>
    <t>mno</t>
  </si>
  <si>
    <t>def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</si>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</sst>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0"/>
      <name val="Arial"/>
    </font>
    <font>
      <sz val="11"/>
      <color theme="1"/>
      <name val="Calibri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6"/>
      <name val="Arial"/>
      <family val="2"/>
    </font>
    <font>
      <b/>
      <i/>
      <sz val="10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/>
    <xf numFmtId="0" fontId="7" fillId="0" borderId="0" xfId="0" applyFont="1"/>
    <xf numFmtId="0" fontId="9" fillId="0" borderId="0" xfId="0" applyFont="1"/>
    <xf numFmtId="0" fontId="2" fillId="2" borderId="1" xfId="0" applyFont="1" applyFill="1" applyBorder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8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" fontId="8" fillId="0" borderId="0" xfId="1" applyNumberFormat="1" applyFont="1"/>
    <xf numFmtId="9" fontId="0" fillId="0" borderId="0" xfId="1" applyFont="1"/>
    <xf numFmtId="0" fontId="2" fillId="3" borderId="0" xfId="0" applyFont="1" applyFill="1"/>
    <xf numFmtId="0" fontId="0" fillId="3" borderId="0" xfId="0" applyFill="1"/>
    <xf numFmtId="0" fontId="3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0" xfId="0" quotePrefix="1" applyFont="1"/>
    <xf numFmtId="0" fontId="3" fillId="0" borderId="0" xfId="0" applyFont="1"/>
    <xf numFmtId="0" fontId="10" fillId="0" borderId="0" xfId="0" applyFont="1"/>
    <xf numFmtId="0" fontId="1" fillId="0" borderId="0" xfId="2"/>
    <xf numFmtId="1" fontId="1" fillId="0" borderId="0" xfId="2" applyNumberFormat="1"/>
    <xf numFmtId="0" fontId="3" fillId="2" borderId="1" xfId="2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3" fillId="3" borderId="0" xfId="0" applyFont="1" applyFill="1"/>
  </cellXfs>
  <cellStyles count="3">
    <cellStyle name="Normal" xfId="0" builtinId="0"/>
    <cellStyle name="Percent" xfId="1" builtinId="5"/>
    <cellStyle name="표준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Spreadsheet Modelling Grades Analysis</a:t>
            </a:r>
          </a:p>
        </c:rich>
      </c:tx>
      <c:layout>
        <c:manualLayout>
          <c:xMode val="edge"/>
          <c:yMode val="edge"/>
          <c:x val="0.1540524781341108"/>
          <c:y val="3.67231638418079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84281876767888"/>
          <c:y val="0.24152542372881355"/>
          <c:w val="0.78134222015963828"/>
          <c:h val="0.3983050847457627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'Ranges - Frequency Analysis'!$B$2:$B$9</c:f>
              <c:strCache>
                <c:ptCount val="8"/>
                <c:pt idx="0">
                  <c:v>Error</c:v>
                </c:pt>
                <c:pt idx="1">
                  <c:v>E</c:v>
                </c:pt>
                <c:pt idx="2">
                  <c:v>D</c:v>
                </c:pt>
                <c:pt idx="3">
                  <c:v>C</c:v>
                </c:pt>
                <c:pt idx="4">
                  <c:v>B</c:v>
                </c:pt>
                <c:pt idx="5">
                  <c:v>A</c:v>
                </c:pt>
                <c:pt idx="6">
                  <c:v>Dist</c:v>
                </c:pt>
                <c:pt idx="7">
                  <c:v>Cheat!</c:v>
                </c:pt>
              </c:strCache>
            </c:strRef>
          </c:cat>
          <c:val>
            <c:numRef>
              <c:f>'Ranges - Frequency Analysis'!$C$2:$C$9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4-4BE8-B7E6-111C9C951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433456"/>
        <c:axId val="352119048"/>
      </c:barChart>
      <c:catAx>
        <c:axId val="51343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Grades</a:t>
                </a:r>
              </a:p>
            </c:rich>
          </c:tx>
          <c:layout>
            <c:manualLayout>
              <c:xMode val="edge"/>
              <c:yMode val="edge"/>
              <c:x val="0.50437379001094251"/>
              <c:y val="0.826271186440677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21190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52119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Frequency</a:t>
                </a:r>
              </a:p>
            </c:rich>
          </c:tx>
          <c:layout>
            <c:manualLayout>
              <c:xMode val="edge"/>
              <c:yMode val="edge"/>
              <c:x val="5.8309037900874633E-2"/>
              <c:y val="0.309322033898305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34334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0</xdr:row>
      <xdr:rowOff>123825</xdr:rowOff>
    </xdr:from>
    <xdr:to>
      <xdr:col>9</xdr:col>
      <xdr:colOff>38100</xdr:colOff>
      <xdr:row>11</xdr:row>
      <xdr:rowOff>104775</xdr:rowOff>
    </xdr:to>
    <xdr:graphicFrame macro="">
      <xdr:nvGraphicFramePr>
        <xdr:cNvPr id="1036" name="Chart 1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abSelected="1" workbookViewId="0">
      <selection activeCell="C35" sqref="C35"/>
    </sheetView>
  </sheetViews>
  <sheetFormatPr defaultRowHeight="12.75"/>
  <cols>
    <col min="1" max="1" width="11.42578125" customWidth="1"/>
    <col min="2" max="2" width="11" customWidth="1"/>
    <col min="3" max="3" width="11.140625" customWidth="1"/>
    <col min="4" max="4" width="11.85546875" customWidth="1"/>
  </cols>
  <sheetData>
    <row r="1" spans="1:4" ht="15.75">
      <c r="A1" s="1" t="s">
        <v>19</v>
      </c>
    </row>
    <row r="2" spans="1:4" s="14" customFormat="1" ht="25.5">
      <c r="A2" s="13" t="s">
        <v>0</v>
      </c>
      <c r="B2" s="13" t="s">
        <v>1</v>
      </c>
      <c r="C2" s="13" t="s">
        <v>2</v>
      </c>
      <c r="D2" s="13" t="s">
        <v>15</v>
      </c>
    </row>
    <row r="3" spans="1:4">
      <c r="A3" s="8">
        <v>1087101</v>
      </c>
      <c r="B3" s="9">
        <v>65</v>
      </c>
      <c r="C3" s="10" t="str">
        <f>VLOOKUP(B3,'Ranges - Grade Lookup'!$A$2:$B$9,2,1)</f>
        <v>B</v>
      </c>
      <c r="D3" s="2">
        <f t="shared" ref="D3:D23" si="0">_xlfn.RANK.EQ(B3,Marks,0)</f>
        <v>8</v>
      </c>
    </row>
    <row r="4" spans="1:4">
      <c r="A4" s="8">
        <v>1087896</v>
      </c>
      <c r="B4" s="9">
        <v>45</v>
      </c>
      <c r="C4" s="10" t="str">
        <f>VLOOKUP(B4,'Ranges - Grade Lookup'!$A$2:$B$9,2,1)</f>
        <v>D</v>
      </c>
      <c r="D4" s="2">
        <f t="shared" si="0"/>
        <v>18</v>
      </c>
    </row>
    <row r="5" spans="1:4">
      <c r="A5" s="8">
        <v>1087902</v>
      </c>
      <c r="B5" s="9">
        <v>50</v>
      </c>
      <c r="C5" s="10" t="str">
        <f>VLOOKUP(B5,'Ranges - Grade Lookup'!$A$2:$B$9,2,1)</f>
        <v>C</v>
      </c>
      <c r="D5" s="2">
        <f t="shared" si="0"/>
        <v>16</v>
      </c>
    </row>
    <row r="6" spans="1:4">
      <c r="A6" s="8">
        <v>1087919</v>
      </c>
      <c r="B6" s="9">
        <v>-1</v>
      </c>
      <c r="C6" s="10" t="str">
        <f>VLOOKUP(B6,'Ranges - Grade Lookup'!$A$2:$B$9,2,1)</f>
        <v>Error</v>
      </c>
      <c r="D6" s="2">
        <f t="shared" si="0"/>
        <v>21</v>
      </c>
    </row>
    <row r="7" spans="1:4">
      <c r="A7" s="8">
        <v>1087933</v>
      </c>
      <c r="B7" s="9">
        <v>52</v>
      </c>
      <c r="C7" s="10" t="str">
        <f>VLOOKUP(B7,'Ranges - Grade Lookup'!$A$2:$B$9,2,1)</f>
        <v>C</v>
      </c>
      <c r="D7" s="2">
        <f t="shared" si="0"/>
        <v>14</v>
      </c>
    </row>
    <row r="8" spans="1:4">
      <c r="A8" s="8">
        <v>1087940</v>
      </c>
      <c r="B8" s="9">
        <v>71</v>
      </c>
      <c r="C8" s="10" t="str">
        <f>VLOOKUP(B8,'Ranges - Grade Lookup'!$A$2:$B$9,2,1)</f>
        <v>A</v>
      </c>
      <c r="D8" s="2">
        <f t="shared" si="0"/>
        <v>6</v>
      </c>
    </row>
    <row r="9" spans="1:4">
      <c r="A9" s="8">
        <v>1087957</v>
      </c>
      <c r="B9" s="9">
        <v>52</v>
      </c>
      <c r="C9" s="10" t="str">
        <f>VLOOKUP(B9,'Ranges - Grade Lookup'!$A$2:$B$9,2,1)</f>
        <v>C</v>
      </c>
      <c r="D9" s="2">
        <f t="shared" si="0"/>
        <v>14</v>
      </c>
    </row>
    <row r="10" spans="1:4">
      <c r="A10" s="8">
        <v>1087964</v>
      </c>
      <c r="B10" s="9">
        <v>66</v>
      </c>
      <c r="C10" s="10" t="str">
        <f>VLOOKUP(B10,'Ranges - Grade Lookup'!$A$2:$B$9,2,1)</f>
        <v>B</v>
      </c>
      <c r="D10" s="2">
        <f t="shared" si="0"/>
        <v>7</v>
      </c>
    </row>
    <row r="11" spans="1:4">
      <c r="A11" s="8">
        <v>1087988</v>
      </c>
      <c r="B11" s="9">
        <v>76</v>
      </c>
      <c r="C11" s="10" t="str">
        <f>VLOOKUP(B11,'Ranges - Grade Lookup'!$A$2:$B$9,2,1)</f>
        <v>A</v>
      </c>
      <c r="D11" s="2">
        <f t="shared" si="0"/>
        <v>3</v>
      </c>
    </row>
    <row r="12" spans="1:4">
      <c r="A12" s="8">
        <v>1087995</v>
      </c>
      <c r="B12" s="9">
        <v>60</v>
      </c>
      <c r="C12" s="10" t="str">
        <f>VLOOKUP(B12,'Ranges - Grade Lookup'!$A$2:$B$9,2,1)</f>
        <v>B</v>
      </c>
      <c r="D12" s="2">
        <f t="shared" si="0"/>
        <v>10</v>
      </c>
    </row>
    <row r="13" spans="1:4">
      <c r="A13" s="8">
        <v>1088002</v>
      </c>
      <c r="B13" s="9">
        <v>101</v>
      </c>
      <c r="C13" s="10" t="str">
        <f>VLOOKUP(B13,'Ranges - Grade Lookup'!$A$2:$B$9,2,1)</f>
        <v>Cheat!</v>
      </c>
      <c r="D13" s="2">
        <f t="shared" si="0"/>
        <v>1</v>
      </c>
    </row>
    <row r="14" spans="1:4">
      <c r="A14" s="8">
        <v>1088019</v>
      </c>
      <c r="B14" s="9">
        <v>73</v>
      </c>
      <c r="C14" s="10" t="str">
        <f>VLOOKUP(B14,'Ranges - Grade Lookup'!$A$2:$B$9,2,1)</f>
        <v>A</v>
      </c>
      <c r="D14" s="2">
        <f t="shared" si="0"/>
        <v>5</v>
      </c>
    </row>
    <row r="15" spans="1:4">
      <c r="A15" s="8">
        <v>1088156</v>
      </c>
      <c r="B15" s="9">
        <v>42</v>
      </c>
      <c r="C15" s="10" t="str">
        <f>VLOOKUP(B15,'Ranges - Grade Lookup'!$A$2:$B$9,2,1)</f>
        <v>D</v>
      </c>
      <c r="D15" s="2">
        <f t="shared" si="0"/>
        <v>19</v>
      </c>
    </row>
    <row r="16" spans="1:4">
      <c r="A16" s="8">
        <v>1088408</v>
      </c>
      <c r="B16" s="9">
        <v>77</v>
      </c>
      <c r="C16" s="10" t="str">
        <f>VLOOKUP(B16,'Ranges - Grade Lookup'!$A$2:$B$9,2,1)</f>
        <v>A</v>
      </c>
      <c r="D16" s="2">
        <f t="shared" si="0"/>
        <v>2</v>
      </c>
    </row>
    <row r="17" spans="1:4">
      <c r="A17" s="8">
        <v>1088415</v>
      </c>
      <c r="B17" s="9">
        <v>75</v>
      </c>
      <c r="C17" s="10" t="str">
        <f>VLOOKUP(B17,'Ranges - Grade Lookup'!$A$2:$B$9,2,1)</f>
        <v>A</v>
      </c>
      <c r="D17" s="2">
        <f t="shared" si="0"/>
        <v>4</v>
      </c>
    </row>
    <row r="18" spans="1:4">
      <c r="A18" s="8">
        <v>1088422</v>
      </c>
      <c r="B18" s="9">
        <v>56</v>
      </c>
      <c r="C18" s="10" t="str">
        <f>VLOOKUP(B18,'Ranges - Grade Lookup'!$A$2:$B$9,2,1)</f>
        <v>C</v>
      </c>
      <c r="D18" s="2">
        <f t="shared" si="0"/>
        <v>11</v>
      </c>
    </row>
    <row r="19" spans="1:4">
      <c r="A19" s="8">
        <v>1088439</v>
      </c>
      <c r="B19" s="9">
        <v>46</v>
      </c>
      <c r="C19" s="10" t="str">
        <f>VLOOKUP(B19,'Ranges - Grade Lookup'!$A$2:$B$9,2,1)</f>
        <v>D</v>
      </c>
      <c r="D19" s="2">
        <f t="shared" si="0"/>
        <v>17</v>
      </c>
    </row>
    <row r="20" spans="1:4">
      <c r="A20" s="8">
        <v>1088460</v>
      </c>
      <c r="B20" s="9">
        <v>53</v>
      </c>
      <c r="C20" s="10" t="str">
        <f>VLOOKUP(B20,'Ranges - Grade Lookup'!$A$2:$B$9,2,1)</f>
        <v>C</v>
      </c>
      <c r="D20" s="2">
        <f t="shared" si="0"/>
        <v>13</v>
      </c>
    </row>
    <row r="21" spans="1:4">
      <c r="A21" s="8">
        <v>1088477</v>
      </c>
      <c r="B21" s="9">
        <v>62</v>
      </c>
      <c r="C21" s="10" t="str">
        <f>VLOOKUP(B21,'Ranges - Grade Lookup'!$A$2:$B$9,2,1)</f>
        <v>B</v>
      </c>
      <c r="D21" s="2">
        <f t="shared" si="0"/>
        <v>9</v>
      </c>
    </row>
    <row r="22" spans="1:4">
      <c r="A22" s="8">
        <v>1088484</v>
      </c>
      <c r="B22" s="9">
        <v>40</v>
      </c>
      <c r="C22" s="10" t="str">
        <f>VLOOKUP(B22,'Ranges - Grade Lookup'!$A$2:$B$9,2,1)</f>
        <v>D</v>
      </c>
      <c r="D22" s="2">
        <f t="shared" si="0"/>
        <v>20</v>
      </c>
    </row>
    <row r="23" spans="1:4">
      <c r="A23" s="8">
        <v>1088583</v>
      </c>
      <c r="B23" s="9">
        <v>55</v>
      </c>
      <c r="C23" s="10" t="str">
        <f>VLOOKUP(B23,'Ranges - Grade Lookup'!$A$2:$B$9,2,1)</f>
        <v>C</v>
      </c>
      <c r="D23" s="2">
        <f t="shared" si="0"/>
        <v>12</v>
      </c>
    </row>
    <row r="24" spans="1:4">
      <c r="A24" s="5"/>
      <c r="B24" s="5"/>
      <c r="C24" s="26">
        <f>COUNTIF(Grade,"A")</f>
        <v>5</v>
      </c>
    </row>
    <row r="25" spans="1:4">
      <c r="A25" s="5"/>
      <c r="B25" s="5"/>
      <c r="C25" s="6"/>
    </row>
    <row r="26" spans="1:4">
      <c r="A26" s="4" t="s">
        <v>3</v>
      </c>
      <c r="B26" s="11">
        <f>AVERAGE(Marks)</f>
        <v>57.904761904761905</v>
      </c>
      <c r="C26" s="11"/>
    </row>
    <row r="27" spans="1:4">
      <c r="A27" s="4" t="s">
        <v>4</v>
      </c>
      <c r="B27" s="11">
        <f>STDEV(Marks)</f>
        <v>19.871851352867864</v>
      </c>
      <c r="C27" s="11"/>
    </row>
    <row r="28" spans="1:4">
      <c r="A28" s="4" t="s">
        <v>14</v>
      </c>
      <c r="B28" s="15">
        <f>MEDIAN(Marks)</f>
        <v>56</v>
      </c>
      <c r="C28" s="11"/>
    </row>
    <row r="29" spans="1:4">
      <c r="A29" s="4" t="s">
        <v>16</v>
      </c>
      <c r="B29" s="11">
        <f>MIN(Marks)</f>
        <v>-1</v>
      </c>
      <c r="C29" s="16"/>
    </row>
    <row r="30" spans="1:4">
      <c r="A30" s="4" t="s">
        <v>17</v>
      </c>
      <c r="B30" s="11">
        <f>MAX(Marks)</f>
        <v>101</v>
      </c>
      <c r="C30" s="16"/>
    </row>
    <row r="31" spans="1:4">
      <c r="A31" s="4" t="s">
        <v>18</v>
      </c>
      <c r="B31" s="12">
        <f>DAVERAGE(A2:C23,2,A33:C34)</f>
        <v>60.85</v>
      </c>
      <c r="C31" t="s">
        <v>21</v>
      </c>
    </row>
    <row r="33" spans="1:4">
      <c r="A33" s="17" t="s">
        <v>0</v>
      </c>
      <c r="B33" s="17" t="s">
        <v>1</v>
      </c>
      <c r="C33" s="17" t="s">
        <v>2</v>
      </c>
      <c r="D33" s="17" t="s">
        <v>1</v>
      </c>
    </row>
    <row r="34" spans="1:4">
      <c r="A34" s="18"/>
      <c r="B34" s="31" t="str">
        <f>"&gt;="&amp;B35</f>
        <v>&gt;=40</v>
      </c>
      <c r="C34" s="31"/>
      <c r="D34" s="31" t="str">
        <f>"&lt;="&amp;D35</f>
        <v>&lt;=50</v>
      </c>
    </row>
    <row r="35" spans="1:4">
      <c r="B35">
        <v>40</v>
      </c>
      <c r="C35">
        <f>DAVERAGE(data,"Mark",crit)</f>
        <v>60.85</v>
      </c>
      <c r="D35">
        <v>50</v>
      </c>
    </row>
  </sheetData>
  <sortState columnSort="1" ref="F2:G23">
    <sortCondition ref="A3"/>
  </sortState>
  <phoneticPr fontId="6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Q9" sqref="Q9"/>
    </sheetView>
  </sheetViews>
  <sheetFormatPr defaultColWidth="8.85546875" defaultRowHeight="15"/>
  <cols>
    <col min="1" max="16384" width="8.85546875" style="27"/>
  </cols>
  <sheetData>
    <row r="1" spans="1:17">
      <c r="A1" s="30" t="s">
        <v>5</v>
      </c>
      <c r="B1" s="30" t="s">
        <v>2</v>
      </c>
      <c r="D1" s="27" t="s">
        <v>35</v>
      </c>
      <c r="E1" s="27" t="s">
        <v>1</v>
      </c>
      <c r="F1" s="27" t="s">
        <v>2</v>
      </c>
    </row>
    <row r="2" spans="1:17">
      <c r="A2" s="29">
        <v>-999</v>
      </c>
      <c r="B2" s="29" t="s">
        <v>12</v>
      </c>
      <c r="D2" s="27" t="s">
        <v>34</v>
      </c>
      <c r="E2" s="28">
        <f t="shared" ref="E2:E9" ca="1" si="0">RAND()*50+40</f>
        <v>66.219687821491476</v>
      </c>
      <c r="F2" s="27" t="str">
        <f t="shared" ref="F2:F9" ca="1" si="1">VLOOKUP(E2,$A$2:$B$9,2,1)</f>
        <v>B</v>
      </c>
      <c r="G2" s="27">
        <f t="shared" ref="G2:G9" ca="1" si="2">(RAND()*50+40)</f>
        <v>84.883433214701668</v>
      </c>
      <c r="I2" s="27">
        <v>55.840880027124854</v>
      </c>
      <c r="J2" s="27">
        <f>ROUND(I2,0)</f>
        <v>56</v>
      </c>
      <c r="L2" s="27">
        <f t="shared" ref="L2:L9" ca="1" si="3">RANDBETWEEN(0,100)</f>
        <v>28</v>
      </c>
      <c r="N2" s="27">
        <v>69.446089053010652</v>
      </c>
      <c r="O2" s="27">
        <v>90.956144901882993</v>
      </c>
      <c r="P2" s="27">
        <f t="shared" ref="P2:Q9" si="4">INT(N2)</f>
        <v>69</v>
      </c>
      <c r="Q2" s="27">
        <f t="shared" si="4"/>
        <v>90</v>
      </c>
    </row>
    <row r="3" spans="1:17">
      <c r="A3" s="29">
        <v>0</v>
      </c>
      <c r="B3" s="29" t="s">
        <v>6</v>
      </c>
      <c r="D3" s="27" t="s">
        <v>33</v>
      </c>
      <c r="E3" s="28">
        <f t="shared" ca="1" si="0"/>
        <v>50.255443005273293</v>
      </c>
      <c r="F3" s="27" t="str">
        <f t="shared" ca="1" si="1"/>
        <v>C</v>
      </c>
      <c r="G3" s="27">
        <f t="shared" ca="1" si="2"/>
        <v>75.358797423211854</v>
      </c>
      <c r="I3" s="27">
        <v>64.742757518161682</v>
      </c>
      <c r="J3" s="27">
        <f t="shared" ref="J3:J9" si="5">ROUNDDOWN(I3,0)</f>
        <v>64</v>
      </c>
      <c r="L3" s="27">
        <f t="shared" ca="1" si="3"/>
        <v>81</v>
      </c>
      <c r="N3" s="27">
        <v>56.97073274941252</v>
      </c>
      <c r="O3" s="27">
        <v>44.405652027954957</v>
      </c>
      <c r="P3" s="27">
        <f t="shared" si="4"/>
        <v>56</v>
      </c>
      <c r="Q3" s="27">
        <f t="shared" si="4"/>
        <v>44</v>
      </c>
    </row>
    <row r="4" spans="1:17">
      <c r="A4" s="29">
        <v>40</v>
      </c>
      <c r="B4" s="29" t="s">
        <v>7</v>
      </c>
      <c r="D4" s="27" t="s">
        <v>32</v>
      </c>
      <c r="E4" s="28">
        <f t="shared" ca="1" si="0"/>
        <v>73.541182648734534</v>
      </c>
      <c r="F4" s="27" t="str">
        <f t="shared" ca="1" si="1"/>
        <v>A</v>
      </c>
      <c r="G4" s="27">
        <f t="shared" ca="1" si="2"/>
        <v>70.167117711463476</v>
      </c>
      <c r="I4" s="27">
        <v>82.261198035022346</v>
      </c>
      <c r="J4" s="27">
        <f t="shared" si="5"/>
        <v>82</v>
      </c>
      <c r="L4" s="27">
        <f t="shared" ca="1" si="3"/>
        <v>98</v>
      </c>
      <c r="N4" s="27">
        <v>44.299447614978483</v>
      </c>
      <c r="O4" s="27">
        <v>72.099368266853844</v>
      </c>
      <c r="P4" s="27">
        <f t="shared" si="4"/>
        <v>44</v>
      </c>
      <c r="Q4" s="27">
        <f t="shared" si="4"/>
        <v>72</v>
      </c>
    </row>
    <row r="5" spans="1:17">
      <c r="A5" s="29">
        <v>50</v>
      </c>
      <c r="B5" s="29" t="s">
        <v>8</v>
      </c>
      <c r="D5" s="27" t="s">
        <v>31</v>
      </c>
      <c r="E5" s="28">
        <f t="shared" ca="1" si="0"/>
        <v>61.026850916251192</v>
      </c>
      <c r="F5" s="27" t="str">
        <f t="shared" ca="1" si="1"/>
        <v>B</v>
      </c>
      <c r="G5" s="27">
        <f t="shared" ca="1" si="2"/>
        <v>75.0901304289998</v>
      </c>
      <c r="I5" s="27">
        <v>66.142773273092999</v>
      </c>
      <c r="J5" s="27">
        <f t="shared" si="5"/>
        <v>66</v>
      </c>
      <c r="L5" s="27">
        <f t="shared" ca="1" si="3"/>
        <v>66</v>
      </c>
      <c r="N5" s="27">
        <v>74.042176580095827</v>
      </c>
      <c r="O5" s="27">
        <v>58.85128330332347</v>
      </c>
      <c r="P5" s="27">
        <f t="shared" si="4"/>
        <v>74</v>
      </c>
      <c r="Q5" s="27">
        <f t="shared" si="4"/>
        <v>58</v>
      </c>
    </row>
    <row r="6" spans="1:17">
      <c r="A6" s="29">
        <v>60</v>
      </c>
      <c r="B6" s="29" t="s">
        <v>9</v>
      </c>
      <c r="D6" s="27" t="s">
        <v>30</v>
      </c>
      <c r="E6" s="28">
        <f t="shared" ca="1" si="0"/>
        <v>43.522961599865383</v>
      </c>
      <c r="F6" s="27" t="str">
        <f t="shared" ca="1" si="1"/>
        <v>D</v>
      </c>
      <c r="G6" s="27">
        <f t="shared" ca="1" si="2"/>
        <v>55.097792514211768</v>
      </c>
      <c r="I6" s="27">
        <v>80.940583326185617</v>
      </c>
      <c r="J6" s="27">
        <f t="shared" si="5"/>
        <v>80</v>
      </c>
      <c r="L6" s="27">
        <f t="shared" ca="1" si="3"/>
        <v>50</v>
      </c>
      <c r="N6" s="27">
        <v>82.558671834467617</v>
      </c>
      <c r="O6" s="27">
        <v>76.88039796136357</v>
      </c>
      <c r="P6" s="27">
        <f t="shared" si="4"/>
        <v>82</v>
      </c>
      <c r="Q6" s="27">
        <f t="shared" si="4"/>
        <v>76</v>
      </c>
    </row>
    <row r="7" spans="1:17">
      <c r="A7" s="29">
        <v>70</v>
      </c>
      <c r="B7" s="29" t="s">
        <v>10</v>
      </c>
      <c r="D7" s="27" t="s">
        <v>29</v>
      </c>
      <c r="E7" s="28">
        <f t="shared" ca="1" si="0"/>
        <v>87.754019566342464</v>
      </c>
      <c r="F7" s="27" t="str">
        <f t="shared" ca="1" si="1"/>
        <v>Dist</v>
      </c>
      <c r="G7" s="27">
        <f t="shared" ca="1" si="2"/>
        <v>80.497485819114189</v>
      </c>
      <c r="I7" s="27">
        <v>56.91295691136915</v>
      </c>
      <c r="J7" s="27">
        <f t="shared" si="5"/>
        <v>56</v>
      </c>
      <c r="L7" s="27">
        <f t="shared" ca="1" si="3"/>
        <v>83</v>
      </c>
      <c r="N7" s="27">
        <v>48.03125095370342</v>
      </c>
      <c r="O7" s="27">
        <v>90.910367137668999</v>
      </c>
      <c r="P7" s="27">
        <f t="shared" si="4"/>
        <v>48</v>
      </c>
      <c r="Q7" s="27">
        <f t="shared" si="4"/>
        <v>90</v>
      </c>
    </row>
    <row r="8" spans="1:17">
      <c r="A8" s="29">
        <v>80</v>
      </c>
      <c r="B8" s="29" t="s">
        <v>20</v>
      </c>
      <c r="D8" s="27" t="s">
        <v>28</v>
      </c>
      <c r="E8" s="28">
        <f t="shared" ca="1" si="0"/>
        <v>48.356426724539674</v>
      </c>
      <c r="F8" s="27" t="str">
        <f t="shared" ca="1" si="1"/>
        <v>D</v>
      </c>
      <c r="G8" s="27">
        <f t="shared" ca="1" si="2"/>
        <v>86.72620925262791</v>
      </c>
      <c r="I8" s="27">
        <v>57.937918859832671</v>
      </c>
      <c r="J8" s="27">
        <f t="shared" si="5"/>
        <v>57</v>
      </c>
      <c r="L8" s="27">
        <f t="shared" ca="1" si="3"/>
        <v>8</v>
      </c>
      <c r="N8" s="27">
        <v>62.501297036652701</v>
      </c>
      <c r="O8" s="27">
        <v>80.745262001403901</v>
      </c>
      <c r="P8" s="27">
        <f t="shared" si="4"/>
        <v>62</v>
      </c>
      <c r="Q8" s="27">
        <f t="shared" si="4"/>
        <v>80</v>
      </c>
    </row>
    <row r="9" spans="1:17">
      <c r="A9" s="29">
        <v>101</v>
      </c>
      <c r="B9" s="29" t="s">
        <v>13</v>
      </c>
      <c r="D9" s="27" t="s">
        <v>27</v>
      </c>
      <c r="E9" s="28">
        <f t="shared" ca="1" si="0"/>
        <v>80.473689974573404</v>
      </c>
      <c r="F9" s="27" t="str">
        <f t="shared" ca="1" si="1"/>
        <v>Dist</v>
      </c>
      <c r="G9" s="27">
        <f t="shared" ca="1" si="2"/>
        <v>49.66171224535973</v>
      </c>
      <c r="I9" s="27">
        <v>55.484616178100403</v>
      </c>
      <c r="J9" s="27">
        <f t="shared" si="5"/>
        <v>55</v>
      </c>
      <c r="L9" s="27">
        <f t="shared" ca="1" si="3"/>
        <v>73</v>
      </c>
      <c r="N9" s="27">
        <v>62.485078628759801</v>
      </c>
      <c r="O9" s="27">
        <v>83.143755258993195</v>
      </c>
      <c r="P9" s="27">
        <f t="shared" si="4"/>
        <v>62</v>
      </c>
      <c r="Q9" s="27">
        <f t="shared" si="4"/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workbookViewId="0"/>
  </sheetViews>
  <sheetFormatPr defaultRowHeight="12.75"/>
  <cols>
    <col min="1" max="2" width="9.140625" style="2"/>
  </cols>
  <sheetData>
    <row r="1" spans="1:2">
      <c r="A1" s="7" t="s">
        <v>5</v>
      </c>
      <c r="B1" s="7" t="s">
        <v>2</v>
      </c>
    </row>
    <row r="2" spans="1:2">
      <c r="A2" s="3">
        <v>-999</v>
      </c>
      <c r="B2" s="3" t="s">
        <v>12</v>
      </c>
    </row>
    <row r="3" spans="1:2">
      <c r="A3" s="3">
        <v>0</v>
      </c>
      <c r="B3" s="3" t="s">
        <v>6</v>
      </c>
    </row>
    <row r="4" spans="1:2">
      <c r="A4" s="3">
        <v>40</v>
      </c>
      <c r="B4" s="19" t="s">
        <v>7</v>
      </c>
    </row>
    <row r="5" spans="1:2">
      <c r="A5" s="3">
        <v>50</v>
      </c>
      <c r="B5" s="19" t="s">
        <v>8</v>
      </c>
    </row>
    <row r="6" spans="1:2">
      <c r="A6" s="3">
        <v>60</v>
      </c>
      <c r="B6" s="19" t="s">
        <v>9</v>
      </c>
    </row>
    <row r="7" spans="1:2">
      <c r="A7" s="3">
        <v>70</v>
      </c>
      <c r="B7" s="19" t="s">
        <v>10</v>
      </c>
    </row>
    <row r="8" spans="1:2">
      <c r="A8" s="3">
        <v>80</v>
      </c>
      <c r="B8" s="19" t="s">
        <v>20</v>
      </c>
    </row>
    <row r="9" spans="1:2">
      <c r="A9" s="3">
        <v>101</v>
      </c>
      <c r="B9" s="19" t="s">
        <v>13</v>
      </c>
    </row>
  </sheetData>
  <phoneticPr fontId="6" type="noConversion"/>
  <printOptions gridLines="1" gridLinesSet="0"/>
  <pageMargins left="0.75" right="0.75" top="1" bottom="1" header="0.5" footer="0.5"/>
  <pageSetup paperSize="9" orientation="portrait" horizontalDpi="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3"/>
  <sheetViews>
    <sheetView zoomScale="110" zoomScaleNormal="110" workbookViewId="0">
      <selection activeCell="C2" sqref="C2"/>
    </sheetView>
  </sheetViews>
  <sheetFormatPr defaultRowHeight="12.75"/>
  <cols>
    <col min="1" max="1" width="12" customWidth="1"/>
    <col min="3" max="3" width="10.7109375" bestFit="1" customWidth="1"/>
  </cols>
  <sheetData>
    <row r="1" spans="1:3">
      <c r="A1" s="4" t="s">
        <v>22</v>
      </c>
      <c r="B1" s="4" t="s">
        <v>2</v>
      </c>
      <c r="C1" s="4" t="s">
        <v>11</v>
      </c>
    </row>
    <row r="2" spans="1:3">
      <c r="A2" s="20">
        <v>-1</v>
      </c>
      <c r="B2" s="21" t="s">
        <v>12</v>
      </c>
      <c r="C2" s="22">
        <f t="array" ref="C2:C9">FREQUENCY(Marks!B3:B23,'Ranges - Frequency Analysis'!A2:A8)</f>
        <v>1</v>
      </c>
    </row>
    <row r="3" spans="1:3">
      <c r="A3" s="20">
        <v>39</v>
      </c>
      <c r="B3" s="21" t="s">
        <v>6</v>
      </c>
      <c r="C3" s="23">
        <v>0</v>
      </c>
    </row>
    <row r="4" spans="1:3">
      <c r="A4" s="20">
        <v>49</v>
      </c>
      <c r="B4" s="21" t="s">
        <v>7</v>
      </c>
      <c r="C4" s="23">
        <v>4</v>
      </c>
    </row>
    <row r="5" spans="1:3">
      <c r="A5" s="20">
        <v>59</v>
      </c>
      <c r="B5" s="21" t="s">
        <v>8</v>
      </c>
      <c r="C5" s="23">
        <v>6</v>
      </c>
    </row>
    <row r="6" spans="1:3">
      <c r="A6" s="20">
        <v>69</v>
      </c>
      <c r="B6" s="21" t="s">
        <v>9</v>
      </c>
      <c r="C6" s="23">
        <v>4</v>
      </c>
    </row>
    <row r="7" spans="1:3">
      <c r="A7" s="20">
        <v>79</v>
      </c>
      <c r="B7" s="21" t="s">
        <v>10</v>
      </c>
      <c r="C7" s="23">
        <v>5</v>
      </c>
    </row>
    <row r="8" spans="1:3">
      <c r="A8" s="20">
        <v>100</v>
      </c>
      <c r="B8" s="21" t="s">
        <v>20</v>
      </c>
      <c r="C8" s="23">
        <v>0</v>
      </c>
    </row>
    <row r="9" spans="1:3">
      <c r="A9" s="21"/>
      <c r="B9" s="21" t="s">
        <v>13</v>
      </c>
      <c r="C9" s="23">
        <v>1</v>
      </c>
    </row>
    <row r="10" spans="1:3">
      <c r="A10" t="s">
        <v>23</v>
      </c>
      <c r="C10" s="2">
        <f>SUM(C2:C9)</f>
        <v>21</v>
      </c>
    </row>
    <row r="11" spans="1:3">
      <c r="C11" s="24" t="s">
        <v>24</v>
      </c>
    </row>
    <row r="12" spans="1:3">
      <c r="C12" s="25" t="s">
        <v>25</v>
      </c>
    </row>
    <row r="13" spans="1:3">
      <c r="C13" s="25" t="s">
        <v>26</v>
      </c>
    </row>
  </sheetData>
  <phoneticPr fontId="6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Marks</vt:lpstr>
      <vt:lpstr>MarksClass</vt:lpstr>
      <vt:lpstr>Ranges - Grade Lookup</vt:lpstr>
      <vt:lpstr>Ranges - Frequency Analysis</vt:lpstr>
      <vt:lpstr>crit</vt:lpstr>
      <vt:lpstr>data</vt:lpstr>
      <vt:lpstr>Grade</vt:lpstr>
      <vt:lpstr>Marks</vt:lpstr>
      <vt:lpstr>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Business School</dc:creator>
  <cp:lastModifiedBy>student</cp:lastModifiedBy>
  <cp:lastPrinted>2008-09-23T10:56:28Z</cp:lastPrinted>
  <dcterms:created xsi:type="dcterms:W3CDTF">2014-08-06T16:34:58Z</dcterms:created>
  <dcterms:modified xsi:type="dcterms:W3CDTF">2018-10-23T11:01:30Z</dcterms:modified>
</cp:coreProperties>
</file>