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.WBS\Lecture\Spreadsheet Modelling\Workshop\101618\"/>
    </mc:Choice>
  </mc:AlternateContent>
  <bookViews>
    <workbookView xWindow="255" yWindow="825" windowWidth="14835" windowHeight="8790" tabRatio="671"/>
  </bookViews>
  <sheets>
    <sheet name="Orders" sheetId="1" r:id="rId1"/>
    <sheet name="Products" sheetId="2" r:id="rId2"/>
    <sheet name="Discounts" sheetId="3" r:id="rId3"/>
    <sheet name="Frequency" sheetId="4" r:id="rId4"/>
  </sheets>
  <definedNames>
    <definedName name="_xlnm._FilterDatabase" localSheetId="0" hidden="1">Orders!$A$2:$L$13</definedName>
    <definedName name="data">Orders!$A$2:$L$13</definedName>
    <definedName name="discounts">Discounts!$A$4:$B$7</definedName>
    <definedName name="PartNumbers">Products!$A$3:$A$8</definedName>
    <definedName name="ProductDetails">Products!$A$3:$C$8</definedName>
    <definedName name="quantities">Orders!$I$3:$I$13</definedName>
  </definedNames>
  <calcPr calcId="162913"/>
</workbook>
</file>

<file path=xl/calcChain.xml><?xml version="1.0" encoding="utf-8"?>
<calcChain xmlns="http://schemas.openxmlformats.org/spreadsheetml/2006/main">
  <c r="G14" i="1" l="1"/>
  <c r="G4" i="1" l="1"/>
  <c r="G5" i="1"/>
  <c r="G9" i="1"/>
  <c r="G8" i="1"/>
  <c r="G6" i="1"/>
  <c r="G3" i="1"/>
  <c r="G7" i="1"/>
  <c r="K4" i="1"/>
  <c r="K5" i="1"/>
  <c r="K6" i="1"/>
  <c r="K7" i="1"/>
  <c r="K8" i="1"/>
  <c r="K9" i="1"/>
  <c r="K3" i="1"/>
  <c r="J3" i="1"/>
  <c r="C4" i="1"/>
  <c r="C5" i="1"/>
  <c r="C6" i="1"/>
  <c r="C7" i="1"/>
  <c r="C8" i="1"/>
  <c r="C9" i="1"/>
  <c r="H9" i="1" s="1"/>
  <c r="C3" i="1"/>
  <c r="H3" i="1" s="1"/>
  <c r="C4" i="4" a="1"/>
  <c r="C6" i="4" s="1"/>
  <c r="J4" i="1"/>
  <c r="J5" i="1"/>
  <c r="J6" i="1"/>
  <c r="J7" i="1"/>
  <c r="J8" i="1"/>
  <c r="J9" i="1"/>
  <c r="E4" i="1"/>
  <c r="E5" i="1"/>
  <c r="E6" i="1"/>
  <c r="E7" i="1"/>
  <c r="E8" i="1"/>
  <c r="E9" i="1"/>
  <c r="E3" i="1"/>
  <c r="I16" i="1"/>
  <c r="I15" i="1"/>
  <c r="L5" i="1" l="1"/>
  <c r="L8" i="1"/>
  <c r="F8" i="1"/>
  <c r="H8" i="1"/>
  <c r="L4" i="1"/>
  <c r="F3" i="1"/>
  <c r="F7" i="1"/>
  <c r="H7" i="1"/>
  <c r="L7" i="1"/>
  <c r="D9" i="1"/>
  <c r="F6" i="1"/>
  <c r="H6" i="1"/>
  <c r="F5" i="1"/>
  <c r="H5" i="1"/>
  <c r="F4" i="1"/>
  <c r="H4" i="1"/>
  <c r="L6" i="1"/>
  <c r="F9" i="1"/>
  <c r="D8" i="1"/>
  <c r="D3" i="1"/>
  <c r="D7" i="1"/>
  <c r="D6" i="1"/>
  <c r="D5" i="1"/>
  <c r="D4" i="1"/>
  <c r="C8" i="4"/>
  <c r="L3" i="1"/>
  <c r="C4" i="4"/>
  <c r="L9" i="1"/>
  <c r="C7" i="4"/>
  <c r="C5" i="4"/>
  <c r="L16" i="1" l="1"/>
  <c r="L15" i="1"/>
</calcChain>
</file>

<file path=xl/sharedStrings.xml><?xml version="1.0" encoding="utf-8"?>
<sst xmlns="http://schemas.openxmlformats.org/spreadsheetml/2006/main" count="64" uniqueCount="45">
  <si>
    <t>Pentium Peripherals Ltd - Orders received : Order1</t>
  </si>
  <si>
    <t>Date</t>
  </si>
  <si>
    <t>Part #</t>
  </si>
  <si>
    <t>Description</t>
  </si>
  <si>
    <t>Quantity</t>
  </si>
  <si>
    <t>Discount</t>
  </si>
  <si>
    <t>Price each</t>
  </si>
  <si>
    <t>Order value</t>
  </si>
  <si>
    <t>P3933</t>
  </si>
  <si>
    <t>P2822</t>
  </si>
  <si>
    <t>P4001</t>
  </si>
  <si>
    <t>Total</t>
  </si>
  <si>
    <t>Average</t>
  </si>
  <si>
    <t>Product Table</t>
  </si>
  <si>
    <t>Price</t>
  </si>
  <si>
    <t>NB the lookup table must be</t>
  </si>
  <si>
    <t>sorted in sequence of the</t>
  </si>
  <si>
    <t>'lookup' column</t>
  </si>
  <si>
    <t>P5002</t>
  </si>
  <si>
    <t>Discount Table</t>
  </si>
  <si>
    <t>Applies to</t>
  </si>
  <si>
    <t>quantities:</t>
  </si>
  <si>
    <t>0-9</t>
  </si>
  <si>
    <t>10-49</t>
  </si>
  <si>
    <t>50-99</t>
  </si>
  <si>
    <t>100+</t>
  </si>
  <si>
    <t>Frequency Analysis</t>
  </si>
  <si>
    <t>Range</t>
  </si>
  <si>
    <t>Frequency of orders</t>
  </si>
  <si>
    <t>in this range</t>
  </si>
  <si>
    <t>Match</t>
  </si>
  <si>
    <t>Description using Index</t>
  </si>
  <si>
    <t>Description using Lookup</t>
  </si>
  <si>
    <t>P8000</t>
  </si>
  <si>
    <t>Optical mouse</t>
  </si>
  <si>
    <t>&lt;=0</t>
  </si>
  <si>
    <t>1-9</t>
  </si>
  <si>
    <t>P1111</t>
  </si>
  <si>
    <t>8.5 GB DVD disk</t>
  </si>
  <si>
    <t>Memory Stick 16Gb</t>
  </si>
  <si>
    <t>HD LED monitor 21.5"</t>
  </si>
  <si>
    <t>External hard drive 1Tb</t>
  </si>
  <si>
    <t>USB2 extension cable</t>
  </si>
  <si>
    <t>Description using Offset</t>
  </si>
  <si>
    <t>Price using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</si>
</sst>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£&quot;#,##0.00"/>
  </numFmts>
  <fonts count="1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theme="9" tint="-0.499984740745262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17" fontId="0" fillId="0" borderId="0" xfId="0" quotePrefix="1" applyNumberFormat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  <xf numFmtId="0" fontId="5" fillId="0" borderId="0" xfId="0" applyFont="1"/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Continuous"/>
    </xf>
    <xf numFmtId="1" fontId="7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15" fontId="6" fillId="3" borderId="0" xfId="0" applyNumberFormat="1" applyFont="1" applyFill="1"/>
    <xf numFmtId="14" fontId="6" fillId="3" borderId="0" xfId="0" applyNumberFormat="1" applyFont="1" applyFill="1"/>
    <xf numFmtId="1" fontId="6" fillId="3" borderId="0" xfId="0" applyNumberFormat="1" applyFont="1" applyFill="1"/>
    <xf numFmtId="9" fontId="6" fillId="3" borderId="0" xfId="1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165" fontId="7" fillId="0" borderId="0" xfId="0" applyNumberFormat="1" applyFont="1"/>
    <xf numFmtId="0" fontId="6" fillId="0" borderId="0" xfId="0" quotePrefix="1" applyFont="1" applyAlignment="1">
      <alignment horizontal="center"/>
    </xf>
    <xf numFmtId="0" fontId="6" fillId="3" borderId="1" xfId="1" applyNumberFormat="1" applyFont="1" applyFill="1" applyBorder="1"/>
    <xf numFmtId="165" fontId="6" fillId="3" borderId="1" xfId="1" applyNumberFormat="1" applyFont="1" applyFill="1" applyBorder="1"/>
    <xf numFmtId="0" fontId="8" fillId="3" borderId="0" xfId="0" applyNumberFormat="1" applyFont="1" applyFill="1" applyAlignment="1">
      <alignment horizontal="center"/>
    </xf>
    <xf numFmtId="0" fontId="8" fillId="3" borderId="0" xfId="0" applyNumberFormat="1" applyFont="1" applyFill="1" applyAlignment="1">
      <alignment horizontal="left"/>
    </xf>
    <xf numFmtId="14" fontId="8" fillId="3" borderId="0" xfId="0" applyNumberFormat="1" applyFont="1" applyFill="1"/>
    <xf numFmtId="0" fontId="8" fillId="3" borderId="0" xfId="0" applyFont="1" applyFill="1"/>
    <xf numFmtId="9" fontId="8" fillId="3" borderId="0" xfId="1" applyFont="1" applyFill="1"/>
    <xf numFmtId="165" fontId="8" fillId="3" borderId="0" xfId="0" applyNumberFormat="1" applyFont="1" applyFill="1"/>
    <xf numFmtId="165" fontId="9" fillId="3" borderId="0" xfId="0" applyNumberFormat="1" applyFont="1" applyFill="1"/>
    <xf numFmtId="4" fontId="9" fillId="3" borderId="0" xfId="0" applyNumberFormat="1" applyFont="1" applyFill="1"/>
    <xf numFmtId="0" fontId="4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Order quantities:
 frequency analysis</a:t>
            </a:r>
          </a:p>
        </c:rich>
      </c:tx>
      <c:layout>
        <c:manualLayout>
          <c:xMode val="edge"/>
          <c:yMode val="edge"/>
          <c:x val="0.2631578947368420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45112781954886"/>
          <c:y val="0.28318645254263286"/>
          <c:w val="0.79699248120300747"/>
          <c:h val="0.526549810196457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Frequency!$B$4:$B$8</c:f>
              <c:strCache>
                <c:ptCount val="5"/>
                <c:pt idx="0">
                  <c:v>&lt;=0</c:v>
                </c:pt>
                <c:pt idx="1">
                  <c:v>1-9</c:v>
                </c:pt>
                <c:pt idx="2">
                  <c:v>10-49</c:v>
                </c:pt>
                <c:pt idx="3">
                  <c:v>50-99</c:v>
                </c:pt>
                <c:pt idx="4">
                  <c:v>100+</c:v>
                </c:pt>
              </c:strCache>
            </c:strRef>
          </c:cat>
          <c:val>
            <c:numRef>
              <c:f>Frequency!$C$4:$C$8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7-4495-83ED-BE9CA738D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568632"/>
        <c:axId val="282569024"/>
      </c:barChart>
      <c:catAx>
        <c:axId val="28256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0.48872180451127817"/>
              <c:y val="0.876108052865073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5690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8256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Frequency</a:t>
                </a:r>
              </a:p>
            </c:rich>
          </c:tx>
          <c:layout>
            <c:manualLayout>
              <c:xMode val="edge"/>
              <c:yMode val="edge"/>
              <c:x val="3.3834586466165412E-2"/>
              <c:y val="0.415930132627226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568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95250</xdr:rowOff>
    </xdr:from>
    <xdr:to>
      <xdr:col>7</xdr:col>
      <xdr:colOff>247650</xdr:colOff>
      <xdr:row>14</xdr:row>
      <xdr:rowOff>142875</xdr:rowOff>
    </xdr:to>
    <xdr:graphicFrame macro="">
      <xdr:nvGraphicFramePr>
        <xdr:cNvPr id="205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32"/>
  <sheetViews>
    <sheetView tabSelected="1" workbookViewId="0">
      <selection activeCell="G2" sqref="G2"/>
    </sheetView>
  </sheetViews>
  <sheetFormatPr defaultRowHeight="12.75" x14ac:dyDescent="0.2"/>
  <cols>
    <col min="1" max="1" width="9.85546875" customWidth="1"/>
    <col min="2" max="2" width="10.85546875" customWidth="1"/>
    <col min="3" max="3" width="10.85546875" style="23" customWidth="1"/>
    <col min="4" max="4" width="22.7109375" style="18" bestFit="1" customWidth="1"/>
    <col min="5" max="5" width="24.28515625" bestFit="1" customWidth="1"/>
    <col min="6" max="8" width="24.28515625" customWidth="1"/>
    <col min="9" max="9" width="8.5703125" customWidth="1"/>
    <col min="10" max="10" width="8.7109375" customWidth="1"/>
    <col min="11" max="11" width="10.7109375" customWidth="1"/>
    <col min="12" max="12" width="11.85546875" customWidth="1"/>
  </cols>
  <sheetData>
    <row r="1" spans="1:12" ht="15.75" x14ac:dyDescent="0.25">
      <c r="A1" s="17" t="s">
        <v>0</v>
      </c>
      <c r="B1" s="12"/>
      <c r="C1" s="22"/>
      <c r="D1" s="17"/>
      <c r="E1" s="12"/>
      <c r="F1" s="12"/>
      <c r="G1" s="12"/>
      <c r="H1" s="12"/>
      <c r="I1" s="12"/>
      <c r="J1" s="12"/>
      <c r="K1" s="12"/>
      <c r="L1" s="12"/>
    </row>
    <row r="2" spans="1:12" s="4" customFormat="1" x14ac:dyDescent="0.2">
      <c r="A2" s="27" t="s">
        <v>1</v>
      </c>
      <c r="B2" s="27" t="s">
        <v>2</v>
      </c>
      <c r="C2" s="28" t="s">
        <v>30</v>
      </c>
      <c r="D2" s="29" t="s">
        <v>31</v>
      </c>
      <c r="E2" s="27" t="s">
        <v>32</v>
      </c>
      <c r="F2" s="27" t="s">
        <v>44</v>
      </c>
      <c r="G2" s="27" t="s">
        <v>3</v>
      </c>
      <c r="H2" s="27" t="s">
        <v>43</v>
      </c>
      <c r="I2" s="27" t="s">
        <v>4</v>
      </c>
      <c r="J2" s="27" t="s">
        <v>5</v>
      </c>
      <c r="K2" s="27" t="s">
        <v>6</v>
      </c>
      <c r="L2" s="27" t="s">
        <v>7</v>
      </c>
    </row>
    <row r="3" spans="1:12" x14ac:dyDescent="0.2">
      <c r="A3" s="30">
        <v>5356</v>
      </c>
      <c r="B3" s="31" t="s">
        <v>8</v>
      </c>
      <c r="C3" s="40">
        <f>MATCH(B3,Products!$A$3:$A$8,0)</f>
        <v>3</v>
      </c>
      <c r="D3" s="41" t="str">
        <f>INDEX(ProductDetails,C3,2)</f>
        <v>Memory Stick 16Gb</v>
      </c>
      <c r="E3" s="42" t="str">
        <f>VLOOKUP(B3,ProductDetails,2,0)</f>
        <v>Memory Stick 16Gb</v>
      </c>
      <c r="F3" s="41">
        <f t="shared" ref="F3:F9" si="0">INDEX(ProductDetails,C3,3)</f>
        <v>6.99</v>
      </c>
      <c r="G3" s="41" t="str">
        <f>INDEX(ProductDetails,C3,G$14)</f>
        <v>Memory Stick 16Gb</v>
      </c>
      <c r="H3" s="42" t="str">
        <f ca="1">OFFSET(Products!$A$2,C3,1)</f>
        <v>Memory Stick 16Gb</v>
      </c>
      <c r="I3" s="32">
        <v>1</v>
      </c>
      <c r="J3" s="44">
        <f>VLOOKUP(I3,discounts,2,1)</f>
        <v>0</v>
      </c>
      <c r="K3" s="45">
        <f t="shared" ref="K3:K9" si="1">VLOOKUP(B3,ProductDetails,3,0)</f>
        <v>6.99</v>
      </c>
      <c r="L3" s="46">
        <f>K3*I3*(1-J3)</f>
        <v>6.99</v>
      </c>
    </row>
    <row r="4" spans="1:12" x14ac:dyDescent="0.2">
      <c r="A4" s="30">
        <v>5359</v>
      </c>
      <c r="B4" s="31" t="s">
        <v>9</v>
      </c>
      <c r="C4" s="40">
        <f>MATCH(B4,Products!$A$3:$A$8,0)</f>
        <v>2</v>
      </c>
      <c r="D4" s="41" t="str">
        <f t="shared" ref="D4:D9" si="2">INDEX(ProductDetails,C4,2)</f>
        <v>Optical mouse</v>
      </c>
      <c r="E4" s="42" t="str">
        <f t="shared" ref="E4:E9" si="3">VLOOKUP(B4,ProductDetails,2,0)</f>
        <v>Optical mouse</v>
      </c>
      <c r="F4" s="41">
        <f t="shared" si="0"/>
        <v>8.49</v>
      </c>
      <c r="G4" s="41" t="str">
        <f>INDEX(ProductDetails,C4,G$14)</f>
        <v>Optical mouse</v>
      </c>
      <c r="H4" s="42" t="str">
        <f ca="1">OFFSET(Products!$A$2,C4,1)</f>
        <v>Optical mouse</v>
      </c>
      <c r="I4" s="32">
        <v>55</v>
      </c>
      <c r="J4" s="44">
        <f t="shared" ref="J4:J9" si="4">VLOOKUP(I4,discounts,2,1)</f>
        <v>0.1</v>
      </c>
      <c r="K4" s="45">
        <f t="shared" si="1"/>
        <v>8.49</v>
      </c>
      <c r="L4" s="46">
        <f t="shared" ref="L4:L9" si="5">K4*I4*(1-J4)</f>
        <v>420.255</v>
      </c>
    </row>
    <row r="5" spans="1:12" x14ac:dyDescent="0.2">
      <c r="A5" s="30">
        <v>5359</v>
      </c>
      <c r="B5" s="31" t="s">
        <v>10</v>
      </c>
      <c r="C5" s="40">
        <f>MATCH(B5,Products!$A$3:$A$8,0)</f>
        <v>4</v>
      </c>
      <c r="D5" s="41" t="str">
        <f t="shared" si="2"/>
        <v>HD LED monitor 21.5"</v>
      </c>
      <c r="E5" s="42" t="str">
        <f t="shared" si="3"/>
        <v>HD LED monitor 21.5"</v>
      </c>
      <c r="F5" s="41">
        <f t="shared" si="0"/>
        <v>79.989999999999995</v>
      </c>
      <c r="G5" s="41" t="str">
        <f>INDEX(ProductDetails,C5,G$14)</f>
        <v>HD LED monitor 21.5"</v>
      </c>
      <c r="H5" s="42" t="str">
        <f ca="1">OFFSET(Products!$A$2,C5,1)</f>
        <v>HD LED monitor 21.5"</v>
      </c>
      <c r="I5" s="32">
        <v>15</v>
      </c>
      <c r="J5" s="44">
        <f t="shared" si="4"/>
        <v>0.05</v>
      </c>
      <c r="K5" s="45">
        <f t="shared" si="1"/>
        <v>79.989999999999995</v>
      </c>
      <c r="L5" s="46">
        <f t="shared" si="5"/>
        <v>1139.8574999999998</v>
      </c>
    </row>
    <row r="6" spans="1:12" x14ac:dyDescent="0.2">
      <c r="A6" s="30">
        <v>5360</v>
      </c>
      <c r="B6" s="31" t="s">
        <v>8</v>
      </c>
      <c r="C6" s="40">
        <f>MATCH(B6,Products!$A$3:$A$8,0)</f>
        <v>3</v>
      </c>
      <c r="D6" s="41" t="str">
        <f t="shared" si="2"/>
        <v>Memory Stick 16Gb</v>
      </c>
      <c r="E6" s="42" t="str">
        <f t="shared" si="3"/>
        <v>Memory Stick 16Gb</v>
      </c>
      <c r="F6" s="41">
        <f t="shared" si="0"/>
        <v>6.99</v>
      </c>
      <c r="G6" s="41" t="str">
        <f>INDEX(ProductDetails,C6,G$14)</f>
        <v>Memory Stick 16Gb</v>
      </c>
      <c r="H6" s="42" t="str">
        <f ca="1">OFFSET(Products!$A$2,C6,1)</f>
        <v>Memory Stick 16Gb</v>
      </c>
      <c r="I6" s="32">
        <v>20</v>
      </c>
      <c r="J6" s="44">
        <f t="shared" si="4"/>
        <v>0.05</v>
      </c>
      <c r="K6" s="45">
        <f t="shared" si="1"/>
        <v>6.99</v>
      </c>
      <c r="L6" s="46">
        <f t="shared" si="5"/>
        <v>132.81</v>
      </c>
    </row>
    <row r="7" spans="1:12" x14ac:dyDescent="0.2">
      <c r="A7" s="30">
        <v>5362</v>
      </c>
      <c r="B7" s="31" t="s">
        <v>9</v>
      </c>
      <c r="C7" s="40">
        <f>MATCH(B7,Products!$A$3:$A$8,0)</f>
        <v>2</v>
      </c>
      <c r="D7" s="41" t="str">
        <f t="shared" si="2"/>
        <v>Optical mouse</v>
      </c>
      <c r="E7" s="42" t="str">
        <f t="shared" si="3"/>
        <v>Optical mouse</v>
      </c>
      <c r="F7" s="41">
        <f t="shared" si="0"/>
        <v>8.49</v>
      </c>
      <c r="G7" s="41" t="str">
        <f>INDEX(ProductDetails,C7,G$14)</f>
        <v>Optical mouse</v>
      </c>
      <c r="H7" s="42" t="str">
        <f ca="1">OFFSET(Products!$A$2,C7,1)</f>
        <v>Optical mouse</v>
      </c>
      <c r="I7" s="32">
        <v>8</v>
      </c>
      <c r="J7" s="44">
        <f t="shared" si="4"/>
        <v>0</v>
      </c>
      <c r="K7" s="45">
        <f t="shared" si="1"/>
        <v>8.49</v>
      </c>
      <c r="L7" s="46">
        <f t="shared" si="5"/>
        <v>67.92</v>
      </c>
    </row>
    <row r="8" spans="1:12" x14ac:dyDescent="0.2">
      <c r="A8" s="30">
        <v>5362</v>
      </c>
      <c r="B8" s="34" t="s">
        <v>9</v>
      </c>
      <c r="C8" s="40">
        <f>MATCH(B8,Products!$A$3:$A$8,0)</f>
        <v>2</v>
      </c>
      <c r="D8" s="41" t="str">
        <f t="shared" si="2"/>
        <v>Optical mouse</v>
      </c>
      <c r="E8" s="42" t="str">
        <f t="shared" si="3"/>
        <v>Optical mouse</v>
      </c>
      <c r="F8" s="41">
        <f t="shared" si="0"/>
        <v>8.49</v>
      </c>
      <c r="G8" s="41" t="str">
        <f>INDEX(ProductDetails,C8,G$14)</f>
        <v>Optical mouse</v>
      </c>
      <c r="H8" s="42" t="str">
        <f ca="1">OFFSET(Products!$A$2,C8,1)</f>
        <v>Optical mouse</v>
      </c>
      <c r="I8" s="32">
        <v>120</v>
      </c>
      <c r="J8" s="44">
        <f t="shared" si="4"/>
        <v>0.15</v>
      </c>
      <c r="K8" s="45">
        <f t="shared" si="1"/>
        <v>8.49</v>
      </c>
      <c r="L8" s="46">
        <f t="shared" si="5"/>
        <v>865.98</v>
      </c>
    </row>
    <row r="9" spans="1:12" x14ac:dyDescent="0.2">
      <c r="A9" s="30">
        <v>5368</v>
      </c>
      <c r="B9" s="34" t="s">
        <v>10</v>
      </c>
      <c r="C9" s="40">
        <f>MATCH(B9,Products!$A$3:$A$8,0)</f>
        <v>4</v>
      </c>
      <c r="D9" s="41" t="str">
        <f t="shared" si="2"/>
        <v>HD LED monitor 21.5"</v>
      </c>
      <c r="E9" s="42" t="str">
        <f t="shared" si="3"/>
        <v>HD LED monitor 21.5"</v>
      </c>
      <c r="F9" s="41">
        <f t="shared" si="0"/>
        <v>79.989999999999995</v>
      </c>
      <c r="G9" s="41" t="str">
        <f>INDEX(ProductDetails,C9,G$14)</f>
        <v>HD LED monitor 21.5"</v>
      </c>
      <c r="H9" s="42" t="str">
        <f ca="1">OFFSET(Products!$A$2,C9,1)</f>
        <v>HD LED monitor 21.5"</v>
      </c>
      <c r="I9" s="34">
        <v>12</v>
      </c>
      <c r="J9" s="44">
        <f t="shared" si="4"/>
        <v>0.05</v>
      </c>
      <c r="K9" s="45">
        <f t="shared" si="1"/>
        <v>79.989999999999995</v>
      </c>
      <c r="L9" s="46">
        <f t="shared" si="5"/>
        <v>911.88599999999985</v>
      </c>
    </row>
    <row r="10" spans="1:12" x14ac:dyDescent="0.2">
      <c r="A10" s="30"/>
      <c r="B10" s="34"/>
      <c r="C10" s="40"/>
      <c r="D10" s="41"/>
      <c r="E10" s="43"/>
      <c r="F10" s="43"/>
      <c r="G10" s="43"/>
      <c r="H10" s="43"/>
      <c r="I10" s="34"/>
      <c r="J10" s="44"/>
      <c r="K10" s="45"/>
      <c r="L10" s="47"/>
    </row>
    <row r="11" spans="1:12" x14ac:dyDescent="0.2">
      <c r="A11" s="30"/>
      <c r="B11" s="34"/>
      <c r="C11" s="40"/>
      <c r="D11" s="41"/>
      <c r="E11" s="43"/>
      <c r="F11" s="43"/>
      <c r="G11" s="43"/>
      <c r="H11" s="43"/>
      <c r="I11" s="34"/>
      <c r="J11" s="44"/>
      <c r="K11" s="45"/>
      <c r="L11" s="47"/>
    </row>
    <row r="12" spans="1:12" x14ac:dyDescent="0.2">
      <c r="A12" s="30"/>
      <c r="B12" s="34"/>
      <c r="C12" s="40"/>
      <c r="D12" s="41"/>
      <c r="E12" s="43"/>
      <c r="F12" s="43"/>
      <c r="G12" s="43"/>
      <c r="H12" s="43"/>
      <c r="I12" s="34"/>
      <c r="J12" s="44"/>
      <c r="K12" s="45"/>
      <c r="L12" s="47"/>
    </row>
    <row r="13" spans="1:12" x14ac:dyDescent="0.2">
      <c r="A13" s="30"/>
      <c r="B13" s="34"/>
      <c r="C13" s="40"/>
      <c r="D13" s="41"/>
      <c r="E13" s="43"/>
      <c r="F13" s="43"/>
      <c r="G13" s="43"/>
      <c r="H13" s="43"/>
      <c r="I13" s="34"/>
      <c r="J13" s="44"/>
      <c r="K13" s="45"/>
      <c r="L13" s="47"/>
    </row>
    <row r="14" spans="1:12" x14ac:dyDescent="0.2">
      <c r="G14">
        <f>VLOOKUP(G2,F15:G16,2,0)</f>
        <v>2</v>
      </c>
    </row>
    <row r="15" spans="1:12" ht="15.75" x14ac:dyDescent="0.25">
      <c r="A15" s="8" t="s">
        <v>11</v>
      </c>
      <c r="F15" t="s">
        <v>3</v>
      </c>
      <c r="G15">
        <v>2</v>
      </c>
      <c r="I15" s="13">
        <f>SUM(I3:I13)</f>
        <v>231</v>
      </c>
      <c r="J15" s="14"/>
      <c r="K15" s="14"/>
      <c r="L15" s="36">
        <f>SUM(L3:L13)</f>
        <v>3545.6985</v>
      </c>
    </row>
    <row r="16" spans="1:12" ht="15.75" x14ac:dyDescent="0.25">
      <c r="A16" s="8" t="s">
        <v>12</v>
      </c>
      <c r="F16" t="s">
        <v>14</v>
      </c>
      <c r="G16">
        <v>3</v>
      </c>
      <c r="I16" s="13">
        <f>AVERAGE(I3:I13)</f>
        <v>33</v>
      </c>
      <c r="J16" s="14"/>
      <c r="K16" s="14"/>
      <c r="L16" s="36">
        <f>AVERAGE(L3:L13)</f>
        <v>506.52835714285715</v>
      </c>
    </row>
    <row r="18" spans="1:12" ht="15.75" x14ac:dyDescent="0.25">
      <c r="A18" s="48"/>
      <c r="B18" s="48"/>
      <c r="C18" s="24"/>
      <c r="D18" s="19"/>
      <c r="E18" s="3"/>
      <c r="F18" s="3"/>
      <c r="H18" s="3"/>
      <c r="J18" s="5"/>
    </row>
    <row r="19" spans="1:12" x14ac:dyDescent="0.2">
      <c r="A19" s="4"/>
      <c r="B19" s="4"/>
      <c r="C19" s="25"/>
      <c r="D19" s="20"/>
      <c r="E19" s="4"/>
      <c r="F19" s="4"/>
      <c r="G19" s="4"/>
      <c r="H19" s="4"/>
    </row>
    <row r="20" spans="1:12" x14ac:dyDescent="0.2">
      <c r="L20" s="6"/>
    </row>
    <row r="21" spans="1:12" x14ac:dyDescent="0.2">
      <c r="L21" s="1"/>
    </row>
    <row r="22" spans="1:12" x14ac:dyDescent="0.2">
      <c r="L22" s="6"/>
    </row>
    <row r="23" spans="1:12" x14ac:dyDescent="0.2">
      <c r="L23" s="6"/>
    </row>
    <row r="26" spans="1:12" ht="15.75" x14ac:dyDescent="0.25">
      <c r="A26" s="3"/>
      <c r="B26" s="2"/>
      <c r="E26" s="2"/>
      <c r="F26" s="2"/>
      <c r="G26" s="2"/>
      <c r="H26" s="2"/>
      <c r="I26" s="2"/>
    </row>
    <row r="28" spans="1:12" x14ac:dyDescent="0.2">
      <c r="B28" s="7"/>
      <c r="C28" s="26"/>
      <c r="D28" s="21"/>
    </row>
    <row r="29" spans="1:12" x14ac:dyDescent="0.2">
      <c r="B29" s="7"/>
      <c r="C29" s="26"/>
      <c r="D29" s="21"/>
      <c r="E29" s="6"/>
      <c r="F29" s="6"/>
      <c r="G29" s="6"/>
      <c r="H29" s="6"/>
    </row>
    <row r="30" spans="1:12" x14ac:dyDescent="0.2">
      <c r="B30" s="7"/>
      <c r="C30" s="26"/>
      <c r="D30" s="21"/>
      <c r="E30" s="1"/>
      <c r="F30" s="1"/>
      <c r="G30" s="1"/>
      <c r="H30" s="1"/>
    </row>
    <row r="31" spans="1:12" x14ac:dyDescent="0.2">
      <c r="B31" s="7"/>
      <c r="C31" s="26"/>
      <c r="D31" s="21"/>
      <c r="E31" s="6"/>
      <c r="F31" s="6"/>
      <c r="G31" s="6"/>
      <c r="H31" s="6"/>
    </row>
    <row r="32" spans="1:12" x14ac:dyDescent="0.2">
      <c r="E32" s="6"/>
      <c r="F32" s="6"/>
      <c r="G32" s="6"/>
      <c r="H32" s="6"/>
    </row>
  </sheetData>
  <phoneticPr fontId="3" type="noConversion"/>
  <dataValidations count="1">
    <dataValidation type="list" allowBlank="1" showInputMessage="1" showErrorMessage="1" sqref="G2">
      <formula1>$F$15:$F$16</formula1>
    </dataValidation>
  </dataValidations>
  <pageMargins left="0.75" right="0.75" top="1" bottom="1" header="0.5" footer="0.5"/>
  <pageSetup paperSize="9" scale="96" orientation="portrait" horizontalDpi="0" r:id="rId1"/>
  <headerFooter alignWithMargins="0">
    <oddHeader>ORDER1.XLS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A3" sqref="A3:C8"/>
    </sheetView>
  </sheetViews>
  <sheetFormatPr defaultRowHeight="12.75" x14ac:dyDescent="0.2"/>
  <cols>
    <col min="1" max="1" width="6.85546875" customWidth="1"/>
    <col min="2" max="2" width="20.140625" customWidth="1"/>
    <col min="3" max="3" width="8.28515625" customWidth="1"/>
  </cols>
  <sheetData>
    <row r="1" spans="1:4" s="5" customFormat="1" ht="15.75" x14ac:dyDescent="0.25">
      <c r="A1" s="3" t="s">
        <v>13</v>
      </c>
      <c r="B1" s="3"/>
      <c r="C1" s="3"/>
    </row>
    <row r="2" spans="1:4" s="4" customFormat="1" x14ac:dyDescent="0.2">
      <c r="A2" s="4" t="s">
        <v>2</v>
      </c>
      <c r="B2" s="4" t="s">
        <v>3</v>
      </c>
      <c r="C2" s="4" t="s">
        <v>14</v>
      </c>
      <c r="D2" s="4" t="s">
        <v>15</v>
      </c>
    </row>
    <row r="3" spans="1:4" x14ac:dyDescent="0.2">
      <c r="A3" s="38" t="s">
        <v>37</v>
      </c>
      <c r="B3" s="38" t="s">
        <v>38</v>
      </c>
      <c r="C3" s="39">
        <v>0.99</v>
      </c>
      <c r="D3" s="4" t="s">
        <v>16</v>
      </c>
    </row>
    <row r="4" spans="1:4" x14ac:dyDescent="0.2">
      <c r="A4" s="38" t="s">
        <v>9</v>
      </c>
      <c r="B4" s="38" t="s">
        <v>34</v>
      </c>
      <c r="C4" s="39">
        <v>8.49</v>
      </c>
      <c r="D4" s="4" t="s">
        <v>16</v>
      </c>
    </row>
    <row r="5" spans="1:4" x14ac:dyDescent="0.2">
      <c r="A5" s="38" t="s">
        <v>8</v>
      </c>
      <c r="B5" s="38" t="s">
        <v>39</v>
      </c>
      <c r="C5" s="39">
        <v>6.99</v>
      </c>
      <c r="D5" s="4" t="s">
        <v>17</v>
      </c>
    </row>
    <row r="6" spans="1:4" x14ac:dyDescent="0.2">
      <c r="A6" s="38" t="s">
        <v>10</v>
      </c>
      <c r="B6" s="38" t="s">
        <v>40</v>
      </c>
      <c r="C6" s="39">
        <v>79.989999999999995</v>
      </c>
    </row>
    <row r="7" spans="1:4" x14ac:dyDescent="0.2">
      <c r="A7" s="38" t="s">
        <v>18</v>
      </c>
      <c r="B7" s="38" t="s">
        <v>41</v>
      </c>
      <c r="C7" s="39">
        <v>47.49</v>
      </c>
    </row>
    <row r="8" spans="1:4" x14ac:dyDescent="0.2">
      <c r="A8" s="38" t="s">
        <v>33</v>
      </c>
      <c r="B8" s="38" t="s">
        <v>42</v>
      </c>
      <c r="C8" s="39">
        <v>3.24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"/>
  <sheetViews>
    <sheetView workbookViewId="0">
      <selection activeCell="C4" sqref="C4"/>
    </sheetView>
  </sheetViews>
  <sheetFormatPr defaultRowHeight="12.75" x14ac:dyDescent="0.2"/>
  <cols>
    <col min="3" max="3" width="10.7109375" customWidth="1"/>
  </cols>
  <sheetData>
    <row r="1" spans="1:3" ht="15.75" x14ac:dyDescent="0.25">
      <c r="A1" s="5" t="s">
        <v>19</v>
      </c>
    </row>
    <row r="2" spans="1:3" x14ac:dyDescent="0.2">
      <c r="A2" s="4" t="s">
        <v>4</v>
      </c>
      <c r="B2" s="4" t="s">
        <v>5</v>
      </c>
      <c r="C2" s="4" t="s">
        <v>20</v>
      </c>
    </row>
    <row r="3" spans="1:3" x14ac:dyDescent="0.2">
      <c r="A3" s="4"/>
      <c r="B3" s="4"/>
      <c r="C3" s="4" t="s">
        <v>21</v>
      </c>
    </row>
    <row r="4" spans="1:3" x14ac:dyDescent="0.2">
      <c r="A4" s="34">
        <v>0</v>
      </c>
      <c r="B4" s="33">
        <v>0</v>
      </c>
      <c r="C4" s="9" t="s">
        <v>22</v>
      </c>
    </row>
    <row r="5" spans="1:3" x14ac:dyDescent="0.2">
      <c r="A5" s="34">
        <v>10</v>
      </c>
      <c r="B5" s="33">
        <v>0.05</v>
      </c>
      <c r="C5" s="10" t="s">
        <v>23</v>
      </c>
    </row>
    <row r="6" spans="1:3" x14ac:dyDescent="0.2">
      <c r="A6" s="34">
        <v>50</v>
      </c>
      <c r="B6" s="33">
        <v>0.1</v>
      </c>
      <c r="C6" s="9" t="s">
        <v>24</v>
      </c>
    </row>
    <row r="7" spans="1:3" x14ac:dyDescent="0.2">
      <c r="A7" s="34">
        <v>100</v>
      </c>
      <c r="B7" s="33">
        <v>0.15</v>
      </c>
      <c r="C7" s="9" t="s">
        <v>25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"/>
  <sheetViews>
    <sheetView workbookViewId="0">
      <selection activeCell="A4" sqref="A4"/>
    </sheetView>
  </sheetViews>
  <sheetFormatPr defaultRowHeight="12.75" x14ac:dyDescent="0.2"/>
  <cols>
    <col min="1" max="1" width="9.85546875" customWidth="1"/>
    <col min="2" max="2" width="10.85546875" customWidth="1"/>
    <col min="3" max="3" width="19.140625" customWidth="1"/>
    <col min="4" max="4" width="9.7109375" customWidth="1"/>
  </cols>
  <sheetData>
    <row r="1" spans="1:4" ht="15.75" x14ac:dyDescent="0.25">
      <c r="A1" s="3" t="s">
        <v>26</v>
      </c>
      <c r="B1" s="2"/>
      <c r="C1" s="2"/>
      <c r="D1" s="11"/>
    </row>
    <row r="2" spans="1:4" x14ac:dyDescent="0.2">
      <c r="A2" s="4" t="s">
        <v>4</v>
      </c>
      <c r="B2" s="4" t="s">
        <v>27</v>
      </c>
      <c r="C2" s="4" t="s">
        <v>28</v>
      </c>
    </row>
    <row r="3" spans="1:4" x14ac:dyDescent="0.2">
      <c r="A3" s="4"/>
      <c r="B3" s="4" t="s">
        <v>3</v>
      </c>
      <c r="C3" s="4" t="s">
        <v>29</v>
      </c>
    </row>
    <row r="4" spans="1:4" x14ac:dyDescent="0.2">
      <c r="A4" s="34">
        <v>0</v>
      </c>
      <c r="B4" s="37" t="s">
        <v>35</v>
      </c>
      <c r="C4" s="35">
        <f t="array" ref="C4:C8">FREQUENCY(quantities,A4:A7)</f>
        <v>0</v>
      </c>
    </row>
    <row r="5" spans="1:4" x14ac:dyDescent="0.2">
      <c r="A5" s="34">
        <v>10</v>
      </c>
      <c r="B5" s="16" t="s">
        <v>36</v>
      </c>
      <c r="C5" s="35">
        <v>2</v>
      </c>
    </row>
    <row r="6" spans="1:4" x14ac:dyDescent="0.2">
      <c r="A6" s="34">
        <v>49</v>
      </c>
      <c r="B6" s="16" t="s">
        <v>23</v>
      </c>
      <c r="C6" s="35">
        <v>3</v>
      </c>
    </row>
    <row r="7" spans="1:4" x14ac:dyDescent="0.2">
      <c r="A7" s="34">
        <v>99</v>
      </c>
      <c r="B7" s="16" t="s">
        <v>24</v>
      </c>
      <c r="C7" s="35">
        <v>1</v>
      </c>
    </row>
    <row r="8" spans="1:4" x14ac:dyDescent="0.2">
      <c r="A8" s="15"/>
      <c r="B8" s="16" t="s">
        <v>25</v>
      </c>
      <c r="C8" s="35">
        <v>1</v>
      </c>
    </row>
  </sheetData>
  <phoneticPr fontId="3" type="noConversion"/>
  <printOptions gridLines="1" gridLinesSet="0"/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Orders</vt:lpstr>
      <vt:lpstr>Products</vt:lpstr>
      <vt:lpstr>Discounts</vt:lpstr>
      <vt:lpstr>Frequency</vt:lpstr>
      <vt:lpstr>data</vt:lpstr>
      <vt:lpstr>discounts</vt:lpstr>
      <vt:lpstr>PartNumbers</vt:lpstr>
      <vt:lpstr>ProductDetails</vt:lpstr>
      <vt:lpstr>quantities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student</cp:lastModifiedBy>
  <dcterms:created xsi:type="dcterms:W3CDTF">2000-10-17T10:33:56Z</dcterms:created>
  <dcterms:modified xsi:type="dcterms:W3CDTF">2018-10-16T11:02:44Z</dcterms:modified>
</cp:coreProperties>
</file>