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\Desktop\"/>
    </mc:Choice>
  </mc:AlternateContent>
  <xr:revisionPtr revIDLastSave="0" documentId="13_ncr:1_{3B028559-73F6-4113-91BC-39DA6F3CB838}" xr6:coauthVersionLast="36" xr6:coauthVersionMax="36" xr10:uidLastSave="{00000000-0000-0000-0000-000000000000}"/>
  <bookViews>
    <workbookView xWindow="0" yWindow="0" windowWidth="23040" windowHeight="9060" xr2:uid="{93B1487E-364E-44CF-904E-53DBE164A93B}"/>
  </bookViews>
  <sheets>
    <sheet name="Sheet1" sheetId="1" r:id="rId1"/>
    <sheet name="_PalUtilTempWorksheet" sheetId="3" state="hidden" r:id="rId2"/>
    <sheet name="treeCalc_1" sheetId="2" state="hidden" r:id="rId3"/>
  </sheets>
  <definedNames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E17" i="1"/>
  <c r="E6" i="1"/>
  <c r="E5" i="1"/>
  <c r="E1" i="1"/>
  <c r="D30" i="1"/>
  <c r="D29" i="1"/>
  <c r="J27" i="2" l="1"/>
  <c r="J23" i="2"/>
  <c r="J19" i="2"/>
  <c r="K19" i="2"/>
  <c r="K18" i="2"/>
  <c r="K26" i="2"/>
  <c r="J26" i="2"/>
  <c r="J24" i="2"/>
  <c r="O24" i="2"/>
  <c r="J25" i="2"/>
  <c r="J13" i="2"/>
  <c r="O13" i="2"/>
  <c r="K23" i="2"/>
  <c r="K22" i="2"/>
  <c r="J22" i="2"/>
  <c r="J20" i="2"/>
  <c r="O20" i="2"/>
  <c r="J21" i="2"/>
  <c r="K15" i="2"/>
  <c r="J15" i="2"/>
  <c r="O15" i="2"/>
  <c r="J18" i="2"/>
  <c r="J16" i="2"/>
  <c r="O16" i="2"/>
  <c r="J17" i="2"/>
  <c r="K14" i="2"/>
  <c r="J14" i="2"/>
  <c r="O14" i="2"/>
  <c r="J12" i="2"/>
  <c r="O12" i="2"/>
  <c r="K11" i="2"/>
  <c r="J11" i="2"/>
  <c r="O11" i="2"/>
  <c r="B11" i="2"/>
  <c r="B2" i="2"/>
  <c r="K27" i="2" l="1"/>
  <c r="F2" i="2"/>
  <c r="D28" i="1"/>
  <c r="E10" i="1"/>
  <c r="F2" i="1"/>
  <c r="E22" i="1"/>
  <c r="D34" i="1"/>
  <c r="E4" i="1"/>
  <c r="D20" i="1"/>
  <c r="F14" i="1"/>
  <c r="F18" i="1"/>
  <c r="E26" i="1"/>
  <c r="D8" i="1"/>
  <c r="B24" i="1"/>
  <c r="C12" i="1"/>
  <c r="E16" i="1"/>
  <c r="F6" i="1"/>
  <c r="C32" i="1"/>
  <c r="E30" i="1"/>
  <c r="C27" i="1"/>
  <c r="F5" i="1"/>
  <c r="F13" i="1"/>
  <c r="F1" i="1"/>
  <c r="E29" i="1"/>
  <c r="D3" i="1"/>
  <c r="F17" i="1"/>
  <c r="D33" i="1"/>
  <c r="B11" i="1"/>
  <c r="D9" i="1"/>
  <c r="B31" i="1"/>
  <c r="D15" i="1"/>
  <c r="E25" i="1"/>
  <c r="E9" i="1"/>
  <c r="D21" i="1"/>
  <c r="C33" i="1"/>
  <c r="E21" i="1"/>
  <c r="A27" i="2" l="1"/>
  <c r="A13" i="2"/>
  <c r="A19" i="2"/>
  <c r="A20" i="2"/>
  <c r="A12" i="2"/>
  <c r="A11" i="2"/>
  <c r="A14" i="2"/>
  <c r="A26" i="2"/>
  <c r="A23" i="2"/>
  <c r="A22" i="2"/>
  <c r="A15" i="2"/>
  <c r="A16" i="2"/>
  <c r="A25" i="2"/>
  <c r="A21" i="2"/>
  <c r="A18" i="2"/>
  <c r="A17" i="2"/>
  <c r="A24" i="2"/>
</calcChain>
</file>

<file path=xl/sharedStrings.xml><?xml version="1.0" encoding="utf-8"?>
<sst xmlns="http://schemas.openxmlformats.org/spreadsheetml/2006/main" count="140" uniqueCount="78">
  <si>
    <t>6F14EA9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</si>
  <si>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</si>
  <si>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</si>
  <si>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</si>
  <si>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</si>
  <si>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</si>
  <si>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</si>
  <si>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</si>
  <si>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</si>
  <si>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</si>
  <si>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</si>
  <si>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</si>
  <si>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</si>
  <si>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</si>
  <si>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</si>
  <si>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</si>
  <si>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</si>
  <si>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</si>
  <si>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</si>
  <si>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</si>
  <si>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</si>
  <si>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</si>
  <si>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</si>
  <si>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</si>
  <si>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</si>
  <si>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</si>
  <si>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</si>
  <si>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</si>
  <si>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</si>
  <si>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</si>
  <si>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</si>
  <si>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</si>
  <si>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</si>
  <si>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</si>
  <si>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</si>
  <si>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</si>
  <si>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</si>
  <si>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</si>
  <si>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7.5.2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</si>
  <si>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</si>
  <si>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</si>
  <si>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</si>
  <si>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</si>
  <si>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</si>
  <si>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</si>
  <si>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</si>
  <si>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Rituxan</t>
  </si>
  <si>
    <t>Decision</t>
  </si>
  <si>
    <t>2,0,0,2,2,3,0,0,0</t>
  </si>
  <si>
    <t>Do Test</t>
  </si>
  <si>
    <t>Do Not Test</t>
  </si>
  <si>
    <t>Chance</t>
  </si>
  <si>
    <t>1,0,0,2,4,5,1,0,0</t>
  </si>
  <si>
    <t>Test Proves Effectiveness</t>
  </si>
  <si>
    <t>Test Proves Ineffectiveness</t>
  </si>
  <si>
    <t>4,0,0,0,4,0,0</t>
  </si>
  <si>
    <t>2,0,0,2,6,7,2,0,0</t>
  </si>
  <si>
    <t>Develop Now</t>
  </si>
  <si>
    <t>Develop Later</t>
  </si>
  <si>
    <t>4,0,0,0,6,0,0</t>
  </si>
  <si>
    <t>1,0,0,2,8,9,4,0,0</t>
  </si>
  <si>
    <t>If Effective</t>
  </si>
  <si>
    <t>If Ineffective</t>
  </si>
  <si>
    <t>effective하면 입소문 나서 더 팔리니까</t>
  </si>
  <si>
    <t>4,0,0,0,5,0,0</t>
  </si>
  <si>
    <t>2,0,0,2,10,11,2,0,0</t>
  </si>
  <si>
    <t>나중에 develop하면 다른 회사들이 이미 먼저 시험해서</t>
  </si>
  <si>
    <t>test할 필요가 없음</t>
  </si>
  <si>
    <t>대신 시장 선점권 뺏김</t>
  </si>
  <si>
    <t>4,0,0,0,10,0,0</t>
  </si>
  <si>
    <t>1,0,0,2,12,13,5,0,0</t>
  </si>
  <si>
    <t>4,0,0,0,3,0,0</t>
  </si>
  <si>
    <t>2,0,0,2,14,15,1,0,0</t>
  </si>
  <si>
    <t>4,0,0,0,14,0,0</t>
  </si>
  <si>
    <t>1,0,0,2,16,17,3,0,0</t>
  </si>
  <si>
    <t>이 때 테스트 사려면 얼마 정도 줘야할까?</t>
  </si>
  <si>
    <t>83Chance</t>
  </si>
  <si>
    <t>ineffective하면 사람들 반발심에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</si>
</sst>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.00001]0.0###%;[=0]0.0%;0.00E+00"/>
    <numFmt numFmtId="165" formatCode="0.00000"/>
  </numFmts>
  <fonts count="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charset val="129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238887</xdr:colOff>
      <xdr:row>28</xdr:row>
      <xdr:rowOff>177800</xdr:rowOff>
    </xdr:from>
    <xdr:to>
      <xdr:col>4</xdr:col>
      <xdr:colOff>127</xdr:colOff>
      <xdr:row>28</xdr:row>
      <xdr:rowOff>177800</xdr:rowOff>
    </xdr:to>
    <xdr:cxnSp macro="_xll.PtreeEvent_ObjectClick">
      <xdr:nvCxnSpPr>
        <xdr:cNvPr id="98" name="PTObj_DBranchHLine_1_17">
          <a:extLst>
            <a:ext uri="{FF2B5EF4-FFF2-40B4-BE49-F238E27FC236}">
              <a16:creationId xmlns:a16="http://schemas.microsoft.com/office/drawing/2014/main" id="{55035A12-EB28-42EF-97B7-E9A6534CAAD0}"/>
            </a:ext>
          </a:extLst>
        </xdr:cNvPr>
        <xdr:cNvCxnSpPr/>
      </xdr:nvCxnSpPr>
      <xdr:spPr>
        <a:xfrm>
          <a:off x="4932807" y="52984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26</xdr:row>
      <xdr:rowOff>172720</xdr:rowOff>
    </xdr:from>
    <xdr:to>
      <xdr:col>3</xdr:col>
      <xdr:colOff>238887</xdr:colOff>
      <xdr:row>28</xdr:row>
      <xdr:rowOff>177800</xdr:rowOff>
    </xdr:to>
    <xdr:cxnSp macro="_xll.PtreeEvent_ObjectClick">
      <xdr:nvCxnSpPr>
        <xdr:cNvPr id="97" name="PTObj_DBranchDLine_1_17">
          <a:extLst>
            <a:ext uri="{FF2B5EF4-FFF2-40B4-BE49-F238E27FC236}">
              <a16:creationId xmlns:a16="http://schemas.microsoft.com/office/drawing/2014/main" id="{B55AC141-C4DE-4DC1-B00E-26610F25C371}"/>
            </a:ext>
          </a:extLst>
        </xdr:cNvPr>
        <xdr:cNvCxnSpPr/>
      </xdr:nvCxnSpPr>
      <xdr:spPr>
        <a:xfrm>
          <a:off x="4780407" y="49276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24</xdr:row>
      <xdr:rowOff>177800</xdr:rowOff>
    </xdr:from>
    <xdr:to>
      <xdr:col>4</xdr:col>
      <xdr:colOff>127</xdr:colOff>
      <xdr:row>24</xdr:row>
      <xdr:rowOff>177800</xdr:rowOff>
    </xdr:to>
    <xdr:cxnSp macro="_xll.PtreeEvent_ObjectClick">
      <xdr:nvCxnSpPr>
        <xdr:cNvPr id="94" name="PTObj_DBranchHLine_1_16">
          <a:extLst>
            <a:ext uri="{FF2B5EF4-FFF2-40B4-BE49-F238E27FC236}">
              <a16:creationId xmlns:a16="http://schemas.microsoft.com/office/drawing/2014/main" id="{150C6881-6A64-413D-B892-58F140BFC299}"/>
            </a:ext>
          </a:extLst>
        </xdr:cNvPr>
        <xdr:cNvCxnSpPr/>
      </xdr:nvCxnSpPr>
      <xdr:spPr>
        <a:xfrm>
          <a:off x="4932807" y="45669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24</xdr:row>
      <xdr:rowOff>177800</xdr:rowOff>
    </xdr:from>
    <xdr:to>
      <xdr:col>3</xdr:col>
      <xdr:colOff>238887</xdr:colOff>
      <xdr:row>26</xdr:row>
      <xdr:rowOff>172720</xdr:rowOff>
    </xdr:to>
    <xdr:cxnSp macro="_xll.PtreeEvent_ObjectClick">
      <xdr:nvCxnSpPr>
        <xdr:cNvPr id="93" name="PTObj_DBranchDLine_1_16">
          <a:extLst>
            <a:ext uri="{FF2B5EF4-FFF2-40B4-BE49-F238E27FC236}">
              <a16:creationId xmlns:a16="http://schemas.microsoft.com/office/drawing/2014/main" id="{969C9189-6AD0-4C6E-AF83-456A251970FF}"/>
            </a:ext>
          </a:extLst>
        </xdr:cNvPr>
        <xdr:cNvCxnSpPr/>
      </xdr:nvCxnSpPr>
      <xdr:spPr>
        <a:xfrm flipV="1">
          <a:off x="4780407" y="45669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26</xdr:row>
      <xdr:rowOff>177800</xdr:rowOff>
    </xdr:from>
    <xdr:to>
      <xdr:col>3</xdr:col>
      <xdr:colOff>127</xdr:colOff>
      <xdr:row>26</xdr:row>
      <xdr:rowOff>177800</xdr:rowOff>
    </xdr:to>
    <xdr:cxnSp macro="_xll.PtreeEvent_ObjectClick">
      <xdr:nvCxnSpPr>
        <xdr:cNvPr id="90" name="PTObj_DBranchHLine_1_14">
          <a:extLst>
            <a:ext uri="{FF2B5EF4-FFF2-40B4-BE49-F238E27FC236}">
              <a16:creationId xmlns:a16="http://schemas.microsoft.com/office/drawing/2014/main" id="{5C71AE25-AD4D-4F66-8125-C3EFF51736F8}"/>
            </a:ext>
          </a:extLst>
        </xdr:cNvPr>
        <xdr:cNvCxnSpPr/>
      </xdr:nvCxnSpPr>
      <xdr:spPr>
        <a:xfrm>
          <a:off x="2913507" y="4566920"/>
          <a:ext cx="17805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26</xdr:row>
      <xdr:rowOff>177800</xdr:rowOff>
    </xdr:from>
    <xdr:to>
      <xdr:col>2</xdr:col>
      <xdr:colOff>238887</xdr:colOff>
      <xdr:row>30</xdr:row>
      <xdr:rowOff>172720</xdr:rowOff>
    </xdr:to>
    <xdr:cxnSp macro="_xll.PtreeEvent_ObjectClick">
      <xdr:nvCxnSpPr>
        <xdr:cNvPr id="89" name="PTObj_DBranchDLine_1_14">
          <a:extLst>
            <a:ext uri="{FF2B5EF4-FFF2-40B4-BE49-F238E27FC236}">
              <a16:creationId xmlns:a16="http://schemas.microsoft.com/office/drawing/2014/main" id="{39273E8C-B9ED-454A-89CD-E2DA449729FC}"/>
            </a:ext>
          </a:extLst>
        </xdr:cNvPr>
        <xdr:cNvCxnSpPr/>
      </xdr:nvCxnSpPr>
      <xdr:spPr>
        <a:xfrm flipV="1">
          <a:off x="2761107" y="45669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32</xdr:row>
      <xdr:rowOff>177800</xdr:rowOff>
    </xdr:from>
    <xdr:to>
      <xdr:col>3</xdr:col>
      <xdr:colOff>127</xdr:colOff>
      <xdr:row>32</xdr:row>
      <xdr:rowOff>177800</xdr:rowOff>
    </xdr:to>
    <xdr:cxnSp macro="_xll.PtreeEvent_ObjectClick">
      <xdr:nvCxnSpPr>
        <xdr:cNvPr id="86" name="PTObj_DBranchHLine_1_15">
          <a:extLst>
            <a:ext uri="{FF2B5EF4-FFF2-40B4-BE49-F238E27FC236}">
              <a16:creationId xmlns:a16="http://schemas.microsoft.com/office/drawing/2014/main" id="{A69BDDA2-1FFA-4DB7-9174-06D828438DB1}"/>
            </a:ext>
          </a:extLst>
        </xdr:cNvPr>
        <xdr:cNvCxnSpPr/>
      </xdr:nvCxnSpPr>
      <xdr:spPr>
        <a:xfrm>
          <a:off x="2913507" y="5298440"/>
          <a:ext cx="17805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30</xdr:row>
      <xdr:rowOff>172720</xdr:rowOff>
    </xdr:from>
    <xdr:to>
      <xdr:col>2</xdr:col>
      <xdr:colOff>238887</xdr:colOff>
      <xdr:row>32</xdr:row>
      <xdr:rowOff>177800</xdr:rowOff>
    </xdr:to>
    <xdr:cxnSp macro="_xll.PtreeEvent_ObjectClick">
      <xdr:nvCxnSpPr>
        <xdr:cNvPr id="85" name="PTObj_DBranchDLine_1_15">
          <a:extLst>
            <a:ext uri="{FF2B5EF4-FFF2-40B4-BE49-F238E27FC236}">
              <a16:creationId xmlns:a16="http://schemas.microsoft.com/office/drawing/2014/main" id="{4D888FD7-306E-41E4-9499-34E6E097F093}"/>
            </a:ext>
          </a:extLst>
        </xdr:cNvPr>
        <xdr:cNvCxnSpPr/>
      </xdr:nvCxnSpPr>
      <xdr:spPr>
        <a:xfrm>
          <a:off x="2761107" y="49276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30</xdr:row>
      <xdr:rowOff>177800</xdr:rowOff>
    </xdr:from>
    <xdr:to>
      <xdr:col>2</xdr:col>
      <xdr:colOff>127</xdr:colOff>
      <xdr:row>30</xdr:row>
      <xdr:rowOff>177800</xdr:rowOff>
    </xdr:to>
    <xdr:cxnSp macro="_xll.PtreeEvent_ObjectClick">
      <xdr:nvCxnSpPr>
        <xdr:cNvPr id="78" name="PTObj_DBranchHLine_1_3">
          <a:extLst>
            <a:ext uri="{FF2B5EF4-FFF2-40B4-BE49-F238E27FC236}">
              <a16:creationId xmlns:a16="http://schemas.microsoft.com/office/drawing/2014/main" id="{754D17B2-24A2-40B7-B317-F0067A97B923}"/>
            </a:ext>
          </a:extLst>
        </xdr:cNvPr>
        <xdr:cNvCxnSpPr/>
      </xdr:nvCxnSpPr>
      <xdr:spPr>
        <a:xfrm>
          <a:off x="1389507" y="45669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22</xdr:row>
      <xdr:rowOff>172720</xdr:rowOff>
    </xdr:from>
    <xdr:to>
      <xdr:col>1</xdr:col>
      <xdr:colOff>238887</xdr:colOff>
      <xdr:row>30</xdr:row>
      <xdr:rowOff>177800</xdr:rowOff>
    </xdr:to>
    <xdr:cxnSp macro="_xll.PtreeEvent_ObjectClick">
      <xdr:nvCxnSpPr>
        <xdr:cNvPr id="77" name="PTObj_DBranchDLine_1_3">
          <a:extLst>
            <a:ext uri="{FF2B5EF4-FFF2-40B4-BE49-F238E27FC236}">
              <a16:creationId xmlns:a16="http://schemas.microsoft.com/office/drawing/2014/main" id="{F2DA2192-428F-4772-AA9D-D15C2C8F11BB}"/>
            </a:ext>
          </a:extLst>
        </xdr:cNvPr>
        <xdr:cNvCxnSpPr/>
      </xdr:nvCxnSpPr>
      <xdr:spPr>
        <a:xfrm>
          <a:off x="1237107" y="41960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16</xdr:row>
      <xdr:rowOff>177800</xdr:rowOff>
    </xdr:from>
    <xdr:to>
      <xdr:col>5</xdr:col>
      <xdr:colOff>127</xdr:colOff>
      <xdr:row>16</xdr:row>
      <xdr:rowOff>177800</xdr:rowOff>
    </xdr:to>
    <xdr:cxnSp macro="_xll.PtreeEvent_ObjectClick">
      <xdr:nvCxnSpPr>
        <xdr:cNvPr id="74" name="PTObj_DBranchHLine_1_13">
          <a:extLst>
            <a:ext uri="{FF2B5EF4-FFF2-40B4-BE49-F238E27FC236}">
              <a16:creationId xmlns:a16="http://schemas.microsoft.com/office/drawing/2014/main" id="{4D1C0E86-9D0B-4E9B-9F3D-30CBAD4F774F}"/>
            </a:ext>
          </a:extLst>
        </xdr:cNvPr>
        <xdr:cNvCxnSpPr/>
      </xdr:nvCxnSpPr>
      <xdr:spPr>
        <a:xfrm>
          <a:off x="6464427" y="31038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14</xdr:row>
      <xdr:rowOff>172720</xdr:rowOff>
    </xdr:from>
    <xdr:to>
      <xdr:col>4</xdr:col>
      <xdr:colOff>238887</xdr:colOff>
      <xdr:row>16</xdr:row>
      <xdr:rowOff>177800</xdr:rowOff>
    </xdr:to>
    <xdr:cxnSp macro="_xll.PtreeEvent_ObjectClick">
      <xdr:nvCxnSpPr>
        <xdr:cNvPr id="73" name="PTObj_DBranchDLine_1_13">
          <a:extLst>
            <a:ext uri="{FF2B5EF4-FFF2-40B4-BE49-F238E27FC236}">
              <a16:creationId xmlns:a16="http://schemas.microsoft.com/office/drawing/2014/main" id="{EB19F667-8E01-4C90-B40A-CAF0DFBA71B4}"/>
            </a:ext>
          </a:extLst>
        </xdr:cNvPr>
        <xdr:cNvCxnSpPr/>
      </xdr:nvCxnSpPr>
      <xdr:spPr>
        <a:xfrm>
          <a:off x="6312027" y="27330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12</xdr:row>
      <xdr:rowOff>177800</xdr:rowOff>
    </xdr:from>
    <xdr:to>
      <xdr:col>5</xdr:col>
      <xdr:colOff>127</xdr:colOff>
      <xdr:row>12</xdr:row>
      <xdr:rowOff>177800</xdr:rowOff>
    </xdr:to>
    <xdr:cxnSp macro="_xll.PtreeEvent_ObjectClick">
      <xdr:nvCxnSpPr>
        <xdr:cNvPr id="70" name="PTObj_DBranchHLine_1_12">
          <a:extLst>
            <a:ext uri="{FF2B5EF4-FFF2-40B4-BE49-F238E27FC236}">
              <a16:creationId xmlns:a16="http://schemas.microsoft.com/office/drawing/2014/main" id="{E187FDE3-C8BD-44C7-8831-DC1094D31679}"/>
            </a:ext>
          </a:extLst>
        </xdr:cNvPr>
        <xdr:cNvCxnSpPr/>
      </xdr:nvCxnSpPr>
      <xdr:spPr>
        <a:xfrm>
          <a:off x="6464427" y="23723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12</xdr:row>
      <xdr:rowOff>177800</xdr:rowOff>
    </xdr:from>
    <xdr:to>
      <xdr:col>4</xdr:col>
      <xdr:colOff>238887</xdr:colOff>
      <xdr:row>14</xdr:row>
      <xdr:rowOff>172720</xdr:rowOff>
    </xdr:to>
    <xdr:cxnSp macro="_xll.PtreeEvent_ObjectClick">
      <xdr:nvCxnSpPr>
        <xdr:cNvPr id="69" name="PTObj_DBranchDLine_1_12">
          <a:extLst>
            <a:ext uri="{FF2B5EF4-FFF2-40B4-BE49-F238E27FC236}">
              <a16:creationId xmlns:a16="http://schemas.microsoft.com/office/drawing/2014/main" id="{A6479A05-2C06-467D-A756-DBB01098869A}"/>
            </a:ext>
          </a:extLst>
        </xdr:cNvPr>
        <xdr:cNvCxnSpPr/>
      </xdr:nvCxnSpPr>
      <xdr:spPr>
        <a:xfrm flipV="1">
          <a:off x="6312027" y="23723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14</xdr:row>
      <xdr:rowOff>177800</xdr:rowOff>
    </xdr:from>
    <xdr:to>
      <xdr:col>4</xdr:col>
      <xdr:colOff>127</xdr:colOff>
      <xdr:row>14</xdr:row>
      <xdr:rowOff>177800</xdr:rowOff>
    </xdr:to>
    <xdr:cxnSp macro="_xll.PtreeEvent_ObjectClick">
      <xdr:nvCxnSpPr>
        <xdr:cNvPr id="66" name="PTObj_DBranchHLine_1_10">
          <a:extLst>
            <a:ext uri="{FF2B5EF4-FFF2-40B4-BE49-F238E27FC236}">
              <a16:creationId xmlns:a16="http://schemas.microsoft.com/office/drawing/2014/main" id="{A791A06C-187E-4532-8407-56E2E8CA1AFF}"/>
            </a:ext>
          </a:extLst>
        </xdr:cNvPr>
        <xdr:cNvCxnSpPr/>
      </xdr:nvCxnSpPr>
      <xdr:spPr>
        <a:xfrm>
          <a:off x="4932807" y="23723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14</xdr:row>
      <xdr:rowOff>177800</xdr:rowOff>
    </xdr:from>
    <xdr:to>
      <xdr:col>3</xdr:col>
      <xdr:colOff>238887</xdr:colOff>
      <xdr:row>18</xdr:row>
      <xdr:rowOff>172720</xdr:rowOff>
    </xdr:to>
    <xdr:cxnSp macro="_xll.PtreeEvent_ObjectClick">
      <xdr:nvCxnSpPr>
        <xdr:cNvPr id="65" name="PTObj_DBranchDLine_1_10">
          <a:extLst>
            <a:ext uri="{FF2B5EF4-FFF2-40B4-BE49-F238E27FC236}">
              <a16:creationId xmlns:a16="http://schemas.microsoft.com/office/drawing/2014/main" id="{654EB3BE-DFD6-4D12-BA90-319AAF88CF98}"/>
            </a:ext>
          </a:extLst>
        </xdr:cNvPr>
        <xdr:cNvCxnSpPr/>
      </xdr:nvCxnSpPr>
      <xdr:spPr>
        <a:xfrm flipV="1">
          <a:off x="4780407" y="23723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20</xdr:row>
      <xdr:rowOff>177800</xdr:rowOff>
    </xdr:from>
    <xdr:to>
      <xdr:col>4</xdr:col>
      <xdr:colOff>127</xdr:colOff>
      <xdr:row>20</xdr:row>
      <xdr:rowOff>177800</xdr:rowOff>
    </xdr:to>
    <xdr:cxnSp macro="_xll.PtreeEvent_ObjectClick">
      <xdr:nvCxnSpPr>
        <xdr:cNvPr id="62" name="PTObj_DBranchHLine_1_11">
          <a:extLst>
            <a:ext uri="{FF2B5EF4-FFF2-40B4-BE49-F238E27FC236}">
              <a16:creationId xmlns:a16="http://schemas.microsoft.com/office/drawing/2014/main" id="{BB9F8B7A-3B25-4EE0-A579-F156BDD437A6}"/>
            </a:ext>
          </a:extLst>
        </xdr:cNvPr>
        <xdr:cNvCxnSpPr/>
      </xdr:nvCxnSpPr>
      <xdr:spPr>
        <a:xfrm>
          <a:off x="4932807" y="31038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18</xdr:row>
      <xdr:rowOff>172720</xdr:rowOff>
    </xdr:from>
    <xdr:to>
      <xdr:col>3</xdr:col>
      <xdr:colOff>238887</xdr:colOff>
      <xdr:row>20</xdr:row>
      <xdr:rowOff>177800</xdr:rowOff>
    </xdr:to>
    <xdr:cxnSp macro="_xll.PtreeEvent_ObjectClick">
      <xdr:nvCxnSpPr>
        <xdr:cNvPr id="61" name="PTObj_DBranchDLine_1_11">
          <a:extLst>
            <a:ext uri="{FF2B5EF4-FFF2-40B4-BE49-F238E27FC236}">
              <a16:creationId xmlns:a16="http://schemas.microsoft.com/office/drawing/2014/main" id="{65AC6697-3FAB-47FB-B273-16BBF0B0E8EF}"/>
            </a:ext>
          </a:extLst>
        </xdr:cNvPr>
        <xdr:cNvCxnSpPr/>
      </xdr:nvCxnSpPr>
      <xdr:spPr>
        <a:xfrm>
          <a:off x="4780407" y="27330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18</xdr:row>
      <xdr:rowOff>177800</xdr:rowOff>
    </xdr:from>
    <xdr:to>
      <xdr:col>3</xdr:col>
      <xdr:colOff>127</xdr:colOff>
      <xdr:row>18</xdr:row>
      <xdr:rowOff>177800</xdr:rowOff>
    </xdr:to>
    <xdr:cxnSp macro="_xll.PtreeEvent_ObjectClick">
      <xdr:nvCxnSpPr>
        <xdr:cNvPr id="54" name="PTObj_DBranchHLine_1_5">
          <a:extLst>
            <a:ext uri="{FF2B5EF4-FFF2-40B4-BE49-F238E27FC236}">
              <a16:creationId xmlns:a16="http://schemas.microsoft.com/office/drawing/2014/main" id="{106BDB71-CB39-4CBB-A6E8-05E843BC1DA7}"/>
            </a:ext>
          </a:extLst>
        </xdr:cNvPr>
        <xdr:cNvCxnSpPr/>
      </xdr:nvCxnSpPr>
      <xdr:spPr>
        <a:xfrm>
          <a:off x="2913507" y="2372360"/>
          <a:ext cx="17729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10</xdr:row>
      <xdr:rowOff>172720</xdr:rowOff>
    </xdr:from>
    <xdr:to>
      <xdr:col>2</xdr:col>
      <xdr:colOff>238887</xdr:colOff>
      <xdr:row>18</xdr:row>
      <xdr:rowOff>177800</xdr:rowOff>
    </xdr:to>
    <xdr:cxnSp macro="_xll.PtreeEvent_ObjectClick">
      <xdr:nvCxnSpPr>
        <xdr:cNvPr id="53" name="PTObj_DBranchDLine_1_5">
          <a:extLst>
            <a:ext uri="{FF2B5EF4-FFF2-40B4-BE49-F238E27FC236}">
              <a16:creationId xmlns:a16="http://schemas.microsoft.com/office/drawing/2014/main" id="{BE97ED65-7DD0-4778-BF7A-60754F99A4CF}"/>
            </a:ext>
          </a:extLst>
        </xdr:cNvPr>
        <xdr:cNvCxnSpPr/>
      </xdr:nvCxnSpPr>
      <xdr:spPr>
        <a:xfrm>
          <a:off x="2761107" y="20015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</xdr:row>
      <xdr:rowOff>177800</xdr:rowOff>
    </xdr:from>
    <xdr:to>
      <xdr:col>5</xdr:col>
      <xdr:colOff>127</xdr:colOff>
      <xdr:row>4</xdr:row>
      <xdr:rowOff>177800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2C86AB89-77BC-4721-BC66-AB6FAE399592}"/>
            </a:ext>
          </a:extLst>
        </xdr:cNvPr>
        <xdr:cNvCxnSpPr/>
      </xdr:nvCxnSpPr>
      <xdr:spPr>
        <a:xfrm>
          <a:off x="6449187" y="90932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</xdr:row>
      <xdr:rowOff>172720</xdr:rowOff>
    </xdr:from>
    <xdr:to>
      <xdr:col>4</xdr:col>
      <xdr:colOff>238887</xdr:colOff>
      <xdr:row>4</xdr:row>
      <xdr:rowOff>177800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3ECE8237-575E-4FB7-95DD-783F6A207EC1}"/>
            </a:ext>
          </a:extLst>
        </xdr:cNvPr>
        <xdr:cNvCxnSpPr/>
      </xdr:nvCxnSpPr>
      <xdr:spPr>
        <a:xfrm>
          <a:off x="6296787" y="5384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0</xdr:row>
      <xdr:rowOff>177800</xdr:rowOff>
    </xdr:from>
    <xdr:to>
      <xdr:col>5</xdr:col>
      <xdr:colOff>127</xdr:colOff>
      <xdr:row>0</xdr:row>
      <xdr:rowOff>177800</xdr:rowOff>
    </xdr:to>
    <xdr:cxnSp macro="_xll.PtreeEvent_ObjectClick">
      <xdr:nvCxnSpPr>
        <xdr:cNvPr id="46" name="PTObj_DBranchHLine_1_8">
          <a:extLst>
            <a:ext uri="{FF2B5EF4-FFF2-40B4-BE49-F238E27FC236}">
              <a16:creationId xmlns:a16="http://schemas.microsoft.com/office/drawing/2014/main" id="{3B4C2292-3EFE-4B79-A8BE-AAA8C6A5DA1E}"/>
            </a:ext>
          </a:extLst>
        </xdr:cNvPr>
        <xdr:cNvCxnSpPr/>
      </xdr:nvCxnSpPr>
      <xdr:spPr>
        <a:xfrm>
          <a:off x="6449187" y="17780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0</xdr:row>
      <xdr:rowOff>177800</xdr:rowOff>
    </xdr:from>
    <xdr:to>
      <xdr:col>4</xdr:col>
      <xdr:colOff>238887</xdr:colOff>
      <xdr:row>2</xdr:row>
      <xdr:rowOff>172720</xdr:rowOff>
    </xdr:to>
    <xdr:cxnSp macro="_xll.PtreeEvent_ObjectClick">
      <xdr:nvCxnSpPr>
        <xdr:cNvPr id="45" name="PTObj_DBranchDLine_1_8">
          <a:extLst>
            <a:ext uri="{FF2B5EF4-FFF2-40B4-BE49-F238E27FC236}">
              <a16:creationId xmlns:a16="http://schemas.microsoft.com/office/drawing/2014/main" id="{57B2E1EC-720A-4564-99CC-D26E3097563D}"/>
            </a:ext>
          </a:extLst>
        </xdr:cNvPr>
        <xdr:cNvCxnSpPr/>
      </xdr:nvCxnSpPr>
      <xdr:spPr>
        <a:xfrm flipV="1">
          <a:off x="6296787" y="1778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</xdr:row>
      <xdr:rowOff>177800</xdr:rowOff>
    </xdr:from>
    <xdr:to>
      <xdr:col>4</xdr:col>
      <xdr:colOff>127</xdr:colOff>
      <xdr:row>2</xdr:row>
      <xdr:rowOff>177800</xdr:rowOff>
    </xdr:to>
    <xdr:cxnSp macro="_xll.PtreeEvent_ObjectClick">
      <xdr:nvCxnSpPr>
        <xdr:cNvPr id="42" name="PTObj_DBranchHLine_1_6">
          <a:extLst>
            <a:ext uri="{FF2B5EF4-FFF2-40B4-BE49-F238E27FC236}">
              <a16:creationId xmlns:a16="http://schemas.microsoft.com/office/drawing/2014/main" id="{D9EB353D-32FA-4AFC-BE3F-9E23B287AE9F}"/>
            </a:ext>
          </a:extLst>
        </xdr:cNvPr>
        <xdr:cNvCxnSpPr/>
      </xdr:nvCxnSpPr>
      <xdr:spPr>
        <a:xfrm>
          <a:off x="4925187" y="1778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</xdr:row>
      <xdr:rowOff>177800</xdr:rowOff>
    </xdr:from>
    <xdr:to>
      <xdr:col>3</xdr:col>
      <xdr:colOff>238887</xdr:colOff>
      <xdr:row>6</xdr:row>
      <xdr:rowOff>172720</xdr:rowOff>
    </xdr:to>
    <xdr:cxnSp macro="_xll.PtreeEvent_ObjectClick">
      <xdr:nvCxnSpPr>
        <xdr:cNvPr id="41" name="PTObj_DBranchDLine_1_6">
          <a:extLst>
            <a:ext uri="{FF2B5EF4-FFF2-40B4-BE49-F238E27FC236}">
              <a16:creationId xmlns:a16="http://schemas.microsoft.com/office/drawing/2014/main" id="{9FE9596C-8957-4089-B3EF-D5B5794B374D}"/>
            </a:ext>
          </a:extLst>
        </xdr:cNvPr>
        <xdr:cNvCxnSpPr/>
      </xdr:nvCxnSpPr>
      <xdr:spPr>
        <a:xfrm flipV="1">
          <a:off x="4772787" y="1778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8</xdr:row>
      <xdr:rowOff>177800</xdr:rowOff>
    </xdr:from>
    <xdr:to>
      <xdr:col>4</xdr:col>
      <xdr:colOff>127</xdr:colOff>
      <xdr:row>8</xdr:row>
      <xdr:rowOff>177800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4F649FA9-992B-4716-8758-09400EE6353E}"/>
            </a:ext>
          </a:extLst>
        </xdr:cNvPr>
        <xdr:cNvCxnSpPr/>
      </xdr:nvCxnSpPr>
      <xdr:spPr>
        <a:xfrm>
          <a:off x="4925187" y="90932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6</xdr:row>
      <xdr:rowOff>172720</xdr:rowOff>
    </xdr:from>
    <xdr:to>
      <xdr:col>3</xdr:col>
      <xdr:colOff>238887</xdr:colOff>
      <xdr:row>8</xdr:row>
      <xdr:rowOff>177800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FD9957E9-7396-4983-BCE8-502D4BC5AC99}"/>
            </a:ext>
          </a:extLst>
        </xdr:cNvPr>
        <xdr:cNvCxnSpPr/>
      </xdr:nvCxnSpPr>
      <xdr:spPr>
        <a:xfrm>
          <a:off x="4772787" y="5384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6</xdr:row>
      <xdr:rowOff>177800</xdr:rowOff>
    </xdr:from>
    <xdr:to>
      <xdr:col>3</xdr:col>
      <xdr:colOff>127</xdr:colOff>
      <xdr:row>6</xdr:row>
      <xdr:rowOff>177800</xdr:rowOff>
    </xdr:to>
    <xdr:cxnSp macro="_xll.PtreeEvent_ObjectClick">
      <xdr:nvCxnSpPr>
        <xdr:cNvPr id="30" name="PTObj_DBranchHLine_1_4">
          <a:extLst>
            <a:ext uri="{FF2B5EF4-FFF2-40B4-BE49-F238E27FC236}">
              <a16:creationId xmlns:a16="http://schemas.microsoft.com/office/drawing/2014/main" id="{E5D1CB46-B797-4DDA-8884-73DF20864C34}"/>
            </a:ext>
          </a:extLst>
        </xdr:cNvPr>
        <xdr:cNvCxnSpPr/>
      </xdr:nvCxnSpPr>
      <xdr:spPr>
        <a:xfrm>
          <a:off x="2913507" y="177800"/>
          <a:ext cx="17729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6</xdr:row>
      <xdr:rowOff>177800</xdr:rowOff>
    </xdr:from>
    <xdr:to>
      <xdr:col>2</xdr:col>
      <xdr:colOff>238887</xdr:colOff>
      <xdr:row>10</xdr:row>
      <xdr:rowOff>172720</xdr:rowOff>
    </xdr:to>
    <xdr:cxnSp macro="_xll.PtreeEvent_ObjectClick">
      <xdr:nvCxnSpPr>
        <xdr:cNvPr id="29" name="PTObj_DBranchDLine_1_4">
          <a:extLst>
            <a:ext uri="{FF2B5EF4-FFF2-40B4-BE49-F238E27FC236}">
              <a16:creationId xmlns:a16="http://schemas.microsoft.com/office/drawing/2014/main" id="{0752FA43-D08D-4683-A179-11DAF2DF2BD8}"/>
            </a:ext>
          </a:extLst>
        </xdr:cNvPr>
        <xdr:cNvCxnSpPr/>
      </xdr:nvCxnSpPr>
      <xdr:spPr>
        <a:xfrm flipV="1">
          <a:off x="2761107" y="1778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10</xdr:row>
      <xdr:rowOff>177800</xdr:rowOff>
    </xdr:from>
    <xdr:to>
      <xdr:col>2</xdr:col>
      <xdr:colOff>127</xdr:colOff>
      <xdr:row>10</xdr:row>
      <xdr:rowOff>177800</xdr:rowOff>
    </xdr:to>
    <xdr:cxnSp macro="_xll.PtreeEvent_ObjectClick">
      <xdr:nvCxnSpPr>
        <xdr:cNvPr id="18" name="PTObj_DBranchHLine_1_2">
          <a:extLst>
            <a:ext uri="{FF2B5EF4-FFF2-40B4-BE49-F238E27FC236}">
              <a16:creationId xmlns:a16="http://schemas.microsoft.com/office/drawing/2014/main" id="{CB4E1461-10FF-49BF-852D-041465083283}"/>
            </a:ext>
          </a:extLst>
        </xdr:cNvPr>
        <xdr:cNvCxnSpPr/>
      </xdr:nvCxnSpPr>
      <xdr:spPr>
        <a:xfrm>
          <a:off x="1389507" y="1778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10</xdr:row>
      <xdr:rowOff>177800</xdr:rowOff>
    </xdr:from>
    <xdr:to>
      <xdr:col>1</xdr:col>
      <xdr:colOff>238887</xdr:colOff>
      <xdr:row>22</xdr:row>
      <xdr:rowOff>172720</xdr:rowOff>
    </xdr:to>
    <xdr:cxnSp macro="_xll.PtreeEvent_ObjectClick">
      <xdr:nvCxnSpPr>
        <xdr:cNvPr id="17" name="PTObj_DBranchDLine_1_2">
          <a:extLst>
            <a:ext uri="{FF2B5EF4-FFF2-40B4-BE49-F238E27FC236}">
              <a16:creationId xmlns:a16="http://schemas.microsoft.com/office/drawing/2014/main" id="{5EE2E5FF-BD0C-49F6-BA7B-78B99BEFA938}"/>
            </a:ext>
          </a:extLst>
        </xdr:cNvPr>
        <xdr:cNvCxnSpPr/>
      </xdr:nvCxnSpPr>
      <xdr:spPr>
        <a:xfrm flipV="1">
          <a:off x="1237107" y="1778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22</xdr:row>
      <xdr:rowOff>177800</xdr:rowOff>
    </xdr:from>
    <xdr:to>
      <xdr:col>1</xdr:col>
      <xdr:colOff>127</xdr:colOff>
      <xdr:row>22</xdr:row>
      <xdr:rowOff>177800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E384AB04-D805-42CA-B121-2838E018CD78}"/>
            </a:ext>
          </a:extLst>
        </xdr:cNvPr>
        <xdr:cNvCxnSpPr/>
      </xdr:nvCxnSpPr>
      <xdr:spPr>
        <a:xfrm>
          <a:off x="177800" y="177800"/>
          <a:ext cx="97294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22</xdr:row>
      <xdr:rowOff>86360</xdr:rowOff>
    </xdr:from>
    <xdr:to>
      <xdr:col>1</xdr:col>
      <xdr:colOff>179197</xdr:colOff>
      <xdr:row>23</xdr:row>
      <xdr:rowOff>92075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6CE497D7-B929-4E5C-8508-A74A2F57FECD}"/>
            </a:ext>
          </a:extLst>
        </xdr:cNvPr>
        <xdr:cNvSpPr/>
      </xdr:nvSpPr>
      <xdr:spPr>
        <a:xfrm>
          <a:off x="1150747" y="863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215900</xdr:colOff>
      <xdr:row>22</xdr:row>
      <xdr:rowOff>87487</xdr:rowOff>
    </xdr:from>
    <xdr:ext cx="370421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2B50531E-6BA8-4C1B-A70E-123A3FC4C064}"/>
            </a:ext>
          </a:extLst>
        </xdr:cNvPr>
        <xdr:cNvSpPr txBox="1"/>
      </xdr:nvSpPr>
      <xdr:spPr>
        <a:xfrm>
          <a:off x="215900" y="87487"/>
          <a:ext cx="37042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Rituxan</a:t>
          </a:r>
        </a:p>
      </xdr:txBody>
    </xdr:sp>
    <xdr:clientData/>
  </xdr:oneCellAnchor>
  <xdr:twoCellAnchor editAs="oneCell">
    <xdr:from>
      <xdr:col>2</xdr:col>
      <xdr:colOff>127</xdr:colOff>
      <xdr:row>10</xdr:row>
      <xdr:rowOff>86360</xdr:rowOff>
    </xdr:from>
    <xdr:to>
      <xdr:col>2</xdr:col>
      <xdr:colOff>179197</xdr:colOff>
      <xdr:row>11</xdr:row>
      <xdr:rowOff>92075</xdr:rowOff>
    </xdr:to>
    <xdr:sp macro="_xll.PtreeEvent_ObjectClick" textlink="">
      <xdr:nvSpPr>
        <xdr:cNvPr id="16" name="PTObj_DNode_1_2">
          <a:extLst>
            <a:ext uri="{FF2B5EF4-FFF2-40B4-BE49-F238E27FC236}">
              <a16:creationId xmlns:a16="http://schemas.microsoft.com/office/drawing/2014/main" id="{080356DD-B803-4124-BEA6-1540515A8A73}"/>
            </a:ext>
          </a:extLst>
        </xdr:cNvPr>
        <xdr:cNvSpPr/>
      </xdr:nvSpPr>
      <xdr:spPr>
        <a:xfrm>
          <a:off x="2674747" y="863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276987</xdr:colOff>
      <xdr:row>10</xdr:row>
      <xdr:rowOff>87487</xdr:rowOff>
    </xdr:from>
    <xdr:ext cx="371384" cy="180627"/>
    <xdr:sp macro="_xll.PtreeEvent_ObjectClick" textlink="">
      <xdr:nvSpPr>
        <xdr:cNvPr id="19" name="PTObj_DBranchName_1_2">
          <a:extLst>
            <a:ext uri="{FF2B5EF4-FFF2-40B4-BE49-F238E27FC236}">
              <a16:creationId xmlns:a16="http://schemas.microsoft.com/office/drawing/2014/main" id="{4FFFE22E-AD48-4890-8211-5DBE25CC7258}"/>
            </a:ext>
          </a:extLst>
        </xdr:cNvPr>
        <xdr:cNvSpPr txBox="1"/>
      </xdr:nvSpPr>
      <xdr:spPr>
        <a:xfrm>
          <a:off x="1427607" y="87487"/>
          <a:ext cx="3713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Do Test</a:t>
          </a:r>
        </a:p>
      </xdr:txBody>
    </xdr:sp>
    <xdr:clientData/>
  </xdr:oneCellAnchor>
  <xdr:twoCellAnchor editAs="oneCell">
    <xdr:from>
      <xdr:col>3</xdr:col>
      <xdr:colOff>127</xdr:colOff>
      <xdr:row>6</xdr:row>
      <xdr:rowOff>86360</xdr:rowOff>
    </xdr:from>
    <xdr:to>
      <xdr:col>3</xdr:col>
      <xdr:colOff>179197</xdr:colOff>
      <xdr:row>7</xdr:row>
      <xdr:rowOff>92075</xdr:rowOff>
    </xdr:to>
    <xdr:sp macro="_xll.PtreeEvent_ObjectClick" textlink="">
      <xdr:nvSpPr>
        <xdr:cNvPr id="28" name="PTObj_DNode_1_4">
          <a:extLst>
            <a:ext uri="{FF2B5EF4-FFF2-40B4-BE49-F238E27FC236}">
              <a16:creationId xmlns:a16="http://schemas.microsoft.com/office/drawing/2014/main" id="{D36E49FC-351B-4283-AE95-C38A7F241518}"/>
            </a:ext>
          </a:extLst>
        </xdr:cNvPr>
        <xdr:cNvSpPr/>
      </xdr:nvSpPr>
      <xdr:spPr>
        <a:xfrm>
          <a:off x="4686427" y="863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276987</xdr:colOff>
      <xdr:row>6</xdr:row>
      <xdr:rowOff>87487</xdr:rowOff>
    </xdr:from>
    <xdr:ext cx="1105494" cy="180627"/>
    <xdr:sp macro="_xll.PtreeEvent_ObjectClick" textlink="">
      <xdr:nvSpPr>
        <xdr:cNvPr id="31" name="PTObj_DBranchName_1_4">
          <a:extLst>
            <a:ext uri="{FF2B5EF4-FFF2-40B4-BE49-F238E27FC236}">
              <a16:creationId xmlns:a16="http://schemas.microsoft.com/office/drawing/2014/main" id="{1BAA0180-49F6-432E-9F4A-91FE16793492}"/>
            </a:ext>
          </a:extLst>
        </xdr:cNvPr>
        <xdr:cNvSpPr txBox="1"/>
      </xdr:nvSpPr>
      <xdr:spPr>
        <a:xfrm>
          <a:off x="2951607" y="87487"/>
          <a:ext cx="110549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Test Proves Effectiveness</a:t>
          </a:r>
        </a:p>
      </xdr:txBody>
    </xdr:sp>
    <xdr:clientData/>
  </xdr:oneCellAnchor>
  <xdr:twoCellAnchor editAs="oneCell">
    <xdr:from>
      <xdr:col>4</xdr:col>
      <xdr:colOff>127</xdr:colOff>
      <xdr:row>8</xdr:row>
      <xdr:rowOff>86360</xdr:rowOff>
    </xdr:from>
    <xdr:to>
      <xdr:col>4</xdr:col>
      <xdr:colOff>179197</xdr:colOff>
      <xdr:row>9</xdr:row>
      <xdr:rowOff>92075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16D6ADB0-B716-45E0-802A-08A737E2D9D5}"/>
            </a:ext>
          </a:extLst>
        </xdr:cNvPr>
        <xdr:cNvSpPr/>
      </xdr:nvSpPr>
      <xdr:spPr>
        <a:xfrm rot="-5400000">
          <a:off x="6065647" y="8178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276987</xdr:colOff>
      <xdr:row>8</xdr:row>
      <xdr:rowOff>87487</xdr:rowOff>
    </xdr:from>
    <xdr:ext cx="635174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97F67C65-DF89-4E72-AAAC-5EF2AF20ED11}"/>
            </a:ext>
          </a:extLst>
        </xdr:cNvPr>
        <xdr:cNvSpPr txBox="1"/>
      </xdr:nvSpPr>
      <xdr:spPr>
        <a:xfrm>
          <a:off x="4963287" y="819007"/>
          <a:ext cx="6351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Develop Later</a:t>
          </a:r>
        </a:p>
      </xdr:txBody>
    </xdr:sp>
    <xdr:clientData/>
  </xdr:oneCellAnchor>
  <xdr:twoCellAnchor editAs="oneCell">
    <xdr:from>
      <xdr:col>4</xdr:col>
      <xdr:colOff>127</xdr:colOff>
      <xdr:row>2</xdr:row>
      <xdr:rowOff>86360</xdr:rowOff>
    </xdr:from>
    <xdr:to>
      <xdr:col>4</xdr:col>
      <xdr:colOff>179197</xdr:colOff>
      <xdr:row>3</xdr:row>
      <xdr:rowOff>92075</xdr:rowOff>
    </xdr:to>
    <xdr:sp macro="_xll.PtreeEvent_ObjectClick" textlink="">
      <xdr:nvSpPr>
        <xdr:cNvPr id="40" name="PTObj_DNode_1_6">
          <a:extLst>
            <a:ext uri="{FF2B5EF4-FFF2-40B4-BE49-F238E27FC236}">
              <a16:creationId xmlns:a16="http://schemas.microsoft.com/office/drawing/2014/main" id="{D9048EFF-CFB0-4FC3-8FF7-24C71EA8A2D2}"/>
            </a:ext>
          </a:extLst>
        </xdr:cNvPr>
        <xdr:cNvSpPr/>
      </xdr:nvSpPr>
      <xdr:spPr>
        <a:xfrm>
          <a:off x="6210427" y="863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276987</xdr:colOff>
      <xdr:row>2</xdr:row>
      <xdr:rowOff>87487</xdr:rowOff>
    </xdr:from>
    <xdr:ext cx="615425" cy="180627"/>
    <xdr:sp macro="_xll.PtreeEvent_ObjectClick" textlink="">
      <xdr:nvSpPr>
        <xdr:cNvPr id="43" name="PTObj_DBranchName_1_6">
          <a:extLst>
            <a:ext uri="{FF2B5EF4-FFF2-40B4-BE49-F238E27FC236}">
              <a16:creationId xmlns:a16="http://schemas.microsoft.com/office/drawing/2014/main" id="{EE336D87-67CA-4374-99A8-8CBF690B9CEF}"/>
            </a:ext>
          </a:extLst>
        </xdr:cNvPr>
        <xdr:cNvSpPr txBox="1"/>
      </xdr:nvSpPr>
      <xdr:spPr>
        <a:xfrm>
          <a:off x="4963287" y="87487"/>
          <a:ext cx="6154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Develop Now</a:t>
          </a:r>
        </a:p>
      </xdr:txBody>
    </xdr:sp>
    <xdr:clientData/>
  </xdr:oneCellAnchor>
  <xdr:twoCellAnchor editAs="oneCell">
    <xdr:from>
      <xdr:col>5</xdr:col>
      <xdr:colOff>127</xdr:colOff>
      <xdr:row>0</xdr:row>
      <xdr:rowOff>86360</xdr:rowOff>
    </xdr:from>
    <xdr:to>
      <xdr:col>5</xdr:col>
      <xdr:colOff>179197</xdr:colOff>
      <xdr:row>1</xdr:row>
      <xdr:rowOff>92075</xdr:rowOff>
    </xdr:to>
    <xdr:sp macro="_xll.PtreeEvent_ObjectClick" textlink="">
      <xdr:nvSpPr>
        <xdr:cNvPr id="44" name="PTObj_DNode_1_8">
          <a:extLst>
            <a:ext uri="{FF2B5EF4-FFF2-40B4-BE49-F238E27FC236}">
              <a16:creationId xmlns:a16="http://schemas.microsoft.com/office/drawing/2014/main" id="{72F28E27-93D7-49C8-B5FF-07C412D62606}"/>
            </a:ext>
          </a:extLst>
        </xdr:cNvPr>
        <xdr:cNvSpPr/>
      </xdr:nvSpPr>
      <xdr:spPr>
        <a:xfrm rot="-5400000">
          <a:off x="7361047" y="863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276987</xdr:colOff>
      <xdr:row>0</xdr:row>
      <xdr:rowOff>87487</xdr:rowOff>
    </xdr:from>
    <xdr:ext cx="498150" cy="180627"/>
    <xdr:sp macro="_xll.PtreeEvent_ObjectClick" textlink="">
      <xdr:nvSpPr>
        <xdr:cNvPr id="47" name="PTObj_DBranchName_1_8">
          <a:extLst>
            <a:ext uri="{FF2B5EF4-FFF2-40B4-BE49-F238E27FC236}">
              <a16:creationId xmlns:a16="http://schemas.microsoft.com/office/drawing/2014/main" id="{70D2D52B-030D-4F17-8032-DC04B49A8EDA}"/>
            </a:ext>
          </a:extLst>
        </xdr:cNvPr>
        <xdr:cNvSpPr txBox="1"/>
      </xdr:nvSpPr>
      <xdr:spPr>
        <a:xfrm>
          <a:off x="6487287" y="87487"/>
          <a:ext cx="4981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If Effective</a:t>
          </a:r>
        </a:p>
      </xdr:txBody>
    </xdr:sp>
    <xdr:clientData/>
  </xdr:oneCellAnchor>
  <xdr:twoCellAnchor editAs="oneCell">
    <xdr:from>
      <xdr:col>5</xdr:col>
      <xdr:colOff>127</xdr:colOff>
      <xdr:row>4</xdr:row>
      <xdr:rowOff>86360</xdr:rowOff>
    </xdr:from>
    <xdr:to>
      <xdr:col>5</xdr:col>
      <xdr:colOff>179197</xdr:colOff>
      <xdr:row>5</xdr:row>
      <xdr:rowOff>92075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4EFF5EA0-483C-4115-9E2A-04FDEE67F373}"/>
            </a:ext>
          </a:extLst>
        </xdr:cNvPr>
        <xdr:cNvSpPr/>
      </xdr:nvSpPr>
      <xdr:spPr>
        <a:xfrm rot="-5400000">
          <a:off x="7589647" y="8178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276987</xdr:colOff>
      <xdr:row>4</xdr:row>
      <xdr:rowOff>87487</xdr:rowOff>
    </xdr:from>
    <xdr:ext cx="578876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B8AAB25A-35E8-4D25-B9AA-5A98C320C5C4}"/>
            </a:ext>
          </a:extLst>
        </xdr:cNvPr>
        <xdr:cNvSpPr txBox="1"/>
      </xdr:nvSpPr>
      <xdr:spPr>
        <a:xfrm>
          <a:off x="6487287" y="819007"/>
          <a:ext cx="5788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If Ineffective</a:t>
          </a:r>
        </a:p>
      </xdr:txBody>
    </xdr:sp>
    <xdr:clientData/>
  </xdr:oneCellAnchor>
  <xdr:twoCellAnchor editAs="oneCell">
    <xdr:from>
      <xdr:col>3</xdr:col>
      <xdr:colOff>127</xdr:colOff>
      <xdr:row>18</xdr:row>
      <xdr:rowOff>86360</xdr:rowOff>
    </xdr:from>
    <xdr:to>
      <xdr:col>3</xdr:col>
      <xdr:colOff>179197</xdr:colOff>
      <xdr:row>19</xdr:row>
      <xdr:rowOff>92075</xdr:rowOff>
    </xdr:to>
    <xdr:sp macro="_xll.PtreeEvent_ObjectClick" textlink="">
      <xdr:nvSpPr>
        <xdr:cNvPr id="52" name="PTObj_DNode_1_5">
          <a:extLst>
            <a:ext uri="{FF2B5EF4-FFF2-40B4-BE49-F238E27FC236}">
              <a16:creationId xmlns:a16="http://schemas.microsoft.com/office/drawing/2014/main" id="{0CA72645-8FFE-4761-BE59-5BBEB3C2096A}"/>
            </a:ext>
          </a:extLst>
        </xdr:cNvPr>
        <xdr:cNvSpPr/>
      </xdr:nvSpPr>
      <xdr:spPr>
        <a:xfrm>
          <a:off x="4686427" y="22809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276987</xdr:colOff>
      <xdr:row>18</xdr:row>
      <xdr:rowOff>87487</xdr:rowOff>
    </xdr:from>
    <xdr:ext cx="1186222" cy="180627"/>
    <xdr:sp macro="_xll.PtreeEvent_ObjectClick" textlink="">
      <xdr:nvSpPr>
        <xdr:cNvPr id="55" name="PTObj_DBranchName_1_5">
          <a:extLst>
            <a:ext uri="{FF2B5EF4-FFF2-40B4-BE49-F238E27FC236}">
              <a16:creationId xmlns:a16="http://schemas.microsoft.com/office/drawing/2014/main" id="{EE54BEE9-6EBA-45BE-BB1B-268B5123F78A}"/>
            </a:ext>
          </a:extLst>
        </xdr:cNvPr>
        <xdr:cNvSpPr txBox="1"/>
      </xdr:nvSpPr>
      <xdr:spPr>
        <a:xfrm>
          <a:off x="2951607" y="2282047"/>
          <a:ext cx="118622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Test Proves Ineffectiveness</a:t>
          </a:r>
        </a:p>
      </xdr:txBody>
    </xdr:sp>
    <xdr:clientData/>
  </xdr:oneCellAnchor>
  <xdr:twoCellAnchor editAs="oneCell">
    <xdr:from>
      <xdr:col>4</xdr:col>
      <xdr:colOff>127</xdr:colOff>
      <xdr:row>20</xdr:row>
      <xdr:rowOff>86360</xdr:rowOff>
    </xdr:from>
    <xdr:to>
      <xdr:col>4</xdr:col>
      <xdr:colOff>179197</xdr:colOff>
      <xdr:row>21</xdr:row>
      <xdr:rowOff>92075</xdr:rowOff>
    </xdr:to>
    <xdr:sp macro="_xll.PtreeEvent_ObjectClick" textlink="">
      <xdr:nvSpPr>
        <xdr:cNvPr id="60" name="PTObj_DNode_1_11">
          <a:extLst>
            <a:ext uri="{FF2B5EF4-FFF2-40B4-BE49-F238E27FC236}">
              <a16:creationId xmlns:a16="http://schemas.microsoft.com/office/drawing/2014/main" id="{F954E455-0F2A-4D63-8485-1416B6EA78AF}"/>
            </a:ext>
          </a:extLst>
        </xdr:cNvPr>
        <xdr:cNvSpPr/>
      </xdr:nvSpPr>
      <xdr:spPr>
        <a:xfrm rot="-5400000">
          <a:off x="6218047" y="30124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276987</xdr:colOff>
      <xdr:row>20</xdr:row>
      <xdr:rowOff>87486</xdr:rowOff>
    </xdr:from>
    <xdr:ext cx="635174" cy="180627"/>
    <xdr:sp macro="_xll.PtreeEvent_ObjectClick" textlink="">
      <xdr:nvSpPr>
        <xdr:cNvPr id="63" name="PTObj_DBranchName_1_11">
          <a:extLst>
            <a:ext uri="{FF2B5EF4-FFF2-40B4-BE49-F238E27FC236}">
              <a16:creationId xmlns:a16="http://schemas.microsoft.com/office/drawing/2014/main" id="{C730F3E5-55AE-4350-86DA-235FD4D6A967}"/>
            </a:ext>
          </a:extLst>
        </xdr:cNvPr>
        <xdr:cNvSpPr txBox="1"/>
      </xdr:nvSpPr>
      <xdr:spPr>
        <a:xfrm>
          <a:off x="4970907" y="3013566"/>
          <a:ext cx="6351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Develop Later</a:t>
          </a:r>
        </a:p>
      </xdr:txBody>
    </xdr:sp>
    <xdr:clientData/>
  </xdr:oneCellAnchor>
  <xdr:twoCellAnchor editAs="oneCell">
    <xdr:from>
      <xdr:col>4</xdr:col>
      <xdr:colOff>127</xdr:colOff>
      <xdr:row>14</xdr:row>
      <xdr:rowOff>86360</xdr:rowOff>
    </xdr:from>
    <xdr:to>
      <xdr:col>4</xdr:col>
      <xdr:colOff>179197</xdr:colOff>
      <xdr:row>15</xdr:row>
      <xdr:rowOff>92075</xdr:rowOff>
    </xdr:to>
    <xdr:sp macro="_xll.PtreeEvent_ObjectClick" textlink="">
      <xdr:nvSpPr>
        <xdr:cNvPr id="64" name="PTObj_DNode_1_10">
          <a:extLst>
            <a:ext uri="{FF2B5EF4-FFF2-40B4-BE49-F238E27FC236}">
              <a16:creationId xmlns:a16="http://schemas.microsoft.com/office/drawing/2014/main" id="{AB52CDE9-1A49-4E00-BE49-441949244F45}"/>
            </a:ext>
          </a:extLst>
        </xdr:cNvPr>
        <xdr:cNvSpPr/>
      </xdr:nvSpPr>
      <xdr:spPr>
        <a:xfrm>
          <a:off x="6225667" y="22809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276987</xdr:colOff>
      <xdr:row>14</xdr:row>
      <xdr:rowOff>87487</xdr:rowOff>
    </xdr:from>
    <xdr:ext cx="615425" cy="180627"/>
    <xdr:sp macro="_xll.PtreeEvent_ObjectClick" textlink="">
      <xdr:nvSpPr>
        <xdr:cNvPr id="67" name="PTObj_DBranchName_1_10">
          <a:extLst>
            <a:ext uri="{FF2B5EF4-FFF2-40B4-BE49-F238E27FC236}">
              <a16:creationId xmlns:a16="http://schemas.microsoft.com/office/drawing/2014/main" id="{FFDB7CC6-F267-4C3B-97B1-05329BE03D96}"/>
            </a:ext>
          </a:extLst>
        </xdr:cNvPr>
        <xdr:cNvSpPr txBox="1"/>
      </xdr:nvSpPr>
      <xdr:spPr>
        <a:xfrm>
          <a:off x="4970907" y="2282047"/>
          <a:ext cx="6154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Develop Now</a:t>
          </a:r>
        </a:p>
      </xdr:txBody>
    </xdr:sp>
    <xdr:clientData/>
  </xdr:oneCellAnchor>
  <xdr:twoCellAnchor editAs="oneCell">
    <xdr:from>
      <xdr:col>5</xdr:col>
      <xdr:colOff>128</xdr:colOff>
      <xdr:row>12</xdr:row>
      <xdr:rowOff>86359</xdr:rowOff>
    </xdr:from>
    <xdr:to>
      <xdr:col>5</xdr:col>
      <xdr:colOff>179198</xdr:colOff>
      <xdr:row>13</xdr:row>
      <xdr:rowOff>92075</xdr:rowOff>
    </xdr:to>
    <xdr:sp macro="_xll.PtreeEvent_ObjectClick" textlink="">
      <xdr:nvSpPr>
        <xdr:cNvPr id="68" name="PTObj_DNode_1_12">
          <a:extLst>
            <a:ext uri="{FF2B5EF4-FFF2-40B4-BE49-F238E27FC236}">
              <a16:creationId xmlns:a16="http://schemas.microsoft.com/office/drawing/2014/main" id="{0D02B34B-A9F1-4970-8A0D-67A108092839}"/>
            </a:ext>
          </a:extLst>
        </xdr:cNvPr>
        <xdr:cNvSpPr/>
      </xdr:nvSpPr>
      <xdr:spPr>
        <a:xfrm rot="-5400000">
          <a:off x="7749667" y="22809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276987</xdr:colOff>
      <xdr:row>12</xdr:row>
      <xdr:rowOff>87487</xdr:rowOff>
    </xdr:from>
    <xdr:ext cx="498150" cy="180627"/>
    <xdr:sp macro="_xll.PtreeEvent_ObjectClick" textlink="">
      <xdr:nvSpPr>
        <xdr:cNvPr id="71" name="PTObj_DBranchName_1_12">
          <a:extLst>
            <a:ext uri="{FF2B5EF4-FFF2-40B4-BE49-F238E27FC236}">
              <a16:creationId xmlns:a16="http://schemas.microsoft.com/office/drawing/2014/main" id="{1E68D63E-85D3-4D9F-98BA-5C2F57A14B30}"/>
            </a:ext>
          </a:extLst>
        </xdr:cNvPr>
        <xdr:cNvSpPr txBox="1"/>
      </xdr:nvSpPr>
      <xdr:spPr>
        <a:xfrm>
          <a:off x="6502527" y="2282047"/>
          <a:ext cx="4981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If Effective</a:t>
          </a:r>
        </a:p>
      </xdr:txBody>
    </xdr:sp>
    <xdr:clientData/>
  </xdr:oneCellAnchor>
  <xdr:twoCellAnchor editAs="oneCell">
    <xdr:from>
      <xdr:col>5</xdr:col>
      <xdr:colOff>128</xdr:colOff>
      <xdr:row>16</xdr:row>
      <xdr:rowOff>86359</xdr:rowOff>
    </xdr:from>
    <xdr:to>
      <xdr:col>5</xdr:col>
      <xdr:colOff>179198</xdr:colOff>
      <xdr:row>17</xdr:row>
      <xdr:rowOff>92075</xdr:rowOff>
    </xdr:to>
    <xdr:sp macro="_xll.PtreeEvent_ObjectClick" textlink="">
      <xdr:nvSpPr>
        <xdr:cNvPr id="72" name="PTObj_DNode_1_13">
          <a:extLst>
            <a:ext uri="{FF2B5EF4-FFF2-40B4-BE49-F238E27FC236}">
              <a16:creationId xmlns:a16="http://schemas.microsoft.com/office/drawing/2014/main" id="{58802768-B15A-47D9-9B49-FECBC66B62B6}"/>
            </a:ext>
          </a:extLst>
        </xdr:cNvPr>
        <xdr:cNvSpPr/>
      </xdr:nvSpPr>
      <xdr:spPr>
        <a:xfrm rot="-5400000">
          <a:off x="7749667" y="301244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276987</xdr:colOff>
      <xdr:row>16</xdr:row>
      <xdr:rowOff>87486</xdr:rowOff>
    </xdr:from>
    <xdr:ext cx="578876" cy="180627"/>
    <xdr:sp macro="_xll.PtreeEvent_ObjectClick" textlink="">
      <xdr:nvSpPr>
        <xdr:cNvPr id="75" name="PTObj_DBranchName_1_13">
          <a:extLst>
            <a:ext uri="{FF2B5EF4-FFF2-40B4-BE49-F238E27FC236}">
              <a16:creationId xmlns:a16="http://schemas.microsoft.com/office/drawing/2014/main" id="{A74E8883-C259-4EF8-98AC-2997C7408CE4}"/>
            </a:ext>
          </a:extLst>
        </xdr:cNvPr>
        <xdr:cNvSpPr txBox="1"/>
      </xdr:nvSpPr>
      <xdr:spPr>
        <a:xfrm>
          <a:off x="6502527" y="3013566"/>
          <a:ext cx="5788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If Ineffective</a:t>
          </a:r>
        </a:p>
      </xdr:txBody>
    </xdr:sp>
    <xdr:clientData/>
  </xdr:oneCellAnchor>
  <xdr:twoCellAnchor editAs="oneCell">
    <xdr:from>
      <xdr:col>2</xdr:col>
      <xdr:colOff>127</xdr:colOff>
      <xdr:row>30</xdr:row>
      <xdr:rowOff>86360</xdr:rowOff>
    </xdr:from>
    <xdr:to>
      <xdr:col>2</xdr:col>
      <xdr:colOff>179197</xdr:colOff>
      <xdr:row>31</xdr:row>
      <xdr:rowOff>92075</xdr:rowOff>
    </xdr:to>
    <xdr:sp macro="_xll.PtreeEvent_ObjectClick" textlink="">
      <xdr:nvSpPr>
        <xdr:cNvPr id="76" name="PTObj_DNode_1_3">
          <a:extLst>
            <a:ext uri="{FF2B5EF4-FFF2-40B4-BE49-F238E27FC236}">
              <a16:creationId xmlns:a16="http://schemas.microsoft.com/office/drawing/2014/main" id="{0259F8FD-976D-480D-9C5A-E2F09CABFBF5}"/>
            </a:ext>
          </a:extLst>
        </xdr:cNvPr>
        <xdr:cNvSpPr/>
      </xdr:nvSpPr>
      <xdr:spPr>
        <a:xfrm>
          <a:off x="2674747" y="447548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276987</xdr:colOff>
      <xdr:row>30</xdr:row>
      <xdr:rowOff>87487</xdr:rowOff>
    </xdr:from>
    <xdr:ext cx="549318" cy="180627"/>
    <xdr:sp macro="_xll.PtreeEvent_ObjectClick" textlink="">
      <xdr:nvSpPr>
        <xdr:cNvPr id="79" name="PTObj_DBranchName_1_3">
          <a:extLst>
            <a:ext uri="{FF2B5EF4-FFF2-40B4-BE49-F238E27FC236}">
              <a16:creationId xmlns:a16="http://schemas.microsoft.com/office/drawing/2014/main" id="{4EE8C61C-99A8-4E9F-917A-0C9E4F45ABEE}"/>
            </a:ext>
          </a:extLst>
        </xdr:cNvPr>
        <xdr:cNvSpPr txBox="1"/>
      </xdr:nvSpPr>
      <xdr:spPr>
        <a:xfrm>
          <a:off x="1427607" y="4476607"/>
          <a:ext cx="54931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Do Not Test</a:t>
          </a:r>
        </a:p>
      </xdr:txBody>
    </xdr:sp>
    <xdr:clientData/>
  </xdr:oneCellAnchor>
  <xdr:twoCellAnchor editAs="oneCell">
    <xdr:from>
      <xdr:col>3</xdr:col>
      <xdr:colOff>127</xdr:colOff>
      <xdr:row>32</xdr:row>
      <xdr:rowOff>86360</xdr:rowOff>
    </xdr:from>
    <xdr:to>
      <xdr:col>3</xdr:col>
      <xdr:colOff>179197</xdr:colOff>
      <xdr:row>33</xdr:row>
      <xdr:rowOff>92075</xdr:rowOff>
    </xdr:to>
    <xdr:sp macro="_xll.PtreeEvent_ObjectClick" textlink="">
      <xdr:nvSpPr>
        <xdr:cNvPr id="84" name="PTObj_DNode_1_15">
          <a:extLst>
            <a:ext uri="{FF2B5EF4-FFF2-40B4-BE49-F238E27FC236}">
              <a16:creationId xmlns:a16="http://schemas.microsoft.com/office/drawing/2014/main" id="{65466CF3-3009-4D00-B5BB-3549CD5B1CEC}"/>
            </a:ext>
          </a:extLst>
        </xdr:cNvPr>
        <xdr:cNvSpPr/>
      </xdr:nvSpPr>
      <xdr:spPr>
        <a:xfrm rot="-5400000">
          <a:off x="4694047" y="5207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276987</xdr:colOff>
      <xdr:row>32</xdr:row>
      <xdr:rowOff>87487</xdr:rowOff>
    </xdr:from>
    <xdr:ext cx="635174" cy="180627"/>
    <xdr:sp macro="_xll.PtreeEvent_ObjectClick" textlink="">
      <xdr:nvSpPr>
        <xdr:cNvPr id="87" name="PTObj_DBranchName_1_15">
          <a:extLst>
            <a:ext uri="{FF2B5EF4-FFF2-40B4-BE49-F238E27FC236}">
              <a16:creationId xmlns:a16="http://schemas.microsoft.com/office/drawing/2014/main" id="{09D6081F-B9B2-48FB-8F33-B2ADD9B68B43}"/>
            </a:ext>
          </a:extLst>
        </xdr:cNvPr>
        <xdr:cNvSpPr txBox="1"/>
      </xdr:nvSpPr>
      <xdr:spPr>
        <a:xfrm>
          <a:off x="2951607" y="5208127"/>
          <a:ext cx="6351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Develop Later</a:t>
          </a:r>
        </a:p>
      </xdr:txBody>
    </xdr:sp>
    <xdr:clientData/>
  </xdr:oneCellAnchor>
  <xdr:twoCellAnchor editAs="oneCell">
    <xdr:from>
      <xdr:col>3</xdr:col>
      <xdr:colOff>127</xdr:colOff>
      <xdr:row>26</xdr:row>
      <xdr:rowOff>86360</xdr:rowOff>
    </xdr:from>
    <xdr:to>
      <xdr:col>3</xdr:col>
      <xdr:colOff>179197</xdr:colOff>
      <xdr:row>27</xdr:row>
      <xdr:rowOff>92075</xdr:rowOff>
    </xdr:to>
    <xdr:sp macro="_xll.PtreeEvent_ObjectClick" textlink="">
      <xdr:nvSpPr>
        <xdr:cNvPr id="88" name="PTObj_DNode_1_14">
          <a:extLst>
            <a:ext uri="{FF2B5EF4-FFF2-40B4-BE49-F238E27FC236}">
              <a16:creationId xmlns:a16="http://schemas.microsoft.com/office/drawing/2014/main" id="{4834CE55-6FA0-4264-8DC9-48CEA86C67CB}"/>
            </a:ext>
          </a:extLst>
        </xdr:cNvPr>
        <xdr:cNvSpPr/>
      </xdr:nvSpPr>
      <xdr:spPr>
        <a:xfrm>
          <a:off x="4694047" y="44754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276987</xdr:colOff>
      <xdr:row>26</xdr:row>
      <xdr:rowOff>87487</xdr:rowOff>
    </xdr:from>
    <xdr:ext cx="615425" cy="180627"/>
    <xdr:sp macro="_xll.PtreeEvent_ObjectClick" textlink="">
      <xdr:nvSpPr>
        <xdr:cNvPr id="91" name="PTObj_DBranchName_1_14">
          <a:extLst>
            <a:ext uri="{FF2B5EF4-FFF2-40B4-BE49-F238E27FC236}">
              <a16:creationId xmlns:a16="http://schemas.microsoft.com/office/drawing/2014/main" id="{3B02D091-F408-446B-B607-2DF70E097903}"/>
            </a:ext>
          </a:extLst>
        </xdr:cNvPr>
        <xdr:cNvSpPr txBox="1"/>
      </xdr:nvSpPr>
      <xdr:spPr>
        <a:xfrm>
          <a:off x="2951607" y="4476607"/>
          <a:ext cx="6154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Develop Now</a:t>
          </a:r>
        </a:p>
      </xdr:txBody>
    </xdr:sp>
    <xdr:clientData/>
  </xdr:oneCellAnchor>
  <xdr:twoCellAnchor editAs="oneCell">
    <xdr:from>
      <xdr:col>4</xdr:col>
      <xdr:colOff>127</xdr:colOff>
      <xdr:row>24</xdr:row>
      <xdr:rowOff>86360</xdr:rowOff>
    </xdr:from>
    <xdr:to>
      <xdr:col>4</xdr:col>
      <xdr:colOff>179197</xdr:colOff>
      <xdr:row>25</xdr:row>
      <xdr:rowOff>92075</xdr:rowOff>
    </xdr:to>
    <xdr:sp macro="_xll.PtreeEvent_ObjectClick" textlink="">
      <xdr:nvSpPr>
        <xdr:cNvPr id="92" name="PTObj_DNode_1_16">
          <a:extLst>
            <a:ext uri="{FF2B5EF4-FFF2-40B4-BE49-F238E27FC236}">
              <a16:creationId xmlns:a16="http://schemas.microsoft.com/office/drawing/2014/main" id="{9E62B765-0056-409C-8269-B070ECD2433B}"/>
            </a:ext>
          </a:extLst>
        </xdr:cNvPr>
        <xdr:cNvSpPr/>
      </xdr:nvSpPr>
      <xdr:spPr>
        <a:xfrm rot="-5400000">
          <a:off x="6225667" y="44754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276987</xdr:colOff>
      <xdr:row>24</xdr:row>
      <xdr:rowOff>87487</xdr:rowOff>
    </xdr:from>
    <xdr:ext cx="498150" cy="180627"/>
    <xdr:sp macro="_xll.PtreeEvent_ObjectClick" textlink="">
      <xdr:nvSpPr>
        <xdr:cNvPr id="95" name="PTObj_DBranchName_1_16">
          <a:extLst>
            <a:ext uri="{FF2B5EF4-FFF2-40B4-BE49-F238E27FC236}">
              <a16:creationId xmlns:a16="http://schemas.microsoft.com/office/drawing/2014/main" id="{35FBEB42-9204-4FA1-B6F0-1BBCDC317E53}"/>
            </a:ext>
          </a:extLst>
        </xdr:cNvPr>
        <xdr:cNvSpPr txBox="1"/>
      </xdr:nvSpPr>
      <xdr:spPr>
        <a:xfrm>
          <a:off x="4970907" y="4476607"/>
          <a:ext cx="4981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If Effective</a:t>
          </a:r>
        </a:p>
      </xdr:txBody>
    </xdr:sp>
    <xdr:clientData/>
  </xdr:oneCellAnchor>
  <xdr:twoCellAnchor editAs="oneCell">
    <xdr:from>
      <xdr:col>4</xdr:col>
      <xdr:colOff>127</xdr:colOff>
      <xdr:row>28</xdr:row>
      <xdr:rowOff>86360</xdr:rowOff>
    </xdr:from>
    <xdr:to>
      <xdr:col>4</xdr:col>
      <xdr:colOff>179197</xdr:colOff>
      <xdr:row>29</xdr:row>
      <xdr:rowOff>92075</xdr:rowOff>
    </xdr:to>
    <xdr:sp macro="_xll.PtreeEvent_ObjectClick" textlink="">
      <xdr:nvSpPr>
        <xdr:cNvPr id="96" name="PTObj_DNode_1_17">
          <a:extLst>
            <a:ext uri="{FF2B5EF4-FFF2-40B4-BE49-F238E27FC236}">
              <a16:creationId xmlns:a16="http://schemas.microsoft.com/office/drawing/2014/main" id="{C86508B3-9B3E-4326-A6B4-0928C76A0F11}"/>
            </a:ext>
          </a:extLst>
        </xdr:cNvPr>
        <xdr:cNvSpPr/>
      </xdr:nvSpPr>
      <xdr:spPr>
        <a:xfrm rot="-5400000">
          <a:off x="6225667" y="5207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276987</xdr:colOff>
      <xdr:row>28</xdr:row>
      <xdr:rowOff>87487</xdr:rowOff>
    </xdr:from>
    <xdr:ext cx="578876" cy="180627"/>
    <xdr:sp macro="_xll.PtreeEvent_ObjectClick" textlink="">
      <xdr:nvSpPr>
        <xdr:cNvPr id="99" name="PTObj_DBranchName_1_17">
          <a:extLst>
            <a:ext uri="{FF2B5EF4-FFF2-40B4-BE49-F238E27FC236}">
              <a16:creationId xmlns:a16="http://schemas.microsoft.com/office/drawing/2014/main" id="{E6BB6A4A-3804-4FCD-8EBF-0E550F728BDF}"/>
            </a:ext>
          </a:extLst>
        </xdr:cNvPr>
        <xdr:cNvSpPr txBox="1"/>
      </xdr:nvSpPr>
      <xdr:spPr>
        <a:xfrm>
          <a:off x="4970907" y="5208127"/>
          <a:ext cx="57887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If Ineffective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C9F4-B429-4F28-B871-EA710A0B7C45}">
  <dimension ref="A1:J34"/>
  <sheetViews>
    <sheetView showGridLines="0" tabSelected="1" zoomScale="85" zoomScaleNormal="85" workbookViewId="0">
      <selection activeCell="E16" sqref="E16"/>
    </sheetView>
  </sheetViews>
  <sheetFormatPr defaultRowHeight="14.4"/>
  <cols>
    <col min="1" max="1" width="16.77734375" customWidth="1"/>
    <col min="2" max="2" width="22.21875" customWidth="1"/>
    <col min="3" max="3" width="29.44140625" customWidth="1"/>
    <col min="4" max="5" width="22.33203125" customWidth="1"/>
    <col min="6" max="6" width="16.77734375" customWidth="1"/>
    <col min="8" max="8" width="10.5546875" bestFit="1" customWidth="1"/>
  </cols>
  <sheetData>
    <row r="1" spans="2:8" ht="14.4" customHeight="1">
      <c r="E1" s="12">
        <f>0.98</f>
        <v>0.98</v>
      </c>
      <c r="F1" s="5">
        <f>_xll.PTreeNodeProbability(treeCalc_1!$F$2,8)</f>
        <v>0.8133999999999999</v>
      </c>
    </row>
    <row r="2" spans="2:8" ht="14.4" customHeight="1">
      <c r="E2" s="6">
        <v>8.6</v>
      </c>
      <c r="F2" s="4">
        <f>_xll.PTreeNodeValue(treeCalc_1!$F$2,8)</f>
        <v>8.6</v>
      </c>
    </row>
    <row r="3" spans="2:8" ht="14.4" customHeight="1">
      <c r="D3" s="9" t="b">
        <f>_xll.PTreeNodeDecision(treeCalc_1!$F$2,6)</f>
        <v>1</v>
      </c>
      <c r="E3" s="10" t="s">
        <v>51</v>
      </c>
      <c r="H3" t="s">
        <v>63</v>
      </c>
    </row>
    <row r="4" spans="2:8" ht="14.4" customHeight="1">
      <c r="D4" s="6"/>
      <c r="E4" s="11">
        <f>_xll.PTreeNodeValue(treeCalc_1!$F$2,6)</f>
        <v>8.3819999999999997</v>
      </c>
    </row>
    <row r="5" spans="2:8" ht="14.4" customHeight="1">
      <c r="E5" s="12">
        <f>1-$E$1</f>
        <v>2.0000000000000018E-2</v>
      </c>
      <c r="F5" s="5">
        <f>_xll.PTreeNodeProbability(treeCalc_1!$F$2,9)</f>
        <v>1.6600000000000014E-2</v>
      </c>
      <c r="H5" t="s">
        <v>77</v>
      </c>
    </row>
    <row r="6" spans="2:8" ht="14.4" customHeight="1">
      <c r="E6" s="6">
        <f>-2.3</f>
        <v>-2.2999999999999998</v>
      </c>
      <c r="F6" s="4">
        <f>_xll.PTreeNodeValue(treeCalc_1!$F$2,9)</f>
        <v>-2.2999999999999998</v>
      </c>
    </row>
    <row r="7" spans="2:8" ht="14.4" customHeight="1">
      <c r="C7" s="12">
        <v>0.83</v>
      </c>
      <c r="D7" s="7" t="s">
        <v>47</v>
      </c>
    </row>
    <row r="8" spans="2:8" ht="14.4" customHeight="1">
      <c r="C8" s="6"/>
      <c r="D8" s="8">
        <f>_xll.PTreeNodeValue(treeCalc_1!$F$2,4)</f>
        <v>8.3819999999999997</v>
      </c>
    </row>
    <row r="9" spans="2:8" ht="14.4" customHeight="1">
      <c r="D9" s="9" t="b">
        <f>_xll.PTreeNodeDecision(treeCalc_1!$F$2,7)</f>
        <v>0</v>
      </c>
      <c r="E9" s="5">
        <f>_xll.PTreeNodeProbability(treeCalc_1!$F$2,7)</f>
        <v>0</v>
      </c>
    </row>
    <row r="10" spans="2:8" ht="14.4" customHeight="1">
      <c r="D10" s="6">
        <v>5.83</v>
      </c>
      <c r="E10" s="4">
        <f>_xll.PTreeNodeValue(treeCalc_1!$F$2,7)</f>
        <v>5.83</v>
      </c>
      <c r="H10" t="s">
        <v>66</v>
      </c>
    </row>
    <row r="11" spans="2:8" ht="14.4" customHeight="1">
      <c r="B11" s="9" t="b">
        <f>_xll.PTreeNodeDecision(treeCalc_1!$F$2,2)</f>
        <v>1</v>
      </c>
      <c r="C11" s="10" t="s">
        <v>76</v>
      </c>
      <c r="H11" t="s">
        <v>67</v>
      </c>
    </row>
    <row r="12" spans="2:8" ht="14.4" customHeight="1">
      <c r="B12" s="6"/>
      <c r="C12" s="11">
        <f>_xll.PTreeNodeValue(treeCalc_1!$F$2,2)</f>
        <v>7.9481599999999997</v>
      </c>
      <c r="H12" t="s">
        <v>68</v>
      </c>
    </row>
    <row r="13" spans="2:8" ht="14.4" customHeight="1">
      <c r="E13" s="12">
        <v>0.53</v>
      </c>
      <c r="F13" s="5">
        <f>_xll.PTreeNodeProbability(treeCalc_1!$F$2,12)</f>
        <v>0</v>
      </c>
    </row>
    <row r="14" spans="2:8" ht="14.4" customHeight="1">
      <c r="E14" s="6">
        <v>8.6</v>
      </c>
      <c r="F14" s="4">
        <f>_xll.PTreeNodeValue(treeCalc_1!$F$2,12)</f>
        <v>8.6</v>
      </c>
    </row>
    <row r="15" spans="2:8" ht="14.4" customHeight="1">
      <c r="D15" s="9" t="b">
        <f>_xll.PTreeNodeDecision(treeCalc_1!$F$2,10)</f>
        <v>0</v>
      </c>
      <c r="E15" s="10" t="s">
        <v>51</v>
      </c>
    </row>
    <row r="16" spans="2:8" ht="14.4" customHeight="1">
      <c r="D16" s="6"/>
      <c r="E16" s="11">
        <f>_xll.PTreeNodeValue(treeCalc_1!$F$2,10)</f>
        <v>3.4769999999999999</v>
      </c>
      <c r="H16" t="s">
        <v>75</v>
      </c>
    </row>
    <row r="17" spans="1:10" ht="14.4" customHeight="1">
      <c r="E17" s="12">
        <f>1-$E$13</f>
        <v>0.47</v>
      </c>
      <c r="F17" s="5">
        <f>_xll.PTreeNodeProbability(treeCalc_1!$F$2,13)</f>
        <v>0</v>
      </c>
    </row>
    <row r="18" spans="1:10" ht="14.4" customHeight="1">
      <c r="E18" s="6">
        <f>-2.3</f>
        <v>-2.2999999999999998</v>
      </c>
      <c r="F18" s="4">
        <f>_xll.PTreeNodeValue(treeCalc_1!$F$2,13)</f>
        <v>-2.2999999999999998</v>
      </c>
    </row>
    <row r="19" spans="1:10" ht="14.4" customHeight="1">
      <c r="C19" s="12">
        <v>0.17</v>
      </c>
      <c r="D19" s="7" t="s">
        <v>47</v>
      </c>
    </row>
    <row r="20" spans="1:10" ht="14.4" customHeight="1">
      <c r="C20" s="6"/>
      <c r="D20" s="8">
        <f>_xll.PTreeNodeValue(treeCalc_1!$F$2,5)</f>
        <v>5.83</v>
      </c>
    </row>
    <row r="21" spans="1:10" ht="14.4" customHeight="1">
      <c r="D21" s="9" t="b">
        <f>_xll.PTreeNodeDecision(treeCalc_1!$F$2,11)</f>
        <v>1</v>
      </c>
      <c r="E21" s="5">
        <f>_xll.PTreeNodeProbability(treeCalc_1!$F$2,11)</f>
        <v>0.17</v>
      </c>
      <c r="H21" s="14"/>
      <c r="J21" s="13"/>
    </row>
    <row r="22" spans="1:10" ht="14.4" customHeight="1">
      <c r="D22" s="6">
        <v>5.83</v>
      </c>
      <c r="E22" s="4">
        <f>_xll.PTreeNodeValue(treeCalc_1!$F$2,11)</f>
        <v>5.83</v>
      </c>
      <c r="J22" s="13"/>
    </row>
    <row r="23" spans="1:10" ht="14.4" customHeight="1">
      <c r="A23" s="6"/>
      <c r="B23" s="7" t="s">
        <v>47</v>
      </c>
    </row>
    <row r="24" spans="1:10" ht="14.4" customHeight="1">
      <c r="A24" s="6"/>
      <c r="B24" s="8">
        <f>_xll.PTreeNodeValue(treeCalc_1!$F$2,1)</f>
        <v>7.9481599999999997</v>
      </c>
    </row>
    <row r="25" spans="1:10" ht="14.4" customHeight="1">
      <c r="D25" s="12">
        <v>0.9</v>
      </c>
      <c r="E25" s="5">
        <f>_xll.PTreeNodeProbability(treeCalc_1!$F$2,16)</f>
        <v>0</v>
      </c>
    </row>
    <row r="26" spans="1:10" ht="14.4" customHeight="1">
      <c r="D26" s="6">
        <v>8.6</v>
      </c>
      <c r="E26" s="4">
        <f>_xll.PTreeNodeValue(treeCalc_1!$F$2,16)</f>
        <v>8.6</v>
      </c>
    </row>
    <row r="27" spans="1:10" ht="14.4" customHeight="1">
      <c r="C27" s="9" t="b">
        <f>_xll.PTreeNodeDecision(treeCalc_1!$F$2,14)</f>
        <v>1</v>
      </c>
      <c r="D27" s="10" t="s">
        <v>51</v>
      </c>
    </row>
    <row r="28" spans="1:10" ht="14.4" customHeight="1">
      <c r="C28" s="6"/>
      <c r="D28" s="11">
        <f>_xll.PTreeNodeValue(treeCalc_1!$F$2,14)</f>
        <v>7.5100000000000007</v>
      </c>
    </row>
    <row r="29" spans="1:10" ht="14.4" customHeight="1">
      <c r="D29" s="12">
        <f>1-$D$25</f>
        <v>9.9999999999999978E-2</v>
      </c>
      <c r="E29" s="5">
        <f>_xll.PTreeNodeProbability(treeCalc_1!$F$2,17)</f>
        <v>0</v>
      </c>
    </row>
    <row r="30" spans="1:10" ht="14.4" customHeight="1">
      <c r="D30" s="6">
        <f>-2.3</f>
        <v>-2.2999999999999998</v>
      </c>
      <c r="E30" s="4">
        <f>_xll.PTreeNodeValue(treeCalc_1!$F$2,17)</f>
        <v>-2.2999999999999998</v>
      </c>
    </row>
    <row r="31" spans="1:10" ht="14.4" customHeight="1">
      <c r="B31" s="9" t="b">
        <f>_xll.PTreeNodeDecision(treeCalc_1!$F$2,3)</f>
        <v>0</v>
      </c>
      <c r="C31" s="7" t="s">
        <v>47</v>
      </c>
    </row>
    <row r="32" spans="1:10" ht="14.4" customHeight="1">
      <c r="B32" s="6"/>
      <c r="C32" s="8">
        <f>_xll.PTreeNodeValue(treeCalc_1!$F$2,3)</f>
        <v>7.5100000000000007</v>
      </c>
    </row>
    <row r="33" spans="3:4" ht="14.4" customHeight="1">
      <c r="C33" s="9" t="b">
        <f>_xll.PTreeNodeDecision(treeCalc_1!$F$2,15)</f>
        <v>0</v>
      </c>
      <c r="D33" s="5">
        <f>_xll.PTreeNodeProbability(treeCalc_1!$F$2,15)</f>
        <v>0</v>
      </c>
    </row>
    <row r="34" spans="3:4" ht="14.4" customHeight="1">
      <c r="C34" s="6">
        <v>5.83</v>
      </c>
      <c r="D34" s="4">
        <f>_xll.PTreeNodeValue(treeCalc_1!$F$2,15)</f>
        <v>5.83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7C64-C77E-4004-A7DE-98F7588597BD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C77D-E081-4B9E-91CF-C1404A3B3F30}">
  <dimension ref="A1:P27"/>
  <sheetViews>
    <sheetView workbookViewId="0"/>
  </sheetViews>
  <sheetFormatPr defaultColWidth="15.77734375" defaultRowHeight="14.4"/>
  <cols>
    <col min="1" max="16384" width="15.77734375" style="2"/>
  </cols>
  <sheetData>
    <row r="1" spans="1:16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>
      <c r="A2" s="2" t="s">
        <v>2</v>
      </c>
      <c r="B2" s="2" t="e">
        <f>Sheet1!#REF!</f>
        <v>#REF!</v>
      </c>
      <c r="E2" s="2" t="s">
        <v>11</v>
      </c>
      <c r="F2" s="2">
        <f>_xll.PTreeEvaluate5(B3,$L$11:$L$27,$J$11:$J$27,$K$11:$K$27,$N$11:$N$27,$G$11:$G$27,,L1)</f>
        <v>154369</v>
      </c>
    </row>
    <row r="3" spans="1:16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>
      <c r="A7" s="2" t="s">
        <v>7</v>
      </c>
      <c r="E7" s="2" t="s">
        <v>10</v>
      </c>
      <c r="F7" s="1" t="s">
        <v>0</v>
      </c>
    </row>
    <row r="8" spans="1:16">
      <c r="A8" s="2" t="s">
        <v>8</v>
      </c>
      <c r="B8" s="2">
        <v>17</v>
      </c>
    </row>
    <row r="10" spans="1:16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>
      <c r="A11" s="2">
        <f>Sheet1!$B$24</f>
        <v>7.9481599999999997</v>
      </c>
      <c r="B11" s="2" t="str">
        <f>B1</f>
        <v>Rituxan</v>
      </c>
      <c r="C11" s="2">
        <v>0</v>
      </c>
      <c r="I11" s="2" t="s">
        <v>43</v>
      </c>
      <c r="J11" s="2">
        <f>Sheet1!$A$24</f>
        <v>0</v>
      </c>
      <c r="K11" s="2">
        <f>Sheet1!$A$23</f>
        <v>0</v>
      </c>
      <c r="L11" s="2" t="s">
        <v>48</v>
      </c>
      <c r="M11" s="1" t="s">
        <v>44</v>
      </c>
      <c r="O11" s="2" t="str">
        <f>Sheet1!$B$23</f>
        <v>Decision</v>
      </c>
      <c r="P11" s="2" t="b">
        <v>0</v>
      </c>
    </row>
    <row r="12" spans="1:16">
      <c r="A12" s="2">
        <f>Sheet1!$C$12</f>
        <v>7.9481599999999997</v>
      </c>
      <c r="B12" s="1" t="s">
        <v>49</v>
      </c>
      <c r="C12" s="2">
        <v>0</v>
      </c>
      <c r="I12" s="2" t="s">
        <v>43</v>
      </c>
      <c r="J12" s="2">
        <f>Sheet1!$B$12</f>
        <v>0</v>
      </c>
      <c r="L12" s="2" t="s">
        <v>52</v>
      </c>
      <c r="M12" s="1" t="s">
        <v>44</v>
      </c>
      <c r="O12" s="2" t="str">
        <f>Sheet1!$C$11</f>
        <v>83Chance</v>
      </c>
      <c r="P12" s="2" t="b">
        <v>0</v>
      </c>
    </row>
    <row r="13" spans="1:16">
      <c r="A13" s="2">
        <f>Sheet1!$C$32</f>
        <v>7.5100000000000007</v>
      </c>
      <c r="B13" s="1" t="s">
        <v>50</v>
      </c>
      <c r="C13" s="2">
        <v>0</v>
      </c>
      <c r="I13" s="2" t="s">
        <v>43</v>
      </c>
      <c r="J13" s="2">
        <f>Sheet1!$B$32</f>
        <v>0</v>
      </c>
      <c r="L13" s="2" t="s">
        <v>72</v>
      </c>
      <c r="M13" s="1" t="s">
        <v>44</v>
      </c>
      <c r="O13" s="2" t="str">
        <f>Sheet1!$C$31</f>
        <v>Decision</v>
      </c>
      <c r="P13" s="2" t="b">
        <v>0</v>
      </c>
    </row>
    <row r="14" spans="1:16">
      <c r="A14" s="2">
        <f>Sheet1!$D$8</f>
        <v>8.3819999999999997</v>
      </c>
      <c r="B14" s="1" t="s">
        <v>53</v>
      </c>
      <c r="C14" s="2">
        <v>0</v>
      </c>
      <c r="I14" s="2" t="s">
        <v>43</v>
      </c>
      <c r="J14" s="2">
        <f>Sheet1!$C$8</f>
        <v>0</v>
      </c>
      <c r="K14" s="2">
        <f>Sheet1!$C$7</f>
        <v>0.83</v>
      </c>
      <c r="L14" s="2" t="s">
        <v>56</v>
      </c>
      <c r="M14" s="1" t="s">
        <v>44</v>
      </c>
      <c r="O14" s="2" t="str">
        <f>Sheet1!$D$7</f>
        <v>Decision</v>
      </c>
      <c r="P14" s="2" t="b">
        <v>0</v>
      </c>
    </row>
    <row r="15" spans="1:16">
      <c r="A15" s="2">
        <f>Sheet1!$D$20</f>
        <v>5.83</v>
      </c>
      <c r="B15" s="1" t="s">
        <v>54</v>
      </c>
      <c r="C15" s="2">
        <v>0</v>
      </c>
      <c r="I15" s="2" t="s">
        <v>43</v>
      </c>
      <c r="J15" s="2">
        <f>Sheet1!$C$20</f>
        <v>0</v>
      </c>
      <c r="K15" s="2">
        <f>Sheet1!$C$19</f>
        <v>0.17</v>
      </c>
      <c r="L15" s="2" t="s">
        <v>65</v>
      </c>
      <c r="M15" s="1" t="s">
        <v>44</v>
      </c>
      <c r="O15" s="2" t="str">
        <f>Sheet1!$D$19</f>
        <v>Decision</v>
      </c>
      <c r="P15" s="2" t="b">
        <v>0</v>
      </c>
    </row>
    <row r="16" spans="1:16">
      <c r="A16" s="2">
        <f>Sheet1!$E$4</f>
        <v>8.3819999999999997</v>
      </c>
      <c r="B16" s="1" t="s">
        <v>57</v>
      </c>
      <c r="C16" s="2">
        <v>0</v>
      </c>
      <c r="I16" s="2" t="s">
        <v>43</v>
      </c>
      <c r="J16" s="2">
        <f>Sheet1!$D$4</f>
        <v>0</v>
      </c>
      <c r="L16" s="2" t="s">
        <v>60</v>
      </c>
      <c r="M16" s="1" t="s">
        <v>44</v>
      </c>
      <c r="O16" s="2" t="str">
        <f>Sheet1!$E$3</f>
        <v>Chance</v>
      </c>
      <c r="P16" s="2" t="b">
        <v>0</v>
      </c>
    </row>
    <row r="17" spans="1:16">
      <c r="A17" s="2">
        <f>Sheet1!$E$10</f>
        <v>5.83</v>
      </c>
      <c r="B17" s="1" t="s">
        <v>58</v>
      </c>
      <c r="C17" s="2">
        <v>0</v>
      </c>
      <c r="H17" s="2" t="s">
        <v>43</v>
      </c>
      <c r="I17" s="2" t="s">
        <v>43</v>
      </c>
      <c r="J17" s="2">
        <f>Sheet1!$D$10</f>
        <v>5.83</v>
      </c>
      <c r="L17" s="2" t="s">
        <v>55</v>
      </c>
      <c r="M17" s="1" t="s">
        <v>44</v>
      </c>
      <c r="P17" s="2" t="b">
        <v>0</v>
      </c>
    </row>
    <row r="18" spans="1:16">
      <c r="A18" s="2">
        <f>Sheet1!$F$2</f>
        <v>8.6</v>
      </c>
      <c r="B18" s="1" t="s">
        <v>61</v>
      </c>
      <c r="C18" s="2">
        <v>0</v>
      </c>
      <c r="H18" s="2" t="s">
        <v>43</v>
      </c>
      <c r="I18" s="2" t="s">
        <v>43</v>
      </c>
      <c r="J18" s="2">
        <f>Sheet1!$E$2</f>
        <v>8.6</v>
      </c>
      <c r="K18" s="2">
        <f>Sheet1!$E$1</f>
        <v>0.98</v>
      </c>
      <c r="L18" s="2" t="s">
        <v>59</v>
      </c>
      <c r="M18" s="1" t="s">
        <v>44</v>
      </c>
      <c r="P18" s="2" t="b">
        <v>0</v>
      </c>
    </row>
    <row r="19" spans="1:16">
      <c r="A19" s="2">
        <f>Sheet1!$F$6</f>
        <v>-2.2999999999999998</v>
      </c>
      <c r="B19" s="1" t="s">
        <v>62</v>
      </c>
      <c r="C19" s="2">
        <v>0</v>
      </c>
      <c r="H19" s="2" t="s">
        <v>43</v>
      </c>
      <c r="I19" s="2" t="s">
        <v>43</v>
      </c>
      <c r="J19" s="2">
        <f>Sheet1!$E$6</f>
        <v>-2.2999999999999998</v>
      </c>
      <c r="K19" s="2">
        <f>Sheet1!$E$5</f>
        <v>2.0000000000000018E-2</v>
      </c>
      <c r="L19" s="2" t="s">
        <v>59</v>
      </c>
      <c r="M19" s="1" t="s">
        <v>44</v>
      </c>
      <c r="P19" s="2" t="b">
        <v>0</v>
      </c>
    </row>
    <row r="20" spans="1:16">
      <c r="A20" s="2">
        <f>Sheet1!$E$16</f>
        <v>3.4769999999999999</v>
      </c>
      <c r="B20" s="1" t="s">
        <v>57</v>
      </c>
      <c r="C20" s="2">
        <v>0</v>
      </c>
      <c r="I20" s="2" t="s">
        <v>43</v>
      </c>
      <c r="J20" s="2">
        <f>Sheet1!$D$16</f>
        <v>0</v>
      </c>
      <c r="L20" s="2" t="s">
        <v>70</v>
      </c>
      <c r="M20" s="1" t="s">
        <v>44</v>
      </c>
      <c r="O20" s="2" t="str">
        <f>Sheet1!$E$15</f>
        <v>Chance</v>
      </c>
      <c r="P20" s="2" t="b">
        <v>0</v>
      </c>
    </row>
    <row r="21" spans="1:16">
      <c r="A21" s="2">
        <f>Sheet1!$E$22</f>
        <v>5.83</v>
      </c>
      <c r="B21" s="1" t="s">
        <v>58</v>
      </c>
      <c r="C21" s="2">
        <v>0</v>
      </c>
      <c r="H21" s="2" t="s">
        <v>43</v>
      </c>
      <c r="I21" s="2" t="s">
        <v>43</v>
      </c>
      <c r="J21" s="2">
        <f>Sheet1!$D$22</f>
        <v>5.83</v>
      </c>
      <c r="L21" s="2" t="s">
        <v>64</v>
      </c>
      <c r="M21" s="1" t="s">
        <v>44</v>
      </c>
      <c r="P21" s="2" t="b">
        <v>0</v>
      </c>
    </row>
    <row r="22" spans="1:16">
      <c r="A22" s="2">
        <f>Sheet1!$F$14</f>
        <v>8.6</v>
      </c>
      <c r="B22" s="1" t="s">
        <v>61</v>
      </c>
      <c r="C22" s="2">
        <v>0</v>
      </c>
      <c r="H22" s="2" t="s">
        <v>43</v>
      </c>
      <c r="I22" s="2" t="s">
        <v>43</v>
      </c>
      <c r="J22" s="2">
        <f>Sheet1!$E$14</f>
        <v>8.6</v>
      </c>
      <c r="K22" s="2">
        <f>Sheet1!$E$13</f>
        <v>0.53</v>
      </c>
      <c r="L22" s="2" t="s">
        <v>69</v>
      </c>
      <c r="M22" s="1" t="s">
        <v>44</v>
      </c>
      <c r="P22" s="2" t="b">
        <v>0</v>
      </c>
    </row>
    <row r="23" spans="1:16">
      <c r="A23" s="2">
        <f>Sheet1!$F$18</f>
        <v>-2.2999999999999998</v>
      </c>
      <c r="B23" s="1" t="s">
        <v>62</v>
      </c>
      <c r="C23" s="2">
        <v>0</v>
      </c>
      <c r="H23" s="2" t="s">
        <v>43</v>
      </c>
      <c r="I23" s="2" t="s">
        <v>43</v>
      </c>
      <c r="J23" s="2">
        <f>Sheet1!$E$18</f>
        <v>-2.2999999999999998</v>
      </c>
      <c r="K23" s="2">
        <f>Sheet1!$E$17</f>
        <v>0.47</v>
      </c>
      <c r="L23" s="2" t="s">
        <v>69</v>
      </c>
      <c r="M23" s="1" t="s">
        <v>44</v>
      </c>
      <c r="P23" s="2" t="b">
        <v>0</v>
      </c>
    </row>
    <row r="24" spans="1:16">
      <c r="A24" s="2">
        <f>Sheet1!$D$28</f>
        <v>7.5100000000000007</v>
      </c>
      <c r="B24" s="1" t="s">
        <v>57</v>
      </c>
      <c r="C24" s="2">
        <v>0</v>
      </c>
      <c r="I24" s="2" t="s">
        <v>43</v>
      </c>
      <c r="J24" s="2">
        <f>Sheet1!$C$28</f>
        <v>0</v>
      </c>
      <c r="L24" s="2" t="s">
        <v>74</v>
      </c>
      <c r="M24" s="1" t="s">
        <v>44</v>
      </c>
      <c r="O24" s="2" t="str">
        <f>Sheet1!$D$27</f>
        <v>Chance</v>
      </c>
      <c r="P24" s="2" t="b">
        <v>0</v>
      </c>
    </row>
    <row r="25" spans="1:16">
      <c r="A25" s="2">
        <f>Sheet1!$D$34</f>
        <v>5.83</v>
      </c>
      <c r="B25" s="1" t="s">
        <v>58</v>
      </c>
      <c r="C25" s="2">
        <v>0</v>
      </c>
      <c r="H25" s="2" t="s">
        <v>43</v>
      </c>
      <c r="I25" s="2" t="s">
        <v>43</v>
      </c>
      <c r="J25" s="2">
        <f>Sheet1!$C$34</f>
        <v>5.83</v>
      </c>
      <c r="L25" s="2" t="s">
        <v>71</v>
      </c>
      <c r="M25" s="1" t="s">
        <v>44</v>
      </c>
      <c r="P25" s="2" t="b">
        <v>0</v>
      </c>
    </row>
    <row r="26" spans="1:16">
      <c r="A26" s="2">
        <f>Sheet1!$E$26</f>
        <v>8.6</v>
      </c>
      <c r="B26" s="1" t="s">
        <v>61</v>
      </c>
      <c r="C26" s="2">
        <v>0</v>
      </c>
      <c r="H26" s="2" t="s">
        <v>43</v>
      </c>
      <c r="I26" s="2" t="s">
        <v>43</v>
      </c>
      <c r="J26" s="2">
        <f>Sheet1!$D$26</f>
        <v>8.6</v>
      </c>
      <c r="K26" s="2">
        <f>Sheet1!$D$25</f>
        <v>0.9</v>
      </c>
      <c r="L26" s="2" t="s">
        <v>73</v>
      </c>
      <c r="M26" s="1" t="s">
        <v>44</v>
      </c>
      <c r="P26" s="2" t="b">
        <v>0</v>
      </c>
    </row>
    <row r="27" spans="1:16">
      <c r="A27" s="2">
        <f>Sheet1!$E$30</f>
        <v>-2.2999999999999998</v>
      </c>
      <c r="B27" s="1" t="s">
        <v>62</v>
      </c>
      <c r="C27" s="2">
        <v>0</v>
      </c>
      <c r="H27" s="2" t="s">
        <v>43</v>
      </c>
      <c r="I27" s="2" t="s">
        <v>43</v>
      </c>
      <c r="J27" s="2">
        <f>Sheet1!$D$30</f>
        <v>-2.2999999999999998</v>
      </c>
      <c r="K27" s="2">
        <f>Sheet1!$D$29</f>
        <v>9.9999999999999978E-2</v>
      </c>
      <c r="L27" s="2" t="s">
        <v>73</v>
      </c>
      <c r="M27" s="1" t="s">
        <v>44</v>
      </c>
      <c r="P27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_PalUtilTempWorksheet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2019-02-24T01:04:42Z</dcterms:created>
  <dcterms:modified xsi:type="dcterms:W3CDTF">2019-03-14T22:18:03Z</dcterms:modified>
</cp:coreProperties>
</file>