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y4\Dropbox\6. C&amp;S Lab\5. 2022 Project\2. 태양광 스마트미터링_에경연\7. Github\PV-Smart-Metering-2022\3. Result\"/>
    </mc:Choice>
  </mc:AlternateContent>
  <xr:revisionPtr revIDLastSave="0" documentId="13_ncr:1_{72205284-B2FE-4E2A-B5D1-68F221811D80}" xr6:coauthVersionLast="47" xr6:coauthVersionMax="47" xr10:uidLastSave="{00000000-0000-0000-0000-000000000000}"/>
  <bookViews>
    <workbookView xWindow="-120" yWindow="-120" windowWidth="29040" windowHeight="15720" xr2:uid="{4DDD64BA-D8B3-48BB-B069-A48E8C2B414C}"/>
  </bookViews>
  <sheets>
    <sheet name="평균_300W" sheetId="32" r:id="rId1"/>
    <sheet name="평균_18kW" sheetId="6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8" i="62" l="1"/>
  <c r="K98" i="62"/>
  <c r="J98" i="62"/>
  <c r="I98" i="62"/>
  <c r="L97" i="62"/>
  <c r="K97" i="62"/>
  <c r="J97" i="62"/>
  <c r="I97" i="62"/>
  <c r="L96" i="62"/>
  <c r="K96" i="62"/>
  <c r="J96" i="62"/>
  <c r="I96" i="62"/>
  <c r="R95" i="62"/>
  <c r="Q95" i="62"/>
  <c r="P95" i="62"/>
  <c r="O95" i="62"/>
  <c r="L95" i="62"/>
  <c r="K95" i="62"/>
  <c r="J95" i="62"/>
  <c r="I95" i="62"/>
  <c r="I95" i="32"/>
  <c r="J95" i="32"/>
  <c r="R95" i="32"/>
  <c r="Q95" i="32"/>
  <c r="L98" i="32"/>
  <c r="L97" i="32"/>
  <c r="L96" i="32"/>
  <c r="L95" i="32"/>
  <c r="K98" i="32"/>
  <c r="K97" i="32"/>
  <c r="K96" i="32"/>
  <c r="K95" i="32"/>
  <c r="I96" i="32"/>
  <c r="P95" i="32"/>
  <c r="O95" i="32"/>
  <c r="J98" i="32"/>
  <c r="J97" i="32"/>
  <c r="J96" i="32"/>
  <c r="I98" i="32"/>
  <c r="I97" i="32"/>
</calcChain>
</file>

<file path=xl/sharedStrings.xml><?xml version="1.0" encoding="utf-8"?>
<sst xmlns="http://schemas.openxmlformats.org/spreadsheetml/2006/main" count="152" uniqueCount="34">
  <si>
    <t>not</t>
  </si>
  <si>
    <t>use</t>
  </si>
  <si>
    <t>SCR</t>
  </si>
  <si>
    <t>SSR</t>
  </si>
  <si>
    <t>월간 가구당 평균 전력 소비량</t>
    <phoneticPr fontId="1" type="noConversion"/>
  </si>
  <si>
    <t>SSR, SCR, 설비이용률, 발전시간</t>
    <phoneticPr fontId="1" type="noConversion"/>
  </si>
  <si>
    <t>월 평균 가구당 전력 생산량</t>
    <phoneticPr fontId="1" type="noConversion"/>
  </si>
  <si>
    <t>발전량(kWh)</t>
    <phoneticPr fontId="1" type="noConversion"/>
  </si>
  <si>
    <t>월 평균 가구당 전력 수출량</t>
    <phoneticPr fontId="1" type="noConversion"/>
  </si>
  <si>
    <t>잉여전력량(kWh)</t>
  </si>
  <si>
    <t>월 평균 가구당 전력 그리드 소비량</t>
    <phoneticPr fontId="1" type="noConversion"/>
  </si>
  <si>
    <t>계절별 가구당 평균 전력 소비량</t>
    <phoneticPr fontId="1" type="noConversion"/>
  </si>
  <si>
    <t>spring</t>
  </si>
  <si>
    <t>summer</t>
  </si>
  <si>
    <t>autumn</t>
  </si>
  <si>
    <t>winter</t>
  </si>
  <si>
    <t>1년 가구당 평균 전력 소비량</t>
    <phoneticPr fontId="1" type="noConversion"/>
  </si>
  <si>
    <t>year</t>
    <phoneticPr fontId="1" type="noConversion"/>
  </si>
  <si>
    <t>계절별 평균 가구당 전력 생산량</t>
    <phoneticPr fontId="1" type="noConversion"/>
  </si>
  <si>
    <t>1년 평균 가구당 전력 생산량</t>
    <phoneticPr fontId="1" type="noConversion"/>
  </si>
  <si>
    <t>발전량(kWh)</t>
  </si>
  <si>
    <t>계절별 평균 가구당 전력 수출량</t>
    <phoneticPr fontId="1" type="noConversion"/>
  </si>
  <si>
    <t>1년 평균 가구당 전력 수출량</t>
    <phoneticPr fontId="1" type="noConversion"/>
  </si>
  <si>
    <t>계절별 평균 가구당 전력 그리드 소비량</t>
    <phoneticPr fontId="1" type="noConversion"/>
  </si>
  <si>
    <t>1년 평균 가구당 전력 그리드 소비량</t>
    <phoneticPr fontId="1" type="noConversion"/>
  </si>
  <si>
    <t>설비이용률</t>
  </si>
  <si>
    <t>발전시간</t>
  </si>
  <si>
    <t>SCR(월별 가구)</t>
    <phoneticPr fontId="1" type="noConversion"/>
  </si>
  <si>
    <t>SSR(월별 가구)</t>
    <phoneticPr fontId="1" type="noConversion"/>
  </si>
  <si>
    <t>잉여전력량/발전량</t>
  </si>
  <si>
    <t>* 300W 한정 평균 요약통계량</t>
    <phoneticPr fontId="1" type="noConversion"/>
  </si>
  <si>
    <t>* 18kW 한정 평균 요약통계량</t>
    <phoneticPr fontId="1" type="noConversion"/>
  </si>
  <si>
    <r>
      <rPr>
        <b/>
        <sz val="9"/>
        <color theme="1"/>
        <rFont val="맑은 고딕"/>
        <family val="3"/>
        <charset val="129"/>
      </rPr>
      <t>이</t>
    </r>
    <r>
      <rPr>
        <b/>
        <sz val="9"/>
        <color theme="1"/>
        <rFont val="Segoe UI"/>
        <family val="3"/>
      </rPr>
      <t>OO</t>
    </r>
    <phoneticPr fontId="1" type="noConversion"/>
  </si>
  <si>
    <r>
      <rPr>
        <b/>
        <sz val="9"/>
        <color theme="1"/>
        <rFont val="맑은 고딕"/>
        <family val="3"/>
        <charset val="129"/>
      </rPr>
      <t>최</t>
    </r>
    <r>
      <rPr>
        <b/>
        <sz val="9"/>
        <color theme="1"/>
        <rFont val="Segoe UI"/>
        <family val="3"/>
      </rPr>
      <t>OO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</si>
</sst>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년&quot;\ m&quot;월&quot;;@"/>
    <numFmt numFmtId="177" formatCode="0.00_ "/>
    <numFmt numFmtId="178" formatCode="0.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  <font>
      <b/>
      <sz val="9"/>
      <color theme="1"/>
      <name val="Segoe UI"/>
      <family val="3"/>
    </font>
    <font>
      <b/>
      <sz val="9"/>
      <color theme="1"/>
      <name val="Segoe UI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right" vertical="center" wrapText="1"/>
    </xf>
    <xf numFmtId="176" fontId="0" fillId="0" borderId="0" xfId="0" applyNumberFormat="1">
      <alignment vertical="center"/>
    </xf>
    <xf numFmtId="177" fontId="6" fillId="2" borderId="0" xfId="0" applyNumberFormat="1" applyFont="1" applyFill="1" applyAlignment="1">
      <alignment horizontal="right" vertical="center" wrapText="1"/>
    </xf>
    <xf numFmtId="176" fontId="3" fillId="2" borderId="0" xfId="0" applyNumberFormat="1" applyFont="1" applyFill="1" applyAlignment="1">
      <alignment horizontal="right" vertical="center" wrapText="1"/>
    </xf>
    <xf numFmtId="178" fontId="6" fillId="2" borderId="0" xfId="0" applyNumberFormat="1" applyFont="1" applyFill="1" applyAlignment="1">
      <alignment horizontal="right" vertical="center" wrapText="1"/>
    </xf>
    <xf numFmtId="0" fontId="7" fillId="0" borderId="0" xfId="0" applyFont="1">
      <alignment vertical="center"/>
    </xf>
    <xf numFmtId="0" fontId="10" fillId="2" borderId="0" xfId="0" applyFont="1" applyFill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09CB-4FA2-4635-8787-F8EE970DB676}">
  <dimension ref="A1:R106"/>
  <sheetViews>
    <sheetView tabSelected="1" workbookViewId="0"/>
  </sheetViews>
  <sheetFormatPr defaultRowHeight="16.5" x14ac:dyDescent="0.3"/>
  <cols>
    <col min="1" max="1" width="9" customWidth="1"/>
    <col min="2" max="2" width="13.125" style="6" bestFit="1" customWidth="1"/>
    <col min="3" max="3" width="14.875" bestFit="1" customWidth="1"/>
    <col min="4" max="4" width="14.25" customWidth="1"/>
    <col min="5" max="5" width="12.125" customWidth="1"/>
    <col min="6" max="6" width="11.5" bestFit="1" customWidth="1"/>
    <col min="7" max="7" width="12.25" customWidth="1"/>
    <col min="8" max="8" width="14.875" customWidth="1"/>
    <col min="9" max="9" width="14.5" customWidth="1"/>
    <col min="10" max="10" width="11.375" customWidth="1"/>
    <col min="13" max="13" width="14.375" customWidth="1"/>
    <col min="14" max="14" width="16.125" customWidth="1"/>
    <col min="15" max="15" width="10.625" bestFit="1" customWidth="1"/>
    <col min="20" max="20" width="12.875" customWidth="1"/>
    <col min="32" max="32" width="12.375" customWidth="1"/>
  </cols>
  <sheetData>
    <row r="1" spans="1:14" x14ac:dyDescent="0.3">
      <c r="A1" s="10" t="s">
        <v>30</v>
      </c>
    </row>
    <row r="2" spans="1:14" x14ac:dyDescent="0.3">
      <c r="A2" s="10"/>
    </row>
    <row r="3" spans="1:14" x14ac:dyDescent="0.3">
      <c r="A3" s="1" t="s">
        <v>4</v>
      </c>
      <c r="F3" s="1" t="s">
        <v>11</v>
      </c>
      <c r="K3" s="1" t="s">
        <v>16</v>
      </c>
    </row>
    <row r="4" spans="1:14" x14ac:dyDescent="0.3">
      <c r="B4" s="8"/>
      <c r="C4" s="2" t="s">
        <v>1</v>
      </c>
      <c r="D4" s="2" t="s">
        <v>0</v>
      </c>
      <c r="G4" s="2"/>
      <c r="H4" s="2" t="s">
        <v>1</v>
      </c>
      <c r="I4" s="2" t="s">
        <v>0</v>
      </c>
      <c r="L4" s="5"/>
      <c r="M4" s="5" t="s">
        <v>1</v>
      </c>
      <c r="N4" s="5" t="s">
        <v>0</v>
      </c>
    </row>
    <row r="5" spans="1:14" x14ac:dyDescent="0.3">
      <c r="B5" s="8">
        <v>44317</v>
      </c>
      <c r="C5" s="3">
        <v>407.1</v>
      </c>
      <c r="D5" s="3">
        <v>238.2</v>
      </c>
      <c r="G5" s="2" t="s">
        <v>12</v>
      </c>
      <c r="H5" s="3">
        <v>366</v>
      </c>
      <c r="I5" s="3">
        <v>239.2</v>
      </c>
      <c r="L5" s="5" t="s">
        <v>17</v>
      </c>
      <c r="M5" s="9">
        <v>411.3</v>
      </c>
      <c r="N5" s="9">
        <v>272.39999999999998</v>
      </c>
    </row>
    <row r="6" spans="1:14" x14ac:dyDescent="0.3">
      <c r="B6" s="8">
        <v>44348</v>
      </c>
      <c r="C6" s="3">
        <v>394.1</v>
      </c>
      <c r="D6" s="3">
        <v>232</v>
      </c>
      <c r="G6" s="2" t="s">
        <v>13</v>
      </c>
      <c r="H6" s="3">
        <v>483.9</v>
      </c>
      <c r="I6" s="3">
        <v>296.10000000000002</v>
      </c>
    </row>
    <row r="7" spans="1:14" x14ac:dyDescent="0.3">
      <c r="B7" s="8">
        <v>44378</v>
      </c>
      <c r="C7" s="3">
        <v>562.5</v>
      </c>
      <c r="D7" s="3">
        <v>336.2</v>
      </c>
      <c r="G7" s="2" t="s">
        <v>14</v>
      </c>
      <c r="H7" s="3">
        <v>392.9</v>
      </c>
      <c r="I7" s="3">
        <v>256.10000000000002</v>
      </c>
    </row>
    <row r="8" spans="1:14" x14ac:dyDescent="0.3">
      <c r="B8" s="8">
        <v>44409</v>
      </c>
      <c r="C8" s="3">
        <v>495.1</v>
      </c>
      <c r="D8" s="3">
        <v>320.2</v>
      </c>
      <c r="G8" s="2" t="s">
        <v>15</v>
      </c>
      <c r="H8" s="3">
        <v>402.5</v>
      </c>
      <c r="I8" s="3">
        <v>298.10000000000002</v>
      </c>
    </row>
    <row r="9" spans="1:14" x14ac:dyDescent="0.3">
      <c r="B9" s="8">
        <v>44440</v>
      </c>
      <c r="C9" s="3">
        <v>377</v>
      </c>
      <c r="D9" s="3">
        <v>267.8</v>
      </c>
    </row>
    <row r="10" spans="1:14" x14ac:dyDescent="0.3">
      <c r="B10" s="8">
        <v>44470</v>
      </c>
      <c r="C10" s="3">
        <v>409.2</v>
      </c>
      <c r="D10" s="3">
        <v>242.8</v>
      </c>
    </row>
    <row r="11" spans="1:14" x14ac:dyDescent="0.3">
      <c r="B11" s="8">
        <v>44501</v>
      </c>
      <c r="C11" s="3">
        <v>392.4</v>
      </c>
      <c r="D11" s="3">
        <v>257.7</v>
      </c>
    </row>
    <row r="12" spans="1:14" x14ac:dyDescent="0.3">
      <c r="B12" s="8">
        <v>44531</v>
      </c>
      <c r="C12" s="3">
        <v>399.8</v>
      </c>
      <c r="D12" s="3">
        <v>291.7</v>
      </c>
    </row>
    <row r="13" spans="1:14" x14ac:dyDescent="0.3">
      <c r="B13" s="8">
        <v>44562</v>
      </c>
      <c r="C13" s="3">
        <v>435.2</v>
      </c>
      <c r="D13" s="3">
        <v>309.89999999999998</v>
      </c>
    </row>
    <row r="14" spans="1:14" x14ac:dyDescent="0.3">
      <c r="B14" s="8">
        <v>44593</v>
      </c>
      <c r="C14" s="3">
        <v>372.3</v>
      </c>
      <c r="D14" s="3">
        <v>292.7</v>
      </c>
    </row>
    <row r="15" spans="1:14" x14ac:dyDescent="0.3">
      <c r="B15" s="8">
        <v>44621</v>
      </c>
      <c r="C15" s="3">
        <v>375.9</v>
      </c>
      <c r="D15" s="3">
        <v>260</v>
      </c>
    </row>
    <row r="16" spans="1:14" x14ac:dyDescent="0.3">
      <c r="B16" s="8">
        <v>44652</v>
      </c>
      <c r="C16" s="3">
        <v>315</v>
      </c>
      <c r="D16" s="3">
        <v>232.4</v>
      </c>
    </row>
    <row r="18" spans="1:13" x14ac:dyDescent="0.3">
      <c r="A18" s="1" t="s">
        <v>6</v>
      </c>
      <c r="F18" s="1" t="s">
        <v>18</v>
      </c>
      <c r="K18" s="1" t="s">
        <v>19</v>
      </c>
    </row>
    <row r="19" spans="1:13" x14ac:dyDescent="0.3">
      <c r="B19" s="8"/>
      <c r="C19" s="2" t="s">
        <v>20</v>
      </c>
      <c r="G19" s="2"/>
      <c r="H19" s="2" t="s">
        <v>20</v>
      </c>
      <c r="L19" s="5"/>
      <c r="M19" s="5" t="s">
        <v>7</v>
      </c>
    </row>
    <row r="20" spans="1:13" x14ac:dyDescent="0.3">
      <c r="B20" s="8">
        <v>44317</v>
      </c>
      <c r="C20" s="3">
        <v>33.6</v>
      </c>
      <c r="G20" s="2" t="s">
        <v>12</v>
      </c>
      <c r="H20" s="3">
        <v>30.3</v>
      </c>
      <c r="L20" s="5" t="s">
        <v>17</v>
      </c>
      <c r="M20" s="4">
        <v>25.4</v>
      </c>
    </row>
    <row r="21" spans="1:13" x14ac:dyDescent="0.3">
      <c r="B21" s="8">
        <v>44348</v>
      </c>
      <c r="C21" s="3">
        <v>31.1</v>
      </c>
      <c r="G21" s="2" t="s">
        <v>13</v>
      </c>
      <c r="H21" s="3">
        <v>29.9</v>
      </c>
    </row>
    <row r="22" spans="1:13" x14ac:dyDescent="0.3">
      <c r="B22" s="8">
        <v>44378</v>
      </c>
      <c r="C22" s="3">
        <v>30.2</v>
      </c>
      <c r="G22" s="2" t="s">
        <v>14</v>
      </c>
      <c r="H22" s="3">
        <v>21.6</v>
      </c>
    </row>
    <row r="23" spans="1:13" x14ac:dyDescent="0.3">
      <c r="B23" s="8">
        <v>44409</v>
      </c>
      <c r="C23" s="3">
        <v>28.3</v>
      </c>
      <c r="G23" s="2" t="s">
        <v>15</v>
      </c>
      <c r="H23" s="3">
        <v>19.8</v>
      </c>
    </row>
    <row r="24" spans="1:13" x14ac:dyDescent="0.3">
      <c r="B24" s="8">
        <v>44440</v>
      </c>
      <c r="C24" s="3">
        <v>27.4</v>
      </c>
    </row>
    <row r="25" spans="1:13" x14ac:dyDescent="0.3">
      <c r="B25" s="8">
        <v>44470</v>
      </c>
      <c r="C25" s="3">
        <v>21.2</v>
      </c>
    </row>
    <row r="26" spans="1:13" x14ac:dyDescent="0.3">
      <c r="B26" s="8">
        <v>44501</v>
      </c>
      <c r="C26" s="3">
        <v>16.3</v>
      </c>
    </row>
    <row r="27" spans="1:13" x14ac:dyDescent="0.3">
      <c r="B27" s="8">
        <v>44531</v>
      </c>
      <c r="C27" s="3">
        <v>16.899999999999999</v>
      </c>
    </row>
    <row r="28" spans="1:13" x14ac:dyDescent="0.3">
      <c r="B28" s="8">
        <v>44562</v>
      </c>
      <c r="C28" s="3">
        <v>19.7</v>
      </c>
    </row>
    <row r="29" spans="1:13" x14ac:dyDescent="0.3">
      <c r="B29" s="8">
        <v>44593</v>
      </c>
      <c r="C29" s="3">
        <v>22.8</v>
      </c>
    </row>
    <row r="30" spans="1:13" x14ac:dyDescent="0.3">
      <c r="B30" s="8">
        <v>44621</v>
      </c>
      <c r="C30" s="3">
        <v>27.3</v>
      </c>
    </row>
    <row r="31" spans="1:13" x14ac:dyDescent="0.3">
      <c r="B31" s="8">
        <v>44652</v>
      </c>
      <c r="C31" s="3">
        <v>30</v>
      </c>
    </row>
    <row r="33" spans="1:14" x14ac:dyDescent="0.3">
      <c r="A33" s="1" t="s">
        <v>8</v>
      </c>
      <c r="F33" s="1" t="s">
        <v>21</v>
      </c>
      <c r="K33" s="1" t="s">
        <v>22</v>
      </c>
    </row>
    <row r="34" spans="1:14" x14ac:dyDescent="0.3">
      <c r="B34" s="8"/>
      <c r="C34" s="2" t="s">
        <v>9</v>
      </c>
      <c r="D34" s="2" t="s">
        <v>29</v>
      </c>
      <c r="G34" s="2"/>
      <c r="H34" s="2" t="s">
        <v>9</v>
      </c>
      <c r="I34" s="2" t="s">
        <v>29</v>
      </c>
      <c r="L34" s="5"/>
      <c r="M34" s="5" t="s">
        <v>9</v>
      </c>
      <c r="N34" s="2" t="s">
        <v>29</v>
      </c>
    </row>
    <row r="35" spans="1:14" x14ac:dyDescent="0.3">
      <c r="B35" s="8">
        <v>44317</v>
      </c>
      <c r="C35" s="3">
        <v>0.9</v>
      </c>
      <c r="D35" s="3">
        <v>0.6</v>
      </c>
      <c r="G35" s="2" t="s">
        <v>12</v>
      </c>
      <c r="H35" s="3">
        <v>1.1000000000000001</v>
      </c>
      <c r="I35" s="3">
        <v>0.8</v>
      </c>
      <c r="L35" s="5" t="s">
        <v>17</v>
      </c>
      <c r="M35" s="4">
        <v>0.7</v>
      </c>
      <c r="N35" s="3">
        <v>0.7</v>
      </c>
    </row>
    <row r="36" spans="1:14" x14ac:dyDescent="0.3">
      <c r="B36" s="8">
        <v>44348</v>
      </c>
      <c r="C36" s="3">
        <v>0.4</v>
      </c>
      <c r="D36" s="3">
        <v>0.3</v>
      </c>
      <c r="G36" s="2" t="s">
        <v>13</v>
      </c>
      <c r="H36" s="3">
        <v>0.4</v>
      </c>
      <c r="I36" s="3">
        <v>0.3</v>
      </c>
    </row>
    <row r="37" spans="1:14" x14ac:dyDescent="0.3">
      <c r="B37" s="8">
        <v>44378</v>
      </c>
      <c r="C37" s="3">
        <v>0.2</v>
      </c>
      <c r="D37" s="3">
        <v>0.2</v>
      </c>
      <c r="G37" s="2" t="s">
        <v>14</v>
      </c>
      <c r="H37" s="3">
        <v>0.6</v>
      </c>
      <c r="I37" s="3">
        <v>0.7</v>
      </c>
    </row>
    <row r="38" spans="1:14" x14ac:dyDescent="0.3">
      <c r="B38" s="8">
        <v>44409</v>
      </c>
      <c r="C38" s="3">
        <v>0.4</v>
      </c>
      <c r="D38" s="3">
        <v>0.3</v>
      </c>
      <c r="G38" s="2" t="s">
        <v>15</v>
      </c>
      <c r="H38" s="3">
        <v>0.7</v>
      </c>
      <c r="I38" s="3">
        <v>0.8</v>
      </c>
    </row>
    <row r="39" spans="1:14" x14ac:dyDescent="0.3">
      <c r="B39" s="8">
        <v>44440</v>
      </c>
      <c r="C39" s="3">
        <v>0.9</v>
      </c>
      <c r="D39" s="3">
        <v>0.8</v>
      </c>
    </row>
    <row r="40" spans="1:14" x14ac:dyDescent="0.3">
      <c r="B40" s="8">
        <v>44470</v>
      </c>
      <c r="C40" s="3">
        <v>0.5</v>
      </c>
      <c r="D40" s="3">
        <v>0.5</v>
      </c>
    </row>
    <row r="41" spans="1:14" x14ac:dyDescent="0.3">
      <c r="B41" s="8">
        <v>44501</v>
      </c>
      <c r="C41" s="3">
        <v>0.5</v>
      </c>
      <c r="D41" s="3">
        <v>0.8</v>
      </c>
    </row>
    <row r="42" spans="1:14" x14ac:dyDescent="0.3">
      <c r="B42" s="8">
        <v>44531</v>
      </c>
      <c r="C42" s="3">
        <v>0.4</v>
      </c>
      <c r="D42" s="3">
        <v>0.5</v>
      </c>
    </row>
    <row r="43" spans="1:14" x14ac:dyDescent="0.3">
      <c r="B43" s="8">
        <v>44562</v>
      </c>
      <c r="C43" s="3">
        <v>0.7</v>
      </c>
      <c r="D43" s="3">
        <v>0.9</v>
      </c>
    </row>
    <row r="44" spans="1:14" x14ac:dyDescent="0.3">
      <c r="B44" s="8">
        <v>44593</v>
      </c>
      <c r="C44" s="3">
        <v>0.9</v>
      </c>
      <c r="D44" s="3">
        <v>1</v>
      </c>
    </row>
    <row r="45" spans="1:14" x14ac:dyDescent="0.3">
      <c r="B45" s="8">
        <v>44621</v>
      </c>
      <c r="C45" s="3">
        <v>2</v>
      </c>
      <c r="D45" s="3">
        <v>1.5</v>
      </c>
    </row>
    <row r="46" spans="1:14" x14ac:dyDescent="0.3">
      <c r="B46" s="8">
        <v>44652</v>
      </c>
      <c r="C46" s="3">
        <v>0.5</v>
      </c>
      <c r="D46" s="3">
        <v>0.4</v>
      </c>
    </row>
    <row r="48" spans="1:14" x14ac:dyDescent="0.3">
      <c r="A48" s="1" t="s">
        <v>10</v>
      </c>
      <c r="F48" s="1" t="s">
        <v>23</v>
      </c>
      <c r="K48" s="1" t="s">
        <v>24</v>
      </c>
    </row>
    <row r="49" spans="1:14" x14ac:dyDescent="0.3">
      <c r="B49" s="8"/>
      <c r="C49" s="2" t="s">
        <v>1</v>
      </c>
      <c r="D49" s="2" t="s">
        <v>0</v>
      </c>
      <c r="G49" s="2"/>
      <c r="H49" s="2" t="s">
        <v>1</v>
      </c>
      <c r="I49" s="2" t="s">
        <v>0</v>
      </c>
      <c r="L49" s="5"/>
      <c r="M49" s="5" t="s">
        <v>1</v>
      </c>
      <c r="N49" s="5" t="s">
        <v>0</v>
      </c>
    </row>
    <row r="50" spans="1:14" x14ac:dyDescent="0.3">
      <c r="B50" s="8">
        <v>44317</v>
      </c>
      <c r="C50" s="3">
        <v>374.4</v>
      </c>
      <c r="D50" s="3">
        <v>238.2</v>
      </c>
      <c r="G50" s="2" t="s">
        <v>12</v>
      </c>
      <c r="H50" s="3">
        <v>336.8</v>
      </c>
      <c r="I50" s="3">
        <v>239.2</v>
      </c>
      <c r="L50" s="5" t="s">
        <v>17</v>
      </c>
      <c r="M50" s="4">
        <v>386.6</v>
      </c>
      <c r="N50" s="4">
        <v>272.39999999999998</v>
      </c>
    </row>
    <row r="51" spans="1:14" x14ac:dyDescent="0.3">
      <c r="B51" s="8">
        <v>44348</v>
      </c>
      <c r="C51" s="3">
        <v>363.5</v>
      </c>
      <c r="D51" s="3">
        <v>232</v>
      </c>
      <c r="G51" s="2" t="s">
        <v>13</v>
      </c>
      <c r="H51" s="3">
        <v>454.4</v>
      </c>
      <c r="I51" s="3">
        <v>296.10000000000002</v>
      </c>
    </row>
    <row r="52" spans="1:14" x14ac:dyDescent="0.3">
      <c r="B52" s="8">
        <v>44378</v>
      </c>
      <c r="C52" s="3">
        <v>532.5</v>
      </c>
      <c r="D52" s="3">
        <v>336.2</v>
      </c>
      <c r="G52" s="2" t="s">
        <v>14</v>
      </c>
      <c r="H52" s="3">
        <v>371.8</v>
      </c>
      <c r="I52" s="3">
        <v>256.10000000000002</v>
      </c>
    </row>
    <row r="53" spans="1:14" x14ac:dyDescent="0.3">
      <c r="B53" s="8">
        <v>44409</v>
      </c>
      <c r="C53" s="3">
        <v>467.3</v>
      </c>
      <c r="D53" s="3">
        <v>320.2</v>
      </c>
      <c r="G53" s="2" t="s">
        <v>15</v>
      </c>
      <c r="H53" s="3">
        <v>383.3</v>
      </c>
      <c r="I53" s="3">
        <v>298.10000000000002</v>
      </c>
    </row>
    <row r="54" spans="1:14" x14ac:dyDescent="0.3">
      <c r="B54" s="8">
        <v>44440</v>
      </c>
      <c r="C54" s="3">
        <v>350.5</v>
      </c>
      <c r="D54" s="3">
        <v>267.8</v>
      </c>
    </row>
    <row r="55" spans="1:14" x14ac:dyDescent="0.3">
      <c r="B55" s="8">
        <v>44470</v>
      </c>
      <c r="C55" s="3">
        <v>388.5</v>
      </c>
      <c r="D55" s="3">
        <v>242.8</v>
      </c>
    </row>
    <row r="56" spans="1:14" x14ac:dyDescent="0.3">
      <c r="B56" s="8">
        <v>44501</v>
      </c>
      <c r="C56" s="3">
        <v>376.6</v>
      </c>
      <c r="D56" s="3">
        <v>257.7</v>
      </c>
    </row>
    <row r="57" spans="1:14" x14ac:dyDescent="0.3">
      <c r="B57" s="8">
        <v>44531</v>
      </c>
      <c r="C57" s="3">
        <v>383.3</v>
      </c>
      <c r="D57" s="3">
        <v>291.7</v>
      </c>
    </row>
    <row r="58" spans="1:14" x14ac:dyDescent="0.3">
      <c r="B58" s="8">
        <v>44562</v>
      </c>
      <c r="C58" s="3">
        <v>416.2</v>
      </c>
      <c r="D58" s="3">
        <v>309.89999999999998</v>
      </c>
    </row>
    <row r="59" spans="1:14" x14ac:dyDescent="0.3">
      <c r="B59" s="8">
        <v>44593</v>
      </c>
      <c r="C59" s="3">
        <v>350.4</v>
      </c>
      <c r="D59" s="3">
        <v>292.7</v>
      </c>
    </row>
    <row r="60" spans="1:14" x14ac:dyDescent="0.3">
      <c r="B60" s="8">
        <v>44621</v>
      </c>
      <c r="C60" s="3">
        <v>350.5</v>
      </c>
      <c r="D60" s="3">
        <v>260</v>
      </c>
    </row>
    <row r="61" spans="1:14" x14ac:dyDescent="0.3">
      <c r="B61" s="8">
        <v>44652</v>
      </c>
      <c r="C61" s="3">
        <v>285.60000000000002</v>
      </c>
      <c r="D61" s="3">
        <v>232.4</v>
      </c>
    </row>
    <row r="63" spans="1:14" x14ac:dyDescent="0.3">
      <c r="A63" s="1" t="s">
        <v>27</v>
      </c>
    </row>
    <row r="64" spans="1:14" x14ac:dyDescent="0.3">
      <c r="B64" s="8"/>
      <c r="C64" s="11" t="s">
        <v>32</v>
      </c>
    </row>
    <row r="65" spans="1:3" x14ac:dyDescent="0.3">
      <c r="B65" s="8">
        <v>44317</v>
      </c>
      <c r="C65" s="3">
        <v>0.98</v>
      </c>
    </row>
    <row r="66" spans="1:3" x14ac:dyDescent="0.3">
      <c r="B66" s="8">
        <v>44348</v>
      </c>
      <c r="C66" s="3">
        <v>0.99</v>
      </c>
    </row>
    <row r="67" spans="1:3" x14ac:dyDescent="0.3">
      <c r="B67" s="8">
        <v>44378</v>
      </c>
      <c r="C67" s="3">
        <v>0.96</v>
      </c>
    </row>
    <row r="68" spans="1:3" x14ac:dyDescent="0.3">
      <c r="B68" s="8">
        <v>44409</v>
      </c>
      <c r="C68" s="3">
        <v>0.99</v>
      </c>
    </row>
    <row r="69" spans="1:3" x14ac:dyDescent="0.3">
      <c r="B69" s="8">
        <v>44440</v>
      </c>
      <c r="C69" s="3">
        <v>0.97</v>
      </c>
    </row>
    <row r="70" spans="1:3" x14ac:dyDescent="0.3">
      <c r="B70" s="8">
        <v>44470</v>
      </c>
      <c r="C70" s="3">
        <v>0.98</v>
      </c>
    </row>
    <row r="71" spans="1:3" x14ac:dyDescent="0.3">
      <c r="B71" s="8">
        <v>44501</v>
      </c>
      <c r="C71" s="3">
        <v>0.97</v>
      </c>
    </row>
    <row r="72" spans="1:3" x14ac:dyDescent="0.3">
      <c r="B72" s="8">
        <v>44531</v>
      </c>
      <c r="C72" s="3">
        <v>0.98</v>
      </c>
    </row>
    <row r="73" spans="1:3" x14ac:dyDescent="0.3">
      <c r="B73" s="8">
        <v>44562</v>
      </c>
      <c r="C73" s="3">
        <v>0.97</v>
      </c>
    </row>
    <row r="74" spans="1:3" x14ac:dyDescent="0.3">
      <c r="B74" s="8">
        <v>44593</v>
      </c>
      <c r="C74" s="3">
        <v>0.96</v>
      </c>
    </row>
    <row r="75" spans="1:3" x14ac:dyDescent="0.3">
      <c r="B75" s="8">
        <v>44621</v>
      </c>
      <c r="C75" s="3">
        <v>0.95</v>
      </c>
    </row>
    <row r="76" spans="1:3" x14ac:dyDescent="0.3">
      <c r="B76" s="8">
        <v>44652</v>
      </c>
      <c r="C76" s="3">
        <v>0.98</v>
      </c>
    </row>
    <row r="78" spans="1:3" x14ac:dyDescent="0.3">
      <c r="A78" s="1" t="s">
        <v>28</v>
      </c>
    </row>
    <row r="79" spans="1:3" x14ac:dyDescent="0.3">
      <c r="B79" s="8"/>
      <c r="C79" s="11" t="s">
        <v>32</v>
      </c>
    </row>
    <row r="80" spans="1:3" x14ac:dyDescent="0.3">
      <c r="B80" s="8">
        <v>44317</v>
      </c>
      <c r="C80" s="3">
        <v>0.08</v>
      </c>
    </row>
    <row r="81" spans="1:18" x14ac:dyDescent="0.3">
      <c r="B81" s="8">
        <v>44348</v>
      </c>
      <c r="C81" s="3">
        <v>0.08</v>
      </c>
    </row>
    <row r="82" spans="1:18" x14ac:dyDescent="0.3">
      <c r="B82" s="8">
        <v>44378</v>
      </c>
      <c r="C82" s="3">
        <v>0.06</v>
      </c>
    </row>
    <row r="83" spans="1:18" x14ac:dyDescent="0.3">
      <c r="B83" s="8">
        <v>44409</v>
      </c>
      <c r="C83" s="3">
        <v>0.06</v>
      </c>
    </row>
    <row r="84" spans="1:18" x14ac:dyDescent="0.3">
      <c r="B84" s="8">
        <v>44440</v>
      </c>
      <c r="C84" s="3">
        <v>7.0000000000000007E-2</v>
      </c>
    </row>
    <row r="85" spans="1:18" x14ac:dyDescent="0.3">
      <c r="B85" s="8">
        <v>44470</v>
      </c>
      <c r="C85" s="3">
        <v>0.05</v>
      </c>
    </row>
    <row r="86" spans="1:18" x14ac:dyDescent="0.3">
      <c r="B86" s="8">
        <v>44501</v>
      </c>
      <c r="C86" s="3">
        <v>0.04</v>
      </c>
    </row>
    <row r="87" spans="1:18" x14ac:dyDescent="0.3">
      <c r="B87" s="8">
        <v>44531</v>
      </c>
      <c r="C87" s="3">
        <v>0.05</v>
      </c>
    </row>
    <row r="88" spans="1:18" x14ac:dyDescent="0.3">
      <c r="B88" s="8">
        <v>44562</v>
      </c>
      <c r="C88" s="3">
        <v>0.05</v>
      </c>
    </row>
    <row r="89" spans="1:18" x14ac:dyDescent="0.3">
      <c r="B89" s="8">
        <v>44593</v>
      </c>
      <c r="C89" s="3">
        <v>0.06</v>
      </c>
    </row>
    <row r="90" spans="1:18" x14ac:dyDescent="0.3">
      <c r="B90" s="8">
        <v>44621</v>
      </c>
      <c r="C90" s="3">
        <v>0.08</v>
      </c>
    </row>
    <row r="91" spans="1:18" x14ac:dyDescent="0.3">
      <c r="B91" s="8">
        <v>44652</v>
      </c>
      <c r="C91" s="3">
        <v>0.1</v>
      </c>
    </row>
    <row r="93" spans="1:18" x14ac:dyDescent="0.3">
      <c r="A93" s="1" t="s">
        <v>5</v>
      </c>
    </row>
    <row r="94" spans="1:18" x14ac:dyDescent="0.3">
      <c r="B94" s="8"/>
      <c r="C94" s="2" t="s">
        <v>3</v>
      </c>
      <c r="D94" s="2" t="s">
        <v>2</v>
      </c>
      <c r="E94" s="2" t="s">
        <v>25</v>
      </c>
      <c r="F94" s="2" t="s">
        <v>26</v>
      </c>
      <c r="H94" s="5"/>
      <c r="I94" s="5" t="s">
        <v>3</v>
      </c>
      <c r="J94" s="5" t="s">
        <v>2</v>
      </c>
      <c r="K94" s="5" t="s">
        <v>25</v>
      </c>
      <c r="L94" s="5" t="s">
        <v>26</v>
      </c>
      <c r="N94" s="5"/>
      <c r="O94" s="5" t="s">
        <v>3</v>
      </c>
      <c r="P94" s="5" t="s">
        <v>2</v>
      </c>
      <c r="Q94" s="5" t="s">
        <v>25</v>
      </c>
      <c r="R94" s="5" t="s">
        <v>26</v>
      </c>
    </row>
    <row r="95" spans="1:18" x14ac:dyDescent="0.3">
      <c r="B95" s="8">
        <v>44317</v>
      </c>
      <c r="C95" s="3">
        <v>0.08</v>
      </c>
      <c r="D95" s="3">
        <v>0.98</v>
      </c>
      <c r="E95" s="3">
        <v>15.05</v>
      </c>
      <c r="F95" s="3">
        <v>3.61</v>
      </c>
      <c r="H95" s="5" t="s">
        <v>12</v>
      </c>
      <c r="I95" s="7">
        <f>(SUM(C20,C30,C31)-SUM(C35,C45,C46))/SUM(C5,C15,C16)</f>
        <v>7.9690346083788707E-2</v>
      </c>
      <c r="J95" s="7">
        <f>(SUM(C20,C30,C31)-SUM(C35,C45,C46))/SUM(C20,C30,C31)</f>
        <v>0.96259625962596251</v>
      </c>
      <c r="K95" s="7">
        <f>AVERAGE(E95,E105:E106)</f>
        <v>15.136666666666665</v>
      </c>
      <c r="L95" s="7">
        <f>AVERAGE(F95,F105:F106)</f>
        <v>3.6333333333333329</v>
      </c>
      <c r="N95" s="5" t="s">
        <v>17</v>
      </c>
      <c r="O95" s="7">
        <f>(SUM(C20:C31)-SUM(C35:C46))/SUM(C5:C16)</f>
        <v>6.0073749898695197E-2</v>
      </c>
      <c r="P95" s="7">
        <f>(SUM(C20:C31)-SUM(C35:C46))/SUM(C20:C31)</f>
        <v>0.97276902887139105</v>
      </c>
      <c r="Q95" s="7">
        <f>AVERAGE(E95:E106)</f>
        <v>11.994999999999999</v>
      </c>
      <c r="R95" s="7">
        <f>AVERAGE(F95:F106)</f>
        <v>2.8783333333333339</v>
      </c>
    </row>
    <row r="96" spans="1:18" x14ac:dyDescent="0.3">
      <c r="B96" s="8">
        <v>44348</v>
      </c>
      <c r="C96" s="3">
        <v>0.08</v>
      </c>
      <c r="D96" s="3">
        <v>0.99</v>
      </c>
      <c r="E96" s="3">
        <v>14.41</v>
      </c>
      <c r="F96" s="3">
        <v>3.46</v>
      </c>
      <c r="H96" s="5" t="s">
        <v>13</v>
      </c>
      <c r="I96" s="7">
        <f>(SUM(C21:C23)-SUM(C36:C38))/SUM(C6:C8)</f>
        <v>6.1031893641937035E-2</v>
      </c>
      <c r="J96" s="7">
        <f>(SUM(C21:C23)-SUM(C36:C38))/SUM(C21:C23)</f>
        <v>0.9888392857142857</v>
      </c>
      <c r="K96" s="7">
        <f>AVERAGE(E96:E98)</f>
        <v>13.69</v>
      </c>
      <c r="L96" s="7">
        <f>AVERAGE(F96:F98)</f>
        <v>3.2833333333333337</v>
      </c>
    </row>
    <row r="97" spans="2:12" x14ac:dyDescent="0.3">
      <c r="B97" s="8">
        <v>44378</v>
      </c>
      <c r="C97" s="3">
        <v>0.06</v>
      </c>
      <c r="D97" s="3">
        <v>0.96</v>
      </c>
      <c r="E97" s="3">
        <v>13.98</v>
      </c>
      <c r="F97" s="3">
        <v>3.35</v>
      </c>
      <c r="H97" s="5" t="s">
        <v>14</v>
      </c>
      <c r="I97" s="7">
        <f>(SUM(C24:C26)-SUM(C39:C41))/SUM(C9:C11)</f>
        <v>5.3453249618191069E-2</v>
      </c>
      <c r="J97" s="7">
        <f>(SUM(C24:C26)-SUM(C39:C41))/SUM(C24:C26)</f>
        <v>0.97072419106317409</v>
      </c>
      <c r="K97" s="7">
        <f>AVERAGE(E99:E101)</f>
        <v>9.9166666666666661</v>
      </c>
      <c r="L97" s="7">
        <f>AVERAGE(F99:F101)</f>
        <v>2.3800000000000003</v>
      </c>
    </row>
    <row r="98" spans="2:12" x14ac:dyDescent="0.3">
      <c r="B98" s="8">
        <v>44409</v>
      </c>
      <c r="C98" s="3">
        <v>0.06</v>
      </c>
      <c r="D98" s="3">
        <v>0.99</v>
      </c>
      <c r="E98" s="3">
        <v>12.68</v>
      </c>
      <c r="F98" s="3">
        <v>3.04</v>
      </c>
      <c r="H98" s="5" t="s">
        <v>15</v>
      </c>
      <c r="I98" s="7">
        <f>(SUM(C27:C29)-SUM(C42:C44))/SUM(C12:C14)</f>
        <v>4.7544106684336944E-2</v>
      </c>
      <c r="J98" s="7">
        <f>(SUM(C27:C29)-SUM(C42:C44))/SUM(C27:C29)</f>
        <v>0.96632996632996637</v>
      </c>
      <c r="K98" s="7">
        <f>AVERAGE(E102:E104)</f>
        <v>9.2366666666666664</v>
      </c>
      <c r="L98" s="7">
        <f>AVERAGE(F102:F104)</f>
        <v>2.2166666666666668</v>
      </c>
    </row>
    <row r="99" spans="2:12" x14ac:dyDescent="0.3">
      <c r="B99" s="8">
        <v>44440</v>
      </c>
      <c r="C99" s="3">
        <v>7.0000000000000007E-2</v>
      </c>
      <c r="D99" s="3">
        <v>0.97</v>
      </c>
      <c r="E99" s="3">
        <v>12.71</v>
      </c>
      <c r="F99" s="3">
        <v>3.05</v>
      </c>
    </row>
    <row r="100" spans="2:12" x14ac:dyDescent="0.3">
      <c r="B100" s="8">
        <v>44470</v>
      </c>
      <c r="C100" s="3">
        <v>0.05</v>
      </c>
      <c r="D100" s="3">
        <v>0.98</v>
      </c>
      <c r="E100" s="3">
        <v>9.5</v>
      </c>
      <c r="F100" s="3">
        <v>2.2799999999999998</v>
      </c>
    </row>
    <row r="101" spans="2:12" x14ac:dyDescent="0.3">
      <c r="B101" s="8">
        <v>44501</v>
      </c>
      <c r="C101" s="3">
        <v>0.04</v>
      </c>
      <c r="D101" s="3">
        <v>0.97</v>
      </c>
      <c r="E101" s="3">
        <v>7.54</v>
      </c>
      <c r="F101" s="3">
        <v>1.81</v>
      </c>
    </row>
    <row r="102" spans="2:12" x14ac:dyDescent="0.3">
      <c r="B102" s="8">
        <v>44531</v>
      </c>
      <c r="C102" s="3">
        <v>0.05</v>
      </c>
      <c r="D102" s="3">
        <v>0.98</v>
      </c>
      <c r="E102" s="3">
        <v>7.56</v>
      </c>
      <c r="F102" s="3">
        <v>1.82</v>
      </c>
    </row>
    <row r="103" spans="2:12" x14ac:dyDescent="0.3">
      <c r="B103" s="8">
        <v>44562</v>
      </c>
      <c r="C103" s="3">
        <v>0.05</v>
      </c>
      <c r="D103" s="3">
        <v>0.97</v>
      </c>
      <c r="E103" s="3">
        <v>8.85</v>
      </c>
      <c r="F103" s="3">
        <v>2.12</v>
      </c>
    </row>
    <row r="104" spans="2:12" x14ac:dyDescent="0.3">
      <c r="B104" s="8">
        <v>44593</v>
      </c>
      <c r="C104" s="3">
        <v>0.06</v>
      </c>
      <c r="D104" s="3">
        <v>0.96</v>
      </c>
      <c r="E104" s="3">
        <v>11.3</v>
      </c>
      <c r="F104" s="3">
        <v>2.71</v>
      </c>
    </row>
    <row r="105" spans="2:12" x14ac:dyDescent="0.3">
      <c r="B105" s="8">
        <v>44621</v>
      </c>
      <c r="C105" s="3">
        <v>0.08</v>
      </c>
      <c r="D105" s="3">
        <v>0.95</v>
      </c>
      <c r="E105" s="3">
        <v>12.25</v>
      </c>
      <c r="F105" s="3">
        <v>2.94</v>
      </c>
    </row>
    <row r="106" spans="2:12" x14ac:dyDescent="0.3">
      <c r="B106" s="8">
        <v>44652</v>
      </c>
      <c r="C106" s="3">
        <v>0.1</v>
      </c>
      <c r="D106" s="3">
        <v>0.98</v>
      </c>
      <c r="E106" s="3">
        <v>18.11</v>
      </c>
      <c r="F106" s="3">
        <v>4.3499999999999996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74BFB-00F7-4570-A8ED-17B014C986BF}">
  <dimension ref="A1:R106"/>
  <sheetViews>
    <sheetView workbookViewId="0"/>
  </sheetViews>
  <sheetFormatPr defaultRowHeight="16.5" x14ac:dyDescent="0.3"/>
  <cols>
    <col min="1" max="1" width="9" customWidth="1"/>
    <col min="2" max="2" width="13.125" style="6" bestFit="1" customWidth="1"/>
    <col min="3" max="3" width="14.875" bestFit="1" customWidth="1"/>
    <col min="4" max="4" width="14.25" customWidth="1"/>
    <col min="5" max="5" width="12.125" customWidth="1"/>
    <col min="6" max="6" width="11.5" bestFit="1" customWidth="1"/>
    <col min="7" max="7" width="12.25" customWidth="1"/>
    <col min="8" max="8" width="14.875" customWidth="1"/>
    <col min="9" max="9" width="14.5" customWidth="1"/>
    <col min="10" max="10" width="11.375" customWidth="1"/>
    <col min="13" max="13" width="14.375" customWidth="1"/>
    <col min="14" max="14" width="16.125" customWidth="1"/>
    <col min="15" max="15" width="10.625" bestFit="1" customWidth="1"/>
    <col min="20" max="20" width="12.875" customWidth="1"/>
    <col min="32" max="32" width="12.375" customWidth="1"/>
  </cols>
  <sheetData>
    <row r="1" spans="1:14" x14ac:dyDescent="0.3">
      <c r="A1" s="10" t="s">
        <v>31</v>
      </c>
    </row>
    <row r="2" spans="1:14" x14ac:dyDescent="0.3">
      <c r="A2" s="10"/>
    </row>
    <row r="3" spans="1:14" x14ac:dyDescent="0.3">
      <c r="A3" s="1" t="s">
        <v>4</v>
      </c>
      <c r="F3" s="1" t="s">
        <v>11</v>
      </c>
      <c r="K3" s="1" t="s">
        <v>16</v>
      </c>
    </row>
    <row r="4" spans="1:14" x14ac:dyDescent="0.3">
      <c r="B4" s="8"/>
      <c r="C4" s="2" t="s">
        <v>1</v>
      </c>
      <c r="D4" s="2" t="s">
        <v>0</v>
      </c>
      <c r="G4" s="2"/>
      <c r="H4" s="2" t="s">
        <v>1</v>
      </c>
      <c r="I4" s="2" t="s">
        <v>0</v>
      </c>
      <c r="L4" s="5"/>
      <c r="M4" s="5" t="s">
        <v>1</v>
      </c>
      <c r="N4" s="5" t="s">
        <v>0</v>
      </c>
    </row>
    <row r="5" spans="1:14" x14ac:dyDescent="0.3">
      <c r="B5" s="8">
        <v>44317</v>
      </c>
      <c r="C5" s="3">
        <v>206.7</v>
      </c>
      <c r="D5" s="3">
        <v>238.2</v>
      </c>
      <c r="G5" s="2" t="s">
        <v>12</v>
      </c>
      <c r="H5" s="3">
        <v>200.9</v>
      </c>
      <c r="I5" s="3">
        <v>239.2</v>
      </c>
      <c r="L5" s="5" t="s">
        <v>17</v>
      </c>
      <c r="M5" s="9">
        <v>197</v>
      </c>
      <c r="N5" s="9">
        <v>272.39999999999998</v>
      </c>
    </row>
    <row r="6" spans="1:14" x14ac:dyDescent="0.3">
      <c r="B6" s="8">
        <v>44348</v>
      </c>
      <c r="C6" s="3">
        <v>183.6</v>
      </c>
      <c r="D6" s="3">
        <v>232</v>
      </c>
      <c r="G6" s="2" t="s">
        <v>13</v>
      </c>
      <c r="H6" s="3">
        <v>242.2</v>
      </c>
      <c r="I6" s="3">
        <v>296.10000000000002</v>
      </c>
    </row>
    <row r="7" spans="1:14" x14ac:dyDescent="0.3">
      <c r="B7" s="8">
        <v>44378</v>
      </c>
      <c r="C7" s="3">
        <v>284.60000000000002</v>
      </c>
      <c r="D7" s="3">
        <v>336.2</v>
      </c>
      <c r="G7" s="2" t="s">
        <v>14</v>
      </c>
      <c r="H7" s="3">
        <v>174.9</v>
      </c>
      <c r="I7" s="3">
        <v>256.10000000000002</v>
      </c>
    </row>
    <row r="8" spans="1:14" x14ac:dyDescent="0.3">
      <c r="B8" s="8">
        <v>44409</v>
      </c>
      <c r="C8" s="3">
        <v>258.5</v>
      </c>
      <c r="D8" s="3">
        <v>320.2</v>
      </c>
      <c r="G8" s="2" t="s">
        <v>15</v>
      </c>
      <c r="H8" s="3">
        <v>169.8</v>
      </c>
      <c r="I8" s="3">
        <v>298.10000000000002</v>
      </c>
    </row>
    <row r="9" spans="1:14" x14ac:dyDescent="0.3">
      <c r="B9" s="8">
        <v>44440</v>
      </c>
      <c r="C9" s="3">
        <v>172.5</v>
      </c>
      <c r="D9" s="3">
        <v>267.8</v>
      </c>
    </row>
    <row r="10" spans="1:14" x14ac:dyDescent="0.3">
      <c r="B10" s="8">
        <v>44470</v>
      </c>
      <c r="C10" s="3">
        <v>180.6</v>
      </c>
      <c r="D10" s="3">
        <v>242.8</v>
      </c>
    </row>
    <row r="11" spans="1:14" x14ac:dyDescent="0.3">
      <c r="B11" s="8">
        <v>44501</v>
      </c>
      <c r="C11" s="3">
        <v>171.6</v>
      </c>
      <c r="D11" s="3">
        <v>257.7</v>
      </c>
    </row>
    <row r="12" spans="1:14" x14ac:dyDescent="0.3">
      <c r="B12" s="8">
        <v>44531</v>
      </c>
      <c r="C12" s="3">
        <v>164.8</v>
      </c>
      <c r="D12" s="3">
        <v>291.7</v>
      </c>
    </row>
    <row r="13" spans="1:14" x14ac:dyDescent="0.3">
      <c r="B13" s="8">
        <v>44562</v>
      </c>
      <c r="C13" s="3">
        <v>169.8</v>
      </c>
      <c r="D13" s="3">
        <v>309.89999999999998</v>
      </c>
    </row>
    <row r="14" spans="1:14" x14ac:dyDescent="0.3">
      <c r="B14" s="8">
        <v>44593</v>
      </c>
      <c r="C14" s="3">
        <v>174.9</v>
      </c>
      <c r="D14" s="3">
        <v>292.7</v>
      </c>
    </row>
    <row r="15" spans="1:14" x14ac:dyDescent="0.3">
      <c r="B15" s="8">
        <v>44621</v>
      </c>
      <c r="C15" s="3">
        <v>188.2</v>
      </c>
      <c r="D15" s="3">
        <v>260</v>
      </c>
    </row>
    <row r="16" spans="1:14" x14ac:dyDescent="0.3">
      <c r="B16" s="8">
        <v>44652</v>
      </c>
      <c r="C16" s="3">
        <v>207.6</v>
      </c>
      <c r="D16" s="3">
        <v>232.4</v>
      </c>
    </row>
    <row r="18" spans="1:13" x14ac:dyDescent="0.3">
      <c r="A18" s="1" t="s">
        <v>6</v>
      </c>
      <c r="F18" s="1" t="s">
        <v>18</v>
      </c>
      <c r="K18" s="1" t="s">
        <v>19</v>
      </c>
    </row>
    <row r="19" spans="1:13" x14ac:dyDescent="0.3">
      <c r="B19" s="8"/>
      <c r="C19" s="2" t="s">
        <v>20</v>
      </c>
      <c r="G19" s="2"/>
      <c r="H19" s="2" t="s">
        <v>20</v>
      </c>
      <c r="L19" s="5"/>
      <c r="M19" s="5" t="s">
        <v>7</v>
      </c>
    </row>
    <row r="20" spans="1:13" x14ac:dyDescent="0.3">
      <c r="B20" s="8">
        <v>44317</v>
      </c>
      <c r="C20" s="3">
        <v>1898.3</v>
      </c>
      <c r="G20" s="2" t="s">
        <v>12</v>
      </c>
      <c r="H20" s="3">
        <v>1877.2</v>
      </c>
      <c r="L20" s="5" t="s">
        <v>17</v>
      </c>
      <c r="M20" s="4">
        <v>1656.8</v>
      </c>
    </row>
    <row r="21" spans="1:13" x14ac:dyDescent="0.3">
      <c r="B21" s="8">
        <v>44348</v>
      </c>
      <c r="C21" s="3">
        <v>1813.6</v>
      </c>
      <c r="G21" s="2" t="s">
        <v>13</v>
      </c>
      <c r="H21" s="3">
        <v>1724.9</v>
      </c>
    </row>
    <row r="22" spans="1:13" x14ac:dyDescent="0.3">
      <c r="B22" s="8">
        <v>44378</v>
      </c>
      <c r="C22" s="3">
        <v>1819.2</v>
      </c>
      <c r="G22" s="2" t="s">
        <v>14</v>
      </c>
      <c r="H22" s="3">
        <v>1443.8</v>
      </c>
    </row>
    <row r="23" spans="1:13" x14ac:dyDescent="0.3">
      <c r="B23" s="8">
        <v>44409</v>
      </c>
      <c r="C23" s="3">
        <v>1541.9</v>
      </c>
      <c r="G23" s="2" t="s">
        <v>15</v>
      </c>
      <c r="H23" s="3">
        <v>1581.4</v>
      </c>
    </row>
    <row r="24" spans="1:13" x14ac:dyDescent="0.3">
      <c r="B24" s="8">
        <v>44440</v>
      </c>
      <c r="C24" s="3">
        <v>1311</v>
      </c>
    </row>
    <row r="25" spans="1:13" x14ac:dyDescent="0.3">
      <c r="B25" s="8">
        <v>44470</v>
      </c>
      <c r="C25" s="3">
        <v>1633.1</v>
      </c>
    </row>
    <row r="26" spans="1:13" x14ac:dyDescent="0.3">
      <c r="B26" s="8">
        <v>44501</v>
      </c>
      <c r="C26" s="3">
        <v>1387.3</v>
      </c>
    </row>
    <row r="27" spans="1:13" x14ac:dyDescent="0.3">
      <c r="B27" s="8">
        <v>44531</v>
      </c>
      <c r="C27" s="3">
        <v>1449</v>
      </c>
    </row>
    <row r="28" spans="1:13" x14ac:dyDescent="0.3">
      <c r="B28" s="8">
        <v>44562</v>
      </c>
      <c r="C28" s="3">
        <v>1569.1</v>
      </c>
    </row>
    <row r="29" spans="1:13" x14ac:dyDescent="0.3">
      <c r="B29" s="8">
        <v>44593</v>
      </c>
      <c r="C29" s="3">
        <v>1726</v>
      </c>
    </row>
    <row r="30" spans="1:13" x14ac:dyDescent="0.3">
      <c r="B30" s="8">
        <v>44621</v>
      </c>
      <c r="C30" s="3">
        <v>1704.7</v>
      </c>
    </row>
    <row r="31" spans="1:13" x14ac:dyDescent="0.3">
      <c r="B31" s="8">
        <v>44652</v>
      </c>
      <c r="C31" s="3">
        <v>2028.6</v>
      </c>
    </row>
    <row r="33" spans="1:14" x14ac:dyDescent="0.3">
      <c r="A33" s="1" t="s">
        <v>8</v>
      </c>
      <c r="F33" s="1" t="s">
        <v>21</v>
      </c>
      <c r="K33" s="1" t="s">
        <v>22</v>
      </c>
    </row>
    <row r="34" spans="1:14" x14ac:dyDescent="0.3">
      <c r="B34" s="8"/>
      <c r="C34" s="2" t="s">
        <v>9</v>
      </c>
      <c r="D34" s="2" t="s">
        <v>29</v>
      </c>
      <c r="G34" s="2"/>
      <c r="H34" s="2" t="s">
        <v>9</v>
      </c>
      <c r="I34" s="2" t="s">
        <v>29</v>
      </c>
      <c r="L34" s="5"/>
      <c r="M34" s="5" t="s">
        <v>9</v>
      </c>
      <c r="N34" s="2" t="s">
        <v>29</v>
      </c>
    </row>
    <row r="35" spans="1:14" x14ac:dyDescent="0.3">
      <c r="B35" s="8">
        <v>44317</v>
      </c>
      <c r="C35" s="3">
        <v>1729.1</v>
      </c>
      <c r="D35" s="3">
        <v>27.9</v>
      </c>
      <c r="G35" s="2" t="s">
        <v>12</v>
      </c>
      <c r="H35" s="3">
        <v>1712.5</v>
      </c>
      <c r="I35" s="3">
        <v>27.7</v>
      </c>
      <c r="L35" s="5" t="s">
        <v>17</v>
      </c>
      <c r="M35" s="4">
        <v>1506.1</v>
      </c>
      <c r="N35" s="3">
        <v>27.4</v>
      </c>
    </row>
    <row r="36" spans="1:14" x14ac:dyDescent="0.3">
      <c r="B36" s="8">
        <v>44348</v>
      </c>
      <c r="C36" s="3">
        <v>1664.8</v>
      </c>
      <c r="D36" s="3">
        <v>27.4</v>
      </c>
      <c r="G36" s="2" t="s">
        <v>13</v>
      </c>
      <c r="H36" s="3">
        <v>1544.9</v>
      </c>
      <c r="I36" s="3">
        <v>27.2</v>
      </c>
    </row>
    <row r="37" spans="1:14" x14ac:dyDescent="0.3">
      <c r="B37" s="8">
        <v>44378</v>
      </c>
      <c r="C37" s="3">
        <v>1610.7</v>
      </c>
      <c r="D37" s="3">
        <v>27.2</v>
      </c>
      <c r="G37" s="2" t="s">
        <v>14</v>
      </c>
      <c r="H37" s="3">
        <v>1311.3</v>
      </c>
      <c r="I37" s="3">
        <v>27.2</v>
      </c>
    </row>
    <row r="38" spans="1:14" x14ac:dyDescent="0.3">
      <c r="B38" s="8">
        <v>44409</v>
      </c>
      <c r="C38" s="3">
        <v>1359.1</v>
      </c>
      <c r="D38" s="3">
        <v>26.9</v>
      </c>
      <c r="G38" s="2" t="s">
        <v>15</v>
      </c>
      <c r="H38" s="3">
        <v>1455.9</v>
      </c>
      <c r="I38" s="3">
        <v>27.6</v>
      </c>
    </row>
    <row r="39" spans="1:14" x14ac:dyDescent="0.3">
      <c r="B39" s="8">
        <v>44440</v>
      </c>
      <c r="C39" s="3">
        <v>1179.0999999999999</v>
      </c>
      <c r="D39" s="3">
        <v>26.7</v>
      </c>
    </row>
    <row r="40" spans="1:14" x14ac:dyDescent="0.3">
      <c r="B40" s="8">
        <v>44470</v>
      </c>
      <c r="C40" s="3">
        <v>1492.2</v>
      </c>
      <c r="D40" s="3">
        <v>28.1</v>
      </c>
    </row>
    <row r="41" spans="1:14" x14ac:dyDescent="0.3">
      <c r="B41" s="8">
        <v>44501</v>
      </c>
      <c r="C41" s="3">
        <v>1262.8</v>
      </c>
      <c r="D41" s="3">
        <v>26.7</v>
      </c>
    </row>
    <row r="42" spans="1:14" x14ac:dyDescent="0.3">
      <c r="B42" s="8">
        <v>44531</v>
      </c>
      <c r="C42" s="3">
        <v>1331.3</v>
      </c>
      <c r="D42" s="3">
        <v>28.4</v>
      </c>
    </row>
    <row r="43" spans="1:14" x14ac:dyDescent="0.3">
      <c r="B43" s="8">
        <v>44562</v>
      </c>
      <c r="C43" s="3">
        <v>1446</v>
      </c>
      <c r="D43" s="3">
        <v>28.5</v>
      </c>
    </row>
    <row r="44" spans="1:14" x14ac:dyDescent="0.3">
      <c r="B44" s="8">
        <v>44593</v>
      </c>
      <c r="C44" s="3">
        <v>1590.3</v>
      </c>
      <c r="D44" s="3">
        <v>25.8</v>
      </c>
    </row>
    <row r="45" spans="1:14" x14ac:dyDescent="0.3">
      <c r="B45" s="8">
        <v>44621</v>
      </c>
      <c r="C45" s="3">
        <v>1558.5</v>
      </c>
      <c r="D45" s="3">
        <v>28.1</v>
      </c>
    </row>
    <row r="46" spans="1:14" x14ac:dyDescent="0.3">
      <c r="B46" s="8">
        <v>44652</v>
      </c>
      <c r="C46" s="3">
        <v>1849.8</v>
      </c>
      <c r="D46" s="3">
        <v>27.2</v>
      </c>
    </row>
    <row r="48" spans="1:14" x14ac:dyDescent="0.3">
      <c r="A48" s="1" t="s">
        <v>10</v>
      </c>
      <c r="F48" s="1" t="s">
        <v>23</v>
      </c>
      <c r="K48" s="1" t="s">
        <v>24</v>
      </c>
    </row>
    <row r="49" spans="1:14" x14ac:dyDescent="0.3">
      <c r="B49" s="8"/>
      <c r="C49" s="2" t="s">
        <v>1</v>
      </c>
      <c r="D49" s="2" t="s">
        <v>0</v>
      </c>
      <c r="G49" s="2"/>
      <c r="H49" s="2" t="s">
        <v>1</v>
      </c>
      <c r="I49" s="2" t="s">
        <v>0</v>
      </c>
      <c r="L49" s="5"/>
      <c r="M49" s="5" t="s">
        <v>1</v>
      </c>
      <c r="N49" s="5" t="s">
        <v>0</v>
      </c>
    </row>
    <row r="50" spans="1:14" x14ac:dyDescent="0.3">
      <c r="B50" s="8">
        <v>44317</v>
      </c>
      <c r="C50" s="3">
        <v>37.5</v>
      </c>
      <c r="D50" s="3">
        <v>238.2</v>
      </c>
      <c r="G50" s="2" t="s">
        <v>12</v>
      </c>
      <c r="H50" s="3">
        <v>36.200000000000003</v>
      </c>
      <c r="I50" s="3">
        <v>239.2</v>
      </c>
      <c r="L50" s="5" t="s">
        <v>17</v>
      </c>
      <c r="M50" s="4">
        <v>46.3</v>
      </c>
      <c r="N50" s="4">
        <v>272.39999999999998</v>
      </c>
    </row>
    <row r="51" spans="1:14" x14ac:dyDescent="0.3">
      <c r="B51" s="8">
        <v>44348</v>
      </c>
      <c r="C51" s="3">
        <v>34.799999999999997</v>
      </c>
      <c r="D51" s="3">
        <v>232</v>
      </c>
      <c r="G51" s="2" t="s">
        <v>13</v>
      </c>
      <c r="H51" s="3">
        <v>62.2</v>
      </c>
      <c r="I51" s="3">
        <v>296.10000000000002</v>
      </c>
    </row>
    <row r="52" spans="1:14" x14ac:dyDescent="0.3">
      <c r="B52" s="8">
        <v>44378</v>
      </c>
      <c r="C52" s="3">
        <v>76.099999999999994</v>
      </c>
      <c r="D52" s="3">
        <v>336.2</v>
      </c>
      <c r="G52" s="2" t="s">
        <v>14</v>
      </c>
      <c r="H52" s="3">
        <v>42.5</v>
      </c>
      <c r="I52" s="3">
        <v>256.10000000000002</v>
      </c>
    </row>
    <row r="53" spans="1:14" x14ac:dyDescent="0.3">
      <c r="B53" s="8">
        <v>44409</v>
      </c>
      <c r="C53" s="3">
        <v>75.7</v>
      </c>
      <c r="D53" s="3">
        <v>320.2</v>
      </c>
      <c r="G53" s="2" t="s">
        <v>15</v>
      </c>
      <c r="H53" s="3">
        <v>44.3</v>
      </c>
      <c r="I53" s="3">
        <v>298.10000000000002</v>
      </c>
    </row>
    <row r="54" spans="1:14" x14ac:dyDescent="0.3">
      <c r="B54" s="8">
        <v>44440</v>
      </c>
      <c r="C54" s="3">
        <v>40.6</v>
      </c>
      <c r="D54" s="3">
        <v>267.8</v>
      </c>
    </row>
    <row r="55" spans="1:14" x14ac:dyDescent="0.3">
      <c r="B55" s="8">
        <v>44470</v>
      </c>
      <c r="C55" s="3">
        <v>39.700000000000003</v>
      </c>
      <c r="D55" s="3">
        <v>242.8</v>
      </c>
    </row>
    <row r="56" spans="1:14" x14ac:dyDescent="0.3">
      <c r="B56" s="8">
        <v>44501</v>
      </c>
      <c r="C56" s="3">
        <v>47.1</v>
      </c>
      <c r="D56" s="3">
        <v>257.7</v>
      </c>
    </row>
    <row r="57" spans="1:14" x14ac:dyDescent="0.3">
      <c r="B57" s="8">
        <v>44531</v>
      </c>
      <c r="C57" s="3">
        <v>47.1</v>
      </c>
      <c r="D57" s="3">
        <v>291.7</v>
      </c>
    </row>
    <row r="58" spans="1:14" x14ac:dyDescent="0.3">
      <c r="B58" s="8">
        <v>44562</v>
      </c>
      <c r="C58" s="3">
        <v>46.7</v>
      </c>
      <c r="D58" s="3">
        <v>309.89999999999998</v>
      </c>
    </row>
    <row r="59" spans="1:14" x14ac:dyDescent="0.3">
      <c r="B59" s="8">
        <v>44593</v>
      </c>
      <c r="C59" s="3">
        <v>39.200000000000003</v>
      </c>
      <c r="D59" s="3">
        <v>292.7</v>
      </c>
    </row>
    <row r="60" spans="1:14" x14ac:dyDescent="0.3">
      <c r="B60" s="8">
        <v>44621</v>
      </c>
      <c r="C60" s="3">
        <v>42</v>
      </c>
      <c r="D60" s="3">
        <v>260</v>
      </c>
    </row>
    <row r="61" spans="1:14" x14ac:dyDescent="0.3">
      <c r="B61" s="8">
        <v>44652</v>
      </c>
      <c r="C61" s="3">
        <v>28.9</v>
      </c>
      <c r="D61" s="3">
        <v>232.4</v>
      </c>
    </row>
    <row r="63" spans="1:14" x14ac:dyDescent="0.3">
      <c r="A63" s="1" t="s">
        <v>27</v>
      </c>
    </row>
    <row r="64" spans="1:14" x14ac:dyDescent="0.3">
      <c r="B64" s="8"/>
      <c r="C64" s="11" t="s">
        <v>33</v>
      </c>
    </row>
    <row r="65" spans="1:3" x14ac:dyDescent="0.3">
      <c r="B65" s="8">
        <v>44317</v>
      </c>
      <c r="C65" s="3">
        <v>0.1</v>
      </c>
    </row>
    <row r="66" spans="1:3" x14ac:dyDescent="0.3">
      <c r="B66" s="8">
        <v>44348</v>
      </c>
      <c r="C66" s="3">
        <v>0.09</v>
      </c>
    </row>
    <row r="67" spans="1:3" x14ac:dyDescent="0.3">
      <c r="B67" s="8">
        <v>44378</v>
      </c>
      <c r="C67" s="3">
        <v>0.12</v>
      </c>
    </row>
    <row r="68" spans="1:3" x14ac:dyDescent="0.3">
      <c r="B68" s="8">
        <v>44409</v>
      </c>
      <c r="C68" s="3">
        <v>0.13</v>
      </c>
    </row>
    <row r="69" spans="1:3" x14ac:dyDescent="0.3">
      <c r="B69" s="8">
        <v>44440</v>
      </c>
      <c r="C69" s="3">
        <v>0.11</v>
      </c>
    </row>
    <row r="70" spans="1:3" x14ac:dyDescent="0.3">
      <c r="B70" s="8">
        <v>44470</v>
      </c>
      <c r="C70" s="3">
        <v>0.09</v>
      </c>
    </row>
    <row r="71" spans="1:3" x14ac:dyDescent="0.3">
      <c r="B71" s="8">
        <v>44501</v>
      </c>
      <c r="C71" s="3">
        <v>0.11</v>
      </c>
    </row>
    <row r="72" spans="1:3" x14ac:dyDescent="0.3">
      <c r="B72" s="8">
        <v>44531</v>
      </c>
      <c r="C72" s="3">
        <v>0.08</v>
      </c>
    </row>
    <row r="73" spans="1:3" x14ac:dyDescent="0.3">
      <c r="B73" s="8">
        <v>44562</v>
      </c>
      <c r="C73" s="3">
        <v>0.08</v>
      </c>
    </row>
    <row r="74" spans="1:3" x14ac:dyDescent="0.3">
      <c r="B74" s="8">
        <v>44593</v>
      </c>
      <c r="C74" s="3">
        <v>0.08</v>
      </c>
    </row>
    <row r="75" spans="1:3" x14ac:dyDescent="0.3">
      <c r="B75" s="8">
        <v>44621</v>
      </c>
      <c r="C75" s="3">
        <v>0.09</v>
      </c>
    </row>
    <row r="76" spans="1:3" x14ac:dyDescent="0.3">
      <c r="B76" s="8">
        <v>44652</v>
      </c>
      <c r="C76" s="3">
        <v>0.09</v>
      </c>
    </row>
    <row r="78" spans="1:3" x14ac:dyDescent="0.3">
      <c r="A78" s="1" t="s">
        <v>28</v>
      </c>
    </row>
    <row r="79" spans="1:3" x14ac:dyDescent="0.3">
      <c r="B79" s="8"/>
      <c r="C79" s="11" t="s">
        <v>33</v>
      </c>
    </row>
    <row r="80" spans="1:3" x14ac:dyDescent="0.3">
      <c r="B80" s="8">
        <v>44317</v>
      </c>
      <c r="C80" s="3">
        <v>0.79</v>
      </c>
    </row>
    <row r="81" spans="1:18" x14ac:dyDescent="0.3">
      <c r="B81" s="8">
        <v>44348</v>
      </c>
      <c r="C81" s="3">
        <v>0.79</v>
      </c>
    </row>
    <row r="82" spans="1:18" x14ac:dyDescent="0.3">
      <c r="B82" s="8">
        <v>44378</v>
      </c>
      <c r="C82" s="3">
        <v>0.73</v>
      </c>
    </row>
    <row r="83" spans="1:18" x14ac:dyDescent="0.3">
      <c r="B83" s="8">
        <v>44409</v>
      </c>
      <c r="C83" s="3">
        <v>0.69</v>
      </c>
    </row>
    <row r="84" spans="1:18" x14ac:dyDescent="0.3">
      <c r="B84" s="8">
        <v>44440</v>
      </c>
      <c r="C84" s="3">
        <v>0.75</v>
      </c>
    </row>
    <row r="85" spans="1:18" x14ac:dyDescent="0.3">
      <c r="B85" s="8">
        <v>44470</v>
      </c>
      <c r="C85" s="3">
        <v>0.76</v>
      </c>
    </row>
    <row r="86" spans="1:18" x14ac:dyDescent="0.3">
      <c r="B86" s="8">
        <v>44501</v>
      </c>
      <c r="C86" s="3">
        <v>0.71</v>
      </c>
    </row>
    <row r="87" spans="1:18" x14ac:dyDescent="0.3">
      <c r="B87" s="8">
        <v>44531</v>
      </c>
      <c r="C87" s="3">
        <v>0.71</v>
      </c>
    </row>
    <row r="88" spans="1:18" x14ac:dyDescent="0.3">
      <c r="B88" s="8">
        <v>44562</v>
      </c>
      <c r="C88" s="3">
        <v>0.72</v>
      </c>
    </row>
    <row r="89" spans="1:18" x14ac:dyDescent="0.3">
      <c r="B89" s="8">
        <v>44593</v>
      </c>
      <c r="C89" s="3">
        <v>0.77</v>
      </c>
    </row>
    <row r="90" spans="1:18" x14ac:dyDescent="0.3">
      <c r="B90" s="8">
        <v>44621</v>
      </c>
      <c r="C90" s="3">
        <v>0.75</v>
      </c>
    </row>
    <row r="91" spans="1:18" x14ac:dyDescent="0.3">
      <c r="B91" s="8">
        <v>44652</v>
      </c>
      <c r="C91" s="3">
        <v>0.84</v>
      </c>
    </row>
    <row r="93" spans="1:18" x14ac:dyDescent="0.3">
      <c r="A93" s="1" t="s">
        <v>5</v>
      </c>
    </row>
    <row r="94" spans="1:18" x14ac:dyDescent="0.3">
      <c r="B94" s="8"/>
      <c r="C94" s="2" t="s">
        <v>3</v>
      </c>
      <c r="D94" s="2" t="s">
        <v>2</v>
      </c>
      <c r="E94" s="2" t="s">
        <v>25</v>
      </c>
      <c r="F94" s="2" t="s">
        <v>26</v>
      </c>
      <c r="H94" s="5"/>
      <c r="I94" s="5" t="s">
        <v>3</v>
      </c>
      <c r="J94" s="5" t="s">
        <v>2</v>
      </c>
      <c r="K94" s="5" t="s">
        <v>25</v>
      </c>
      <c r="L94" s="5" t="s">
        <v>26</v>
      </c>
      <c r="N94" s="5"/>
      <c r="O94" s="5" t="s">
        <v>3</v>
      </c>
      <c r="P94" s="5" t="s">
        <v>2</v>
      </c>
      <c r="Q94" s="5" t="s">
        <v>25</v>
      </c>
      <c r="R94" s="5" t="s">
        <v>26</v>
      </c>
    </row>
    <row r="95" spans="1:18" x14ac:dyDescent="0.3">
      <c r="B95" s="8">
        <v>44317</v>
      </c>
      <c r="C95" s="3">
        <v>0.79</v>
      </c>
      <c r="D95" s="3">
        <v>0.1</v>
      </c>
      <c r="E95" s="3">
        <v>14.18</v>
      </c>
      <c r="F95" s="3">
        <v>3.4</v>
      </c>
      <c r="H95" s="5" t="s">
        <v>12</v>
      </c>
      <c r="I95" s="7">
        <f>(SUM(C20,C30,C31)-SUM(C35,C45,C46))/SUM(C5,C15,C16)</f>
        <v>0.82024896265560288</v>
      </c>
      <c r="J95" s="7">
        <f>(SUM(C20,C30,C31)-SUM(C35,C45,C46))/SUM(C20,C30,C31)</f>
        <v>8.7754812131543555E-2</v>
      </c>
      <c r="K95" s="7">
        <f>AVERAGE(E95,E105:E106)</f>
        <v>14.186666666666667</v>
      </c>
      <c r="L95" s="7">
        <f>AVERAGE(F95,F105:F106)</f>
        <v>3.4066666666666663</v>
      </c>
      <c r="N95" s="5" t="s">
        <v>17</v>
      </c>
      <c r="O95" s="7">
        <f>(SUM(C20:C31)-SUM(C35:C46))/SUM(C5:C16)</f>
        <v>0.76504188880426605</v>
      </c>
      <c r="P95" s="7">
        <f>(SUM(C20:C31)-SUM(C35:C46))/SUM(C20:C31)</f>
        <v>9.0942469997686445E-2</v>
      </c>
      <c r="Q95" s="7">
        <f>AVERAGE(E95:E106)</f>
        <v>12.621666666666668</v>
      </c>
      <c r="R95" s="7">
        <f>AVERAGE(F95:F106)</f>
        <v>3.03</v>
      </c>
    </row>
    <row r="96" spans="1:18" x14ac:dyDescent="0.3">
      <c r="B96" s="8">
        <v>44348</v>
      </c>
      <c r="C96" s="3">
        <v>0.79</v>
      </c>
      <c r="D96" s="3">
        <v>0.09</v>
      </c>
      <c r="E96" s="3">
        <v>13.99</v>
      </c>
      <c r="F96" s="3">
        <v>3.36</v>
      </c>
      <c r="H96" s="5" t="s">
        <v>13</v>
      </c>
      <c r="I96" s="7">
        <f>(SUM(C21:C23)-SUM(C36:C38))/SUM(C6:C8)</f>
        <v>0.74322278794550756</v>
      </c>
      <c r="J96" s="7">
        <f>(SUM(C21:C23)-SUM(C36:C38))/SUM(C21:C23)</f>
        <v>0.10437320037876598</v>
      </c>
      <c r="K96" s="7">
        <f>AVERAGE(E96:E98)</f>
        <v>13.026666666666666</v>
      </c>
      <c r="L96" s="7">
        <f>AVERAGE(F96:F98)</f>
        <v>3.1266666666666665</v>
      </c>
    </row>
    <row r="97" spans="2:12" x14ac:dyDescent="0.3">
      <c r="B97" s="8">
        <v>44378</v>
      </c>
      <c r="C97" s="3">
        <v>0.73</v>
      </c>
      <c r="D97" s="3">
        <v>0.12</v>
      </c>
      <c r="E97" s="3">
        <v>13.58</v>
      </c>
      <c r="F97" s="3">
        <v>3.26</v>
      </c>
      <c r="H97" s="5" t="s">
        <v>14</v>
      </c>
      <c r="I97" s="7">
        <f>(SUM(C24:C26)-SUM(C39:C41))/SUM(C9:C11)</f>
        <v>0.75719458738326517</v>
      </c>
      <c r="J97" s="7">
        <f>(SUM(C24:C26)-SUM(C39:C41))/SUM(C24:C26)</f>
        <v>9.1725539086669278E-2</v>
      </c>
      <c r="K97" s="7">
        <f>AVERAGE(E99:E101)</f>
        <v>11.003333333333332</v>
      </c>
      <c r="L97" s="7">
        <f>AVERAGE(F99:F101)</f>
        <v>2.6433333333333331</v>
      </c>
    </row>
    <row r="98" spans="2:12" x14ac:dyDescent="0.3">
      <c r="B98" s="8">
        <v>44409</v>
      </c>
      <c r="C98" s="3">
        <v>0.69</v>
      </c>
      <c r="D98" s="3">
        <v>0.13</v>
      </c>
      <c r="E98" s="3">
        <v>11.51</v>
      </c>
      <c r="F98" s="3">
        <v>2.76</v>
      </c>
      <c r="H98" s="5" t="s">
        <v>15</v>
      </c>
      <c r="I98" s="7">
        <f>(SUM(C27:C29)-SUM(C42:C44))/SUM(C12:C14)</f>
        <v>0.73895976447497547</v>
      </c>
      <c r="J98" s="7">
        <f>(SUM(C27:C29)-SUM(C42:C44))/SUM(C27:C29)</f>
        <v>7.936173352163739E-2</v>
      </c>
      <c r="K98" s="7">
        <f>AVERAGE(E102:E104)</f>
        <v>12.270000000000001</v>
      </c>
      <c r="L98" s="7">
        <f>AVERAGE(F102:F104)</f>
        <v>2.9433333333333334</v>
      </c>
    </row>
    <row r="99" spans="2:12" x14ac:dyDescent="0.3">
      <c r="B99" s="8">
        <v>44440</v>
      </c>
      <c r="C99" s="3">
        <v>0.75</v>
      </c>
      <c r="D99" s="3">
        <v>0.11</v>
      </c>
      <c r="E99" s="3">
        <v>10.119999999999999</v>
      </c>
      <c r="F99" s="3">
        <v>2.4300000000000002</v>
      </c>
    </row>
    <row r="100" spans="2:12" x14ac:dyDescent="0.3">
      <c r="B100" s="8">
        <v>44470</v>
      </c>
      <c r="C100" s="3">
        <v>0.76</v>
      </c>
      <c r="D100" s="3">
        <v>0.09</v>
      </c>
      <c r="E100" s="3">
        <v>12.19</v>
      </c>
      <c r="F100" s="3">
        <v>2.93</v>
      </c>
    </row>
    <row r="101" spans="2:12" x14ac:dyDescent="0.3">
      <c r="B101" s="8">
        <v>44501</v>
      </c>
      <c r="C101" s="3">
        <v>0.71</v>
      </c>
      <c r="D101" s="3">
        <v>0.11</v>
      </c>
      <c r="E101" s="3">
        <v>10.7</v>
      </c>
      <c r="F101" s="3">
        <v>2.57</v>
      </c>
    </row>
    <row r="102" spans="2:12" x14ac:dyDescent="0.3">
      <c r="B102" s="8">
        <v>44531</v>
      </c>
      <c r="C102" s="3">
        <v>0.71</v>
      </c>
      <c r="D102" s="3">
        <v>0.08</v>
      </c>
      <c r="E102" s="3">
        <v>10.82</v>
      </c>
      <c r="F102" s="3">
        <v>2.6</v>
      </c>
    </row>
    <row r="103" spans="2:12" x14ac:dyDescent="0.3">
      <c r="B103" s="8">
        <v>44562</v>
      </c>
      <c r="C103" s="3">
        <v>0.72</v>
      </c>
      <c r="D103" s="3">
        <v>0.08</v>
      </c>
      <c r="E103" s="3">
        <v>11.72</v>
      </c>
      <c r="F103" s="3">
        <v>2.81</v>
      </c>
    </row>
    <row r="104" spans="2:12" x14ac:dyDescent="0.3">
      <c r="B104" s="8">
        <v>44593</v>
      </c>
      <c r="C104" s="3">
        <v>0.77</v>
      </c>
      <c r="D104" s="3">
        <v>0.08</v>
      </c>
      <c r="E104" s="3">
        <v>14.27</v>
      </c>
      <c r="F104" s="3">
        <v>3.42</v>
      </c>
    </row>
    <row r="105" spans="2:12" x14ac:dyDescent="0.3">
      <c r="B105" s="8">
        <v>44621</v>
      </c>
      <c r="C105" s="3">
        <v>0.75</v>
      </c>
      <c r="D105" s="3">
        <v>0.09</v>
      </c>
      <c r="E105" s="3">
        <v>12.73</v>
      </c>
      <c r="F105" s="3">
        <v>3.06</v>
      </c>
    </row>
    <row r="106" spans="2:12" x14ac:dyDescent="0.3">
      <c r="B106" s="8">
        <v>44652</v>
      </c>
      <c r="C106" s="3">
        <v>0.84</v>
      </c>
      <c r="D106" s="3">
        <v>0.09</v>
      </c>
      <c r="E106" s="3">
        <v>15.65</v>
      </c>
      <c r="F106" s="3">
        <v>3.76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평균_300W</vt:lpstr>
      <vt:lpstr>평균_18kW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김동현</dc:creator>
  <cp:lastModifiedBy>김동현</cp:lastModifiedBy>
  <dcterms:created xsi:type="dcterms:W3CDTF">2022-09-20T06:33:19Z</dcterms:created>
  <dcterms:modified xsi:type="dcterms:W3CDTF">2022-12-28T18:59:46Z</dcterms:modified>
</cp:coreProperties>
</file>