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zy4\Dropbox\PC (3)\Desktop\5. Data Analysis and Estimation\55. 서비스업 추정(20201116)\Result\"/>
    </mc:Choice>
  </mc:AlternateContent>
  <xr:revisionPtr revIDLastSave="0" documentId="13_ncr:1_{51799553-27FC-485E-9D09-336140F5E4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조사결과" sheetId="9" r:id="rId1"/>
    <sheet name="코드표" sheetId="8" r:id="rId2"/>
    <sheet name="매출액및종사자수 추정" sheetId="10" r:id="rId3"/>
    <sheet name="2020년도 표본조사 결과(적격률)" sheetId="11" r:id="rId4"/>
    <sheet name="2020년도 모집단 요약" sheetId="1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0" l="1"/>
  <c r="N19" i="10"/>
  <c r="M19" i="10"/>
  <c r="L19" i="10"/>
  <c r="J19" i="10"/>
  <c r="I19" i="10"/>
  <c r="H19" i="10"/>
  <c r="G19" i="10"/>
  <c r="O3" i="10" l="1"/>
  <c r="P3" i="10"/>
  <c r="Q3" i="10"/>
  <c r="N3" i="10"/>
  <c r="Q35" i="11" l="1"/>
  <c r="Q53" i="11" s="1"/>
  <c r="C19" i="10" s="1"/>
  <c r="R35" i="11"/>
  <c r="S53" i="11"/>
  <c r="E19" i="10" s="1"/>
  <c r="Q41" i="11"/>
  <c r="Q46" i="11"/>
  <c r="Q50" i="11"/>
  <c r="P32" i="11"/>
  <c r="T32" i="11" s="1"/>
  <c r="P33" i="11"/>
  <c r="T33" i="11" s="1"/>
  <c r="P34" i="11"/>
  <c r="T34" i="11" s="1"/>
  <c r="P35" i="11"/>
  <c r="P36" i="11"/>
  <c r="P37" i="11"/>
  <c r="T37" i="11" s="1"/>
  <c r="P38" i="11"/>
  <c r="T38" i="11" s="1"/>
  <c r="P39" i="11"/>
  <c r="T39" i="11" s="1"/>
  <c r="P40" i="11"/>
  <c r="P41" i="11"/>
  <c r="T41" i="11" s="1"/>
  <c r="P42" i="11"/>
  <c r="T42" i="11" s="1"/>
  <c r="P43" i="11"/>
  <c r="P44" i="11"/>
  <c r="T44" i="11" s="1"/>
  <c r="P45" i="11"/>
  <c r="T45" i="11" s="1"/>
  <c r="P46" i="11"/>
  <c r="P47" i="11"/>
  <c r="T47" i="11" s="1"/>
  <c r="P48" i="11"/>
  <c r="P49" i="11"/>
  <c r="P50" i="11"/>
  <c r="P51" i="11"/>
  <c r="T51" i="11" s="1"/>
  <c r="P52" i="11"/>
  <c r="T52" i="11" s="1"/>
  <c r="P31" i="11"/>
  <c r="T31" i="11" s="1"/>
  <c r="T48" i="11"/>
  <c r="T43" i="11"/>
  <c r="T40" i="11"/>
  <c r="T36" i="11"/>
  <c r="U26" i="11"/>
  <c r="T26" i="11"/>
  <c r="S26" i="11"/>
  <c r="R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T35" i="11" l="1"/>
  <c r="T46" i="11"/>
  <c r="R53" i="11"/>
  <c r="D19" i="10" s="1"/>
  <c r="T50" i="11"/>
  <c r="T49" i="11"/>
  <c r="P53" i="11"/>
  <c r="B19" i="10" s="1"/>
  <c r="V26" i="11"/>
  <c r="D24" i="12"/>
  <c r="C3" i="10" s="1"/>
  <c r="E24" i="12"/>
  <c r="D3" i="10" s="1"/>
  <c r="F24" i="12"/>
  <c r="E3" i="10" s="1"/>
  <c r="C24" i="12"/>
  <c r="B3" i="10" s="1"/>
  <c r="T53" i="11" l="1"/>
  <c r="G14" i="12"/>
  <c r="G15" i="12"/>
  <c r="G10" i="12"/>
  <c r="G11" i="12"/>
  <c r="G9" i="12"/>
  <c r="G7" i="12"/>
  <c r="G8" i="12"/>
  <c r="G16" i="12"/>
  <c r="G17" i="12"/>
  <c r="G18" i="12"/>
  <c r="G3" i="12"/>
  <c r="G2" i="12"/>
  <c r="G24" i="12" s="1"/>
  <c r="G12" i="12"/>
  <c r="G19" i="12"/>
  <c r="G5" i="12"/>
  <c r="G4" i="12"/>
  <c r="G20" i="12"/>
  <c r="G6" i="12"/>
  <c r="G22" i="12"/>
  <c r="G21" i="12"/>
  <c r="G23" i="12"/>
  <c r="G13" i="12"/>
  <c r="T54" i="11" l="1"/>
  <c r="U37" i="11"/>
  <c r="U36" i="11"/>
  <c r="U41" i="11"/>
  <c r="U44" i="11"/>
  <c r="U40" i="11"/>
  <c r="U46" i="11"/>
  <c r="U51" i="11"/>
  <c r="U52" i="11"/>
  <c r="U42" i="11"/>
  <c r="U32" i="11"/>
  <c r="U43" i="11"/>
  <c r="U38" i="11"/>
  <c r="U39" i="11"/>
  <c r="U34" i="11"/>
  <c r="U45" i="11"/>
  <c r="U31" i="11"/>
  <c r="U33" i="11"/>
  <c r="U35" i="11"/>
  <c r="U47" i="11"/>
  <c r="U48" i="11"/>
  <c r="U49" i="11"/>
  <c r="U50" i="11"/>
</calcChain>
</file>

<file path=xl/sharedStrings.xml><?xml version="1.0" encoding="utf-8"?>
<sst xmlns="http://schemas.openxmlformats.org/spreadsheetml/2006/main" count="305" uniqueCount="114">
  <si>
    <t>KSIC</t>
    <phoneticPr fontId="3" type="noConversion"/>
  </si>
  <si>
    <t>목표 수</t>
    <phoneticPr fontId="3" type="noConversion"/>
  </si>
  <si>
    <t>계</t>
    <phoneticPr fontId="3" type="noConversion"/>
  </si>
  <si>
    <t>행 레이블</t>
  </si>
  <si>
    <t>총합계</t>
  </si>
  <si>
    <t>&lt;신재생에너지 산업 분류 코드&gt;</t>
    <phoneticPr fontId="3" type="noConversion"/>
  </si>
  <si>
    <t>&lt;신재생에너지원 분류 코드&gt;</t>
    <phoneticPr fontId="3" type="noConversion"/>
  </si>
  <si>
    <t>대분류</t>
    <phoneticPr fontId="3" type="noConversion"/>
  </si>
  <si>
    <t>중분류</t>
    <phoneticPr fontId="3" type="noConversion"/>
  </si>
  <si>
    <t>분류코드</t>
    <phoneticPr fontId="3" type="noConversion"/>
  </si>
  <si>
    <t>신재생에너지원</t>
    <phoneticPr fontId="3" type="noConversion"/>
  </si>
  <si>
    <t>분류 코드</t>
    <phoneticPr fontId="3" type="noConversion"/>
  </si>
  <si>
    <t>신재생에너지 제조업(1)</t>
    <phoneticPr fontId="3" type="noConversion"/>
  </si>
  <si>
    <t>신재생에너지 발전 설비 제조업</t>
    <phoneticPr fontId="3" type="noConversion"/>
  </si>
  <si>
    <t>태양광</t>
    <phoneticPr fontId="3" type="noConversion"/>
  </si>
  <si>
    <t>A</t>
    <phoneticPr fontId="3" type="noConversion"/>
  </si>
  <si>
    <t>신재생에너지 증기, 냉온수 및 공기조절 설비 제조업</t>
    <phoneticPr fontId="3" type="noConversion"/>
  </si>
  <si>
    <t>태양열</t>
    <phoneticPr fontId="3" type="noConversion"/>
  </si>
  <si>
    <t>B</t>
    <phoneticPr fontId="3" type="noConversion"/>
  </si>
  <si>
    <t>신재생에너지 연료 제조업</t>
    <phoneticPr fontId="3" type="noConversion"/>
  </si>
  <si>
    <t>풍력</t>
    <phoneticPr fontId="3" type="noConversion"/>
  </si>
  <si>
    <t>C</t>
    <phoneticPr fontId="3" type="noConversion"/>
  </si>
  <si>
    <t>신재생에너지 건설업(2)</t>
    <phoneticPr fontId="3" type="noConversion"/>
  </si>
  <si>
    <t>신재생에너지 발전 설비 건설업</t>
    <phoneticPr fontId="3" type="noConversion"/>
  </si>
  <si>
    <t>수력</t>
    <phoneticPr fontId="3" type="noConversion"/>
  </si>
  <si>
    <t>D</t>
    <phoneticPr fontId="3" type="noConversion"/>
  </si>
  <si>
    <t>신재생에너지 증기, 냉온수 및 공기조절 설비 건설업</t>
    <phoneticPr fontId="3" type="noConversion"/>
  </si>
  <si>
    <t>해양에너지</t>
    <phoneticPr fontId="3" type="noConversion"/>
  </si>
  <si>
    <t>E</t>
    <phoneticPr fontId="3" type="noConversion"/>
  </si>
  <si>
    <t>신재생에너지 연료 제조 설비 건설업</t>
    <phoneticPr fontId="3" type="noConversion"/>
  </si>
  <si>
    <t>연료전지</t>
    <phoneticPr fontId="3" type="noConversion"/>
  </si>
  <si>
    <t>F</t>
    <phoneticPr fontId="3" type="noConversion"/>
  </si>
  <si>
    <t>신재생에너지 공급업(3)</t>
    <phoneticPr fontId="3" type="noConversion"/>
  </si>
  <si>
    <t>신재생에너지 발전업</t>
    <phoneticPr fontId="3" type="noConversion"/>
  </si>
  <si>
    <t>석탄IGCC</t>
    <phoneticPr fontId="3" type="noConversion"/>
  </si>
  <si>
    <t>G</t>
    <phoneticPr fontId="3" type="noConversion"/>
  </si>
  <si>
    <t>신재생에너지 증기, 냉온수 및 공기조절 공급업</t>
    <phoneticPr fontId="3" type="noConversion"/>
  </si>
  <si>
    <t>지열 및 수열</t>
    <phoneticPr fontId="3" type="noConversion"/>
  </si>
  <si>
    <t>H</t>
    <phoneticPr fontId="3" type="noConversion"/>
  </si>
  <si>
    <t>신재생에너지 서비스업(4)</t>
    <phoneticPr fontId="3" type="noConversion"/>
  </si>
  <si>
    <t>신재생에너지 단지개발 및 엔지니어링 서비스업</t>
    <phoneticPr fontId="3" type="noConversion"/>
  </si>
  <si>
    <t>바이오에너지</t>
    <phoneticPr fontId="3" type="noConversion"/>
  </si>
  <si>
    <t>I</t>
    <phoneticPr fontId="3" type="noConversion"/>
  </si>
  <si>
    <t>신재생에너지 과학기술 서비스업</t>
    <phoneticPr fontId="3" type="noConversion"/>
  </si>
  <si>
    <t>폐기물에너지</t>
    <phoneticPr fontId="3" type="noConversion"/>
  </si>
  <si>
    <t>J</t>
    <phoneticPr fontId="3" type="noConversion"/>
  </si>
  <si>
    <t xml:space="preserve"> 신재생에너지 유지보수 서비스업</t>
    <phoneticPr fontId="3" type="noConversion"/>
  </si>
  <si>
    <t>수소</t>
    <phoneticPr fontId="3" type="noConversion"/>
  </si>
  <si>
    <t>K</t>
    <phoneticPr fontId="3" type="noConversion"/>
  </si>
  <si>
    <t>신재생에너지 시스템 판매 및 임대업</t>
    <phoneticPr fontId="3" type="noConversion"/>
  </si>
  <si>
    <t>기타</t>
    <phoneticPr fontId="3" type="noConversion"/>
  </si>
  <si>
    <t>L</t>
    <phoneticPr fontId="3" type="noConversion"/>
  </si>
  <si>
    <t>신재생에너지 금융업</t>
    <phoneticPr fontId="3" type="noConversion"/>
  </si>
  <si>
    <t>신재생에너지 전문 대학 및 대학원</t>
    <phoneticPr fontId="3" type="noConversion"/>
  </si>
  <si>
    <t>신재생에너지 관련 협회</t>
    <phoneticPr fontId="3" type="noConversion"/>
  </si>
  <si>
    <t>개수 : 사업체명</t>
  </si>
  <si>
    <t>완료 수</t>
    <phoneticPr fontId="3" type="noConversion"/>
  </si>
  <si>
    <t/>
  </si>
  <si>
    <t>추가</t>
  </si>
  <si>
    <t>계</t>
  </si>
  <si>
    <t>19년도 적격률</t>
    <phoneticPr fontId="3" type="noConversion"/>
  </si>
  <si>
    <t>20년도 적격률</t>
    <phoneticPr fontId="3" type="noConversion"/>
  </si>
  <si>
    <t>비고</t>
    <phoneticPr fontId="3" type="noConversion"/>
  </si>
  <si>
    <t>조사목표 수</t>
    <phoneticPr fontId="3" type="noConversion"/>
  </si>
  <si>
    <t>조사완료 수</t>
    <phoneticPr fontId="3" type="noConversion"/>
  </si>
  <si>
    <t>5인 미만</t>
    <phoneticPr fontId="14" type="noConversion"/>
  </si>
  <si>
    <t>10인 미만</t>
    <phoneticPr fontId="14" type="noConversion"/>
  </si>
  <si>
    <t>50인 미만</t>
    <phoneticPr fontId="14" type="noConversion"/>
  </si>
  <si>
    <t>50인 이상</t>
    <phoneticPr fontId="14" type="noConversion"/>
  </si>
  <si>
    <t>합계</t>
    <phoneticPr fontId="14" type="noConversion"/>
  </si>
  <si>
    <t>종사자규모1</t>
    <phoneticPr fontId="3" type="noConversion"/>
  </si>
  <si>
    <t>종사자규모2</t>
    <phoneticPr fontId="3" type="noConversion"/>
  </si>
  <si>
    <t>종사자규모3</t>
    <phoneticPr fontId="3" type="noConversion"/>
  </si>
  <si>
    <t>합계</t>
    <phoneticPr fontId="3" type="noConversion"/>
  </si>
  <si>
    <t>2020년도 표본결과</t>
    <phoneticPr fontId="3" type="noConversion"/>
  </si>
  <si>
    <t>서비스업</t>
    <phoneticPr fontId="3" type="noConversion"/>
  </si>
  <si>
    <t>ksic</t>
    <phoneticPr fontId="3" type="noConversion"/>
  </si>
  <si>
    <t>1~4</t>
    <phoneticPr fontId="3" type="noConversion"/>
  </si>
  <si>
    <t>5~9</t>
    <phoneticPr fontId="3" type="noConversion"/>
  </si>
  <si>
    <t>10~49</t>
    <phoneticPr fontId="3" type="noConversion"/>
  </si>
  <si>
    <t>50이상</t>
    <phoneticPr fontId="3" type="noConversion"/>
  </si>
  <si>
    <t>매출액 평균(백만원)</t>
    <phoneticPr fontId="3" type="noConversion"/>
  </si>
  <si>
    <t>종사자수 평균(명)</t>
    <phoneticPr fontId="3" type="noConversion"/>
  </si>
  <si>
    <t>평균</t>
    <phoneticPr fontId="3" type="noConversion"/>
  </si>
  <si>
    <t>표준편차</t>
    <phoneticPr fontId="3" type="noConversion"/>
  </si>
  <si>
    <t>최소</t>
    <phoneticPr fontId="3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</si>
  <si>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</si>
  <si>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</si>
  <si>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</si>
  <si>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최대</t>
    <phoneticPr fontId="3" type="noConversion"/>
  </si>
  <si>
    <t>NA</t>
    <phoneticPr fontId="3" type="noConversion"/>
  </si>
  <si>
    <t>전국사업체 모집단 요약</t>
    <phoneticPr fontId="3" type="noConversion"/>
  </si>
  <si>
    <t>신재생에너지 서비스업 사업체 수 추정</t>
    <phoneticPr fontId="3" type="noConversion"/>
  </si>
  <si>
    <t>적격률</t>
    <phoneticPr fontId="3" type="noConversion"/>
  </si>
  <si>
    <t>모집단수(사업체 수)</t>
    <phoneticPr fontId="3" type="noConversion"/>
  </si>
  <si>
    <t>표본수(사업체수)</t>
    <phoneticPr fontId="3" type="noConversion"/>
  </si>
  <si>
    <t># E3에 전체 종사자 규모별 적격률 요청</t>
    <phoneticPr fontId="3" type="noConversion"/>
  </si>
  <si>
    <t>추정된 신재생 모집단(사업체 수)</t>
    <phoneticPr fontId="3" type="noConversion"/>
  </si>
  <si>
    <t># 종사자 규모별 조사되지 않은 부분이 있음</t>
    <phoneticPr fontId="3" type="noConversion"/>
  </si>
  <si>
    <t>추정된 총 매출액(백만원)</t>
    <phoneticPr fontId="3" type="noConversion"/>
  </si>
  <si>
    <t>추정된 총 종사자 수(명)</t>
    <phoneticPr fontId="3" type="noConversion"/>
  </si>
  <si>
    <t>종사자규모1</t>
  </si>
  <si>
    <t>종사자규모2</t>
  </si>
  <si>
    <t>종사자규모3</t>
  </si>
  <si>
    <t>합계</t>
  </si>
  <si>
    <t>5인 미만</t>
  </si>
  <si>
    <t>10인 미만</t>
  </si>
  <si>
    <t>50인 미만</t>
  </si>
  <si>
    <t>50인 이상</t>
  </si>
  <si>
    <t>표본 리스트 정보</t>
    <phoneticPr fontId="3" type="noConversion"/>
  </si>
  <si>
    <t>조사 완료 정보</t>
    <phoneticPr fontId="3" type="noConversion"/>
  </si>
  <si>
    <t>조사완료 수(합계)</t>
    <phoneticPr fontId="3" type="noConversion"/>
  </si>
  <si>
    <t>기초통계량(신재생 종사자 수)</t>
    <phoneticPr fontId="3" type="noConversion"/>
  </si>
  <si>
    <t>기초통계량(총 종사자 수)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</si>
</sst>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 "/>
    <numFmt numFmtId="177" formatCode="#,##0_);[Red]\(#,##0\)"/>
    <numFmt numFmtId="178" formatCode="#,##0_ "/>
    <numFmt numFmtId="179" formatCode="0.0000%"/>
  </numFmts>
  <fonts count="26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Calibri"/>
      <family val="3"/>
      <charset val="134"/>
    </font>
    <font>
      <sz val="8"/>
      <color rgb="FF000000"/>
      <name val="Arial"/>
      <family val="3"/>
      <charset val="134"/>
    </font>
    <font>
      <sz val="12"/>
      <color rgb="FF000000"/>
      <name val="Arial"/>
      <family val="3"/>
      <charset val="134"/>
    </font>
    <font>
      <sz val="11"/>
      <color rgb="FF000000"/>
      <name val="Arial"/>
      <family val="3"/>
      <charset val="134"/>
    </font>
    <font>
      <sz val="10"/>
      <color rgb="FF000000"/>
      <name val="바탕"/>
      <family val="3"/>
      <charset val="134"/>
    </font>
    <font>
      <sz val="9"/>
      <color rgb="FF000000"/>
      <name val="바탕"/>
      <family val="3"/>
      <charset val="134"/>
    </font>
    <font>
      <i/>
      <sz val="10"/>
      <color rgb="FF000000"/>
      <name val="Times New Roman"/>
      <family val="3"/>
      <charset val="134"/>
    </font>
    <font>
      <sz val="10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1D6ED"/>
        <bgColor indexed="64"/>
      </patternFill>
    </fill>
    <fill>
      <patternFill patternType="solid">
        <fgColor rgb="FFDFEAF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16" borderId="20" applyNumberFormat="0" applyFont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4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8" fillId="3" borderId="3" xfId="4" applyFont="1" applyFill="1" applyBorder="1" applyAlignment="1">
      <alignment horizontal="center" vertical="center" wrapText="1"/>
    </xf>
    <xf numFmtId="0" fontId="8" fillId="3" borderId="4" xfId="4" applyFont="1" applyFill="1" applyBorder="1" applyAlignment="1">
      <alignment horizontal="center" vertical="center" wrapText="1"/>
    </xf>
    <xf numFmtId="0" fontId="8" fillId="4" borderId="6" xfId="4" applyFont="1" applyFill="1" applyBorder="1" applyAlignment="1">
      <alignment horizontal="center" vertical="center" wrapText="1"/>
    </xf>
    <xf numFmtId="0" fontId="9" fillId="0" borderId="7" xfId="4" applyFont="1" applyBorder="1" applyAlignment="1">
      <alignment horizontal="center" vertical="center" wrapText="1"/>
    </xf>
    <xf numFmtId="0" fontId="8" fillId="4" borderId="9" xfId="4" applyFont="1" applyFill="1" applyBorder="1" applyAlignment="1">
      <alignment horizontal="center" vertical="center" wrapText="1"/>
    </xf>
    <xf numFmtId="0" fontId="9" fillId="0" borderId="10" xfId="4" applyFont="1" applyBorder="1" applyAlignment="1">
      <alignment horizontal="center" vertical="center" wrapText="1"/>
    </xf>
    <xf numFmtId="0" fontId="8" fillId="4" borderId="12" xfId="4" applyFont="1" applyFill="1" applyBorder="1" applyAlignment="1">
      <alignment horizontal="center" vertical="center" wrapText="1"/>
    </xf>
    <xf numFmtId="0" fontId="9" fillId="0" borderId="13" xfId="4" applyFont="1" applyBorder="1" applyAlignment="1">
      <alignment horizontal="center" vertical="center" wrapText="1"/>
    </xf>
    <xf numFmtId="0" fontId="8" fillId="4" borderId="14" xfId="4" applyFont="1" applyFill="1" applyBorder="1" applyAlignment="1">
      <alignment horizontal="center" vertical="center" wrapText="1"/>
    </xf>
    <xf numFmtId="0" fontId="9" fillId="0" borderId="15" xfId="4" applyFont="1" applyBorder="1" applyAlignment="1">
      <alignment horizontal="center" vertical="center" wrapText="1"/>
    </xf>
    <xf numFmtId="0" fontId="8" fillId="4" borderId="17" xfId="4" applyFont="1" applyFill="1" applyBorder="1" applyAlignment="1">
      <alignment horizontal="center" vertical="center" wrapText="1"/>
    </xf>
    <xf numFmtId="0" fontId="9" fillId="0" borderId="18" xfId="4" applyFont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4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13" fillId="12" borderId="1" xfId="2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15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76" fontId="16" fillId="0" borderId="0" xfId="0" applyNumberFormat="1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176" fontId="21" fillId="0" borderId="0" xfId="0" applyNumberFormat="1" applyFont="1" applyFill="1" applyBorder="1" applyAlignment="1">
      <alignment horizontal="left" vertical="top"/>
    </xf>
    <xf numFmtId="0" fontId="22" fillId="11" borderId="1" xfId="0" applyFont="1" applyFill="1" applyBorder="1">
      <alignment vertical="center"/>
    </xf>
    <xf numFmtId="0" fontId="22" fillId="11" borderId="1" xfId="0" applyFont="1" applyFill="1" applyBorder="1" applyAlignment="1">
      <alignment horizontal="center" vertical="center"/>
    </xf>
    <xf numFmtId="0" fontId="24" fillId="0" borderId="1" xfId="0" applyFont="1" applyBorder="1">
      <alignment vertical="center"/>
    </xf>
    <xf numFmtId="177" fontId="23" fillId="0" borderId="1" xfId="0" applyNumberFormat="1" applyFont="1" applyFill="1" applyBorder="1" applyAlignment="1">
      <alignment horizontal="right" vertical="center"/>
    </xf>
    <xf numFmtId="177" fontId="24" fillId="0" borderId="1" xfId="0" applyNumberFormat="1" applyFont="1" applyBorder="1">
      <alignment vertical="center"/>
    </xf>
    <xf numFmtId="0" fontId="22" fillId="11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176" fontId="23" fillId="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79" fontId="0" fillId="0" borderId="1" xfId="0" applyNumberFormat="1" applyBorder="1">
      <alignment vertical="center"/>
    </xf>
    <xf numFmtId="0" fontId="0" fillId="13" borderId="0" xfId="0" applyFill="1">
      <alignment vertical="center"/>
    </xf>
    <xf numFmtId="10" fontId="0" fillId="0" borderId="0" xfId="0" applyNumberFormat="1">
      <alignment vertical="center"/>
    </xf>
    <xf numFmtId="10" fontId="24" fillId="0" borderId="0" xfId="0" applyNumberFormat="1" applyFont="1" applyFill="1" applyBorder="1">
      <alignment vertical="center"/>
    </xf>
    <xf numFmtId="178" fontId="0" fillId="0" borderId="0" xfId="0" applyNumberFormat="1" applyAlignment="1">
      <alignment horizontal="right" vertical="center"/>
    </xf>
    <xf numFmtId="0" fontId="11" fillId="7" borderId="0" xfId="8">
      <alignment vertical="center"/>
    </xf>
    <xf numFmtId="0" fontId="0" fillId="15" borderId="0" xfId="0" applyFill="1">
      <alignment vertical="center"/>
    </xf>
    <xf numFmtId="0" fontId="4" fillId="15" borderId="0" xfId="0" applyFont="1" applyFill="1" applyAlignment="1">
      <alignment horizontal="center" vertical="center"/>
    </xf>
    <xf numFmtId="0" fontId="0" fillId="15" borderId="1" xfId="0" applyFont="1" applyFill="1" applyBorder="1">
      <alignment vertical="center"/>
    </xf>
    <xf numFmtId="0" fontId="5" fillId="15" borderId="1" xfId="0" applyFont="1" applyFill="1" applyBorder="1">
      <alignment vertical="center"/>
    </xf>
    <xf numFmtId="41" fontId="0" fillId="0" borderId="1" xfId="1" applyFont="1" applyBorder="1">
      <alignment vertical="center"/>
    </xf>
    <xf numFmtId="41" fontId="0" fillId="13" borderId="1" xfId="1" applyFont="1" applyFill="1" applyBorder="1">
      <alignment vertical="center"/>
    </xf>
    <xf numFmtId="0" fontId="0" fillId="13" borderId="1" xfId="0" applyFill="1" applyBorder="1">
      <alignment vertical="center"/>
    </xf>
    <xf numFmtId="179" fontId="0" fillId="16" borderId="20" xfId="10" applyNumberFormat="1" applyFont="1">
      <alignment vertical="center"/>
    </xf>
    <xf numFmtId="0" fontId="22" fillId="17" borderId="1" xfId="0" applyFont="1" applyFill="1" applyBorder="1" applyAlignment="1">
      <alignment horizontal="center" vertical="center"/>
    </xf>
    <xf numFmtId="0" fontId="8" fillId="4" borderId="16" xfId="4" applyFont="1" applyFill="1" applyBorder="1" applyAlignment="1">
      <alignment horizontal="center" vertical="center" wrapText="1"/>
    </xf>
    <xf numFmtId="0" fontId="8" fillId="4" borderId="8" xfId="4" applyFont="1" applyFill="1" applyBorder="1" applyAlignment="1">
      <alignment horizontal="center" vertical="center" wrapText="1"/>
    </xf>
    <xf numFmtId="0" fontId="8" fillId="4" borderId="11" xfId="4" applyFont="1" applyFill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8" fillId="4" borderId="5" xfId="4" applyFont="1" applyFill="1" applyBorder="1" applyAlignment="1">
      <alignment horizontal="center" vertical="center" wrapText="1"/>
    </xf>
    <xf numFmtId="0" fontId="12" fillId="8" borderId="19" xfId="9" applyBorder="1" applyAlignment="1">
      <alignment horizontal="center" vertical="center"/>
    </xf>
    <xf numFmtId="0" fontId="11" fillId="11" borderId="19" xfId="8" applyFill="1" applyBorder="1" applyAlignment="1">
      <alignment horizontal="center" vertical="center"/>
    </xf>
    <xf numFmtId="0" fontId="10" fillId="6" borderId="19" xfId="7" applyBorder="1" applyAlignment="1">
      <alignment horizontal="center" vertical="center"/>
    </xf>
    <xf numFmtId="0" fontId="11" fillId="7" borderId="19" xfId="8" applyBorder="1" applyAlignment="1">
      <alignment horizontal="center" vertical="center"/>
    </xf>
    <xf numFmtId="0" fontId="11" fillId="14" borderId="19" xfId="8" applyFill="1" applyBorder="1" applyAlignment="1">
      <alignment horizontal="center" vertical="center"/>
    </xf>
  </cellXfs>
  <cellStyles count="11">
    <cellStyle name="나쁨" xfId="8" builtinId="27"/>
    <cellStyle name="메모" xfId="10" builtinId="10"/>
    <cellStyle name="백분율 2" xfId="6" xr:uid="{00000000-0005-0000-0000-000003000000}"/>
    <cellStyle name="보통" xfId="9" builtinId="28"/>
    <cellStyle name="쉼표 [0]" xfId="1" builtinId="6"/>
    <cellStyle name="쉼표 [0] 2" xfId="3" xr:uid="{00000000-0005-0000-0000-000006000000}"/>
    <cellStyle name="쉼표 [0] 3" xfId="5" xr:uid="{00000000-0005-0000-0000-000007000000}"/>
    <cellStyle name="좋음" xfId="7" builtinId="26"/>
    <cellStyle name="표준" xfId="0" builtinId="0"/>
    <cellStyle name="표준 2" xfId="2" xr:uid="{00000000-0005-0000-0000-00000A000000}"/>
    <cellStyle name="표준 3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" refreshedDate="44147.429528356479" createdVersion="6" refreshedVersion="6" minRefreshableVersion="3" recordCount="109" xr:uid="{00000000-000A-0000-FFFF-FFFF00000000}">
  <cacheSource type="worksheet">
    <worksheetSource ref="A1:M110" sheet="서비스업_데이터"/>
  </cacheSource>
  <cacheFields count="13">
    <cacheField name="No." numFmtId="0">
      <sharedItems containsSemiMixedTypes="0" containsString="0" containsNumber="1" containsInteger="1" minValue="2" maxValue="122"/>
    </cacheField>
    <cacheField name="사업체명" numFmtId="0">
      <sharedItems/>
    </cacheField>
    <cacheField name="KSIC 코드" numFmtId="0">
      <sharedItems containsSemiMixedTypes="0" containsString="0" containsNumber="1" containsInteger="1" minValue="34019" maxValue="94110" count="17">
        <n v="72121"/>
        <n v="72122"/>
        <n v="72129"/>
        <n v="74100"/>
        <n v="72919"/>
        <n v="73909"/>
        <n v="85303"/>
        <n v="46595"/>
        <n v="70112"/>
        <n v="72911"/>
        <n v="70129"/>
        <n v="70130"/>
        <n v="34020"/>
        <n v="46621"/>
        <n v="70111"/>
        <n v="94110"/>
        <n v="34019"/>
      </sharedItems>
    </cacheField>
    <cacheField name="전화번호" numFmtId="0">
      <sharedItems/>
    </cacheField>
    <cacheField name="신재생에너지 업종" numFmtId="0">
      <sharedItems containsSemiMixedTypes="0" containsString="0" containsNumber="1" containsInteger="1" minValue="21" maxValue="44"/>
    </cacheField>
    <cacheField name="에너지원" numFmtId="0">
      <sharedItems containsMixedTypes="1" containsNumber="1" containsInteger="1" minValue="0" maxValue="0"/>
    </cacheField>
    <cacheField name="매출액 비중" numFmtId="9">
      <sharedItems containsSemiMixedTypes="0" containsString="0" containsNumber="1" minValue="1E-3" maxValue="1"/>
    </cacheField>
    <cacheField name="2019년 기준 _x000a_총 종사자수" numFmtId="41">
      <sharedItems containsSemiMixedTypes="0" containsString="0" containsNumber="1" containsInteger="1" minValue="1" maxValue="1334"/>
    </cacheField>
    <cacheField name="2019년 기준 _x000a_신재생에너지 종사자수" numFmtId="41">
      <sharedItems containsSemiMixedTypes="0" containsString="0" containsNumber="1" containsInteger="1" minValue="1" maxValue="35"/>
    </cacheField>
    <cacheField name="2019년 기준_x000a_ 총 매출액(백만원)" numFmtId="41">
      <sharedItems containsSemiMixedTypes="0" containsString="0" containsNumber="1" minValue="11" maxValue="218943"/>
    </cacheField>
    <cacheField name="2019년 기준 _x000a_신재생에너지 매출액(백만원)" numFmtId="0">
      <sharedItems containsSemiMixedTypes="0" containsString="0" containsNumber="1" minValue="2" maxValue="25000"/>
    </cacheField>
    <cacheField name="내수" numFmtId="41">
      <sharedItems containsSemiMixedTypes="0" containsString="0" containsNumber="1" minValue="2" maxValue="25000"/>
    </cacheField>
    <cacheField name="수출" numFmtId="41">
      <sharedItems containsSemiMixedTypes="0" containsString="0" containsNumber="1" containsInteger="1" minValue="0" maxValue="4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2"/>
    <s v="㈜대륜엔지니어링"/>
    <x v="0"/>
    <s v="02-526-7600"/>
    <n v="41"/>
    <s v="A"/>
    <n v="0.21276595744680851"/>
    <n v="26"/>
    <n v="11"/>
    <n v="1551"/>
    <n v="330"/>
    <n v="330"/>
    <n v="0"/>
  </r>
  <r>
    <n v="4"/>
    <s v="가온엔지니어링"/>
    <x v="0"/>
    <s v="054-857-0901"/>
    <n v="41"/>
    <s v="C"/>
    <n v="0.4"/>
    <n v="2"/>
    <n v="2"/>
    <n v="500"/>
    <n v="200"/>
    <n v="200"/>
    <n v="0"/>
  </r>
  <r>
    <n v="5"/>
    <s v="㈜삼우구조안전기술단"/>
    <x v="0"/>
    <s v="053-982-3588"/>
    <n v="41"/>
    <s v="A"/>
    <n v="2.982107355864811E-2"/>
    <n v="10"/>
    <n v="3"/>
    <n v="1006"/>
    <n v="30"/>
    <n v="30"/>
    <n v="0"/>
  </r>
  <r>
    <n v="7"/>
    <s v="에코네트워크㈜"/>
    <x v="1"/>
    <s v="031-702-3300"/>
    <n v="41"/>
    <s v="A"/>
    <n v="9.5058841422840743E-3"/>
    <n v="32"/>
    <n v="6"/>
    <n v="52599"/>
    <n v="500"/>
    <n v="500"/>
    <n v="0"/>
  </r>
  <r>
    <n v="9"/>
    <s v="한빛디엔에스㈜"/>
    <x v="2"/>
    <s v="02-352-8115"/>
    <n v="41"/>
    <s v="A"/>
    <n v="0.32825322391559203"/>
    <n v="35"/>
    <n v="15"/>
    <n v="4265"/>
    <n v="1400"/>
    <n v="1400"/>
    <n v="0"/>
  </r>
  <r>
    <n v="10"/>
    <s v="㈜에디슨전기"/>
    <x v="2"/>
    <s v="02-468-6020"/>
    <n v="41"/>
    <s v="A"/>
    <n v="0.11739696186054462"/>
    <n v="47"/>
    <n v="5"/>
    <n v="4259.0540000000001"/>
    <n v="500"/>
    <n v="500"/>
    <n v="0"/>
  </r>
  <r>
    <n v="11"/>
    <s v="전기기술사사무소강원기술단"/>
    <x v="3"/>
    <s v="033-263-2097"/>
    <n v="41"/>
    <s v="A"/>
    <n v="0.13937282229965156"/>
    <n v="15"/>
    <n v="3"/>
    <n v="1435"/>
    <n v="200"/>
    <n v="200"/>
    <n v="0"/>
  </r>
  <r>
    <n v="12"/>
    <s v="선인엔지니어링"/>
    <x v="2"/>
    <s v="033-742-0022"/>
    <n v="41"/>
    <s v="A"/>
    <n v="2.986857825567503E-2"/>
    <n v="39"/>
    <n v="5"/>
    <n v="1674"/>
    <n v="50"/>
    <n v="50"/>
    <n v="0"/>
  </r>
  <r>
    <n v="13"/>
    <s v="㈜태일전력기술단"/>
    <x v="3"/>
    <s v="043-257-7569"/>
    <n v="41"/>
    <s v="A"/>
    <n v="8.3234244946492272E-2"/>
    <n v="15"/>
    <n v="4"/>
    <n v="841"/>
    <n v="70"/>
    <n v="70"/>
    <n v="0"/>
  </r>
  <r>
    <n v="14"/>
    <s v="경도엔지니어링"/>
    <x v="2"/>
    <s v="042-537-3856"/>
    <n v="41"/>
    <s v="A"/>
    <n v="0.14326647564469913"/>
    <n v="11"/>
    <n v="2"/>
    <n v="349"/>
    <n v="50"/>
    <n v="50"/>
    <n v="0"/>
  </r>
  <r>
    <n v="15"/>
    <s v="㈜하늘천"/>
    <x v="2"/>
    <s v="062-512-5383"/>
    <n v="41"/>
    <s v="A"/>
    <n v="0.38084795321637427"/>
    <n v="39"/>
    <n v="5"/>
    <n v="1368"/>
    <n v="521"/>
    <n v="521"/>
    <n v="0"/>
  </r>
  <r>
    <n v="16"/>
    <s v="㈜나래디엔에이"/>
    <x v="2"/>
    <s v="02-3142-8994"/>
    <n v="41"/>
    <s v="A"/>
    <n v="6.0555088309503784E-2"/>
    <n v="19"/>
    <n v="13"/>
    <n v="1189"/>
    <n v="72"/>
    <n v="72"/>
    <n v="0"/>
  </r>
  <r>
    <n v="17"/>
    <s v="㈜준영이엔씨"/>
    <x v="3"/>
    <s v="02-3445-0404"/>
    <n v="41"/>
    <s v="A"/>
    <n v="2.9974735580011132E-2"/>
    <n v="17"/>
    <n v="1"/>
    <n v="2335.3000000000002"/>
    <n v="70"/>
    <n v="70"/>
    <n v="0"/>
  </r>
  <r>
    <n v="18"/>
    <s v="(주)예다종합설계감리사무소"/>
    <x v="2"/>
    <s v="02-2635-3858"/>
    <n v="41"/>
    <s v="A"/>
    <n v="4.4604316546762592E-2"/>
    <n v="90"/>
    <n v="3"/>
    <n v="9730"/>
    <n v="434"/>
    <n v="434"/>
    <n v="0"/>
  </r>
  <r>
    <n v="19"/>
    <s v="예인전기기술사사무소"/>
    <x v="0"/>
    <s v="043-855-1052"/>
    <n v="41"/>
    <s v="A"/>
    <n v="0.54744525547445255"/>
    <n v="7"/>
    <n v="7"/>
    <n v="548"/>
    <n v="300"/>
    <n v="300"/>
    <n v="0"/>
  </r>
  <r>
    <n v="21"/>
    <s v="(유)주영엔지니어링"/>
    <x v="2"/>
    <s v="061-272-6116"/>
    <n v="41"/>
    <s v="A"/>
    <n v="0.77452667814113596"/>
    <n v="20"/>
    <n v="20"/>
    <n v="1162"/>
    <n v="900"/>
    <n v="900"/>
    <n v="0"/>
  </r>
  <r>
    <n v="22"/>
    <s v="(주)한국전기하이테크안전"/>
    <x v="2"/>
    <s v="031-873-8272"/>
    <n v="43"/>
    <s v="A"/>
    <n v="8.0840743734842367E-3"/>
    <n v="10"/>
    <n v="10"/>
    <n v="1237"/>
    <n v="10"/>
    <n v="10"/>
    <n v="0"/>
  </r>
  <r>
    <n v="23"/>
    <s v="㈜알파전기"/>
    <x v="0"/>
    <s v="043-265-9954"/>
    <n v="43"/>
    <s v="A"/>
    <n v="0.81081081081081086"/>
    <n v="10"/>
    <n v="10"/>
    <n v="740"/>
    <n v="600"/>
    <n v="600"/>
    <n v="0"/>
  </r>
  <r>
    <n v="24"/>
    <s v="㈜더베스트이앤씨"/>
    <x v="4"/>
    <s v="051-557-4266"/>
    <n v="43"/>
    <s v="A"/>
    <n v="4.9937578027465665E-2"/>
    <n v="106"/>
    <n v="5"/>
    <n v="16020"/>
    <n v="800"/>
    <n v="800"/>
    <n v="0"/>
  </r>
  <r>
    <n v="25"/>
    <s v="주식회사 대한전기안전관리원"/>
    <x v="4"/>
    <s v="041-572-1980"/>
    <n v="43"/>
    <s v="A"/>
    <n v="8.8757396449704144E-3"/>
    <n v="9"/>
    <n v="3"/>
    <n v="338"/>
    <n v="3"/>
    <n v="3"/>
    <n v="0"/>
  </r>
  <r>
    <n v="26"/>
    <s v="신한전기안전관리(주)"/>
    <x v="4"/>
    <s v="061-761-5886"/>
    <n v="43"/>
    <s v="A"/>
    <n v="0.5"/>
    <n v="8"/>
    <n v="8"/>
    <n v="1500"/>
    <n v="750"/>
    <n v="750"/>
    <n v="0"/>
  </r>
  <r>
    <n v="27"/>
    <s v="산업안전관리(주)"/>
    <x v="0"/>
    <s v="02-525-5877"/>
    <n v="43"/>
    <s v="A"/>
    <n v="2.7439024390243903E-2"/>
    <n v="73"/>
    <n v="4"/>
    <n v="8200"/>
    <n v="225"/>
    <n v="225"/>
    <n v="0"/>
  </r>
  <r>
    <n v="28"/>
    <s v="(주)경남전력기술단"/>
    <x v="4"/>
    <s v="055-933-6900"/>
    <n v="43"/>
    <s v="A"/>
    <n v="0.65934065934065933"/>
    <n v="14"/>
    <n v="13"/>
    <n v="728"/>
    <n v="480"/>
    <n v="480"/>
    <n v="0"/>
  </r>
  <r>
    <n v="29"/>
    <s v="서해전기안전관리소"/>
    <x v="4"/>
    <s v="063-462-3931"/>
    <n v="43"/>
    <s v="A"/>
    <n v="0.29345372460496616"/>
    <n v="7"/>
    <n v="1"/>
    <n v="443"/>
    <n v="130"/>
    <n v="130"/>
    <n v="0"/>
  </r>
  <r>
    <n v="30"/>
    <s v="대한전기안전관리"/>
    <x v="4"/>
    <s v="063-278-8771"/>
    <n v="42"/>
    <s v="A"/>
    <n v="1"/>
    <n v="1"/>
    <n v="1"/>
    <n v="11"/>
    <n v="11"/>
    <n v="11"/>
    <n v="0"/>
  </r>
  <r>
    <n v="31"/>
    <s v="(주)태백자원개발"/>
    <x v="5"/>
    <s v="02-786-8747"/>
    <n v="42"/>
    <s v="A"/>
    <n v="1"/>
    <n v="1"/>
    <n v="1"/>
    <n v="370"/>
    <n v="370"/>
    <n v="370"/>
    <n v="0"/>
  </r>
  <r>
    <n v="33"/>
    <s v="태양광AS센터"/>
    <x v="3"/>
    <s v="0614610012"/>
    <n v="44"/>
    <s v="A"/>
    <n v="1"/>
    <n v="2"/>
    <n v="2"/>
    <n v="380"/>
    <n v="380"/>
    <n v="380"/>
    <n v="0"/>
  </r>
  <r>
    <n v="34"/>
    <s v="한신대학교정신분석대학원"/>
    <x v="6"/>
    <s v="0313790075"/>
    <n v="42"/>
    <s v="A"/>
    <n v="1"/>
    <n v="25"/>
    <n v="4"/>
    <n v="2500"/>
    <n v="2500"/>
    <n v="2500"/>
    <n v="0"/>
  </r>
  <r>
    <n v="35"/>
    <s v="에너지솔루션"/>
    <x v="5"/>
    <s v="02-6949-3886"/>
    <n v="41"/>
    <s v="A"/>
    <n v="1"/>
    <n v="2"/>
    <n v="2"/>
    <n v="200"/>
    <n v="200"/>
    <n v="200"/>
    <n v="0"/>
  </r>
  <r>
    <n v="39"/>
    <s v="(주)이에스에스파워"/>
    <x v="7"/>
    <s v="0428247227"/>
    <n v="41"/>
    <s v="A"/>
    <n v="1"/>
    <n v="3"/>
    <n v="3"/>
    <n v="2000"/>
    <n v="2000"/>
    <n v="2000"/>
    <n v="0"/>
  </r>
  <r>
    <n v="40"/>
    <s v="(주)이레바이오텍"/>
    <x v="8"/>
    <s v="053-755-0945"/>
    <n v="42"/>
    <s v="A"/>
    <n v="1"/>
    <n v="1"/>
    <n v="1"/>
    <n v="20"/>
    <n v="20"/>
    <n v="20"/>
    <n v="0"/>
  </r>
  <r>
    <n v="41"/>
    <s v="포트래치(주)서울지사"/>
    <x v="2"/>
    <s v="02-3144-5900"/>
    <n v="41"/>
    <s v="A"/>
    <n v="2.973056673892846E-2"/>
    <n v="13"/>
    <n v="2"/>
    <n v="3229"/>
    <n v="96"/>
    <n v="96"/>
    <n v="0"/>
  </r>
  <r>
    <n v="42"/>
    <s v="주식회사 켐솔브"/>
    <x v="9"/>
    <s v="0448648683"/>
    <n v="42"/>
    <s v="A"/>
    <n v="1"/>
    <n v="5"/>
    <n v="5"/>
    <n v="147"/>
    <n v="147"/>
    <n v="147"/>
    <n v="0"/>
  </r>
  <r>
    <n v="43"/>
    <s v="신한산전"/>
    <x v="7"/>
    <s v="0625148871"/>
    <n v="41"/>
    <s v="A"/>
    <n v="1"/>
    <n v="1"/>
    <n v="1"/>
    <n v="400"/>
    <n v="400"/>
    <n v="400"/>
    <n v="0"/>
  </r>
  <r>
    <n v="44"/>
    <s v="태청실업"/>
    <x v="4"/>
    <s v="024160413"/>
    <n v="42"/>
    <s v="A"/>
    <n v="1"/>
    <n v="2"/>
    <n v="2"/>
    <n v="250"/>
    <n v="250"/>
    <n v="250"/>
    <n v="0"/>
  </r>
  <r>
    <n v="45"/>
    <s v="수원첨단벤처밸리 대표자회"/>
    <x v="3"/>
    <s v="03180076801"/>
    <n v="44"/>
    <s v="A"/>
    <n v="2.4242424242424242E-2"/>
    <n v="13"/>
    <n v="1"/>
    <n v="990"/>
    <n v="24"/>
    <n v="24"/>
    <n v="0"/>
  </r>
  <r>
    <n v="46"/>
    <s v="에이스테크노타워10차관리사무소"/>
    <x v="3"/>
    <s v="0266705300"/>
    <n v="44"/>
    <s v="A"/>
    <n v="0.46666666666666667"/>
    <n v="15"/>
    <n v="4"/>
    <n v="150"/>
    <n v="70"/>
    <n v="70"/>
    <n v="0"/>
  </r>
  <r>
    <n v="47"/>
    <s v="주식회사 준비엘 기술연구소 영암분소"/>
    <x v="10"/>
    <s v="0314330147"/>
    <n v="41"/>
    <s v="A"/>
    <n v="1.0277492291880781E-2"/>
    <n v="10"/>
    <n v="1"/>
    <n v="973"/>
    <n v="10"/>
    <n v="10"/>
    <n v="0"/>
  </r>
  <r>
    <n v="53"/>
    <s v="주식회사 혜안소방방재"/>
    <x v="2"/>
    <s v="02-2632-2119"/>
    <n v="41"/>
    <s v="A"/>
    <n v="1"/>
    <n v="5"/>
    <n v="1"/>
    <n v="33"/>
    <n v="33"/>
    <n v="33"/>
    <n v="0"/>
  </r>
  <r>
    <n v="54"/>
    <s v="주식회사엘디케이"/>
    <x v="11"/>
    <s v="032-874-3777"/>
    <n v="41"/>
    <s v="A"/>
    <n v="1"/>
    <n v="10"/>
    <n v="2"/>
    <n v="200"/>
    <n v="200"/>
    <n v="200"/>
    <n v="0"/>
  </r>
  <r>
    <n v="55"/>
    <s v="COOGY"/>
    <x v="2"/>
    <s v="031-427-0306"/>
    <n v="41"/>
    <s v="A"/>
    <n v="1"/>
    <n v="6"/>
    <n v="2"/>
    <n v="150"/>
    <n v="150"/>
    <n v="150"/>
    <n v="0"/>
  </r>
  <r>
    <n v="56"/>
    <s v="BECA Lab (베카 랩)"/>
    <x v="9"/>
    <s v="023640957"/>
    <n v="41"/>
    <s v="A"/>
    <n v="1"/>
    <n v="1"/>
    <n v="1"/>
    <n v="70"/>
    <n v="70"/>
    <n v="70"/>
    <n v="46000000"/>
  </r>
  <r>
    <n v="57"/>
    <s v="에이피에너지㈜"/>
    <x v="12"/>
    <s v="042-622-2569"/>
    <n v="41"/>
    <s v="A"/>
    <n v="7.9997159601545353E-2"/>
    <n v="19"/>
    <n v="6"/>
    <n v="9012.82"/>
    <n v="721"/>
    <n v="721"/>
    <n v="0"/>
  </r>
  <r>
    <n v="57"/>
    <s v="에이피에너지㈜"/>
    <x v="12"/>
    <s v="042-622-2569"/>
    <n v="21"/>
    <s v="A"/>
    <n v="0.71997443641390824"/>
    <n v="19"/>
    <n v="6"/>
    <n v="9012.82"/>
    <n v="6489"/>
    <n v="6489"/>
    <n v="0"/>
  </r>
  <r>
    <n v="58"/>
    <s v="탑솔라㈜"/>
    <x v="7"/>
    <s v="062-971-9877"/>
    <n v="43"/>
    <s v="A"/>
    <n v="1.7727004246169742E-2"/>
    <n v="117"/>
    <n v="10"/>
    <n v="179274.51"/>
    <n v="3178"/>
    <n v="3178"/>
    <n v="0"/>
  </r>
  <r>
    <n v="59"/>
    <s v="㈜현대솔라원"/>
    <x v="7"/>
    <s v="053-587-5501"/>
    <n v="43"/>
    <s v="A"/>
    <n v="6.1890762803651557E-2"/>
    <n v="10"/>
    <n v="3"/>
    <n v="6463"/>
    <n v="400"/>
    <n v="400"/>
    <n v="0"/>
  </r>
  <r>
    <n v="60"/>
    <s v="(주)재신정보"/>
    <x v="7"/>
    <s v="031-833-7874"/>
    <n v="41"/>
    <s v="A"/>
    <n v="4.1990007441267137E-2"/>
    <n v="6"/>
    <n v="2"/>
    <n v="1881.4"/>
    <n v="79"/>
    <n v="79"/>
    <n v="0"/>
  </r>
  <r>
    <n v="61"/>
    <s v="주식회사 티셈"/>
    <x v="7"/>
    <s v="02-6679-6464"/>
    <n v="44"/>
    <s v="A"/>
    <n v="9.7256081746978588E-3"/>
    <n v="5"/>
    <n v="1"/>
    <n v="3084.64"/>
    <n v="30"/>
    <n v="30"/>
    <n v="0"/>
  </r>
  <r>
    <n v="62"/>
    <s v="카나"/>
    <x v="7"/>
    <s v="031-798-3461"/>
    <n v="41"/>
    <s v="A"/>
    <n v="7.9568327090657788E-3"/>
    <n v="63"/>
    <n v="4"/>
    <n v="30539.79"/>
    <n v="243"/>
    <n v="243"/>
    <n v="0"/>
  </r>
  <r>
    <n v="63"/>
    <s v="주식회사 뫼비우스국일"/>
    <x v="7"/>
    <s v="02-6679-1238"/>
    <n v="44"/>
    <s v="A"/>
    <n v="6.9427558581502194E-2"/>
    <n v="7"/>
    <n v="3"/>
    <n v="3125.56"/>
    <n v="217"/>
    <n v="217"/>
    <n v="0"/>
  </r>
  <r>
    <n v="64"/>
    <s v="주식회사 프라임에너지"/>
    <x v="13"/>
    <s v="032-243-3210"/>
    <n v="44"/>
    <s v="A"/>
    <n v="0.27024219429743568"/>
    <n v="11"/>
    <n v="11"/>
    <n v="92509.61"/>
    <n v="25000"/>
    <n v="25000"/>
    <n v="0"/>
  </r>
  <r>
    <n v="65"/>
    <s v="(재)탄소순환형차세대바이오매스생산전환기술연구단"/>
    <x v="14"/>
    <s v="042-350-8855~7"/>
    <n v="42"/>
    <s v="I"/>
    <n v="1"/>
    <n v="16"/>
    <n v="16"/>
    <n v="8000"/>
    <n v="8000"/>
    <n v="8000"/>
    <n v="0"/>
  </r>
  <r>
    <n v="66"/>
    <s v="주식회사이원이엔지"/>
    <x v="0"/>
    <s v="02-448-3300"/>
    <n v="41"/>
    <s v="A"/>
    <n v="0.2106015750528219"/>
    <n v="49"/>
    <n v="14"/>
    <n v="13119.56"/>
    <n v="2763"/>
    <n v="2763"/>
    <n v="0"/>
  </r>
  <r>
    <n v="67"/>
    <s v="주식회사 남경엔지니어링"/>
    <x v="0"/>
    <s v="054-701-2383"/>
    <n v="41"/>
    <s v="A"/>
    <n v="8.4388185654008435E-2"/>
    <n v="18"/>
    <n v="1"/>
    <n v="1659"/>
    <n v="140"/>
    <n v="140"/>
    <n v="0"/>
  </r>
  <r>
    <n v="68"/>
    <s v="㈜한국종합기술"/>
    <x v="0"/>
    <s v="02-2049-5100"/>
    <n v="41"/>
    <s v="A"/>
    <n v="1.1418497051744062E-2"/>
    <n v="1334"/>
    <n v="15"/>
    <n v="218943"/>
    <n v="2500"/>
    <n v="2500"/>
    <n v="0"/>
  </r>
  <r>
    <n v="69"/>
    <s v="(주)유일엔지니어링종합건축사사무소"/>
    <x v="3"/>
    <s v="02-4149-3333"/>
    <n v="41"/>
    <s v="A"/>
    <n v="5.1623667593139423E-3"/>
    <n v="177"/>
    <n v="1"/>
    <n v="9685.48"/>
    <n v="50"/>
    <n v="50"/>
    <n v="0"/>
  </r>
  <r>
    <n v="70"/>
    <s v="㈜바로구조"/>
    <x v="0"/>
    <s v="064-749-4091"/>
    <n v="41"/>
    <s v="A"/>
    <n v="2.4839430822185159E-2"/>
    <n v="16"/>
    <n v="1"/>
    <n v="2818.1"/>
    <n v="70"/>
    <n v="70"/>
    <n v="0"/>
  </r>
  <r>
    <n v="71"/>
    <s v="해주엔지니어링"/>
    <x v="2"/>
    <s v="본사) 070-4647-1101_x000a_지사) 02-3452-1649"/>
    <n v="41"/>
    <s v="A"/>
    <n v="3.0220427800375944E-2"/>
    <n v="65"/>
    <n v="4"/>
    <n v="4963.53"/>
    <n v="150"/>
    <n v="150"/>
    <n v="0"/>
  </r>
  <r>
    <n v="72"/>
    <s v="(주)연 컨설턴트"/>
    <x v="1"/>
    <s v="031-127-1833"/>
    <n v="41"/>
    <s v="A"/>
    <n v="0.25"/>
    <n v="11"/>
    <n v="5"/>
    <n v="1118.03"/>
    <n v="279"/>
    <n v="279"/>
    <n v="0"/>
  </r>
  <r>
    <n v="73"/>
    <s v="에코비전21"/>
    <x v="1"/>
    <s v="02-6052-3915"/>
    <n v="42"/>
    <n v="0"/>
    <n v="0.13319762845540112"/>
    <n v="13"/>
    <n v="3"/>
    <n v="1276.299"/>
    <n v="170"/>
    <n v="170"/>
    <n v="0"/>
  </r>
  <r>
    <n v="74"/>
    <s v="주식회사 에스알"/>
    <x v="1"/>
    <s v="042-935-9628"/>
    <n v="41"/>
    <s v="A"/>
    <n v="9.1823022143580915E-2"/>
    <n v="16"/>
    <n v="10"/>
    <n v="21781.03"/>
    <n v="2000"/>
    <n v="2000"/>
    <n v="0"/>
  </r>
  <r>
    <n v="75"/>
    <s v="정인환경컨설팅"/>
    <x v="0"/>
    <s v="070-4820-1577"/>
    <n v="41"/>
    <s v="A"/>
    <n v="6.600768989587287E-2"/>
    <n v="7"/>
    <n v="1"/>
    <n v="605.99"/>
    <n v="40"/>
    <n v="40"/>
    <n v="0"/>
  </r>
  <r>
    <n v="76"/>
    <s v="㈜대관"/>
    <x v="2"/>
    <s v="041-562-4417"/>
    <n v="41"/>
    <s v="A"/>
    <n v="6.1076161973981552E-2"/>
    <n v="8"/>
    <n v="1"/>
    <n v="491.19"/>
    <n v="30"/>
    <n v="30"/>
    <n v="0"/>
  </r>
  <r>
    <n v="77"/>
    <s v="㈜한길이엔지"/>
    <x v="2"/>
    <s v="062-526-3277"/>
    <n v="41"/>
    <s v="A"/>
    <n v="8.5241192302787455E-2"/>
    <n v="3"/>
    <n v="2"/>
    <n v="1489.89"/>
    <n v="127"/>
    <n v="127"/>
    <n v="0"/>
  </r>
  <r>
    <n v="78"/>
    <s v="환경과에너지종합기술단"/>
    <x v="2"/>
    <s v="1544-3026"/>
    <n v="41"/>
    <s v="A"/>
    <n v="1"/>
    <n v="4"/>
    <n v="4"/>
    <n v="500"/>
    <n v="500"/>
    <n v="500"/>
    <n v="0"/>
  </r>
  <r>
    <n v="79"/>
    <s v="한국스마트에너지기술㈜"/>
    <x v="2"/>
    <s v="02-415-5111"/>
    <n v="41"/>
    <s v="A"/>
    <n v="0.69941225860621326"/>
    <n v="10"/>
    <n v="9"/>
    <n v="1191"/>
    <n v="833"/>
    <n v="833"/>
    <n v="0"/>
  </r>
  <r>
    <n v="80"/>
    <s v="㈜태산엔지니어링"/>
    <x v="2"/>
    <s v="054-674-3147"/>
    <n v="41"/>
    <s v="A"/>
    <n v="0.27172362446708204"/>
    <n v="7"/>
    <n v="2"/>
    <n v="368.02100000000002"/>
    <n v="100"/>
    <n v="100"/>
    <n v="0"/>
  </r>
  <r>
    <n v="81"/>
    <s v="윤이엔지"/>
    <x v="2"/>
    <s v="055-759-8060"/>
    <n v="41"/>
    <s v="A"/>
    <n v="0.19194198036876484"/>
    <n v="12"/>
    <n v="3"/>
    <n v="677.28800000000001"/>
    <n v="130"/>
    <n v="130"/>
    <n v="0"/>
  </r>
  <r>
    <n v="82"/>
    <s v="연세엔지니어링㈜"/>
    <x v="2"/>
    <s v="031-331-6822"/>
    <n v="41"/>
    <s v="A"/>
    <n v="0.17667224829725625"/>
    <n v="4"/>
    <n v="2"/>
    <n v="769.78700000000003"/>
    <n v="136"/>
    <n v="136"/>
    <n v="0"/>
  </r>
  <r>
    <n v="83"/>
    <s v="주식회사 케이앤피시스템"/>
    <x v="7"/>
    <s v="053-424-2981"/>
    <n v="44"/>
    <s v="A"/>
    <n v="0.12164729906501885"/>
    <n v="4"/>
    <n v="4"/>
    <n v="2466.1460000000002"/>
    <n v="300"/>
    <n v="300"/>
    <n v="0"/>
  </r>
  <r>
    <n v="84"/>
    <s v="㈜솔키스아일랜드 멱덕우"/>
    <x v="2"/>
    <s v="02-3446-8300"/>
    <n v="41"/>
    <s v="A"/>
    <n v="8.3183510588151779E-2"/>
    <n v="4"/>
    <n v="2"/>
    <n v="1803.242"/>
    <n v="150"/>
    <n v="150"/>
    <n v="0"/>
  </r>
  <r>
    <n v="85"/>
    <s v="영남전기관리㈜"/>
    <x v="2"/>
    <s v="053-741-9946"/>
    <n v="43"/>
    <s v="A"/>
    <n v="1"/>
    <n v="2"/>
    <n v="2"/>
    <n v="100"/>
    <n v="100"/>
    <n v="100"/>
    <n v="0"/>
  </r>
  <r>
    <n v="86"/>
    <s v="(유)빛고을엔지니어링"/>
    <x v="2"/>
    <s v="062-673-7373"/>
    <n v="41"/>
    <s v="A"/>
    <n v="8.1672271164505233E-2"/>
    <n v="8"/>
    <n v="1"/>
    <n v="636.69100000000003"/>
    <n v="52"/>
    <n v="52"/>
    <n v="0"/>
  </r>
  <r>
    <n v="87"/>
    <s v="(주)이정이앤씨"/>
    <x v="2"/>
    <s v="051-441-9070"/>
    <n v="41"/>
    <s v="A"/>
    <n v="0.3819756391216394"/>
    <n v="30"/>
    <n v="8"/>
    <n v="2617.9679999999998"/>
    <n v="1000"/>
    <n v="1000"/>
    <n v="0"/>
  </r>
  <r>
    <n v="88"/>
    <s v="(주)한국나이스기술단"/>
    <x v="2"/>
    <s v="051-557-4266"/>
    <n v="43"/>
    <s v="A"/>
    <n v="4.0999841822610246E-2"/>
    <n v="61"/>
    <n v="3"/>
    <n v="12195.169"/>
    <n v="500"/>
    <n v="500"/>
    <n v="0"/>
  </r>
  <r>
    <n v="89"/>
    <s v="알티디"/>
    <x v="2"/>
    <s v="031-315-2059"/>
    <n v="41"/>
    <s v="A"/>
    <n v="2.5345622119815669E-2"/>
    <n v="7"/>
    <n v="1"/>
    <n v="1302"/>
    <n v="33"/>
    <n v="33"/>
    <n v="0"/>
  </r>
  <r>
    <n v="90"/>
    <s v="㈜하이트롤"/>
    <x v="9"/>
    <s v="031-950-9700"/>
    <n v="44"/>
    <s v="A"/>
    <n v="1.2361889340189891E-2"/>
    <n v="64"/>
    <n v="2"/>
    <n v="7846.6970000000001"/>
    <n v="97"/>
    <n v="97"/>
    <n v="0"/>
  </r>
  <r>
    <n v="91"/>
    <s v="(주)이에스안전공사"/>
    <x v="4"/>
    <s v="032-662-6642"/>
    <n v="43"/>
    <s v="A"/>
    <n v="1.7421602787456446E-3"/>
    <n v="13"/>
    <n v="1"/>
    <n v="1148"/>
    <n v="2"/>
    <n v="2"/>
    <n v="0"/>
  </r>
  <r>
    <n v="92"/>
    <s v="(유)서천안전공사"/>
    <x v="2"/>
    <s v="041-956-4846"/>
    <n v="43"/>
    <s v="A"/>
    <n v="0.1238390092879257"/>
    <n v="7"/>
    <n v="2"/>
    <n v="646"/>
    <n v="80"/>
    <n v="80"/>
    <n v="0"/>
  </r>
  <r>
    <n v="93"/>
    <s v="㈜서광안전컨설팅 의왕지사"/>
    <x v="2"/>
    <s v="031-462-5112"/>
    <n v="41"/>
    <s v="A"/>
    <n v="0.15079703774299058"/>
    <n v="56"/>
    <n v="5"/>
    <n v="2652.5720000000001"/>
    <n v="400"/>
    <n v="400"/>
    <n v="0"/>
  </r>
  <r>
    <n v="94"/>
    <s v="(주)서광전력기술단"/>
    <x v="2"/>
    <s v="031-258-0588"/>
    <n v="43"/>
    <s v="A"/>
    <n v="7.4999999999999997E-2"/>
    <n v="8"/>
    <n v="1"/>
    <n v="320"/>
    <n v="24"/>
    <n v="24"/>
    <n v="0"/>
  </r>
  <r>
    <n v="95"/>
    <s v="동보전기안전관리"/>
    <x v="3"/>
    <s v="032-425-7667"/>
    <n v="43"/>
    <s v="A"/>
    <n v="1"/>
    <n v="8"/>
    <n v="1"/>
    <n v="36"/>
    <n v="36"/>
    <n v="36"/>
    <n v="0"/>
  </r>
  <r>
    <n v="96"/>
    <s v="주)서경전기안전관리"/>
    <x v="4"/>
    <s v="043-238-1195"/>
    <n v="43"/>
    <s v="A"/>
    <n v="4.7500000000000001E-2"/>
    <n v="7"/>
    <n v="1"/>
    <n v="400"/>
    <n v="19"/>
    <n v="19"/>
    <n v="0"/>
  </r>
  <r>
    <n v="97"/>
    <s v="중부전기안전관리"/>
    <x v="4"/>
    <s v="054-458-8967"/>
    <n v="43"/>
    <s v="A"/>
    <n v="2.2238695329873982E-2"/>
    <n v="20"/>
    <n v="1"/>
    <n v="1349"/>
    <n v="30"/>
    <n v="30"/>
    <n v="0"/>
  </r>
  <r>
    <n v="98"/>
    <s v="이화안전관리(주)"/>
    <x v="4"/>
    <s v="041-575-1208"/>
    <n v="43"/>
    <s v="A"/>
    <n v="0.10503282275711159"/>
    <n v="16"/>
    <n v="1"/>
    <n v="342.75"/>
    <n v="36"/>
    <n v="36"/>
    <n v="0"/>
  </r>
  <r>
    <n v="99"/>
    <s v="전북전기사업소"/>
    <x v="4"/>
    <s v="063-242-6321"/>
    <n v="43"/>
    <s v="A"/>
    <n v="8.7944559749533899E-2"/>
    <n v="2"/>
    <n v="1"/>
    <n v="568.54"/>
    <n v="50"/>
    <n v="50"/>
    <n v="0"/>
  </r>
  <r>
    <n v="100"/>
    <s v="나라전기관리공사"/>
    <x v="4"/>
    <s v="063-232-6330"/>
    <n v="43"/>
    <s v="A"/>
    <n v="0.14537753288942334"/>
    <n v="12"/>
    <n v="2"/>
    <n v="557.16999999999996"/>
    <n v="81"/>
    <n v="81"/>
    <n v="0"/>
  </r>
  <r>
    <n v="101"/>
    <s v="주식회사삼우기술단"/>
    <x v="4"/>
    <s v="054-535-6655"/>
    <n v="43"/>
    <s v="A"/>
    <n v="0.40679484513228831"/>
    <n v="8"/>
    <n v="3"/>
    <n v="437.56700000000001"/>
    <n v="178"/>
    <n v="178"/>
    <n v="0"/>
  </r>
  <r>
    <n v="102"/>
    <s v="㈜대웅엔지니어링"/>
    <x v="4"/>
    <s v="055-601-0443"/>
    <n v="43"/>
    <s v="A"/>
    <n v="2.4396002203509876E-2"/>
    <n v="16"/>
    <n v="1"/>
    <n v="1270.7"/>
    <n v="31"/>
    <n v="31"/>
    <n v="0"/>
  </r>
  <r>
    <n v="103"/>
    <s v="기산전기안전관리"/>
    <x v="5"/>
    <s v="041-681-5451"/>
    <n v="43"/>
    <s v="A"/>
    <n v="1"/>
    <n v="2"/>
    <n v="2"/>
    <n v="75"/>
    <n v="75"/>
    <n v="75"/>
    <n v="0"/>
  </r>
  <r>
    <n v="104"/>
    <s v="동양전기 안전관리㈜"/>
    <x v="2"/>
    <s v="041-578-6807"/>
    <n v="43"/>
    <s v="A"/>
    <n v="1.0014306151645207E-2"/>
    <n v="10"/>
    <n v="1"/>
    <n v="699"/>
    <n v="7"/>
    <n v="7"/>
    <n v="0"/>
  </r>
  <r>
    <n v="105"/>
    <s v="명성전기안전관리"/>
    <x v="4"/>
    <s v="053-812-1588"/>
    <n v="43"/>
    <s v="A"/>
    <n v="1"/>
    <n v="17"/>
    <n v="1"/>
    <n v="12"/>
    <n v="12"/>
    <n v="12"/>
    <n v="0"/>
  </r>
  <r>
    <n v="106"/>
    <s v="삼원전기안전관리"/>
    <x v="4"/>
    <s v="033-553-3173"/>
    <n v="43"/>
    <s v="A"/>
    <n v="1"/>
    <n v="10"/>
    <n v="1"/>
    <n v="20"/>
    <n v="20"/>
    <n v="20"/>
    <n v="0"/>
  </r>
  <r>
    <n v="107"/>
    <s v="(사)신재생에너지나눔지기"/>
    <x v="15"/>
    <s v="070-4639-5258"/>
    <n v="42"/>
    <n v="0"/>
    <n v="1"/>
    <n v="7"/>
    <n v="7"/>
    <n v="500"/>
    <n v="500"/>
    <n v="500"/>
    <n v="0"/>
  </r>
  <r>
    <n v="108"/>
    <s v="메인테크"/>
    <x v="16"/>
    <s v="061-792-4847"/>
    <n v="21"/>
    <s v="A"/>
    <n v="8.7933561309233021E-3"/>
    <n v="170"/>
    <n v="2"/>
    <n v="20470"/>
    <n v="180"/>
    <n v="180"/>
    <n v="0"/>
  </r>
  <r>
    <n v="109"/>
    <s v="한국에너지"/>
    <x v="13"/>
    <s v="1588-7642"/>
    <n v="21"/>
    <s v="A"/>
    <n v="0.49718263175339744"/>
    <n v="8"/>
    <n v="4"/>
    <n v="3017"/>
    <n v="1500"/>
    <n v="1500"/>
    <n v="0"/>
  </r>
  <r>
    <n v="110"/>
    <s v="세이크엠이씨"/>
    <x v="13"/>
    <s v="02-459-0258"/>
    <n v="21"/>
    <s v="A"/>
    <n v="0.14000000000000001"/>
    <n v="12"/>
    <n v="3"/>
    <n v="6018"/>
    <n v="842.5200000000001"/>
    <n v="842.5200000000001"/>
    <n v="0"/>
  </r>
  <r>
    <n v="111"/>
    <s v="한국에너지종합기술"/>
    <x v="12"/>
    <s v="064-749-9200"/>
    <n v="41"/>
    <s v="A"/>
    <n v="0.29963024352926176"/>
    <n v="70"/>
    <n v="21"/>
    <n v="7843"/>
    <n v="2350"/>
    <n v="2350"/>
    <n v="0"/>
  </r>
  <r>
    <n v="112"/>
    <s v="에이피이씨"/>
    <x v="7"/>
    <s v="02-571-7002"/>
    <n v="41"/>
    <s v="A"/>
    <n v="8.1940347427073099E-3"/>
    <n v="15"/>
    <n v="1"/>
    <n v="6102"/>
    <n v="50"/>
    <n v="50"/>
    <n v="0"/>
  </r>
  <r>
    <n v="113"/>
    <s v="티케이이엔에스"/>
    <x v="7"/>
    <s v="042-841-5990"/>
    <n v="41"/>
    <s v="A"/>
    <n v="7.157683773530886E-2"/>
    <n v="13"/>
    <n v="3"/>
    <n v="13971"/>
    <n v="1000"/>
    <n v="1000"/>
    <n v="0"/>
  </r>
  <r>
    <n v="114"/>
    <s v="에스디"/>
    <x v="7"/>
    <s v="02-835-7891"/>
    <n v="41"/>
    <s v="A"/>
    <n v="1.2112822287593009E-2"/>
    <n v="12"/>
    <n v="1"/>
    <n v="5779"/>
    <n v="70"/>
    <n v="70"/>
    <n v="0"/>
  </r>
  <r>
    <n v="115"/>
    <s v="알피오"/>
    <x v="7"/>
    <s v="02-6713-3868"/>
    <n v="41"/>
    <s v="A"/>
    <n v="0.11255557431481794"/>
    <n v="16"/>
    <n v="15"/>
    <n v="17769"/>
    <n v="2000"/>
    <n v="2000"/>
    <n v="0"/>
  </r>
  <r>
    <n v="116"/>
    <s v="삼보엔지니어링"/>
    <x v="13"/>
    <s v="010-9954-6156"/>
    <n v="41"/>
    <s v="A"/>
    <n v="2.3389989084671762E-3"/>
    <n v="7"/>
    <n v="1"/>
    <n v="12826"/>
    <n v="30"/>
    <n v="30"/>
    <n v="0"/>
  </r>
  <r>
    <n v="117"/>
    <s v="한국에너지종합기술"/>
    <x v="12"/>
    <s v="064-749-9200"/>
    <n v="43"/>
    <s v="C"/>
    <n v="0.4998087466530664"/>
    <n v="70"/>
    <n v="35"/>
    <n v="7843"/>
    <n v="3920"/>
    <n v="3920"/>
    <n v="0"/>
  </r>
  <r>
    <n v="118"/>
    <s v="티케이이엔에스"/>
    <x v="7"/>
    <s v="042-841-5990"/>
    <n v="43"/>
    <s v="A"/>
    <n v="3.578841886765443E-2"/>
    <n v="13"/>
    <n v="2"/>
    <n v="13971"/>
    <n v="500"/>
    <n v="500"/>
    <n v="0"/>
  </r>
  <r>
    <n v="119"/>
    <s v="알피오"/>
    <x v="7"/>
    <s v="02-6713-3868"/>
    <n v="43"/>
    <s v="A"/>
    <n v="1.6883336147222691E-2"/>
    <n v="16"/>
    <n v="1"/>
    <n v="17769"/>
    <n v="300"/>
    <n v="300"/>
    <n v="0"/>
  </r>
  <r>
    <n v="120"/>
    <s v="명품에너지코리아"/>
    <x v="7"/>
    <s v="070-4481-3511"/>
    <n v="43"/>
    <s v="A"/>
    <n v="5.108556832694764E-3"/>
    <n v="7"/>
    <n v="1"/>
    <n v="3915"/>
    <n v="20"/>
    <n v="20"/>
    <n v="0"/>
  </r>
  <r>
    <n v="121"/>
    <s v="오션엔지니어링"/>
    <x v="13"/>
    <s v="043-236-6400"/>
    <n v="43"/>
    <s v="H"/>
    <n v="1E-3"/>
    <n v="26"/>
    <n v="1"/>
    <n v="38617"/>
    <n v="38.616999999999997"/>
    <n v="38.616999999999997"/>
    <n v="0"/>
  </r>
  <r>
    <n v="122"/>
    <s v="프라임에너지"/>
    <x v="13"/>
    <s v="032-243-3210"/>
    <n v="44"/>
    <s v="A"/>
    <n v="0.19999999999999998"/>
    <n v="8"/>
    <n v="8"/>
    <n v="92509"/>
    <n v="18501.8"/>
    <n v="18501.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B19" firstHeaderRow="1" firstDataRow="1" firstDataCol="1"/>
  <pivotFields count="13">
    <pivotField showAll="0"/>
    <pivotField dataField="1" showAll="0"/>
    <pivotField axis="axisRow" showAll="0">
      <items count="18">
        <item x="16"/>
        <item x="12"/>
        <item x="7"/>
        <item x="13"/>
        <item x="14"/>
        <item x="8"/>
        <item x="10"/>
        <item x="11"/>
        <item x="0"/>
        <item x="1"/>
        <item x="2"/>
        <item x="9"/>
        <item x="4"/>
        <item x="5"/>
        <item x="3"/>
        <item x="6"/>
        <item x="15"/>
        <item t="default"/>
      </items>
    </pivotField>
    <pivotField showAll="0"/>
    <pivotField showAll="0"/>
    <pivotField showAll="0"/>
    <pivotField numFmtId="9" showAll="0"/>
    <pivotField numFmtId="41" showAll="0"/>
    <pivotField numFmtId="41" showAll="0"/>
    <pivotField numFmtId="41" showAll="0"/>
    <pivotField showAll="0"/>
    <pivotField numFmtId="41" showAll="0"/>
    <pivotField numFmtId="4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개수 : 사업체명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1" sqref="C1"/>
    </sheetView>
  </sheetViews>
  <sheetFormatPr defaultRowHeight="13.5" x14ac:dyDescent="0.25"/>
  <cols>
    <col min="1" max="1" width="12.140625" bestFit="1" customWidth="1"/>
    <col min="2" max="2" width="15.28515625" bestFit="1" customWidth="1"/>
  </cols>
  <sheetData>
    <row r="1" spans="1:7" x14ac:dyDescent="0.25">
      <c r="A1" s="2" t="s">
        <v>3</v>
      </c>
      <c r="B1" t="s">
        <v>55</v>
      </c>
      <c r="E1" s="6" t="s">
        <v>0</v>
      </c>
      <c r="F1" s="6" t="s">
        <v>1</v>
      </c>
      <c r="G1" s="19" t="s">
        <v>56</v>
      </c>
    </row>
    <row r="2" spans="1:7" x14ac:dyDescent="0.25">
      <c r="A2" s="3">
        <v>34019</v>
      </c>
      <c r="B2" s="4">
        <v>1</v>
      </c>
      <c r="E2" s="5">
        <v>34019</v>
      </c>
      <c r="F2" s="5">
        <v>19</v>
      </c>
      <c r="G2" s="5">
        <v>1</v>
      </c>
    </row>
    <row r="3" spans="1:7" x14ac:dyDescent="0.25">
      <c r="A3" s="3">
        <v>34020</v>
      </c>
      <c r="B3" s="4">
        <v>4</v>
      </c>
      <c r="E3" s="5">
        <v>34020</v>
      </c>
      <c r="F3" s="5">
        <v>5</v>
      </c>
      <c r="G3" s="5">
        <v>4</v>
      </c>
    </row>
    <row r="4" spans="1:7" x14ac:dyDescent="0.25">
      <c r="A4" s="3">
        <v>46595</v>
      </c>
      <c r="B4" s="4">
        <v>16</v>
      </c>
      <c r="E4" s="5">
        <v>46595</v>
      </c>
      <c r="F4" s="5">
        <v>20</v>
      </c>
      <c r="G4" s="5">
        <v>16</v>
      </c>
    </row>
    <row r="5" spans="1:7" x14ac:dyDescent="0.25">
      <c r="A5" s="3">
        <v>46621</v>
      </c>
      <c r="B5" s="4">
        <v>6</v>
      </c>
      <c r="E5" s="5">
        <v>46621</v>
      </c>
      <c r="F5" s="5">
        <v>6</v>
      </c>
      <c r="G5" s="5">
        <v>6</v>
      </c>
    </row>
    <row r="6" spans="1:7" x14ac:dyDescent="0.25">
      <c r="A6" s="3">
        <v>70111</v>
      </c>
      <c r="B6" s="4">
        <v>1</v>
      </c>
      <c r="E6" s="5">
        <v>64201</v>
      </c>
      <c r="F6" s="5">
        <v>1</v>
      </c>
      <c r="G6" s="5">
        <v>0</v>
      </c>
    </row>
    <row r="7" spans="1:7" x14ac:dyDescent="0.25">
      <c r="A7" s="3">
        <v>70112</v>
      </c>
      <c r="B7" s="4">
        <v>1</v>
      </c>
      <c r="E7" s="5">
        <v>70111</v>
      </c>
      <c r="F7" s="5">
        <v>2</v>
      </c>
      <c r="G7" s="5">
        <v>1</v>
      </c>
    </row>
    <row r="8" spans="1:7" x14ac:dyDescent="0.25">
      <c r="A8" s="3">
        <v>70129</v>
      </c>
      <c r="B8" s="4">
        <v>1</v>
      </c>
      <c r="E8" s="5">
        <v>70112</v>
      </c>
      <c r="F8" s="5">
        <v>2</v>
      </c>
      <c r="G8" s="5">
        <v>1</v>
      </c>
    </row>
    <row r="9" spans="1:7" x14ac:dyDescent="0.25">
      <c r="A9" s="3">
        <v>70130</v>
      </c>
      <c r="B9" s="4">
        <v>1</v>
      </c>
      <c r="E9" s="5">
        <v>70119</v>
      </c>
      <c r="F9" s="5">
        <v>1</v>
      </c>
      <c r="G9" s="5">
        <v>0</v>
      </c>
    </row>
    <row r="10" spans="1:7" x14ac:dyDescent="0.25">
      <c r="A10" s="3">
        <v>72121</v>
      </c>
      <c r="B10" s="4">
        <v>11</v>
      </c>
      <c r="E10" s="5">
        <v>70129</v>
      </c>
      <c r="F10" s="5">
        <v>3</v>
      </c>
      <c r="G10" s="5">
        <v>1</v>
      </c>
    </row>
    <row r="11" spans="1:7" x14ac:dyDescent="0.25">
      <c r="A11" s="3">
        <v>72122</v>
      </c>
      <c r="B11" s="4">
        <v>4</v>
      </c>
      <c r="E11" s="5">
        <v>70130</v>
      </c>
      <c r="F11" s="5">
        <v>1</v>
      </c>
      <c r="G11" s="5">
        <v>1</v>
      </c>
    </row>
    <row r="12" spans="1:7" x14ac:dyDescent="0.25">
      <c r="A12" s="3">
        <v>72129</v>
      </c>
      <c r="B12" s="4">
        <v>30</v>
      </c>
      <c r="E12" s="5">
        <v>71600</v>
      </c>
      <c r="F12" s="5">
        <v>1</v>
      </c>
      <c r="G12" s="5">
        <v>0</v>
      </c>
    </row>
    <row r="13" spans="1:7" x14ac:dyDescent="0.25">
      <c r="A13" s="3">
        <v>72911</v>
      </c>
      <c r="B13" s="4">
        <v>3</v>
      </c>
      <c r="E13" s="5">
        <v>72121</v>
      </c>
      <c r="F13" s="5">
        <v>8</v>
      </c>
      <c r="G13" s="5">
        <v>11</v>
      </c>
    </row>
    <row r="14" spans="1:7" x14ac:dyDescent="0.25">
      <c r="A14" s="3">
        <v>72919</v>
      </c>
      <c r="B14" s="4">
        <v>17</v>
      </c>
      <c r="E14" s="5">
        <v>72122</v>
      </c>
      <c r="F14" s="5">
        <v>2</v>
      </c>
      <c r="G14" s="5">
        <v>4</v>
      </c>
    </row>
    <row r="15" spans="1:7" x14ac:dyDescent="0.25">
      <c r="A15" s="3">
        <v>73909</v>
      </c>
      <c r="B15" s="4">
        <v>3</v>
      </c>
      <c r="E15" s="5">
        <v>72129</v>
      </c>
      <c r="F15" s="5">
        <v>8</v>
      </c>
      <c r="G15" s="5">
        <v>30</v>
      </c>
    </row>
    <row r="16" spans="1:7" x14ac:dyDescent="0.25">
      <c r="A16" s="3">
        <v>74100</v>
      </c>
      <c r="B16" s="4">
        <v>8</v>
      </c>
      <c r="E16" s="5">
        <v>72911</v>
      </c>
      <c r="F16" s="5">
        <v>2</v>
      </c>
      <c r="G16" s="5">
        <v>3</v>
      </c>
    </row>
    <row r="17" spans="1:7" x14ac:dyDescent="0.25">
      <c r="A17" s="3">
        <v>85303</v>
      </c>
      <c r="B17" s="4">
        <v>1</v>
      </c>
      <c r="E17" s="5">
        <v>72919</v>
      </c>
      <c r="F17" s="5">
        <v>6</v>
      </c>
      <c r="G17" s="5">
        <v>17</v>
      </c>
    </row>
    <row r="18" spans="1:7" x14ac:dyDescent="0.25">
      <c r="A18" s="3">
        <v>94110</v>
      </c>
      <c r="B18" s="4">
        <v>1</v>
      </c>
      <c r="E18" s="5">
        <v>73909</v>
      </c>
      <c r="F18" s="5">
        <v>1</v>
      </c>
      <c r="G18" s="5">
        <v>3</v>
      </c>
    </row>
    <row r="19" spans="1:7" x14ac:dyDescent="0.25">
      <c r="A19" s="3" t="s">
        <v>4</v>
      </c>
      <c r="B19" s="4">
        <v>109</v>
      </c>
      <c r="E19" s="5">
        <v>74100</v>
      </c>
      <c r="F19" s="5">
        <v>7</v>
      </c>
      <c r="G19" s="5">
        <v>8</v>
      </c>
    </row>
    <row r="20" spans="1:7" x14ac:dyDescent="0.25">
      <c r="E20" s="5">
        <v>76299</v>
      </c>
      <c r="F20" s="5">
        <v>5</v>
      </c>
      <c r="G20" s="5">
        <v>0</v>
      </c>
    </row>
    <row r="21" spans="1:7" x14ac:dyDescent="0.25">
      <c r="E21" s="5">
        <v>85302</v>
      </c>
      <c r="F21" s="5">
        <v>1</v>
      </c>
      <c r="G21" s="5">
        <v>0</v>
      </c>
    </row>
    <row r="22" spans="1:7" x14ac:dyDescent="0.25">
      <c r="E22" s="5">
        <v>85303</v>
      </c>
      <c r="F22" s="5">
        <v>2</v>
      </c>
      <c r="G22" s="5">
        <v>1</v>
      </c>
    </row>
    <row r="23" spans="1:7" x14ac:dyDescent="0.25">
      <c r="E23" s="5">
        <v>94110</v>
      </c>
      <c r="F23" s="5">
        <v>8</v>
      </c>
      <c r="G23" s="5">
        <v>1</v>
      </c>
    </row>
    <row r="24" spans="1:7" x14ac:dyDescent="0.25">
      <c r="E24" s="5" t="s">
        <v>2</v>
      </c>
      <c r="F24" s="5">
        <v>111</v>
      </c>
      <c r="G24" s="5">
        <v>109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7"/>
  <sheetViews>
    <sheetView zoomScale="85" zoomScaleNormal="85" workbookViewId="0">
      <selection activeCell="C38" sqref="C38"/>
    </sheetView>
  </sheetViews>
  <sheetFormatPr defaultRowHeight="16.5" x14ac:dyDescent="0.25"/>
  <cols>
    <col min="1" max="1" width="2.5703125" style="1" customWidth="1"/>
    <col min="2" max="2" width="25" style="1" customWidth="1"/>
    <col min="3" max="3" width="55.7109375" style="1" customWidth="1"/>
    <col min="4" max="4" width="12.85546875" style="1" customWidth="1"/>
    <col min="5" max="5" width="9.140625" style="1"/>
    <col min="6" max="6" width="16.85546875" style="1" customWidth="1"/>
    <col min="7" max="7" width="20.140625" style="1" customWidth="1"/>
    <col min="8" max="16384" width="9.140625" style="1"/>
  </cols>
  <sheetData>
    <row r="1" spans="2:7" ht="18" thickBot="1" x14ac:dyDescent="0.3">
      <c r="B1" s="67" t="s">
        <v>5</v>
      </c>
      <c r="C1" s="67"/>
      <c r="D1" s="67"/>
      <c r="F1" s="68" t="s">
        <v>6</v>
      </c>
      <c r="G1" s="68"/>
    </row>
    <row r="2" spans="2:7" ht="17.45" customHeight="1" thickBot="1" x14ac:dyDescent="0.3">
      <c r="B2" s="7" t="s">
        <v>7</v>
      </c>
      <c r="C2" s="7" t="s">
        <v>8</v>
      </c>
      <c r="D2" s="8" t="s">
        <v>9</v>
      </c>
      <c r="F2" s="7" t="s">
        <v>10</v>
      </c>
      <c r="G2" s="8" t="s">
        <v>11</v>
      </c>
    </row>
    <row r="3" spans="2:7" ht="17.45" customHeight="1" thickTop="1" x14ac:dyDescent="0.25">
      <c r="B3" s="69" t="s">
        <v>12</v>
      </c>
      <c r="C3" s="9" t="s">
        <v>13</v>
      </c>
      <c r="D3" s="10">
        <v>11</v>
      </c>
      <c r="F3" s="9" t="s">
        <v>14</v>
      </c>
      <c r="G3" s="10" t="s">
        <v>15</v>
      </c>
    </row>
    <row r="4" spans="2:7" ht="17.45" customHeight="1" x14ac:dyDescent="0.25">
      <c r="B4" s="65"/>
      <c r="C4" s="11" t="s">
        <v>16</v>
      </c>
      <c r="D4" s="12">
        <v>12</v>
      </c>
      <c r="F4" s="11" t="s">
        <v>17</v>
      </c>
      <c r="G4" s="12" t="s">
        <v>18</v>
      </c>
    </row>
    <row r="5" spans="2:7" ht="17.45" customHeight="1" thickBot="1" x14ac:dyDescent="0.3">
      <c r="B5" s="66"/>
      <c r="C5" s="13" t="s">
        <v>19</v>
      </c>
      <c r="D5" s="14">
        <v>13</v>
      </c>
      <c r="F5" s="11" t="s">
        <v>20</v>
      </c>
      <c r="G5" s="12" t="s">
        <v>21</v>
      </c>
    </row>
    <row r="6" spans="2:7" ht="17.45" customHeight="1" thickTop="1" x14ac:dyDescent="0.25">
      <c r="B6" s="69" t="s">
        <v>22</v>
      </c>
      <c r="C6" s="15" t="s">
        <v>23</v>
      </c>
      <c r="D6" s="16">
        <v>21</v>
      </c>
      <c r="F6" s="11" t="s">
        <v>24</v>
      </c>
      <c r="G6" s="12" t="s">
        <v>25</v>
      </c>
    </row>
    <row r="7" spans="2:7" ht="17.45" customHeight="1" x14ac:dyDescent="0.25">
      <c r="B7" s="65"/>
      <c r="C7" s="11" t="s">
        <v>26</v>
      </c>
      <c r="D7" s="12">
        <v>22</v>
      </c>
      <c r="F7" s="11" t="s">
        <v>27</v>
      </c>
      <c r="G7" s="12" t="s">
        <v>28</v>
      </c>
    </row>
    <row r="8" spans="2:7" ht="17.45" customHeight="1" thickBot="1" x14ac:dyDescent="0.3">
      <c r="B8" s="66"/>
      <c r="C8" s="13" t="s">
        <v>29</v>
      </c>
      <c r="D8" s="14">
        <v>23</v>
      </c>
      <c r="F8" s="11" t="s">
        <v>30</v>
      </c>
      <c r="G8" s="12" t="s">
        <v>31</v>
      </c>
    </row>
    <row r="9" spans="2:7" ht="17.45" customHeight="1" x14ac:dyDescent="0.25">
      <c r="B9" s="64" t="s">
        <v>32</v>
      </c>
      <c r="C9" s="15" t="s">
        <v>33</v>
      </c>
      <c r="D9" s="16">
        <v>31</v>
      </c>
      <c r="F9" s="11" t="s">
        <v>34</v>
      </c>
      <c r="G9" s="12" t="s">
        <v>35</v>
      </c>
    </row>
    <row r="10" spans="2:7" ht="17.45" customHeight="1" thickBot="1" x14ac:dyDescent="0.3">
      <c r="B10" s="66"/>
      <c r="C10" s="13" t="s">
        <v>36</v>
      </c>
      <c r="D10" s="14">
        <v>32</v>
      </c>
      <c r="F10" s="11" t="s">
        <v>37</v>
      </c>
      <c r="G10" s="12" t="s">
        <v>38</v>
      </c>
    </row>
    <row r="11" spans="2:7" ht="17.45" customHeight="1" x14ac:dyDescent="0.25">
      <c r="B11" s="64" t="s">
        <v>39</v>
      </c>
      <c r="C11" s="15" t="s">
        <v>40</v>
      </c>
      <c r="D11" s="16">
        <v>41</v>
      </c>
      <c r="F11" s="11" t="s">
        <v>41</v>
      </c>
      <c r="G11" s="12" t="s">
        <v>42</v>
      </c>
    </row>
    <row r="12" spans="2:7" ht="17.25" x14ac:dyDescent="0.25">
      <c r="B12" s="65"/>
      <c r="C12" s="11" t="s">
        <v>43</v>
      </c>
      <c r="D12" s="12">
        <v>42</v>
      </c>
      <c r="F12" s="11" t="s">
        <v>44</v>
      </c>
      <c r="G12" s="12" t="s">
        <v>45</v>
      </c>
    </row>
    <row r="13" spans="2:7" ht="17.25" x14ac:dyDescent="0.25">
      <c r="B13" s="65"/>
      <c r="C13" s="11" t="s">
        <v>46</v>
      </c>
      <c r="D13" s="12">
        <v>43</v>
      </c>
      <c r="F13" s="11" t="s">
        <v>47</v>
      </c>
      <c r="G13" s="12" t="s">
        <v>48</v>
      </c>
    </row>
    <row r="14" spans="2:7" ht="18" thickBot="1" x14ac:dyDescent="0.3">
      <c r="B14" s="65"/>
      <c r="C14" s="11" t="s">
        <v>49</v>
      </c>
      <c r="D14" s="12">
        <v>44</v>
      </c>
      <c r="F14" s="13" t="s">
        <v>50</v>
      </c>
      <c r="G14" s="14" t="s">
        <v>51</v>
      </c>
    </row>
    <row r="15" spans="2:7" ht="17.25" x14ac:dyDescent="0.25">
      <c r="B15" s="65"/>
      <c r="C15" s="11" t="s">
        <v>52</v>
      </c>
      <c r="D15" s="12">
        <v>45</v>
      </c>
    </row>
    <row r="16" spans="2:7" ht="17.25" x14ac:dyDescent="0.25">
      <c r="B16" s="65"/>
      <c r="C16" s="17" t="s">
        <v>53</v>
      </c>
      <c r="D16" s="18">
        <v>46</v>
      </c>
    </row>
    <row r="17" spans="2:4" ht="18" thickBot="1" x14ac:dyDescent="0.3">
      <c r="B17" s="66"/>
      <c r="C17" s="13" t="s">
        <v>54</v>
      </c>
      <c r="D17" s="14">
        <v>47</v>
      </c>
    </row>
  </sheetData>
  <mergeCells count="6">
    <mergeCell ref="B11:B17"/>
    <mergeCell ref="B1:D1"/>
    <mergeCell ref="F1:G1"/>
    <mergeCell ref="B3:B5"/>
    <mergeCell ref="B6:B8"/>
    <mergeCell ref="B9:B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V38"/>
  <sheetViews>
    <sheetView workbookViewId="0"/>
  </sheetViews>
  <sheetFormatPr defaultRowHeight="13.5" x14ac:dyDescent="0.25"/>
  <cols>
    <col min="1" max="1" width="10.42578125" customWidth="1"/>
    <col min="2" max="2" width="10.42578125" bestFit="1" customWidth="1"/>
    <col min="3" max="5" width="11.85546875" bestFit="1" customWidth="1"/>
    <col min="6" max="6" width="10.42578125" bestFit="1" customWidth="1"/>
    <col min="7" max="9" width="11.85546875" bestFit="1" customWidth="1"/>
    <col min="10" max="10" width="10.42578125" bestFit="1" customWidth="1"/>
    <col min="11" max="13" width="11.85546875" bestFit="1" customWidth="1"/>
    <col min="14" max="14" width="10.42578125" bestFit="1" customWidth="1"/>
    <col min="15" max="17" width="11.85546875" bestFit="1" customWidth="1"/>
    <col min="18" max="18" width="10.42578125" bestFit="1" customWidth="1"/>
    <col min="19" max="21" width="11.85546875" bestFit="1" customWidth="1"/>
  </cols>
  <sheetData>
    <row r="1" spans="1:22" ht="16.5" x14ac:dyDescent="0.25">
      <c r="B1" s="70" t="s">
        <v>94</v>
      </c>
      <c r="C1" s="70"/>
      <c r="D1" s="70"/>
      <c r="E1" s="70"/>
      <c r="F1" s="72" t="s">
        <v>95</v>
      </c>
      <c r="G1" s="72"/>
      <c r="H1" s="72"/>
      <c r="I1" s="72"/>
      <c r="J1" s="73" t="s">
        <v>81</v>
      </c>
      <c r="K1" s="73"/>
      <c r="L1" s="73"/>
      <c r="M1" s="73"/>
      <c r="N1" s="74" t="s">
        <v>82</v>
      </c>
      <c r="O1" s="74"/>
      <c r="P1" s="74"/>
      <c r="Q1" s="74"/>
      <c r="R1" s="71" t="s">
        <v>93</v>
      </c>
      <c r="S1" s="71"/>
      <c r="T1" s="71"/>
      <c r="U1" s="71"/>
    </row>
    <row r="2" spans="1:22" x14ac:dyDescent="0.25">
      <c r="B2" s="63" t="s">
        <v>77</v>
      </c>
      <c r="C2" s="63" t="s">
        <v>78</v>
      </c>
      <c r="D2" s="63" t="s">
        <v>79</v>
      </c>
      <c r="E2" s="63" t="s">
        <v>80</v>
      </c>
      <c r="F2" s="63" t="s">
        <v>77</v>
      </c>
      <c r="G2" s="63" t="s">
        <v>78</v>
      </c>
      <c r="H2" s="63" t="s">
        <v>79</v>
      </c>
      <c r="I2" s="63" t="s">
        <v>80</v>
      </c>
      <c r="J2" s="63" t="s">
        <v>77</v>
      </c>
      <c r="K2" s="63" t="s">
        <v>78</v>
      </c>
      <c r="L2" s="63" t="s">
        <v>79</v>
      </c>
      <c r="M2" s="63" t="s">
        <v>80</v>
      </c>
      <c r="N2" s="63" t="s">
        <v>77</v>
      </c>
      <c r="O2" s="63" t="s">
        <v>78</v>
      </c>
      <c r="P2" s="63" t="s">
        <v>79</v>
      </c>
      <c r="Q2" s="63" t="s">
        <v>80</v>
      </c>
      <c r="R2" s="63" t="s">
        <v>77</v>
      </c>
      <c r="S2" s="63" t="s">
        <v>78</v>
      </c>
      <c r="T2" s="63" t="s">
        <v>79</v>
      </c>
      <c r="U2" s="63" t="s">
        <v>80</v>
      </c>
    </row>
    <row r="3" spans="1:22" ht="16.5" x14ac:dyDescent="0.25">
      <c r="A3" t="s">
        <v>75</v>
      </c>
      <c r="B3" s="53">
        <f>'2020년도 모집단 요약'!C24</f>
        <v>34878</v>
      </c>
      <c r="C3" s="53">
        <f>'2020년도 모집단 요약'!D24</f>
        <v>8598</v>
      </c>
      <c r="D3" s="53">
        <f>'2020년도 모집단 요약'!E24</f>
        <v>8495</v>
      </c>
      <c r="E3" s="53">
        <f>'2020년도 모집단 요약'!F24</f>
        <v>2151</v>
      </c>
      <c r="F3" s="53">
        <v>77</v>
      </c>
      <c r="G3" s="53">
        <v>16</v>
      </c>
      <c r="H3" s="53">
        <v>16</v>
      </c>
      <c r="I3" s="53">
        <v>0</v>
      </c>
      <c r="J3" s="53">
        <v>224</v>
      </c>
      <c r="K3" s="53">
        <v>2018</v>
      </c>
      <c r="L3" s="53">
        <v>3469</v>
      </c>
      <c r="M3" s="53">
        <v>0</v>
      </c>
      <c r="N3" s="53">
        <f>N6</f>
        <v>1.948</v>
      </c>
      <c r="O3" s="53">
        <f t="shared" ref="O3:Q3" si="0">O6</f>
        <v>6.25</v>
      </c>
      <c r="P3" s="53">
        <f t="shared" si="0"/>
        <v>14.938000000000001</v>
      </c>
      <c r="Q3" s="53" t="str">
        <f t="shared" si="0"/>
        <v>NA</v>
      </c>
      <c r="R3" s="48"/>
      <c r="S3" s="48"/>
      <c r="T3" s="48"/>
      <c r="U3" s="48"/>
      <c r="V3" s="54" t="s">
        <v>96</v>
      </c>
    </row>
    <row r="5" spans="1:22" x14ac:dyDescent="0.25">
      <c r="I5" s="46" t="s">
        <v>112</v>
      </c>
    </row>
    <row r="6" spans="1:22" x14ac:dyDescent="0.25">
      <c r="I6" s="47" t="s">
        <v>83</v>
      </c>
      <c r="J6">
        <v>224.05369999999999</v>
      </c>
      <c r="K6">
        <v>2018.2370000000001</v>
      </c>
      <c r="L6">
        <v>3468.9380000000001</v>
      </c>
      <c r="M6" s="48" t="s">
        <v>90</v>
      </c>
      <c r="N6">
        <v>1.948</v>
      </c>
      <c r="O6">
        <v>6.25</v>
      </c>
      <c r="P6">
        <v>14.938000000000001</v>
      </c>
      <c r="Q6" s="48" t="s">
        <v>90</v>
      </c>
    </row>
    <row r="7" spans="1:22" x14ac:dyDescent="0.25">
      <c r="I7" s="47" t="s">
        <v>84</v>
      </c>
      <c r="J7">
        <v>410.61380000000003</v>
      </c>
      <c r="K7">
        <v>4647.8729999999996</v>
      </c>
      <c r="L7">
        <v>6070.7539999999999</v>
      </c>
      <c r="M7" s="48" t="s">
        <v>90</v>
      </c>
      <c r="N7">
        <v>1.05</v>
      </c>
      <c r="O7">
        <v>1.39</v>
      </c>
      <c r="P7">
        <v>6.34</v>
      </c>
      <c r="Q7" s="48" t="s">
        <v>90</v>
      </c>
    </row>
    <row r="8" spans="1:22" x14ac:dyDescent="0.25">
      <c r="I8" s="47" t="s">
        <v>85</v>
      </c>
      <c r="J8">
        <v>2</v>
      </c>
      <c r="K8">
        <v>50</v>
      </c>
      <c r="L8">
        <v>10</v>
      </c>
      <c r="M8" s="48" t="s">
        <v>90</v>
      </c>
      <c r="N8">
        <v>1</v>
      </c>
      <c r="O8">
        <v>5</v>
      </c>
      <c r="P8">
        <v>10</v>
      </c>
      <c r="Q8" s="48" t="s">
        <v>90</v>
      </c>
    </row>
    <row r="9" spans="1:22" x14ac:dyDescent="0.25">
      <c r="I9" s="47" t="s">
        <v>86</v>
      </c>
      <c r="J9">
        <v>33</v>
      </c>
      <c r="K9">
        <v>375</v>
      </c>
      <c r="L9">
        <v>570</v>
      </c>
      <c r="M9" s="48" t="s">
        <v>90</v>
      </c>
      <c r="N9">
        <v>1</v>
      </c>
      <c r="O9">
        <v>5</v>
      </c>
      <c r="P9">
        <v>10.75</v>
      </c>
      <c r="Q9" s="48" t="s">
        <v>90</v>
      </c>
    </row>
    <row r="10" spans="1:22" x14ac:dyDescent="0.25">
      <c r="I10" s="47" t="s">
        <v>87</v>
      </c>
      <c r="J10">
        <v>81</v>
      </c>
      <c r="K10">
        <v>510.5</v>
      </c>
      <c r="L10">
        <v>2000</v>
      </c>
      <c r="M10" s="48" t="s">
        <v>90</v>
      </c>
      <c r="N10">
        <v>2</v>
      </c>
      <c r="O10">
        <v>6</v>
      </c>
      <c r="P10">
        <v>13.5</v>
      </c>
      <c r="Q10" s="48" t="s">
        <v>90</v>
      </c>
    </row>
    <row r="11" spans="1:22" x14ac:dyDescent="0.25">
      <c r="I11" s="47" t="s">
        <v>88</v>
      </c>
      <c r="J11">
        <v>200</v>
      </c>
      <c r="K11">
        <v>808.25</v>
      </c>
      <c r="L11">
        <v>2866.75</v>
      </c>
      <c r="M11" s="48" t="s">
        <v>90</v>
      </c>
      <c r="N11">
        <v>3</v>
      </c>
      <c r="O11">
        <v>7.25</v>
      </c>
      <c r="P11">
        <v>15.25</v>
      </c>
      <c r="Q11" s="48" t="s">
        <v>90</v>
      </c>
    </row>
    <row r="12" spans="1:22" x14ac:dyDescent="0.25">
      <c r="I12" s="47" t="s">
        <v>89</v>
      </c>
      <c r="J12">
        <v>2500</v>
      </c>
      <c r="K12">
        <v>18501.8</v>
      </c>
      <c r="L12">
        <v>25000</v>
      </c>
      <c r="M12" s="48" t="s">
        <v>90</v>
      </c>
      <c r="N12">
        <v>4</v>
      </c>
      <c r="O12">
        <v>9</v>
      </c>
      <c r="P12">
        <v>35</v>
      </c>
      <c r="Q12" s="48" t="s">
        <v>90</v>
      </c>
    </row>
    <row r="17" spans="1:17" ht="16.5" x14ac:dyDescent="0.25">
      <c r="B17" s="70" t="s">
        <v>97</v>
      </c>
      <c r="C17" s="70"/>
      <c r="D17" s="70"/>
      <c r="E17" s="70"/>
      <c r="G17" s="70" t="s">
        <v>99</v>
      </c>
      <c r="H17" s="70"/>
      <c r="I17" s="70"/>
      <c r="J17" s="70"/>
      <c r="L17" s="70" t="s">
        <v>100</v>
      </c>
      <c r="M17" s="70"/>
      <c r="N17" s="70"/>
      <c r="O17" s="70"/>
    </row>
    <row r="18" spans="1:17" x14ac:dyDescent="0.25">
      <c r="B18" s="63" t="s">
        <v>77</v>
      </c>
      <c r="C18" s="63" t="s">
        <v>78</v>
      </c>
      <c r="D18" s="63" t="s">
        <v>79</v>
      </c>
      <c r="E18" s="63" t="s">
        <v>80</v>
      </c>
      <c r="G18" s="63" t="s">
        <v>77</v>
      </c>
      <c r="H18" s="63" t="s">
        <v>78</v>
      </c>
      <c r="I18" s="63" t="s">
        <v>79</v>
      </c>
      <c r="J18" s="63" t="s">
        <v>80</v>
      </c>
      <c r="L18" s="63" t="s">
        <v>77</v>
      </c>
      <c r="M18" s="63" t="s">
        <v>78</v>
      </c>
      <c r="N18" s="63" t="s">
        <v>79</v>
      </c>
      <c r="O18" s="63" t="s">
        <v>80</v>
      </c>
    </row>
    <row r="19" spans="1:17" x14ac:dyDescent="0.25">
      <c r="A19" t="s">
        <v>75</v>
      </c>
      <c r="B19" s="45">
        <f>'2020년도 표본조사 결과(적격률)'!P53</f>
        <v>1363</v>
      </c>
      <c r="C19" s="45">
        <f>'2020년도 표본조사 결과(적격률)'!Q53</f>
        <v>12</v>
      </c>
      <c r="D19" s="45">
        <f>'2020년도 표본조사 결과(적격률)'!R53</f>
        <v>0</v>
      </c>
      <c r="E19" s="45">
        <f>'2020년도 표본조사 결과(적격률)'!S53</f>
        <v>0</v>
      </c>
      <c r="G19" s="45">
        <f>J3*B19</f>
        <v>305312</v>
      </c>
      <c r="H19" s="45">
        <f>K3*C19</f>
        <v>24216</v>
      </c>
      <c r="I19" s="45">
        <f>L3*D19</f>
        <v>0</v>
      </c>
      <c r="J19" s="45">
        <f>M3*E19</f>
        <v>0</v>
      </c>
      <c r="L19" s="45">
        <f>B19*N3</f>
        <v>2655.1239999999998</v>
      </c>
      <c r="M19" s="45">
        <f>C19*O3</f>
        <v>75</v>
      </c>
      <c r="N19" s="45">
        <f>D19*P3</f>
        <v>0</v>
      </c>
      <c r="O19" s="45" t="e">
        <f>E19*Q3</f>
        <v>#VALUE!</v>
      </c>
    </row>
    <row r="20" spans="1:17" ht="16.5" x14ac:dyDescent="0.25">
      <c r="B20" s="54" t="s">
        <v>98</v>
      </c>
    </row>
    <row r="21" spans="1:17" x14ac:dyDescent="0.25">
      <c r="B21" s="45"/>
      <c r="C21" s="45"/>
    </row>
    <row r="23" spans="1:17" ht="16.5" x14ac:dyDescent="0.25">
      <c r="J23" s="73" t="s">
        <v>81</v>
      </c>
      <c r="K23" s="73"/>
      <c r="L23" s="73"/>
      <c r="M23" s="73"/>
      <c r="N23" s="74" t="s">
        <v>82</v>
      </c>
      <c r="O23" s="74"/>
      <c r="P23" s="74"/>
      <c r="Q23" s="74"/>
    </row>
    <row r="24" spans="1:17" x14ac:dyDescent="0.25">
      <c r="J24" s="63" t="s">
        <v>77</v>
      </c>
      <c r="K24" s="63" t="s">
        <v>78</v>
      </c>
      <c r="L24" s="63" t="s">
        <v>79</v>
      </c>
      <c r="M24" s="63" t="s">
        <v>80</v>
      </c>
      <c r="N24" s="63" t="s">
        <v>77</v>
      </c>
      <c r="O24" s="63" t="s">
        <v>78</v>
      </c>
      <c r="P24" s="63" t="s">
        <v>79</v>
      </c>
      <c r="Q24" s="63" t="s">
        <v>80</v>
      </c>
    </row>
    <row r="25" spans="1:17" x14ac:dyDescent="0.25">
      <c r="J25" s="45">
        <v>297</v>
      </c>
      <c r="K25" s="45">
        <v>919</v>
      </c>
      <c r="L25" s="45">
        <v>1187</v>
      </c>
      <c r="M25" s="45">
        <v>1073</v>
      </c>
      <c r="N25" s="45">
        <v>2</v>
      </c>
      <c r="O25" s="45">
        <v>3</v>
      </c>
      <c r="P25" s="45">
        <v>5</v>
      </c>
      <c r="Q25" s="45">
        <v>8</v>
      </c>
    </row>
    <row r="26" spans="1:17" x14ac:dyDescent="0.25">
      <c r="I26" s="46" t="s">
        <v>113</v>
      </c>
    </row>
    <row r="27" spans="1:17" x14ac:dyDescent="0.25">
      <c r="I27" s="47" t="s">
        <v>83</v>
      </c>
      <c r="J27">
        <v>296.61110000000002</v>
      </c>
      <c r="K27">
        <v>919.31200000000001</v>
      </c>
      <c r="L27">
        <v>1186.5029999999999</v>
      </c>
      <c r="M27" s="48">
        <v>1073.357</v>
      </c>
      <c r="N27">
        <v>1.9443999999999999</v>
      </c>
      <c r="O27">
        <v>2.72</v>
      </c>
      <c r="P27">
        <v>5.2308000000000003</v>
      </c>
      <c r="Q27" s="48">
        <v>8.1428999999999991</v>
      </c>
    </row>
    <row r="28" spans="1:17" x14ac:dyDescent="0.25">
      <c r="I28" s="47" t="s">
        <v>84</v>
      </c>
      <c r="J28">
        <v>448.58370000000002</v>
      </c>
      <c r="K28">
        <v>3677.1529999999998</v>
      </c>
      <c r="L28">
        <v>3674.8580000000002</v>
      </c>
      <c r="M28" s="48">
        <v>1316.2909999999999</v>
      </c>
      <c r="N28">
        <v>0.93759999999999999</v>
      </c>
      <c r="O28">
        <v>2.3896000000000002</v>
      </c>
      <c r="P28">
        <v>4.9690000000000003</v>
      </c>
      <c r="Q28" s="48">
        <v>9.5584000000000007</v>
      </c>
    </row>
    <row r="29" spans="1:17" x14ac:dyDescent="0.25">
      <c r="I29" s="47" t="s">
        <v>85</v>
      </c>
      <c r="J29">
        <v>11</v>
      </c>
      <c r="K29">
        <v>3</v>
      </c>
      <c r="L29">
        <v>2</v>
      </c>
      <c r="M29" s="48">
        <v>50</v>
      </c>
      <c r="N29">
        <v>1</v>
      </c>
      <c r="O29">
        <v>1</v>
      </c>
      <c r="P29">
        <v>1</v>
      </c>
      <c r="Q29" s="48">
        <v>1</v>
      </c>
    </row>
    <row r="30" spans="1:17" x14ac:dyDescent="0.25">
      <c r="I30" s="47" t="s">
        <v>86</v>
      </c>
      <c r="J30">
        <v>81.25</v>
      </c>
      <c r="K30">
        <v>30</v>
      </c>
      <c r="L30">
        <v>50</v>
      </c>
      <c r="M30" s="48">
        <v>191.25</v>
      </c>
      <c r="N30">
        <v>1</v>
      </c>
      <c r="O30">
        <v>1</v>
      </c>
      <c r="P30">
        <v>1</v>
      </c>
      <c r="Q30" s="48">
        <v>3</v>
      </c>
    </row>
    <row r="31" spans="1:17" x14ac:dyDescent="0.25">
      <c r="I31" s="47" t="s">
        <v>87</v>
      </c>
      <c r="J31">
        <v>175</v>
      </c>
      <c r="K31">
        <v>79</v>
      </c>
      <c r="L31">
        <v>185</v>
      </c>
      <c r="M31" s="48">
        <v>417</v>
      </c>
      <c r="N31">
        <v>2</v>
      </c>
      <c r="O31">
        <v>2</v>
      </c>
      <c r="P31">
        <v>3</v>
      </c>
      <c r="Q31" s="48">
        <v>4</v>
      </c>
    </row>
    <row r="32" spans="1:17" x14ac:dyDescent="0.25">
      <c r="I32" s="47" t="s">
        <v>88</v>
      </c>
      <c r="J32">
        <v>352.5</v>
      </c>
      <c r="K32">
        <v>178</v>
      </c>
      <c r="L32">
        <v>749</v>
      </c>
      <c r="M32" s="48">
        <v>1962.5</v>
      </c>
      <c r="N32">
        <v>2</v>
      </c>
      <c r="O32">
        <v>3</v>
      </c>
      <c r="P32">
        <v>8.25</v>
      </c>
      <c r="Q32" s="48">
        <v>8.75</v>
      </c>
    </row>
    <row r="33" spans="1:17" x14ac:dyDescent="0.25">
      <c r="I33" s="47" t="s">
        <v>89</v>
      </c>
      <c r="J33">
        <v>2000</v>
      </c>
      <c r="K33">
        <v>18501.8</v>
      </c>
      <c r="L33">
        <v>25000</v>
      </c>
      <c r="M33" s="48">
        <v>3920</v>
      </c>
      <c r="N33">
        <v>4</v>
      </c>
      <c r="O33">
        <v>8</v>
      </c>
      <c r="P33">
        <v>20</v>
      </c>
      <c r="Q33" s="48">
        <v>35</v>
      </c>
    </row>
    <row r="36" spans="1:17" ht="16.5" x14ac:dyDescent="0.25">
      <c r="B36" s="70" t="s">
        <v>97</v>
      </c>
      <c r="C36" s="70"/>
      <c r="D36" s="70"/>
      <c r="E36" s="70"/>
      <c r="G36" s="70" t="s">
        <v>99</v>
      </c>
      <c r="H36" s="70"/>
      <c r="I36" s="70"/>
      <c r="J36" s="70"/>
      <c r="L36" s="70" t="s">
        <v>100</v>
      </c>
      <c r="M36" s="70"/>
      <c r="N36" s="70"/>
      <c r="O36" s="70"/>
    </row>
    <row r="37" spans="1:17" x14ac:dyDescent="0.25">
      <c r="B37" s="63" t="s">
        <v>77</v>
      </c>
      <c r="C37" s="63" t="s">
        <v>78</v>
      </c>
      <c r="D37" s="63" t="s">
        <v>79</v>
      </c>
      <c r="E37" s="63" t="s">
        <v>80</v>
      </c>
      <c r="G37" s="63" t="s">
        <v>77</v>
      </c>
      <c r="H37" s="63" t="s">
        <v>78</v>
      </c>
      <c r="I37" s="63" t="s">
        <v>79</v>
      </c>
      <c r="J37" s="63" t="s">
        <v>80</v>
      </c>
      <c r="L37" s="63" t="s">
        <v>77</v>
      </c>
      <c r="M37" s="63" t="s">
        <v>78</v>
      </c>
      <c r="N37" s="63" t="s">
        <v>79</v>
      </c>
      <c r="O37" s="63" t="s">
        <v>80</v>
      </c>
    </row>
    <row r="38" spans="1:17" x14ac:dyDescent="0.25">
      <c r="A38" t="s">
        <v>75</v>
      </c>
      <c r="B38" s="45"/>
      <c r="C38" s="45"/>
      <c r="D38" s="45"/>
      <c r="E38" s="45"/>
      <c r="G38" s="45"/>
      <c r="H38" s="45"/>
      <c r="I38" s="45"/>
      <c r="J38" s="45"/>
      <c r="L38" s="45"/>
      <c r="M38" s="45"/>
      <c r="N38" s="45"/>
      <c r="O38" s="45"/>
    </row>
  </sheetData>
  <mergeCells count="13">
    <mergeCell ref="B36:E36"/>
    <mergeCell ref="G36:J36"/>
    <mergeCell ref="L36:O36"/>
    <mergeCell ref="R1:U1"/>
    <mergeCell ref="B17:E17"/>
    <mergeCell ref="G17:J17"/>
    <mergeCell ref="L17:O17"/>
    <mergeCell ref="B1:E1"/>
    <mergeCell ref="F1:I1"/>
    <mergeCell ref="J1:M1"/>
    <mergeCell ref="N1:Q1"/>
    <mergeCell ref="J23:M23"/>
    <mergeCell ref="N23:Q23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E54"/>
  <sheetViews>
    <sheetView topLeftCell="F1" zoomScale="85" zoomScaleNormal="85" workbookViewId="0">
      <selection activeCell="X34" sqref="X34"/>
    </sheetView>
  </sheetViews>
  <sheetFormatPr defaultRowHeight="13.5" x14ac:dyDescent="0.25"/>
  <cols>
    <col min="1" max="1" width="9.85546875" bestFit="1" customWidth="1"/>
    <col min="2" max="2" width="15.28515625" bestFit="1" customWidth="1"/>
    <col min="4" max="4" width="5.42578125" bestFit="1" customWidth="1"/>
    <col min="5" max="5" width="6.7109375" bestFit="1" customWidth="1"/>
    <col min="6" max="7" width="11.85546875" bestFit="1" customWidth="1"/>
    <col min="8" max="9" width="13" bestFit="1" customWidth="1"/>
    <col min="10" max="10" width="14.42578125" bestFit="1" customWidth="1"/>
    <col min="11" max="13" width="13" bestFit="1" customWidth="1"/>
    <col min="14" max="14" width="14.140625" bestFit="1" customWidth="1"/>
    <col min="15" max="15" width="12.28515625" bestFit="1" customWidth="1"/>
    <col min="16" max="16" width="13" bestFit="1" customWidth="1"/>
    <col min="23" max="23" width="12.85546875" bestFit="1" customWidth="1"/>
    <col min="24" max="24" width="17.42578125" bestFit="1" customWidth="1"/>
    <col min="25" max="25" width="12.85546875" bestFit="1" customWidth="1"/>
    <col min="27" max="27" width="9.5703125" bestFit="1" customWidth="1"/>
    <col min="28" max="28" width="10.5703125" bestFit="1" customWidth="1"/>
    <col min="29" max="29" width="15.28515625" bestFit="1" customWidth="1"/>
    <col min="30" max="30" width="10.5703125" bestFit="1" customWidth="1"/>
    <col min="31" max="31" width="18.140625" bestFit="1" customWidth="1"/>
  </cols>
  <sheetData>
    <row r="2" spans="1:31" x14ac:dyDescent="0.25">
      <c r="A2" t="s">
        <v>74</v>
      </c>
      <c r="E2" t="s">
        <v>74</v>
      </c>
      <c r="H2" s="20"/>
      <c r="I2" s="20"/>
      <c r="J2" s="20" t="s">
        <v>60</v>
      </c>
      <c r="K2" s="20"/>
      <c r="L2" s="20"/>
      <c r="M2" s="21"/>
      <c r="N2" s="22" t="s">
        <v>61</v>
      </c>
      <c r="O2" s="22"/>
      <c r="P2" s="22"/>
      <c r="Q2" t="s">
        <v>91</v>
      </c>
      <c r="W2" s="55"/>
      <c r="X2" s="55" t="s">
        <v>109</v>
      </c>
      <c r="Y2" s="56"/>
      <c r="Z2" s="56"/>
      <c r="AA2" s="20"/>
      <c r="AB2" s="20"/>
      <c r="AC2" s="20" t="s">
        <v>110</v>
      </c>
      <c r="AD2" s="20"/>
      <c r="AE2" s="20"/>
    </row>
    <row r="3" spans="1:31" ht="16.5" x14ac:dyDescent="0.25">
      <c r="A3" t="s">
        <v>3</v>
      </c>
      <c r="B3" t="s">
        <v>55</v>
      </c>
      <c r="D3" s="23" t="s">
        <v>62</v>
      </c>
      <c r="E3" s="6" t="s">
        <v>0</v>
      </c>
      <c r="F3" s="6" t="s">
        <v>63</v>
      </c>
      <c r="G3" s="19" t="s">
        <v>64</v>
      </c>
      <c r="H3" s="24" t="s">
        <v>65</v>
      </c>
      <c r="I3" s="24" t="s">
        <v>66</v>
      </c>
      <c r="J3" s="24" t="s">
        <v>67</v>
      </c>
      <c r="K3" s="24" t="s">
        <v>68</v>
      </c>
      <c r="L3" s="24" t="s">
        <v>69</v>
      </c>
      <c r="M3" s="25" t="s">
        <v>70</v>
      </c>
      <c r="N3" s="25" t="s">
        <v>71</v>
      </c>
      <c r="O3" s="25" t="s">
        <v>72</v>
      </c>
      <c r="P3" s="25" t="s">
        <v>73</v>
      </c>
      <c r="Q3" s="40" t="s">
        <v>76</v>
      </c>
      <c r="R3" s="36" t="s">
        <v>77</v>
      </c>
      <c r="S3" s="36" t="s">
        <v>78</v>
      </c>
      <c r="T3" s="36" t="s">
        <v>79</v>
      </c>
      <c r="U3" s="36" t="s">
        <v>80</v>
      </c>
      <c r="V3" s="36" t="s">
        <v>73</v>
      </c>
      <c r="W3" s="57" t="s">
        <v>101</v>
      </c>
      <c r="X3" s="58" t="s">
        <v>102</v>
      </c>
      <c r="Y3" s="58" t="s">
        <v>103</v>
      </c>
      <c r="Z3" s="58" t="s">
        <v>104</v>
      </c>
      <c r="AA3" s="19" t="s">
        <v>105</v>
      </c>
      <c r="AB3" s="19" t="s">
        <v>106</v>
      </c>
      <c r="AC3" s="19" t="s">
        <v>107</v>
      </c>
      <c r="AD3" s="19" t="s">
        <v>108</v>
      </c>
      <c r="AE3" s="19" t="s">
        <v>111</v>
      </c>
    </row>
    <row r="4" spans="1:31" x14ac:dyDescent="0.25">
      <c r="A4">
        <v>34019</v>
      </c>
      <c r="B4">
        <v>1</v>
      </c>
      <c r="D4" s="5"/>
      <c r="E4" s="5">
        <v>34019</v>
      </c>
      <c r="F4" s="5">
        <v>19</v>
      </c>
      <c r="G4" s="5">
        <v>1</v>
      </c>
      <c r="H4" s="49">
        <v>1.8028846153846155E-3</v>
      </c>
      <c r="I4" s="49">
        <v>1.9417475728155338E-2</v>
      </c>
      <c r="J4" s="49">
        <v>0</v>
      </c>
      <c r="K4" s="49">
        <v>0</v>
      </c>
      <c r="L4" s="49">
        <v>3.5750766087844742E-3</v>
      </c>
      <c r="M4" s="49">
        <v>6.4935064935064939E-3</v>
      </c>
      <c r="N4" s="49" t="s">
        <v>57</v>
      </c>
      <c r="O4" s="49" t="s">
        <v>57</v>
      </c>
      <c r="P4" s="49">
        <v>6.4935064935064939E-3</v>
      </c>
      <c r="Q4" s="41">
        <v>34019</v>
      </c>
      <c r="R4" s="38">
        <v>8810</v>
      </c>
      <c r="S4" s="38">
        <v>940</v>
      </c>
      <c r="T4" s="38">
        <v>291</v>
      </c>
      <c r="U4" s="38">
        <v>82</v>
      </c>
      <c r="V4" s="39">
        <f t="shared" ref="V4:V25" si="0">SUM(R4:U4)</f>
        <v>10123</v>
      </c>
      <c r="W4" s="59">
        <v>210</v>
      </c>
      <c r="X4" s="59"/>
      <c r="Y4" s="59"/>
      <c r="Z4" s="59">
        <v>210</v>
      </c>
      <c r="AA4" s="59">
        <v>1</v>
      </c>
      <c r="AB4" s="59"/>
      <c r="AC4" s="59"/>
      <c r="AD4" s="5"/>
      <c r="AE4" s="5">
        <v>1</v>
      </c>
    </row>
    <row r="5" spans="1:31" x14ac:dyDescent="0.25">
      <c r="A5">
        <v>34020</v>
      </c>
      <c r="B5">
        <v>4</v>
      </c>
      <c r="D5" s="5"/>
      <c r="E5" s="5">
        <v>34020</v>
      </c>
      <c r="F5" s="5">
        <v>5</v>
      </c>
      <c r="G5" s="5">
        <v>4</v>
      </c>
      <c r="H5" s="49">
        <v>0</v>
      </c>
      <c r="I5" s="49">
        <v>1.9230769230769232E-2</v>
      </c>
      <c r="J5" s="49">
        <v>0</v>
      </c>
      <c r="K5" s="49">
        <v>0</v>
      </c>
      <c r="L5" s="49">
        <v>1.9723865877712033E-3</v>
      </c>
      <c r="M5" s="49">
        <v>1.6393442622950821E-2</v>
      </c>
      <c r="N5" s="49" t="s">
        <v>57</v>
      </c>
      <c r="O5" s="49" t="s">
        <v>57</v>
      </c>
      <c r="P5" s="49">
        <v>1.6393442622950821E-2</v>
      </c>
      <c r="Q5" s="42">
        <v>34020</v>
      </c>
      <c r="R5" s="38">
        <v>2062</v>
      </c>
      <c r="S5" s="38">
        <v>255</v>
      </c>
      <c r="T5" s="38">
        <v>85</v>
      </c>
      <c r="U5" s="38">
        <v>32</v>
      </c>
      <c r="V5" s="39">
        <f t="shared" si="0"/>
        <v>2434</v>
      </c>
      <c r="W5" s="59">
        <v>80</v>
      </c>
      <c r="X5" s="59"/>
      <c r="Y5" s="59"/>
      <c r="Z5" s="59">
        <v>80</v>
      </c>
      <c r="AA5" s="59"/>
      <c r="AB5" s="59">
        <v>2</v>
      </c>
      <c r="AC5" s="59">
        <v>2</v>
      </c>
      <c r="AD5" s="5"/>
      <c r="AE5" s="5">
        <v>4</v>
      </c>
    </row>
    <row r="6" spans="1:31" x14ac:dyDescent="0.25">
      <c r="A6">
        <v>46595</v>
      </c>
      <c r="B6">
        <v>16</v>
      </c>
      <c r="D6" s="5"/>
      <c r="E6" s="5">
        <v>46595</v>
      </c>
      <c r="F6" s="5">
        <v>20</v>
      </c>
      <c r="G6" s="5">
        <v>16</v>
      </c>
      <c r="H6" s="49">
        <v>8.4889643463497456E-3</v>
      </c>
      <c r="I6" s="49">
        <v>1.7621145374449341E-2</v>
      </c>
      <c r="J6" s="49">
        <v>2.9411764705882353E-2</v>
      </c>
      <c r="K6" s="49">
        <v>0.17857142857142858</v>
      </c>
      <c r="L6" s="49">
        <v>1.3860578883000407E-2</v>
      </c>
      <c r="M6" s="49">
        <v>2.3529411764705882E-2</v>
      </c>
      <c r="N6" s="49" t="s">
        <v>57</v>
      </c>
      <c r="O6" s="49" t="s">
        <v>57</v>
      </c>
      <c r="P6" s="49">
        <v>2.3529411764705882E-2</v>
      </c>
      <c r="Q6" s="42">
        <v>46595</v>
      </c>
      <c r="R6" s="38">
        <v>8218</v>
      </c>
      <c r="S6" s="38">
        <v>1436</v>
      </c>
      <c r="T6" s="38">
        <v>730</v>
      </c>
      <c r="U6" s="38">
        <v>79</v>
      </c>
      <c r="V6" s="39">
        <f t="shared" si="0"/>
        <v>10463</v>
      </c>
      <c r="W6" s="59">
        <v>220</v>
      </c>
      <c r="X6" s="59"/>
      <c r="Y6" s="59"/>
      <c r="Z6" s="59">
        <v>220</v>
      </c>
      <c r="AA6" s="59">
        <v>14</v>
      </c>
      <c r="AB6" s="59"/>
      <c r="AC6" s="59">
        <v>2</v>
      </c>
      <c r="AD6" s="5"/>
      <c r="AE6" s="5">
        <v>16</v>
      </c>
    </row>
    <row r="7" spans="1:31" x14ac:dyDescent="0.25">
      <c r="A7">
        <v>46621</v>
      </c>
      <c r="B7">
        <v>6</v>
      </c>
      <c r="D7" s="5"/>
      <c r="E7" s="5">
        <v>46621</v>
      </c>
      <c r="F7" s="5">
        <v>6</v>
      </c>
      <c r="G7" s="5">
        <v>6</v>
      </c>
      <c r="H7" s="49">
        <v>5.3003533568904597E-3</v>
      </c>
      <c r="I7" s="49">
        <v>7.9365079365079361E-3</v>
      </c>
      <c r="J7" s="49">
        <v>8.3333333333333329E-2</v>
      </c>
      <c r="K7" s="49">
        <v>0</v>
      </c>
      <c r="L7" s="49">
        <v>9.562841530054645E-3</v>
      </c>
      <c r="M7" s="49">
        <v>4.9180327868852458E-2</v>
      </c>
      <c r="N7" s="49" t="s">
        <v>57</v>
      </c>
      <c r="O7" s="49" t="s">
        <v>57</v>
      </c>
      <c r="P7" s="49">
        <v>4.9180327868852458E-2</v>
      </c>
      <c r="Q7" s="42">
        <v>46621</v>
      </c>
      <c r="R7" s="38">
        <v>2361</v>
      </c>
      <c r="S7" s="38">
        <v>416</v>
      </c>
      <c r="T7" s="38">
        <v>114</v>
      </c>
      <c r="U7" s="38">
        <v>6</v>
      </c>
      <c r="V7" s="39">
        <f t="shared" si="0"/>
        <v>2897</v>
      </c>
      <c r="W7" s="59">
        <v>80</v>
      </c>
      <c r="X7" s="59"/>
      <c r="Y7" s="59"/>
      <c r="Z7" s="59">
        <v>80</v>
      </c>
      <c r="AA7" s="59">
        <v>4</v>
      </c>
      <c r="AB7" s="59">
        <v>1</v>
      </c>
      <c r="AC7" s="59">
        <v>1</v>
      </c>
      <c r="AD7" s="5"/>
      <c r="AE7" s="5">
        <v>6</v>
      </c>
    </row>
    <row r="8" spans="1:31" x14ac:dyDescent="0.25">
      <c r="A8">
        <v>70111</v>
      </c>
      <c r="B8">
        <v>1</v>
      </c>
      <c r="D8" s="5"/>
      <c r="E8" s="5">
        <v>64201</v>
      </c>
      <c r="F8" s="5">
        <v>1</v>
      </c>
      <c r="G8" s="5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0.125</v>
      </c>
      <c r="O8" s="49">
        <v>0</v>
      </c>
      <c r="P8" s="49">
        <v>0.08</v>
      </c>
      <c r="Q8" s="41">
        <v>64201</v>
      </c>
      <c r="R8" s="38">
        <v>14</v>
      </c>
      <c r="S8" s="38">
        <v>53</v>
      </c>
      <c r="T8" s="38">
        <v>99</v>
      </c>
      <c r="U8" s="38">
        <v>32</v>
      </c>
      <c r="V8" s="39">
        <f t="shared" si="0"/>
        <v>198</v>
      </c>
      <c r="W8" s="59">
        <v>21</v>
      </c>
      <c r="X8" s="59">
        <v>16</v>
      </c>
      <c r="Y8" s="59">
        <v>3</v>
      </c>
      <c r="Z8" s="59">
        <v>40</v>
      </c>
      <c r="AA8" s="59"/>
      <c r="AB8" s="59"/>
      <c r="AC8" s="59"/>
      <c r="AD8" s="5"/>
      <c r="AE8" s="5">
        <v>0</v>
      </c>
    </row>
    <row r="9" spans="1:31" x14ac:dyDescent="0.25">
      <c r="A9">
        <v>70112</v>
      </c>
      <c r="B9">
        <v>1</v>
      </c>
      <c r="D9" s="5"/>
      <c r="E9" s="5">
        <v>70111</v>
      </c>
      <c r="F9" s="5">
        <v>2</v>
      </c>
      <c r="G9" s="5">
        <v>1</v>
      </c>
      <c r="H9" s="49">
        <v>1.2345679012345678E-2</v>
      </c>
      <c r="I9" s="49">
        <v>0</v>
      </c>
      <c r="J9" s="49">
        <v>3.5087719298245612E-2</v>
      </c>
      <c r="K9" s="49">
        <v>0.04</v>
      </c>
      <c r="L9" s="49">
        <v>1.8957345971563982E-2</v>
      </c>
      <c r="M9" s="49">
        <v>3.0303030303030304E-2</v>
      </c>
      <c r="N9" s="49" t="s">
        <v>57</v>
      </c>
      <c r="O9" s="49" t="s">
        <v>57</v>
      </c>
      <c r="P9" s="49">
        <v>3.0303030303030304E-2</v>
      </c>
      <c r="Q9" s="42">
        <v>70111</v>
      </c>
      <c r="R9" s="38">
        <v>546</v>
      </c>
      <c r="S9" s="38">
        <v>186</v>
      </c>
      <c r="T9" s="38">
        <v>159</v>
      </c>
      <c r="U9" s="38">
        <v>73</v>
      </c>
      <c r="V9" s="39">
        <f t="shared" si="0"/>
        <v>964</v>
      </c>
      <c r="W9" s="59">
        <v>50</v>
      </c>
      <c r="X9" s="59"/>
      <c r="Y9" s="59"/>
      <c r="Z9" s="59">
        <v>50</v>
      </c>
      <c r="AA9" s="59"/>
      <c r="AB9" s="59"/>
      <c r="AC9" s="59">
        <v>1</v>
      </c>
      <c r="AD9" s="5"/>
      <c r="AE9" s="5">
        <v>1</v>
      </c>
    </row>
    <row r="10" spans="1:31" x14ac:dyDescent="0.25">
      <c r="A10">
        <v>70129</v>
      </c>
      <c r="B10">
        <v>1</v>
      </c>
      <c r="D10" s="5"/>
      <c r="E10" s="5">
        <v>70112</v>
      </c>
      <c r="F10" s="5">
        <v>2</v>
      </c>
      <c r="G10" s="5">
        <v>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0.10344827586206896</v>
      </c>
      <c r="N10" s="49" t="s">
        <v>57</v>
      </c>
      <c r="O10" s="49" t="s">
        <v>57</v>
      </c>
      <c r="P10" s="49">
        <v>0.10344827586206896</v>
      </c>
      <c r="Q10" s="42">
        <v>70112</v>
      </c>
      <c r="R10" s="38">
        <v>242</v>
      </c>
      <c r="S10" s="38">
        <v>89</v>
      </c>
      <c r="T10" s="38">
        <v>194</v>
      </c>
      <c r="U10" s="38">
        <v>48</v>
      </c>
      <c r="V10" s="39">
        <f t="shared" si="0"/>
        <v>573</v>
      </c>
      <c r="W10" s="59">
        <v>40</v>
      </c>
      <c r="X10" s="59"/>
      <c r="Y10" s="59"/>
      <c r="Z10" s="59">
        <v>40</v>
      </c>
      <c r="AA10" s="59">
        <v>1</v>
      </c>
      <c r="AB10" s="59"/>
      <c r="AC10" s="59"/>
      <c r="AD10" s="5"/>
      <c r="AE10" s="5">
        <v>1</v>
      </c>
    </row>
    <row r="11" spans="1:31" x14ac:dyDescent="0.25">
      <c r="A11">
        <v>70130</v>
      </c>
      <c r="B11">
        <v>1</v>
      </c>
      <c r="D11" s="5"/>
      <c r="E11" s="5">
        <v>70119</v>
      </c>
      <c r="F11" s="5">
        <v>1</v>
      </c>
      <c r="G11" s="5">
        <v>0</v>
      </c>
      <c r="H11" s="49">
        <v>4.5454545454545456E-2</v>
      </c>
      <c r="I11" s="49">
        <v>5.8823529411764705E-2</v>
      </c>
      <c r="J11" s="49">
        <v>0</v>
      </c>
      <c r="K11" s="49">
        <v>0</v>
      </c>
      <c r="L11" s="49">
        <v>3.4482758620689655E-2</v>
      </c>
      <c r="M11" s="49">
        <v>4.7619047619047616E-2</v>
      </c>
      <c r="N11" s="49" t="s">
        <v>57</v>
      </c>
      <c r="O11" s="49" t="s">
        <v>57</v>
      </c>
      <c r="P11" s="49">
        <v>4.7619047619047616E-2</v>
      </c>
      <c r="Q11" s="42">
        <v>70119</v>
      </c>
      <c r="R11" s="38">
        <v>161</v>
      </c>
      <c r="S11" s="38">
        <v>58</v>
      </c>
      <c r="T11" s="38">
        <v>50</v>
      </c>
      <c r="U11" s="38">
        <v>13</v>
      </c>
      <c r="V11" s="39">
        <f t="shared" si="0"/>
        <v>282</v>
      </c>
      <c r="W11" s="59">
        <v>40</v>
      </c>
      <c r="X11" s="59"/>
      <c r="Y11" s="59"/>
      <c r="Z11" s="59">
        <v>40</v>
      </c>
      <c r="AA11" s="59"/>
      <c r="AB11" s="59"/>
      <c r="AC11" s="59"/>
      <c r="AD11" s="5"/>
      <c r="AE11" s="5">
        <v>0</v>
      </c>
    </row>
    <row r="12" spans="1:31" x14ac:dyDescent="0.25">
      <c r="A12">
        <v>72121</v>
      </c>
      <c r="B12">
        <v>11</v>
      </c>
      <c r="D12" s="5"/>
      <c r="E12" s="5">
        <v>70129</v>
      </c>
      <c r="F12" s="5">
        <v>3</v>
      </c>
      <c r="G12" s="5">
        <v>1</v>
      </c>
      <c r="H12" s="49">
        <v>3.5087719298245612E-2</v>
      </c>
      <c r="I12" s="49">
        <v>2.4390243902439025E-2</v>
      </c>
      <c r="J12" s="49">
        <v>1.2048192771084338E-2</v>
      </c>
      <c r="K12" s="49">
        <v>4.6511627906976744E-2</v>
      </c>
      <c r="L12" s="49">
        <v>2.7950310559006212E-2</v>
      </c>
      <c r="M12" s="49">
        <v>9.375E-2</v>
      </c>
      <c r="N12" s="49" t="s">
        <v>57</v>
      </c>
      <c r="O12" s="49" t="s">
        <v>57</v>
      </c>
      <c r="P12" s="49">
        <v>9.375E-2</v>
      </c>
      <c r="Q12" s="42">
        <v>70129</v>
      </c>
      <c r="R12" s="38">
        <v>806</v>
      </c>
      <c r="S12" s="38">
        <v>325</v>
      </c>
      <c r="T12" s="38">
        <v>314</v>
      </c>
      <c r="U12" s="38">
        <v>147</v>
      </c>
      <c r="V12" s="39">
        <f t="shared" si="0"/>
        <v>1592</v>
      </c>
      <c r="W12" s="59">
        <v>50</v>
      </c>
      <c r="X12" s="59"/>
      <c r="Y12" s="59"/>
      <c r="Z12" s="59">
        <v>50</v>
      </c>
      <c r="AA12" s="59">
        <v>1</v>
      </c>
      <c r="AB12" s="59"/>
      <c r="AC12" s="59"/>
      <c r="AD12" s="5"/>
      <c r="AE12" s="5">
        <v>1</v>
      </c>
    </row>
    <row r="13" spans="1:31" x14ac:dyDescent="0.25">
      <c r="A13">
        <v>72122</v>
      </c>
      <c r="B13">
        <v>4</v>
      </c>
      <c r="D13" s="5"/>
      <c r="E13" s="5">
        <v>70130</v>
      </c>
      <c r="F13" s="5">
        <v>1</v>
      </c>
      <c r="G13" s="5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4.7619047619047616E-2</v>
      </c>
      <c r="N13" s="49" t="s">
        <v>57</v>
      </c>
      <c r="O13" s="49" t="s">
        <v>57</v>
      </c>
      <c r="P13" s="49">
        <v>4.7619047619047616E-2</v>
      </c>
      <c r="Q13" s="42">
        <v>70130</v>
      </c>
      <c r="R13" s="38">
        <v>54</v>
      </c>
      <c r="S13" s="38">
        <v>17</v>
      </c>
      <c r="T13" s="38">
        <v>17</v>
      </c>
      <c r="U13" s="38">
        <v>8</v>
      </c>
      <c r="V13" s="39">
        <f t="shared" si="0"/>
        <v>96</v>
      </c>
      <c r="W13" s="59">
        <v>40</v>
      </c>
      <c r="X13" s="59"/>
      <c r="Y13" s="59"/>
      <c r="Z13" s="59">
        <v>40</v>
      </c>
      <c r="AA13" s="59">
        <v>1</v>
      </c>
      <c r="AB13" s="59"/>
      <c r="AC13" s="59"/>
      <c r="AD13" s="5"/>
      <c r="AE13" s="5">
        <v>1</v>
      </c>
    </row>
    <row r="14" spans="1:31" x14ac:dyDescent="0.25">
      <c r="A14">
        <v>72129</v>
      </c>
      <c r="B14">
        <v>30</v>
      </c>
      <c r="D14" s="5" t="s">
        <v>58</v>
      </c>
      <c r="E14" s="5">
        <v>71600</v>
      </c>
      <c r="F14" s="5">
        <v>1</v>
      </c>
      <c r="G14" s="5">
        <v>0</v>
      </c>
      <c r="H14" s="49"/>
      <c r="I14" s="49"/>
      <c r="J14" s="49"/>
      <c r="K14" s="49"/>
      <c r="L14" s="49"/>
      <c r="M14" s="49">
        <v>0</v>
      </c>
      <c r="N14" s="49">
        <v>0</v>
      </c>
      <c r="O14" s="49" t="s">
        <v>57</v>
      </c>
      <c r="P14" s="49">
        <v>0</v>
      </c>
      <c r="Q14" s="42">
        <v>71600</v>
      </c>
      <c r="R14" s="38">
        <v>105</v>
      </c>
      <c r="S14" s="38">
        <v>63</v>
      </c>
      <c r="T14" s="38">
        <v>124</v>
      </c>
      <c r="U14" s="38">
        <v>57</v>
      </c>
      <c r="V14" s="39">
        <f t="shared" si="0"/>
        <v>349</v>
      </c>
      <c r="W14" s="60">
        <v>37</v>
      </c>
      <c r="X14" s="60">
        <v>3</v>
      </c>
      <c r="Y14" s="60"/>
      <c r="Z14" s="60">
        <v>40</v>
      </c>
      <c r="AA14" s="60"/>
      <c r="AB14" s="60"/>
      <c r="AC14" s="60"/>
      <c r="AD14" s="61"/>
      <c r="AE14" s="61">
        <v>0</v>
      </c>
    </row>
    <row r="15" spans="1:31" x14ac:dyDescent="0.25">
      <c r="A15">
        <v>72911</v>
      </c>
      <c r="B15">
        <v>3</v>
      </c>
      <c r="D15" s="5"/>
      <c r="E15" s="5">
        <v>72121</v>
      </c>
      <c r="F15" s="5">
        <v>8</v>
      </c>
      <c r="G15" s="5">
        <v>11</v>
      </c>
      <c r="H15" s="49">
        <v>4.9618320610687022E-2</v>
      </c>
      <c r="I15" s="49">
        <v>1.6574585635359115E-2</v>
      </c>
      <c r="J15" s="49">
        <v>0.05</v>
      </c>
      <c r="K15" s="49">
        <v>3.5714285714285712E-2</v>
      </c>
      <c r="L15" s="49">
        <v>4.1078305519897301E-2</v>
      </c>
      <c r="M15" s="49">
        <v>0.10606060606060606</v>
      </c>
      <c r="N15" s="49" t="s">
        <v>57</v>
      </c>
      <c r="O15" s="49" t="s">
        <v>57</v>
      </c>
      <c r="P15" s="49">
        <v>0.10606060606060606</v>
      </c>
      <c r="Q15" s="42">
        <v>72121</v>
      </c>
      <c r="R15" s="38">
        <v>1785</v>
      </c>
      <c r="S15" s="38">
        <v>853</v>
      </c>
      <c r="T15" s="38">
        <v>981</v>
      </c>
      <c r="U15" s="38">
        <v>193</v>
      </c>
      <c r="V15" s="39">
        <f t="shared" si="0"/>
        <v>3812</v>
      </c>
      <c r="W15" s="59">
        <v>100</v>
      </c>
      <c r="X15" s="59"/>
      <c r="Y15" s="59"/>
      <c r="Z15" s="59">
        <v>100</v>
      </c>
      <c r="AA15" s="59">
        <v>6</v>
      </c>
      <c r="AB15" s="59">
        <v>1</v>
      </c>
      <c r="AC15" s="59">
        <v>4</v>
      </c>
      <c r="AD15" s="5"/>
      <c r="AE15" s="5">
        <v>11</v>
      </c>
    </row>
    <row r="16" spans="1:31" x14ac:dyDescent="0.25">
      <c r="A16">
        <v>72919</v>
      </c>
      <c r="B16">
        <v>17</v>
      </c>
      <c r="D16" s="5"/>
      <c r="E16" s="5">
        <v>72122</v>
      </c>
      <c r="F16" s="5">
        <v>2</v>
      </c>
      <c r="G16" s="5">
        <v>4</v>
      </c>
      <c r="H16" s="49">
        <v>6.4102564102564097E-2</v>
      </c>
      <c r="I16" s="49">
        <v>3.6363636363636362E-2</v>
      </c>
      <c r="J16" s="49">
        <v>2.9411764705882353E-2</v>
      </c>
      <c r="K16" s="49">
        <v>0.3</v>
      </c>
      <c r="L16" s="49">
        <v>5.6872037914691941E-2</v>
      </c>
      <c r="M16" s="49">
        <v>3.7037037037037035E-2</v>
      </c>
      <c r="N16" s="49" t="s">
        <v>57</v>
      </c>
      <c r="O16" s="49" t="s">
        <v>57</v>
      </c>
      <c r="P16" s="49">
        <v>3.7037037037037035E-2</v>
      </c>
      <c r="Q16" s="42">
        <v>72122</v>
      </c>
      <c r="R16" s="38">
        <v>438</v>
      </c>
      <c r="S16" s="38">
        <v>228</v>
      </c>
      <c r="T16" s="38">
        <v>242</v>
      </c>
      <c r="U16" s="38">
        <v>33</v>
      </c>
      <c r="V16" s="39">
        <f t="shared" si="0"/>
        <v>941</v>
      </c>
      <c r="W16" s="59">
        <v>40</v>
      </c>
      <c r="X16" s="59"/>
      <c r="Y16" s="59"/>
      <c r="Z16" s="59">
        <v>40</v>
      </c>
      <c r="AA16" s="59">
        <v>1</v>
      </c>
      <c r="AB16" s="59">
        <v>2</v>
      </c>
      <c r="AC16" s="59">
        <v>1</v>
      </c>
      <c r="AD16" s="5"/>
      <c r="AE16" s="5">
        <v>4</v>
      </c>
    </row>
    <row r="17" spans="1:31" x14ac:dyDescent="0.25">
      <c r="A17">
        <v>73909</v>
      </c>
      <c r="B17">
        <v>3</v>
      </c>
      <c r="D17" s="5"/>
      <c r="E17" s="5">
        <v>72129</v>
      </c>
      <c r="F17" s="5">
        <v>8</v>
      </c>
      <c r="G17" s="5">
        <v>30</v>
      </c>
      <c r="H17" s="49">
        <v>2.9787234042553193E-2</v>
      </c>
      <c r="I17" s="49">
        <v>4.4999999999999998E-2</v>
      </c>
      <c r="J17" s="49">
        <v>6.1302681992337162E-2</v>
      </c>
      <c r="K17" s="49">
        <v>0.14583333333333334</v>
      </c>
      <c r="L17" s="49">
        <v>5.2419354838709679E-2</v>
      </c>
      <c r="M17" s="49">
        <v>0.10714285714285714</v>
      </c>
      <c r="N17" s="49" t="s">
        <v>57</v>
      </c>
      <c r="O17" s="49" t="s">
        <v>57</v>
      </c>
      <c r="P17" s="49">
        <v>0.10714285714285714</v>
      </c>
      <c r="Q17" s="42">
        <v>72129</v>
      </c>
      <c r="R17" s="38">
        <v>2089</v>
      </c>
      <c r="S17" s="38">
        <v>880</v>
      </c>
      <c r="T17" s="38">
        <v>981</v>
      </c>
      <c r="U17" s="38">
        <v>172</v>
      </c>
      <c r="V17" s="39">
        <f t="shared" si="0"/>
        <v>4122</v>
      </c>
      <c r="W17" s="59">
        <v>100</v>
      </c>
      <c r="X17" s="59"/>
      <c r="Y17" s="59"/>
      <c r="Z17" s="59">
        <v>100</v>
      </c>
      <c r="AA17" s="59">
        <v>20</v>
      </c>
      <c r="AB17" s="59">
        <v>6</v>
      </c>
      <c r="AC17" s="59">
        <v>4</v>
      </c>
      <c r="AD17" s="5"/>
      <c r="AE17" s="5">
        <v>30</v>
      </c>
    </row>
    <row r="18" spans="1:31" x14ac:dyDescent="0.25">
      <c r="A18">
        <v>74100</v>
      </c>
      <c r="B18">
        <v>8</v>
      </c>
      <c r="D18" s="5"/>
      <c r="E18" s="5">
        <v>72911</v>
      </c>
      <c r="F18" s="5">
        <v>2</v>
      </c>
      <c r="G18" s="5">
        <v>3</v>
      </c>
      <c r="H18" s="49">
        <v>0</v>
      </c>
      <c r="I18" s="49">
        <v>1.4084507042253521E-2</v>
      </c>
      <c r="J18" s="49">
        <v>1.0752688172043012E-2</v>
      </c>
      <c r="K18" s="49">
        <v>0</v>
      </c>
      <c r="L18" s="49">
        <v>8.2644628099173556E-3</v>
      </c>
      <c r="M18" s="49">
        <v>0.16666666666666666</v>
      </c>
      <c r="N18" s="49" t="s">
        <v>57</v>
      </c>
      <c r="O18" s="49" t="s">
        <v>57</v>
      </c>
      <c r="P18" s="49">
        <v>0.16666666666666666</v>
      </c>
      <c r="Q18" s="42">
        <v>72911</v>
      </c>
      <c r="R18" s="38">
        <v>308</v>
      </c>
      <c r="S18" s="38">
        <v>235</v>
      </c>
      <c r="T18" s="38">
        <v>326</v>
      </c>
      <c r="U18" s="38">
        <v>80</v>
      </c>
      <c r="V18" s="39">
        <f t="shared" si="0"/>
        <v>949</v>
      </c>
      <c r="W18" s="59">
        <v>40</v>
      </c>
      <c r="X18" s="59"/>
      <c r="Y18" s="59"/>
      <c r="Z18" s="59">
        <v>40</v>
      </c>
      <c r="AA18" s="59">
        <v>2</v>
      </c>
      <c r="AB18" s="59">
        <v>1</v>
      </c>
      <c r="AC18" s="59"/>
      <c r="AD18" s="5"/>
      <c r="AE18" s="5">
        <v>3</v>
      </c>
    </row>
    <row r="19" spans="1:31" x14ac:dyDescent="0.25">
      <c r="A19">
        <v>85303</v>
      </c>
      <c r="B19">
        <v>1</v>
      </c>
      <c r="D19" s="5"/>
      <c r="E19" s="5">
        <v>72919</v>
      </c>
      <c r="F19" s="5">
        <v>6</v>
      </c>
      <c r="G19" s="5">
        <v>17</v>
      </c>
      <c r="H19" s="49">
        <v>3.8167938931297711E-2</v>
      </c>
      <c r="I19" s="49">
        <v>5.6179775280898875E-2</v>
      </c>
      <c r="J19" s="49">
        <v>0.1466275659824047</v>
      </c>
      <c r="K19" s="49">
        <v>1.6949152542372881E-2</v>
      </c>
      <c r="L19" s="49">
        <v>9.3088857545839204E-2</v>
      </c>
      <c r="M19" s="49">
        <v>7.4999999999999997E-2</v>
      </c>
      <c r="N19" s="49">
        <v>0</v>
      </c>
      <c r="O19" s="49" t="s">
        <v>57</v>
      </c>
      <c r="P19" s="49">
        <v>5.8823529411764705E-2</v>
      </c>
      <c r="Q19" s="42">
        <v>72919</v>
      </c>
      <c r="R19" s="38">
        <v>784</v>
      </c>
      <c r="S19" s="38">
        <v>770</v>
      </c>
      <c r="T19" s="38">
        <v>1334</v>
      </c>
      <c r="U19" s="38">
        <v>181</v>
      </c>
      <c r="V19" s="39">
        <f t="shared" si="0"/>
        <v>3069</v>
      </c>
      <c r="W19" s="59">
        <v>65</v>
      </c>
      <c r="X19" s="59">
        <v>15</v>
      </c>
      <c r="Y19" s="59"/>
      <c r="Z19" s="59">
        <v>80</v>
      </c>
      <c r="AA19" s="59">
        <v>14</v>
      </c>
      <c r="AB19" s="59">
        <v>2</v>
      </c>
      <c r="AC19" s="59">
        <v>1</v>
      </c>
      <c r="AD19" s="5"/>
      <c r="AE19" s="5">
        <v>17</v>
      </c>
    </row>
    <row r="20" spans="1:31" x14ac:dyDescent="0.25">
      <c r="A20">
        <v>94110</v>
      </c>
      <c r="B20">
        <v>1</v>
      </c>
      <c r="D20" s="5"/>
      <c r="E20" s="5">
        <v>73909</v>
      </c>
      <c r="F20" s="5">
        <v>1</v>
      </c>
      <c r="G20" s="5">
        <v>3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0.08</v>
      </c>
      <c r="N20" s="49" t="s">
        <v>57</v>
      </c>
      <c r="O20" s="49" t="s">
        <v>57</v>
      </c>
      <c r="P20" s="49">
        <v>0.08</v>
      </c>
      <c r="Q20" s="42">
        <v>73909</v>
      </c>
      <c r="R20" s="38">
        <v>110</v>
      </c>
      <c r="S20" s="38">
        <v>50</v>
      </c>
      <c r="T20" s="38">
        <v>65</v>
      </c>
      <c r="U20" s="38">
        <v>19</v>
      </c>
      <c r="V20" s="39">
        <f t="shared" si="0"/>
        <v>244</v>
      </c>
      <c r="W20" s="59">
        <v>40</v>
      </c>
      <c r="X20" s="59"/>
      <c r="Y20" s="59"/>
      <c r="Z20" s="59">
        <v>40</v>
      </c>
      <c r="AA20" s="59">
        <v>3</v>
      </c>
      <c r="AB20" s="59"/>
      <c r="AC20" s="59"/>
      <c r="AD20" s="5"/>
      <c r="AE20" s="5">
        <v>3</v>
      </c>
    </row>
    <row r="21" spans="1:31" x14ac:dyDescent="0.25">
      <c r="A21" t="s">
        <v>4</v>
      </c>
      <c r="B21">
        <v>109</v>
      </c>
      <c r="D21" s="5" t="s">
        <v>58</v>
      </c>
      <c r="E21" s="5">
        <v>74100</v>
      </c>
      <c r="F21" s="5">
        <v>7</v>
      </c>
      <c r="G21" s="5">
        <v>8</v>
      </c>
      <c r="H21" s="49"/>
      <c r="I21" s="49"/>
      <c r="J21" s="49"/>
      <c r="K21" s="49"/>
      <c r="L21" s="49"/>
      <c r="M21" s="49">
        <v>0.11864406779661017</v>
      </c>
      <c r="N21" s="49" t="s">
        <v>57</v>
      </c>
      <c r="O21" s="49" t="s">
        <v>57</v>
      </c>
      <c r="P21" s="49">
        <v>0.11864406779661017</v>
      </c>
      <c r="Q21" s="42">
        <v>74100</v>
      </c>
      <c r="R21" s="38">
        <v>1192</v>
      </c>
      <c r="S21" s="38">
        <v>705</v>
      </c>
      <c r="T21" s="38">
        <v>993</v>
      </c>
      <c r="U21" s="38">
        <v>479</v>
      </c>
      <c r="V21" s="39">
        <f t="shared" si="0"/>
        <v>3369</v>
      </c>
      <c r="W21" s="60">
        <v>90</v>
      </c>
      <c r="X21" s="60"/>
      <c r="Y21" s="60"/>
      <c r="Z21" s="60">
        <v>90</v>
      </c>
      <c r="AA21" s="60">
        <v>8</v>
      </c>
      <c r="AB21" s="60"/>
      <c r="AC21" s="60"/>
      <c r="AD21" s="61"/>
      <c r="AE21" s="61">
        <v>8</v>
      </c>
    </row>
    <row r="22" spans="1:31" x14ac:dyDescent="0.25">
      <c r="D22" s="5"/>
      <c r="E22" s="5">
        <v>76299</v>
      </c>
      <c r="F22" s="5">
        <v>5</v>
      </c>
      <c r="G22" s="5">
        <v>0</v>
      </c>
      <c r="H22" s="49">
        <v>0</v>
      </c>
      <c r="I22" s="49">
        <v>0</v>
      </c>
      <c r="J22" s="49">
        <v>4.4843049327354259E-3</v>
      </c>
      <c r="K22" s="49">
        <v>0</v>
      </c>
      <c r="L22" s="49">
        <v>2.0661157024793389E-3</v>
      </c>
      <c r="M22" s="49">
        <v>0</v>
      </c>
      <c r="N22" s="49" t="s">
        <v>57</v>
      </c>
      <c r="O22" s="49" t="s">
        <v>57</v>
      </c>
      <c r="P22" s="49">
        <v>0</v>
      </c>
      <c r="Q22" s="42">
        <v>76299</v>
      </c>
      <c r="R22" s="38">
        <v>1485</v>
      </c>
      <c r="S22" s="38">
        <v>225</v>
      </c>
      <c r="T22" s="38">
        <v>767</v>
      </c>
      <c r="U22" s="38">
        <v>19</v>
      </c>
      <c r="V22" s="39">
        <f t="shared" si="0"/>
        <v>2496</v>
      </c>
      <c r="W22" s="59">
        <v>70</v>
      </c>
      <c r="X22" s="59"/>
      <c r="Y22" s="59"/>
      <c r="Z22" s="59">
        <v>70</v>
      </c>
      <c r="AA22" s="59"/>
      <c r="AB22" s="59"/>
      <c r="AC22" s="59"/>
      <c r="AD22" s="5"/>
      <c r="AE22" s="5">
        <v>0</v>
      </c>
    </row>
    <row r="23" spans="1:31" x14ac:dyDescent="0.25">
      <c r="D23" s="5"/>
      <c r="E23" s="5">
        <v>85302</v>
      </c>
      <c r="F23" s="5">
        <v>1</v>
      </c>
      <c r="G23" s="5">
        <v>0</v>
      </c>
      <c r="H23" s="49">
        <v>0</v>
      </c>
      <c r="I23" s="49">
        <v>0</v>
      </c>
      <c r="J23" s="49">
        <v>0</v>
      </c>
      <c r="K23" s="49">
        <v>1.9607843137254902E-2</v>
      </c>
      <c r="L23" s="49">
        <v>1.3605442176870748E-2</v>
      </c>
      <c r="M23" s="49">
        <v>3.0303030303030304E-2</v>
      </c>
      <c r="N23" s="49">
        <v>0.33333333333333331</v>
      </c>
      <c r="O23" s="49" t="s">
        <v>57</v>
      </c>
      <c r="P23" s="49">
        <v>5.5555555555555552E-2</v>
      </c>
      <c r="Q23" s="42">
        <v>85302</v>
      </c>
      <c r="R23" s="38">
        <v>47</v>
      </c>
      <c r="S23" s="38">
        <v>16</v>
      </c>
      <c r="T23" s="38">
        <v>57</v>
      </c>
      <c r="U23" s="38">
        <v>272</v>
      </c>
      <c r="V23" s="39">
        <f t="shared" si="0"/>
        <v>392</v>
      </c>
      <c r="W23" s="59">
        <v>37</v>
      </c>
      <c r="X23" s="59">
        <v>3</v>
      </c>
      <c r="Y23" s="59"/>
      <c r="Z23" s="59">
        <v>40</v>
      </c>
      <c r="AA23" s="59"/>
      <c r="AB23" s="59"/>
      <c r="AC23" s="59"/>
      <c r="AD23" s="5"/>
      <c r="AE23" s="5">
        <v>0</v>
      </c>
    </row>
    <row r="24" spans="1:31" x14ac:dyDescent="0.25">
      <c r="D24" s="5"/>
      <c r="E24" s="5">
        <v>85303</v>
      </c>
      <c r="F24" s="5">
        <v>2</v>
      </c>
      <c r="G24" s="5">
        <v>1</v>
      </c>
      <c r="H24" s="49">
        <v>6.4935064935064939E-3</v>
      </c>
      <c r="I24" s="49">
        <v>0</v>
      </c>
      <c r="J24" s="49">
        <v>0</v>
      </c>
      <c r="K24" s="49">
        <v>0</v>
      </c>
      <c r="L24" s="49">
        <v>2.9239766081871343E-3</v>
      </c>
      <c r="M24" s="49">
        <v>0.10526315789473684</v>
      </c>
      <c r="N24" s="49" t="s">
        <v>57</v>
      </c>
      <c r="O24" s="49" t="s">
        <v>57</v>
      </c>
      <c r="P24" s="49">
        <v>0.10526315789473684</v>
      </c>
      <c r="Q24" s="42">
        <v>85303</v>
      </c>
      <c r="R24" s="38">
        <v>391</v>
      </c>
      <c r="S24" s="38">
        <v>166</v>
      </c>
      <c r="T24" s="38">
        <v>253</v>
      </c>
      <c r="U24" s="38">
        <v>80</v>
      </c>
      <c r="V24" s="39">
        <f t="shared" si="0"/>
        <v>890</v>
      </c>
      <c r="W24" s="59">
        <v>40</v>
      </c>
      <c r="X24" s="59"/>
      <c r="Y24" s="59"/>
      <c r="Z24" s="59">
        <v>40</v>
      </c>
      <c r="AA24" s="59">
        <v>1</v>
      </c>
      <c r="AB24" s="59"/>
      <c r="AC24" s="59"/>
      <c r="AD24" s="5"/>
      <c r="AE24" s="5">
        <v>1</v>
      </c>
    </row>
    <row r="25" spans="1:31" x14ac:dyDescent="0.25">
      <c r="D25" s="5"/>
      <c r="E25" s="5">
        <v>94110</v>
      </c>
      <c r="F25" s="5">
        <v>8</v>
      </c>
      <c r="G25" s="5">
        <v>1</v>
      </c>
      <c r="H25" s="49">
        <v>0</v>
      </c>
      <c r="I25" s="49">
        <v>0</v>
      </c>
      <c r="J25" s="49">
        <v>9.1743119266055051E-3</v>
      </c>
      <c r="K25" s="49">
        <v>0</v>
      </c>
      <c r="L25" s="49">
        <v>8.0710250201775622E-4</v>
      </c>
      <c r="M25" s="49">
        <v>3.5714285714285712E-2</v>
      </c>
      <c r="N25" s="49" t="s">
        <v>57</v>
      </c>
      <c r="O25" s="49" t="s">
        <v>57</v>
      </c>
      <c r="P25" s="49">
        <v>3.5714285714285712E-2</v>
      </c>
      <c r="Q25" s="42">
        <v>94110</v>
      </c>
      <c r="R25" s="38">
        <v>2870</v>
      </c>
      <c r="S25" s="38">
        <v>632</v>
      </c>
      <c r="T25" s="38">
        <v>319</v>
      </c>
      <c r="U25" s="38">
        <v>46</v>
      </c>
      <c r="V25" s="39">
        <f t="shared" si="0"/>
        <v>3867</v>
      </c>
      <c r="W25" s="59">
        <v>100</v>
      </c>
      <c r="X25" s="59"/>
      <c r="Y25" s="59"/>
      <c r="Z25" s="59">
        <v>100</v>
      </c>
      <c r="AA25" s="59"/>
      <c r="AB25" s="59">
        <v>1</v>
      </c>
      <c r="AC25" s="59"/>
      <c r="AD25" s="5"/>
      <c r="AE25" s="5">
        <v>1</v>
      </c>
    </row>
    <row r="26" spans="1:31" x14ac:dyDescent="0.25">
      <c r="D26" s="5"/>
      <c r="E26" s="5" t="s">
        <v>59</v>
      </c>
      <c r="F26" s="5">
        <v>111</v>
      </c>
      <c r="G26" s="5">
        <v>109</v>
      </c>
      <c r="H26" s="49"/>
      <c r="I26" s="49"/>
      <c r="J26" s="49"/>
      <c r="K26" s="49"/>
      <c r="L26" s="49"/>
      <c r="M26" s="62">
        <v>5.0576752440106475E-2</v>
      </c>
      <c r="N26" s="62">
        <v>9.375E-2</v>
      </c>
      <c r="O26" s="62">
        <v>0</v>
      </c>
      <c r="P26" s="49">
        <v>5.1724137931034482E-2</v>
      </c>
      <c r="Q26" s="43"/>
      <c r="R26" s="44">
        <f>SUM(R4:R25)</f>
        <v>34878</v>
      </c>
      <c r="S26" s="44">
        <f t="shared" ref="S26:V26" si="1">SUM(S4:S25)</f>
        <v>8598</v>
      </c>
      <c r="T26" s="44">
        <f t="shared" si="1"/>
        <v>8495</v>
      </c>
      <c r="U26" s="44">
        <f t="shared" si="1"/>
        <v>2151</v>
      </c>
      <c r="V26" s="44">
        <f t="shared" si="1"/>
        <v>54122</v>
      </c>
      <c r="W26" s="59">
        <v>1590</v>
      </c>
      <c r="X26" s="59">
        <v>37</v>
      </c>
      <c r="Y26" s="59">
        <v>3</v>
      </c>
      <c r="Z26" s="59">
        <v>1630</v>
      </c>
      <c r="AA26" s="5">
        <v>77</v>
      </c>
      <c r="AB26" s="5">
        <v>16</v>
      </c>
      <c r="AC26" s="5">
        <v>16</v>
      </c>
      <c r="AD26" s="5"/>
      <c r="AE26" s="5">
        <v>109</v>
      </c>
    </row>
    <row r="29" spans="1:31" x14ac:dyDescent="0.25">
      <c r="D29" s="23" t="s">
        <v>62</v>
      </c>
      <c r="E29" s="6" t="s">
        <v>0</v>
      </c>
      <c r="F29" s="20"/>
      <c r="G29" s="20"/>
      <c r="H29" s="20" t="s">
        <v>60</v>
      </c>
      <c r="I29" s="20"/>
      <c r="J29" s="20"/>
      <c r="K29" s="21"/>
      <c r="L29" s="22" t="s">
        <v>61</v>
      </c>
      <c r="M29" s="22"/>
      <c r="N29" s="22"/>
      <c r="O29" s="50" t="s">
        <v>92</v>
      </c>
      <c r="P29" s="50"/>
      <c r="Q29" s="50"/>
      <c r="R29" s="50"/>
      <c r="S29" s="50"/>
      <c r="T29" s="50"/>
    </row>
    <row r="30" spans="1:31" ht="16.5" x14ac:dyDescent="0.25">
      <c r="D30" s="5"/>
      <c r="E30" s="5">
        <v>34019</v>
      </c>
      <c r="F30" s="24" t="s">
        <v>65</v>
      </c>
      <c r="G30" s="24" t="s">
        <v>66</v>
      </c>
      <c r="H30" s="24" t="s">
        <v>67</v>
      </c>
      <c r="I30" s="24" t="s">
        <v>68</v>
      </c>
      <c r="J30" s="24" t="s">
        <v>69</v>
      </c>
      <c r="K30" s="25" t="s">
        <v>70</v>
      </c>
      <c r="L30" s="25" t="s">
        <v>71</v>
      </c>
      <c r="M30" s="25" t="s">
        <v>72</v>
      </c>
      <c r="N30" s="25" t="s">
        <v>73</v>
      </c>
      <c r="O30" s="40" t="s">
        <v>76</v>
      </c>
      <c r="P30" s="36" t="s">
        <v>77</v>
      </c>
      <c r="Q30" s="36" t="s">
        <v>78</v>
      </c>
      <c r="R30" s="36" t="s">
        <v>79</v>
      </c>
      <c r="S30" s="36" t="s">
        <v>80</v>
      </c>
      <c r="T30" s="36" t="s">
        <v>73</v>
      </c>
    </row>
    <row r="31" spans="1:31" x14ac:dyDescent="0.25">
      <c r="D31" s="5"/>
      <c r="E31" s="5">
        <v>34020</v>
      </c>
      <c r="F31" s="49">
        <v>1.8028846153846155E-3</v>
      </c>
      <c r="G31" s="49">
        <v>1.9417475728155338E-2</v>
      </c>
      <c r="H31" s="49">
        <v>0</v>
      </c>
      <c r="I31" s="49">
        <v>0</v>
      </c>
      <c r="J31" s="49">
        <v>3.5750766087844742E-3</v>
      </c>
      <c r="K31" s="49">
        <v>6.4935064935064939E-3</v>
      </c>
      <c r="L31" s="49" t="s">
        <v>57</v>
      </c>
      <c r="M31" s="49" t="s">
        <v>57</v>
      </c>
      <c r="N31" s="49">
        <v>6.4935064935064939E-3</v>
      </c>
      <c r="O31" s="41">
        <v>34019</v>
      </c>
      <c r="P31" s="38">
        <f>ROUND(R4*K31,0)</f>
        <v>57</v>
      </c>
      <c r="Q31" s="38"/>
      <c r="R31" s="38"/>
      <c r="S31" s="38"/>
      <c r="T31" s="39">
        <f t="shared" ref="T31:T52" si="2">SUM(P31:S31)</f>
        <v>57</v>
      </c>
      <c r="U31" s="51">
        <f>T31/$T$53</f>
        <v>4.1454545454545452E-2</v>
      </c>
    </row>
    <row r="32" spans="1:31" x14ac:dyDescent="0.25">
      <c r="D32" s="5"/>
      <c r="E32" s="5">
        <v>46595</v>
      </c>
      <c r="F32" s="49">
        <v>0</v>
      </c>
      <c r="G32" s="49">
        <v>1.9230769230769232E-2</v>
      </c>
      <c r="H32" s="49">
        <v>0</v>
      </c>
      <c r="I32" s="49">
        <v>0</v>
      </c>
      <c r="J32" s="49">
        <v>1.9723865877712033E-3</v>
      </c>
      <c r="K32" s="49">
        <v>1.6393442622950821E-2</v>
      </c>
      <c r="L32" s="49" t="s">
        <v>57</v>
      </c>
      <c r="M32" s="49" t="s">
        <v>57</v>
      </c>
      <c r="N32" s="49">
        <v>1.6393442622950821E-2</v>
      </c>
      <c r="O32" s="42">
        <v>34020</v>
      </c>
      <c r="P32" s="38">
        <f t="shared" ref="P32:P52" si="3">ROUND(R5*K32,0)</f>
        <v>34</v>
      </c>
      <c r="Q32" s="38"/>
      <c r="R32" s="38"/>
      <c r="S32" s="38"/>
      <c r="T32" s="39">
        <f t="shared" si="2"/>
        <v>34</v>
      </c>
      <c r="U32" s="51">
        <f t="shared" ref="U32:U52" si="4">T32/$T$53</f>
        <v>2.4727272727272726E-2</v>
      </c>
    </row>
    <row r="33" spans="4:21" x14ac:dyDescent="0.25">
      <c r="D33" s="5"/>
      <c r="E33" s="5">
        <v>46621</v>
      </c>
      <c r="F33" s="49">
        <v>8.4889643463497456E-3</v>
      </c>
      <c r="G33" s="49">
        <v>1.7621145374449341E-2</v>
      </c>
      <c r="H33" s="49">
        <v>2.9411764705882353E-2</v>
      </c>
      <c r="I33" s="49">
        <v>0.17857142857142858</v>
      </c>
      <c r="J33" s="49">
        <v>1.3860578883000407E-2</v>
      </c>
      <c r="K33" s="49">
        <v>2.3529411764705882E-2</v>
      </c>
      <c r="L33" s="49" t="s">
        <v>57</v>
      </c>
      <c r="M33" s="49" t="s">
        <v>57</v>
      </c>
      <c r="N33" s="49">
        <v>2.3529411764705882E-2</v>
      </c>
      <c r="O33" s="42">
        <v>46595</v>
      </c>
      <c r="P33" s="38">
        <f t="shared" si="3"/>
        <v>193</v>
      </c>
      <c r="Q33" s="38"/>
      <c r="R33" s="38"/>
      <c r="S33" s="38"/>
      <c r="T33" s="39">
        <f t="shared" si="2"/>
        <v>193</v>
      </c>
      <c r="U33" s="51">
        <f t="shared" si="4"/>
        <v>0.14036363636363636</v>
      </c>
    </row>
    <row r="34" spans="4:21" x14ac:dyDescent="0.25">
      <c r="D34" s="5"/>
      <c r="E34" s="5">
        <v>64201</v>
      </c>
      <c r="F34" s="49">
        <v>5.3003533568904597E-3</v>
      </c>
      <c r="G34" s="49">
        <v>7.9365079365079361E-3</v>
      </c>
      <c r="H34" s="49">
        <v>8.3333333333333329E-2</v>
      </c>
      <c r="I34" s="49">
        <v>0</v>
      </c>
      <c r="J34" s="49">
        <v>9.562841530054645E-3</v>
      </c>
      <c r="K34" s="49">
        <v>4.9180327868852458E-2</v>
      </c>
      <c r="L34" s="49" t="s">
        <v>57</v>
      </c>
      <c r="M34" s="49" t="s">
        <v>57</v>
      </c>
      <c r="N34" s="49">
        <v>4.9180327868852458E-2</v>
      </c>
      <c r="O34" s="42">
        <v>46621</v>
      </c>
      <c r="P34" s="38">
        <f t="shared" si="3"/>
        <v>116</v>
      </c>
      <c r="Q34" s="38"/>
      <c r="R34" s="38"/>
      <c r="S34" s="38"/>
      <c r="T34" s="39">
        <f t="shared" si="2"/>
        <v>116</v>
      </c>
      <c r="U34" s="51">
        <f t="shared" si="4"/>
        <v>8.4363636363636363E-2</v>
      </c>
    </row>
    <row r="35" spans="4:21" x14ac:dyDescent="0.25">
      <c r="D35" s="5"/>
      <c r="E35" s="5">
        <v>70111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0.125</v>
      </c>
      <c r="M35" s="49">
        <v>0</v>
      </c>
      <c r="N35" s="49">
        <v>0.08</v>
      </c>
      <c r="O35" s="41">
        <v>64201</v>
      </c>
      <c r="P35" s="38">
        <f t="shared" si="3"/>
        <v>0</v>
      </c>
      <c r="Q35" s="38">
        <f t="shared" ref="Q35:R46" si="5">ROUND(S8*L35,0)</f>
        <v>7</v>
      </c>
      <c r="R35" s="38">
        <f t="shared" si="5"/>
        <v>0</v>
      </c>
      <c r="S35" s="38"/>
      <c r="T35" s="39">
        <f t="shared" si="2"/>
        <v>7</v>
      </c>
      <c r="U35" s="51">
        <f t="shared" si="4"/>
        <v>5.0909090909090913E-3</v>
      </c>
    </row>
    <row r="36" spans="4:21" x14ac:dyDescent="0.25">
      <c r="D36" s="5"/>
      <c r="E36" s="5">
        <v>70112</v>
      </c>
      <c r="F36" s="49">
        <v>1.2345679012345678E-2</v>
      </c>
      <c r="G36" s="49">
        <v>0</v>
      </c>
      <c r="H36" s="49">
        <v>3.5087719298245612E-2</v>
      </c>
      <c r="I36" s="49">
        <v>0.04</v>
      </c>
      <c r="J36" s="49">
        <v>1.8957345971563982E-2</v>
      </c>
      <c r="K36" s="49">
        <v>3.0303030303030304E-2</v>
      </c>
      <c r="L36" s="49" t="s">
        <v>57</v>
      </c>
      <c r="M36" s="49" t="s">
        <v>57</v>
      </c>
      <c r="N36" s="49">
        <v>3.0303030303030304E-2</v>
      </c>
      <c r="O36" s="42">
        <v>70111</v>
      </c>
      <c r="P36" s="38">
        <f t="shared" si="3"/>
        <v>17</v>
      </c>
      <c r="Q36" s="38"/>
      <c r="R36" s="38"/>
      <c r="S36" s="38"/>
      <c r="T36" s="39">
        <f t="shared" si="2"/>
        <v>17</v>
      </c>
      <c r="U36" s="51">
        <f t="shared" si="4"/>
        <v>1.2363636363636363E-2</v>
      </c>
    </row>
    <row r="37" spans="4:21" x14ac:dyDescent="0.25">
      <c r="D37" s="5"/>
      <c r="E37" s="5">
        <v>70119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0.10344827586206896</v>
      </c>
      <c r="L37" s="49" t="s">
        <v>57</v>
      </c>
      <c r="M37" s="49" t="s">
        <v>57</v>
      </c>
      <c r="N37" s="49">
        <v>0.10344827586206896</v>
      </c>
      <c r="O37" s="42">
        <v>70112</v>
      </c>
      <c r="P37" s="38">
        <f t="shared" si="3"/>
        <v>25</v>
      </c>
      <c r="Q37" s="38"/>
      <c r="R37" s="38"/>
      <c r="S37" s="38"/>
      <c r="T37" s="39">
        <f t="shared" si="2"/>
        <v>25</v>
      </c>
      <c r="U37" s="51">
        <f t="shared" si="4"/>
        <v>1.8181818181818181E-2</v>
      </c>
    </row>
    <row r="38" spans="4:21" x14ac:dyDescent="0.25">
      <c r="D38" s="5"/>
      <c r="E38" s="5">
        <v>70129</v>
      </c>
      <c r="F38" s="49">
        <v>4.5454545454545456E-2</v>
      </c>
      <c r="G38" s="49">
        <v>5.8823529411764705E-2</v>
      </c>
      <c r="H38" s="49">
        <v>0</v>
      </c>
      <c r="I38" s="49">
        <v>0</v>
      </c>
      <c r="J38" s="49">
        <v>3.4482758620689655E-2</v>
      </c>
      <c r="K38" s="49">
        <v>4.7619047619047616E-2</v>
      </c>
      <c r="L38" s="49" t="s">
        <v>57</v>
      </c>
      <c r="M38" s="49" t="s">
        <v>57</v>
      </c>
      <c r="N38" s="49">
        <v>4.7619047619047616E-2</v>
      </c>
      <c r="O38" s="42">
        <v>70119</v>
      </c>
      <c r="P38" s="38">
        <f t="shared" si="3"/>
        <v>8</v>
      </c>
      <c r="Q38" s="38"/>
      <c r="R38" s="38"/>
      <c r="S38" s="38"/>
      <c r="T38" s="39">
        <f t="shared" si="2"/>
        <v>8</v>
      </c>
      <c r="U38" s="51">
        <f t="shared" si="4"/>
        <v>5.8181818181818178E-3</v>
      </c>
    </row>
    <row r="39" spans="4:21" x14ac:dyDescent="0.25">
      <c r="D39" s="5"/>
      <c r="E39" s="5">
        <v>70130</v>
      </c>
      <c r="F39" s="49">
        <v>3.5087719298245612E-2</v>
      </c>
      <c r="G39" s="49">
        <v>2.4390243902439025E-2</v>
      </c>
      <c r="H39" s="49">
        <v>1.2048192771084338E-2</v>
      </c>
      <c r="I39" s="49">
        <v>4.6511627906976744E-2</v>
      </c>
      <c r="J39" s="49">
        <v>2.7950310559006212E-2</v>
      </c>
      <c r="K39" s="49">
        <v>9.375E-2</v>
      </c>
      <c r="L39" s="49" t="s">
        <v>57</v>
      </c>
      <c r="M39" s="49" t="s">
        <v>57</v>
      </c>
      <c r="N39" s="49">
        <v>9.375E-2</v>
      </c>
      <c r="O39" s="42">
        <v>70129</v>
      </c>
      <c r="P39" s="38">
        <f t="shared" si="3"/>
        <v>76</v>
      </c>
      <c r="Q39" s="38"/>
      <c r="R39" s="38"/>
      <c r="S39" s="38"/>
      <c r="T39" s="39">
        <f t="shared" si="2"/>
        <v>76</v>
      </c>
      <c r="U39" s="51">
        <f t="shared" si="4"/>
        <v>5.5272727272727272E-2</v>
      </c>
    </row>
    <row r="40" spans="4:21" x14ac:dyDescent="0.25">
      <c r="D40" s="5" t="s">
        <v>58</v>
      </c>
      <c r="E40" s="5">
        <v>71600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4.7619047619047616E-2</v>
      </c>
      <c r="L40" s="49" t="s">
        <v>57</v>
      </c>
      <c r="M40" s="49" t="s">
        <v>57</v>
      </c>
      <c r="N40" s="49">
        <v>4.7619047619047616E-2</v>
      </c>
      <c r="O40" s="42">
        <v>70130</v>
      </c>
      <c r="P40" s="38">
        <f t="shared" si="3"/>
        <v>3</v>
      </c>
      <c r="Q40" s="38"/>
      <c r="R40" s="38"/>
      <c r="S40" s="38"/>
      <c r="T40" s="39">
        <f t="shared" si="2"/>
        <v>3</v>
      </c>
      <c r="U40" s="51">
        <f t="shared" si="4"/>
        <v>2.1818181818181819E-3</v>
      </c>
    </row>
    <row r="41" spans="4:21" x14ac:dyDescent="0.25">
      <c r="D41" s="5"/>
      <c r="E41" s="5">
        <v>72121</v>
      </c>
      <c r="F41" s="49"/>
      <c r="G41" s="49"/>
      <c r="H41" s="49"/>
      <c r="I41" s="49"/>
      <c r="J41" s="49"/>
      <c r="K41" s="49">
        <v>0</v>
      </c>
      <c r="L41" s="49">
        <v>0</v>
      </c>
      <c r="M41" s="49" t="s">
        <v>57</v>
      </c>
      <c r="N41" s="49">
        <v>0</v>
      </c>
      <c r="O41" s="42">
        <v>71600</v>
      </c>
      <c r="P41" s="38">
        <f t="shared" si="3"/>
        <v>0</v>
      </c>
      <c r="Q41" s="38">
        <f t="shared" si="5"/>
        <v>0</v>
      </c>
      <c r="R41" s="38"/>
      <c r="S41" s="38"/>
      <c r="T41" s="39">
        <f t="shared" si="2"/>
        <v>0</v>
      </c>
      <c r="U41" s="51">
        <f t="shared" si="4"/>
        <v>0</v>
      </c>
    </row>
    <row r="42" spans="4:21" x14ac:dyDescent="0.25">
      <c r="D42" s="5"/>
      <c r="E42" s="5">
        <v>72122</v>
      </c>
      <c r="F42" s="49">
        <v>4.9618320610687022E-2</v>
      </c>
      <c r="G42" s="49">
        <v>1.6574585635359115E-2</v>
      </c>
      <c r="H42" s="49">
        <v>0.05</v>
      </c>
      <c r="I42" s="49">
        <v>3.5714285714285712E-2</v>
      </c>
      <c r="J42" s="49">
        <v>4.1078305519897301E-2</v>
      </c>
      <c r="K42" s="49">
        <v>0.10606060606060606</v>
      </c>
      <c r="L42" s="49" t="s">
        <v>57</v>
      </c>
      <c r="M42" s="49" t="s">
        <v>57</v>
      </c>
      <c r="N42" s="49">
        <v>0.10606060606060606</v>
      </c>
      <c r="O42" s="42">
        <v>72121</v>
      </c>
      <c r="P42" s="38">
        <f t="shared" si="3"/>
        <v>189</v>
      </c>
      <c r="Q42" s="38"/>
      <c r="R42" s="38"/>
      <c r="S42" s="38"/>
      <c r="T42" s="39">
        <f t="shared" si="2"/>
        <v>189</v>
      </c>
      <c r="U42" s="51">
        <f t="shared" si="4"/>
        <v>0.13745454545454547</v>
      </c>
    </row>
    <row r="43" spans="4:21" x14ac:dyDescent="0.25">
      <c r="D43" s="5"/>
      <c r="E43" s="5">
        <v>72129</v>
      </c>
      <c r="F43" s="49">
        <v>6.4102564102564097E-2</v>
      </c>
      <c r="G43" s="49">
        <v>3.6363636363636362E-2</v>
      </c>
      <c r="H43" s="49">
        <v>2.9411764705882353E-2</v>
      </c>
      <c r="I43" s="49">
        <v>0.3</v>
      </c>
      <c r="J43" s="49">
        <v>5.6872037914691941E-2</v>
      </c>
      <c r="K43" s="49">
        <v>3.7037037037037035E-2</v>
      </c>
      <c r="L43" s="49" t="s">
        <v>57</v>
      </c>
      <c r="M43" s="49" t="s">
        <v>57</v>
      </c>
      <c r="N43" s="49">
        <v>3.7037037037037035E-2</v>
      </c>
      <c r="O43" s="42">
        <v>72122</v>
      </c>
      <c r="P43" s="38">
        <f t="shared" si="3"/>
        <v>16</v>
      </c>
      <c r="Q43" s="38"/>
      <c r="R43" s="38"/>
      <c r="S43" s="38"/>
      <c r="T43" s="39">
        <f t="shared" si="2"/>
        <v>16</v>
      </c>
      <c r="U43" s="51">
        <f t="shared" si="4"/>
        <v>1.1636363636363636E-2</v>
      </c>
    </row>
    <row r="44" spans="4:21" x14ac:dyDescent="0.25">
      <c r="D44" s="5"/>
      <c r="E44" s="5">
        <v>72911</v>
      </c>
      <c r="F44" s="49">
        <v>2.9787234042553193E-2</v>
      </c>
      <c r="G44" s="49">
        <v>4.4999999999999998E-2</v>
      </c>
      <c r="H44" s="49">
        <v>6.1302681992337162E-2</v>
      </c>
      <c r="I44" s="49">
        <v>0.14583333333333334</v>
      </c>
      <c r="J44" s="49">
        <v>5.2419354838709679E-2</v>
      </c>
      <c r="K44" s="49">
        <v>0.10714285714285714</v>
      </c>
      <c r="L44" s="49" t="s">
        <v>57</v>
      </c>
      <c r="M44" s="49" t="s">
        <v>57</v>
      </c>
      <c r="N44" s="49">
        <v>0.10714285714285714</v>
      </c>
      <c r="O44" s="42">
        <v>72129</v>
      </c>
      <c r="P44" s="38">
        <f t="shared" si="3"/>
        <v>224</v>
      </c>
      <c r="Q44" s="38"/>
      <c r="R44" s="38"/>
      <c r="S44" s="38"/>
      <c r="T44" s="39">
        <f t="shared" si="2"/>
        <v>224</v>
      </c>
      <c r="U44" s="51">
        <f t="shared" si="4"/>
        <v>0.16290909090909092</v>
      </c>
    </row>
    <row r="45" spans="4:21" x14ac:dyDescent="0.25">
      <c r="D45" s="5"/>
      <c r="E45" s="5">
        <v>72919</v>
      </c>
      <c r="F45" s="49">
        <v>0</v>
      </c>
      <c r="G45" s="49">
        <v>1.4084507042253521E-2</v>
      </c>
      <c r="H45" s="49">
        <v>1.0752688172043012E-2</v>
      </c>
      <c r="I45" s="49">
        <v>0</v>
      </c>
      <c r="J45" s="49">
        <v>8.2644628099173556E-3</v>
      </c>
      <c r="K45" s="49">
        <v>0.16666666666666666</v>
      </c>
      <c r="L45" s="49" t="s">
        <v>57</v>
      </c>
      <c r="M45" s="49" t="s">
        <v>57</v>
      </c>
      <c r="N45" s="49">
        <v>0.16666666666666666</v>
      </c>
      <c r="O45" s="42">
        <v>72911</v>
      </c>
      <c r="P45" s="38">
        <f t="shared" si="3"/>
        <v>51</v>
      </c>
      <c r="Q45" s="38"/>
      <c r="R45" s="38"/>
      <c r="S45" s="38"/>
      <c r="T45" s="39">
        <f t="shared" si="2"/>
        <v>51</v>
      </c>
      <c r="U45" s="51">
        <f t="shared" si="4"/>
        <v>3.7090909090909091E-2</v>
      </c>
    </row>
    <row r="46" spans="4:21" x14ac:dyDescent="0.25">
      <c r="D46" s="5"/>
      <c r="E46" s="5">
        <v>73909</v>
      </c>
      <c r="F46" s="49">
        <v>3.8167938931297711E-2</v>
      </c>
      <c r="G46" s="49">
        <v>5.6179775280898875E-2</v>
      </c>
      <c r="H46" s="49">
        <v>0.1466275659824047</v>
      </c>
      <c r="I46" s="49">
        <v>1.6949152542372881E-2</v>
      </c>
      <c r="J46" s="49">
        <v>9.3088857545839204E-2</v>
      </c>
      <c r="K46" s="49">
        <v>7.4999999999999997E-2</v>
      </c>
      <c r="L46" s="49">
        <v>0</v>
      </c>
      <c r="M46" s="49" t="s">
        <v>57</v>
      </c>
      <c r="N46" s="49">
        <v>5.8823529411764705E-2</v>
      </c>
      <c r="O46" s="42">
        <v>72919</v>
      </c>
      <c r="P46" s="38">
        <f t="shared" si="3"/>
        <v>59</v>
      </c>
      <c r="Q46" s="38">
        <f t="shared" si="5"/>
        <v>0</v>
      </c>
      <c r="R46" s="38"/>
      <c r="S46" s="38"/>
      <c r="T46" s="39">
        <f t="shared" si="2"/>
        <v>59</v>
      </c>
      <c r="U46" s="51">
        <f t="shared" si="4"/>
        <v>4.2909090909090911E-2</v>
      </c>
    </row>
    <row r="47" spans="4:21" x14ac:dyDescent="0.25">
      <c r="D47" s="5" t="s">
        <v>58</v>
      </c>
      <c r="E47" s="5">
        <v>74100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0.08</v>
      </c>
      <c r="L47" s="49" t="s">
        <v>57</v>
      </c>
      <c r="M47" s="49" t="s">
        <v>57</v>
      </c>
      <c r="N47" s="49">
        <v>0.08</v>
      </c>
      <c r="O47" s="42">
        <v>73909</v>
      </c>
      <c r="P47" s="38">
        <f t="shared" si="3"/>
        <v>9</v>
      </c>
      <c r="Q47" s="38"/>
      <c r="R47" s="38"/>
      <c r="S47" s="38"/>
      <c r="T47" s="39">
        <f t="shared" si="2"/>
        <v>9</v>
      </c>
      <c r="U47" s="51">
        <f t="shared" si="4"/>
        <v>6.5454545454545453E-3</v>
      </c>
    </row>
    <row r="48" spans="4:21" x14ac:dyDescent="0.25">
      <c r="D48" s="5"/>
      <c r="E48" s="5">
        <v>76299</v>
      </c>
      <c r="F48" s="49"/>
      <c r="G48" s="49"/>
      <c r="H48" s="49"/>
      <c r="I48" s="49"/>
      <c r="J48" s="49"/>
      <c r="K48" s="49">
        <v>0.11864406779661017</v>
      </c>
      <c r="L48" s="49" t="s">
        <v>57</v>
      </c>
      <c r="M48" s="49" t="s">
        <v>57</v>
      </c>
      <c r="N48" s="49">
        <v>0.11864406779661017</v>
      </c>
      <c r="O48" s="42">
        <v>74100</v>
      </c>
      <c r="P48" s="38">
        <f t="shared" si="3"/>
        <v>141</v>
      </c>
      <c r="Q48" s="38"/>
      <c r="R48" s="38"/>
      <c r="S48" s="38"/>
      <c r="T48" s="39">
        <f t="shared" si="2"/>
        <v>141</v>
      </c>
      <c r="U48" s="51">
        <f t="shared" si="4"/>
        <v>0.10254545454545455</v>
      </c>
    </row>
    <row r="49" spans="4:21" x14ac:dyDescent="0.25">
      <c r="D49" s="5"/>
      <c r="E49" s="5">
        <v>85302</v>
      </c>
      <c r="F49" s="49">
        <v>0</v>
      </c>
      <c r="G49" s="49">
        <v>0</v>
      </c>
      <c r="H49" s="49">
        <v>4.4843049327354259E-3</v>
      </c>
      <c r="I49" s="49">
        <v>0</v>
      </c>
      <c r="J49" s="49">
        <v>2.0661157024793389E-3</v>
      </c>
      <c r="K49" s="49">
        <v>0</v>
      </c>
      <c r="L49" s="49" t="s">
        <v>57</v>
      </c>
      <c r="M49" s="49" t="s">
        <v>57</v>
      </c>
      <c r="N49" s="49">
        <v>0</v>
      </c>
      <c r="O49" s="42">
        <v>76299</v>
      </c>
      <c r="P49" s="38">
        <f t="shared" si="3"/>
        <v>0</v>
      </c>
      <c r="Q49" s="38"/>
      <c r="R49" s="38"/>
      <c r="S49" s="38"/>
      <c r="T49" s="39">
        <f t="shared" si="2"/>
        <v>0</v>
      </c>
      <c r="U49" s="51">
        <f t="shared" si="4"/>
        <v>0</v>
      </c>
    </row>
    <row r="50" spans="4:21" x14ac:dyDescent="0.25">
      <c r="D50" s="5"/>
      <c r="E50" s="5">
        <v>85303</v>
      </c>
      <c r="F50" s="49">
        <v>0</v>
      </c>
      <c r="G50" s="49">
        <v>0</v>
      </c>
      <c r="H50" s="49">
        <v>0</v>
      </c>
      <c r="I50" s="49">
        <v>1.9607843137254902E-2</v>
      </c>
      <c r="J50" s="49">
        <v>1.3605442176870748E-2</v>
      </c>
      <c r="K50" s="49">
        <v>3.0303030303030304E-2</v>
      </c>
      <c r="L50" s="49">
        <v>0.33333333333333331</v>
      </c>
      <c r="M50" s="49" t="s">
        <v>57</v>
      </c>
      <c r="N50" s="49">
        <v>5.5555555555555552E-2</v>
      </c>
      <c r="O50" s="42">
        <v>85302</v>
      </c>
      <c r="P50" s="38">
        <f t="shared" si="3"/>
        <v>1</v>
      </c>
      <c r="Q50" s="38">
        <f t="shared" ref="Q50" si="6">ROUND(S23*L50,0)</f>
        <v>5</v>
      </c>
      <c r="R50" s="38"/>
      <c r="S50" s="38"/>
      <c r="T50" s="39">
        <f t="shared" si="2"/>
        <v>6</v>
      </c>
      <c r="U50" s="51">
        <f t="shared" si="4"/>
        <v>4.3636363636363638E-3</v>
      </c>
    </row>
    <row r="51" spans="4:21" x14ac:dyDescent="0.25">
      <c r="D51" s="5"/>
      <c r="E51" s="5">
        <v>94110</v>
      </c>
      <c r="F51" s="49">
        <v>6.4935064935064939E-3</v>
      </c>
      <c r="G51" s="49">
        <v>0</v>
      </c>
      <c r="H51" s="49">
        <v>0</v>
      </c>
      <c r="I51" s="49">
        <v>0</v>
      </c>
      <c r="J51" s="49">
        <v>2.9239766081871343E-3</v>
      </c>
      <c r="K51" s="49">
        <v>0.10526315789473684</v>
      </c>
      <c r="L51" s="49" t="s">
        <v>57</v>
      </c>
      <c r="M51" s="49" t="s">
        <v>57</v>
      </c>
      <c r="N51" s="49">
        <v>0.10526315789473684</v>
      </c>
      <c r="O51" s="42">
        <v>85303</v>
      </c>
      <c r="P51" s="38">
        <f t="shared" si="3"/>
        <v>41</v>
      </c>
      <c r="Q51" s="38"/>
      <c r="R51" s="38"/>
      <c r="S51" s="38"/>
      <c r="T51" s="39">
        <f t="shared" si="2"/>
        <v>41</v>
      </c>
      <c r="U51" s="51">
        <f t="shared" si="4"/>
        <v>2.9818181818181817E-2</v>
      </c>
    </row>
    <row r="52" spans="4:21" x14ac:dyDescent="0.25">
      <c r="D52" s="5"/>
      <c r="E52" s="5" t="s">
        <v>59</v>
      </c>
      <c r="F52" s="49">
        <v>0</v>
      </c>
      <c r="G52" s="49">
        <v>0</v>
      </c>
      <c r="H52" s="49">
        <v>9.1743119266055051E-3</v>
      </c>
      <c r="I52" s="49">
        <v>0</v>
      </c>
      <c r="J52" s="49">
        <v>8.0710250201775622E-4</v>
      </c>
      <c r="K52" s="49">
        <v>3.5714285714285712E-2</v>
      </c>
      <c r="L52" s="49" t="s">
        <v>57</v>
      </c>
      <c r="M52" s="49" t="s">
        <v>57</v>
      </c>
      <c r="N52" s="49">
        <v>3.5714285714285712E-2</v>
      </c>
      <c r="O52" s="42">
        <v>94110</v>
      </c>
      <c r="P52" s="38">
        <f t="shared" si="3"/>
        <v>103</v>
      </c>
      <c r="Q52" s="38"/>
      <c r="R52" s="38"/>
      <c r="S52" s="38"/>
      <c r="T52" s="39">
        <f t="shared" si="2"/>
        <v>103</v>
      </c>
      <c r="U52" s="51">
        <f t="shared" si="4"/>
        <v>7.4909090909090911E-2</v>
      </c>
    </row>
    <row r="53" spans="4:21" x14ac:dyDescent="0.25">
      <c r="F53" s="49"/>
      <c r="G53" s="49"/>
      <c r="H53" s="49"/>
      <c r="I53" s="49"/>
      <c r="J53" s="49"/>
      <c r="K53" s="62">
        <v>5.0576752440106475E-2</v>
      </c>
      <c r="L53" s="62">
        <v>9.375E-2</v>
      </c>
      <c r="M53" s="62">
        <v>0</v>
      </c>
      <c r="N53" s="62">
        <v>5.1724137931034482E-2</v>
      </c>
      <c r="O53" s="43"/>
      <c r="P53" s="44">
        <f>SUM(P31:P52)</f>
        <v>1363</v>
      </c>
      <c r="Q53" s="44">
        <f t="shared" ref="Q53:T53" si="7">SUM(Q31:Q52)</f>
        <v>12</v>
      </c>
      <c r="R53" s="44">
        <f t="shared" si="7"/>
        <v>0</v>
      </c>
      <c r="S53" s="44">
        <f t="shared" si="7"/>
        <v>0</v>
      </c>
      <c r="T53" s="44">
        <f t="shared" si="7"/>
        <v>1375</v>
      </c>
    </row>
    <row r="54" spans="4:21" x14ac:dyDescent="0.25">
      <c r="T54" s="52">
        <f>T53/V26</f>
        <v>2.5405565204537895E-2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8"/>
  <sheetViews>
    <sheetView workbookViewId="0">
      <selection activeCell="Q28" sqref="Q28"/>
    </sheetView>
  </sheetViews>
  <sheetFormatPr defaultRowHeight="13.5" x14ac:dyDescent="0.25"/>
  <cols>
    <col min="2" max="2" width="9.140625" style="43"/>
  </cols>
  <sheetData>
    <row r="1" spans="1:18" x14ac:dyDescent="0.25">
      <c r="A1" s="35"/>
      <c r="B1" s="40" t="s">
        <v>76</v>
      </c>
      <c r="C1" s="36" t="s">
        <v>77</v>
      </c>
      <c r="D1" s="36" t="s">
        <v>78</v>
      </c>
      <c r="E1" s="36" t="s">
        <v>79</v>
      </c>
      <c r="F1" s="36" t="s">
        <v>80</v>
      </c>
      <c r="G1" s="36" t="s">
        <v>73</v>
      </c>
    </row>
    <row r="2" spans="1:18" x14ac:dyDescent="0.25">
      <c r="A2" s="37">
        <v>13</v>
      </c>
      <c r="B2" s="41">
        <v>34019</v>
      </c>
      <c r="C2" s="38">
        <v>8810</v>
      </c>
      <c r="D2" s="38">
        <v>940</v>
      </c>
      <c r="E2" s="38">
        <v>291</v>
      </c>
      <c r="F2" s="38">
        <v>82</v>
      </c>
      <c r="G2" s="39">
        <f t="shared" ref="G2:G23" si="0">SUM(C2:F2)</f>
        <v>10123</v>
      </c>
    </row>
    <row r="3" spans="1:18" x14ac:dyDescent="0.25">
      <c r="A3" s="37">
        <v>12</v>
      </c>
      <c r="B3" s="42">
        <v>34020</v>
      </c>
      <c r="C3" s="38">
        <v>2062</v>
      </c>
      <c r="D3" s="38">
        <v>255</v>
      </c>
      <c r="E3" s="38">
        <v>85</v>
      </c>
      <c r="F3" s="38">
        <v>32</v>
      </c>
      <c r="G3" s="39">
        <f t="shared" si="0"/>
        <v>2434</v>
      </c>
    </row>
    <row r="4" spans="1:18" x14ac:dyDescent="0.25">
      <c r="A4" s="37">
        <v>17</v>
      </c>
      <c r="B4" s="42">
        <v>46595</v>
      </c>
      <c r="C4" s="38">
        <v>8218</v>
      </c>
      <c r="D4" s="38">
        <v>1436</v>
      </c>
      <c r="E4" s="38">
        <v>730</v>
      </c>
      <c r="F4" s="38">
        <v>79</v>
      </c>
      <c r="G4" s="39">
        <f t="shared" si="0"/>
        <v>10463</v>
      </c>
    </row>
    <row r="5" spans="1:18" ht="15" x14ac:dyDescent="0.25">
      <c r="A5" s="37">
        <v>16</v>
      </c>
      <c r="B5" s="42">
        <v>46621</v>
      </c>
      <c r="C5" s="38">
        <v>2361</v>
      </c>
      <c r="D5" s="38">
        <v>416</v>
      </c>
      <c r="E5" s="38">
        <v>114</v>
      </c>
      <c r="F5" s="38">
        <v>6</v>
      </c>
      <c r="G5" s="39">
        <f t="shared" si="0"/>
        <v>2897</v>
      </c>
      <c r="H5" s="26"/>
      <c r="I5" s="26"/>
      <c r="J5" s="28"/>
      <c r="K5" s="27"/>
      <c r="L5" s="29"/>
      <c r="M5" s="30"/>
      <c r="N5" s="27"/>
      <c r="O5" s="26"/>
      <c r="P5" s="26"/>
      <c r="Q5" s="26"/>
      <c r="R5" s="31"/>
    </row>
    <row r="6" spans="1:18" x14ac:dyDescent="0.25">
      <c r="A6" s="37">
        <v>19</v>
      </c>
      <c r="B6" s="41">
        <v>64201</v>
      </c>
      <c r="C6" s="38">
        <v>14</v>
      </c>
      <c r="D6" s="38">
        <v>53</v>
      </c>
      <c r="E6" s="38">
        <v>99</v>
      </c>
      <c r="F6" s="38">
        <v>32</v>
      </c>
      <c r="G6" s="39">
        <f t="shared" si="0"/>
        <v>198</v>
      </c>
      <c r="I6" s="26"/>
      <c r="J6" s="26"/>
      <c r="K6" s="32"/>
      <c r="L6" s="32"/>
      <c r="M6" s="27"/>
      <c r="N6" s="26"/>
      <c r="O6" s="32"/>
      <c r="P6" s="26"/>
      <c r="Q6" s="26"/>
      <c r="R6" s="31"/>
    </row>
    <row r="7" spans="1:18" x14ac:dyDescent="0.25">
      <c r="A7" s="37">
        <v>7</v>
      </c>
      <c r="B7" s="42">
        <v>70111</v>
      </c>
      <c r="C7" s="38">
        <v>546</v>
      </c>
      <c r="D7" s="38">
        <v>186</v>
      </c>
      <c r="E7" s="38">
        <v>159</v>
      </c>
      <c r="F7" s="38">
        <v>73</v>
      </c>
      <c r="G7" s="39">
        <f t="shared" si="0"/>
        <v>964</v>
      </c>
      <c r="J7" s="26"/>
      <c r="K7" s="32"/>
      <c r="L7" s="32"/>
      <c r="M7" s="32"/>
      <c r="N7" s="26"/>
      <c r="O7" s="26"/>
      <c r="P7" s="32"/>
      <c r="Q7" s="26"/>
      <c r="R7" s="31"/>
    </row>
    <row r="8" spans="1:18" x14ac:dyDescent="0.25">
      <c r="A8" s="37">
        <v>8</v>
      </c>
      <c r="B8" s="42">
        <v>70112</v>
      </c>
      <c r="C8" s="38">
        <v>242</v>
      </c>
      <c r="D8" s="38">
        <v>89</v>
      </c>
      <c r="E8" s="38">
        <v>194</v>
      </c>
      <c r="F8" s="38">
        <v>48</v>
      </c>
      <c r="G8" s="39">
        <f t="shared" si="0"/>
        <v>573</v>
      </c>
      <c r="I8" s="33"/>
      <c r="J8" s="32"/>
      <c r="K8" s="32"/>
      <c r="L8" s="32"/>
      <c r="M8" s="32"/>
      <c r="N8" s="26"/>
      <c r="O8" s="32"/>
      <c r="P8" s="26"/>
      <c r="Q8" s="26"/>
      <c r="R8" s="31"/>
    </row>
    <row r="9" spans="1:18" x14ac:dyDescent="0.25">
      <c r="A9" s="37">
        <v>6</v>
      </c>
      <c r="B9" s="42">
        <v>70119</v>
      </c>
      <c r="C9" s="38">
        <v>161</v>
      </c>
      <c r="D9" s="38">
        <v>58</v>
      </c>
      <c r="E9" s="38">
        <v>50</v>
      </c>
      <c r="F9" s="38">
        <v>13</v>
      </c>
      <c r="G9" s="39">
        <f t="shared" si="0"/>
        <v>282</v>
      </c>
      <c r="I9" s="32"/>
      <c r="J9" s="26"/>
      <c r="K9" s="32"/>
      <c r="L9" s="32"/>
      <c r="M9" s="32"/>
      <c r="N9" s="26"/>
      <c r="O9" s="32"/>
      <c r="P9" s="26"/>
      <c r="Q9" s="26"/>
      <c r="R9" s="31"/>
    </row>
    <row r="10" spans="1:18" x14ac:dyDescent="0.25">
      <c r="A10" s="37">
        <v>4</v>
      </c>
      <c r="B10" s="42">
        <v>70129</v>
      </c>
      <c r="C10" s="38">
        <v>806</v>
      </c>
      <c r="D10" s="38">
        <v>325</v>
      </c>
      <c r="E10" s="38">
        <v>314</v>
      </c>
      <c r="F10" s="38">
        <v>147</v>
      </c>
      <c r="G10" s="39">
        <f t="shared" si="0"/>
        <v>1592</v>
      </c>
      <c r="I10" s="32"/>
      <c r="J10" s="26"/>
      <c r="K10" s="32"/>
      <c r="L10" s="32"/>
      <c r="M10" s="27"/>
      <c r="N10" s="26"/>
      <c r="O10" s="26"/>
      <c r="P10" s="32"/>
      <c r="Q10" s="26"/>
      <c r="R10" s="31"/>
    </row>
    <row r="11" spans="1:18" x14ac:dyDescent="0.25">
      <c r="A11" s="37">
        <v>5</v>
      </c>
      <c r="B11" s="42">
        <v>70130</v>
      </c>
      <c r="C11" s="38">
        <v>54</v>
      </c>
      <c r="D11" s="38">
        <v>17</v>
      </c>
      <c r="E11" s="38">
        <v>17</v>
      </c>
      <c r="F11" s="38">
        <v>8</v>
      </c>
      <c r="G11" s="39">
        <f t="shared" si="0"/>
        <v>96</v>
      </c>
      <c r="I11" s="32"/>
      <c r="J11" s="26"/>
      <c r="K11" s="32"/>
      <c r="L11" s="32"/>
      <c r="M11" s="32"/>
      <c r="N11" s="26"/>
      <c r="O11" s="26"/>
      <c r="P11" s="32"/>
      <c r="Q11" s="26"/>
      <c r="R11" s="31"/>
    </row>
    <row r="12" spans="1:18" x14ac:dyDescent="0.25">
      <c r="A12" s="37">
        <v>14</v>
      </c>
      <c r="B12" s="42">
        <v>71600</v>
      </c>
      <c r="C12" s="38">
        <v>105</v>
      </c>
      <c r="D12" s="38">
        <v>63</v>
      </c>
      <c r="E12" s="38">
        <v>124</v>
      </c>
      <c r="F12" s="38">
        <v>57</v>
      </c>
      <c r="G12" s="39">
        <f t="shared" si="0"/>
        <v>349</v>
      </c>
      <c r="I12" s="32"/>
      <c r="J12" s="26"/>
      <c r="K12" s="32"/>
      <c r="L12" s="32"/>
      <c r="M12" s="32"/>
      <c r="N12" s="26"/>
      <c r="O12" s="26"/>
      <c r="P12" s="32"/>
      <c r="Q12" s="26"/>
      <c r="R12" s="31"/>
    </row>
    <row r="13" spans="1:18" x14ac:dyDescent="0.25">
      <c r="A13" s="37">
        <v>1</v>
      </c>
      <c r="B13" s="42">
        <v>72121</v>
      </c>
      <c r="C13" s="38">
        <v>1785</v>
      </c>
      <c r="D13" s="38">
        <v>853</v>
      </c>
      <c r="E13" s="38">
        <v>981</v>
      </c>
      <c r="F13" s="38">
        <v>193</v>
      </c>
      <c r="G13" s="39">
        <f t="shared" si="0"/>
        <v>3812</v>
      </c>
      <c r="I13" s="32"/>
      <c r="J13" s="26"/>
      <c r="K13" s="30"/>
      <c r="L13" s="32"/>
      <c r="M13" s="32"/>
      <c r="N13" s="26"/>
      <c r="O13" s="26"/>
      <c r="P13" s="32"/>
      <c r="Q13" s="26"/>
      <c r="R13" s="31"/>
    </row>
    <row r="14" spans="1:18" x14ac:dyDescent="0.25">
      <c r="A14" s="37">
        <v>2</v>
      </c>
      <c r="B14" s="42">
        <v>72122</v>
      </c>
      <c r="C14" s="38">
        <v>438</v>
      </c>
      <c r="D14" s="38">
        <v>228</v>
      </c>
      <c r="E14" s="38">
        <v>242</v>
      </c>
      <c r="F14" s="38">
        <v>33</v>
      </c>
      <c r="G14" s="39">
        <f t="shared" si="0"/>
        <v>941</v>
      </c>
      <c r="I14" s="32"/>
      <c r="J14" s="26"/>
      <c r="K14" s="32"/>
      <c r="L14" s="34"/>
      <c r="M14" s="32"/>
      <c r="N14" s="26"/>
      <c r="O14" s="26"/>
      <c r="P14" s="32"/>
      <c r="Q14" s="26"/>
      <c r="R14" s="31"/>
    </row>
    <row r="15" spans="1:18" x14ac:dyDescent="0.25">
      <c r="A15" s="37">
        <v>3</v>
      </c>
      <c r="B15" s="42">
        <v>72129</v>
      </c>
      <c r="C15" s="38">
        <v>2089</v>
      </c>
      <c r="D15" s="38">
        <v>880</v>
      </c>
      <c r="E15" s="38">
        <v>981</v>
      </c>
      <c r="F15" s="38">
        <v>172</v>
      </c>
      <c r="G15" s="39">
        <f t="shared" si="0"/>
        <v>4122</v>
      </c>
      <c r="I15" s="32"/>
      <c r="J15" s="26"/>
      <c r="K15" s="32"/>
      <c r="L15" s="32"/>
      <c r="M15" s="26"/>
      <c r="N15" s="26"/>
      <c r="O15" s="32"/>
      <c r="P15" s="26"/>
      <c r="Q15" s="26"/>
      <c r="R15" s="31"/>
    </row>
    <row r="16" spans="1:18" x14ac:dyDescent="0.25">
      <c r="A16" s="37">
        <v>9</v>
      </c>
      <c r="B16" s="42">
        <v>72911</v>
      </c>
      <c r="C16" s="38">
        <v>308</v>
      </c>
      <c r="D16" s="38">
        <v>235</v>
      </c>
      <c r="E16" s="38">
        <v>326</v>
      </c>
      <c r="F16" s="38">
        <v>80</v>
      </c>
      <c r="G16" s="39">
        <f t="shared" si="0"/>
        <v>949</v>
      </c>
      <c r="I16" s="27"/>
      <c r="J16" s="26"/>
      <c r="K16" s="32"/>
      <c r="L16" s="32"/>
      <c r="M16" s="32"/>
      <c r="N16" s="26"/>
      <c r="O16" s="26"/>
      <c r="P16" s="32"/>
      <c r="Q16" s="26"/>
      <c r="R16" s="31"/>
    </row>
    <row r="17" spans="1:18" x14ac:dyDescent="0.25">
      <c r="A17" s="37">
        <v>10</v>
      </c>
      <c r="B17" s="42">
        <v>72919</v>
      </c>
      <c r="C17" s="38">
        <v>784</v>
      </c>
      <c r="D17" s="38">
        <v>770</v>
      </c>
      <c r="E17" s="38">
        <v>1334</v>
      </c>
      <c r="F17" s="38">
        <v>181</v>
      </c>
      <c r="G17" s="39">
        <f t="shared" si="0"/>
        <v>3069</v>
      </c>
      <c r="I17" s="26"/>
      <c r="J17" s="26"/>
      <c r="K17" s="32"/>
      <c r="L17" s="32"/>
      <c r="M17" s="26"/>
      <c r="N17" s="26"/>
      <c r="O17" s="32"/>
      <c r="P17" s="33"/>
      <c r="Q17" s="32"/>
      <c r="R17" s="31"/>
    </row>
    <row r="18" spans="1:18" x14ac:dyDescent="0.25">
      <c r="A18" s="37">
        <v>11</v>
      </c>
      <c r="B18" s="42">
        <v>73909</v>
      </c>
      <c r="C18" s="38">
        <v>110</v>
      </c>
      <c r="D18" s="38">
        <v>50</v>
      </c>
      <c r="E18" s="38">
        <v>65</v>
      </c>
      <c r="F18" s="38">
        <v>19</v>
      </c>
      <c r="G18" s="39">
        <f t="shared" si="0"/>
        <v>244</v>
      </c>
      <c r="I18" s="26"/>
      <c r="J18" s="26"/>
      <c r="K18" s="32"/>
      <c r="L18" s="32"/>
      <c r="M18" s="26"/>
      <c r="N18" s="26"/>
      <c r="O18" s="32"/>
      <c r="P18" s="26"/>
      <c r="Q18" s="26"/>
      <c r="R18" s="31"/>
    </row>
    <row r="19" spans="1:18" x14ac:dyDescent="0.25">
      <c r="A19" s="37">
        <v>15</v>
      </c>
      <c r="B19" s="42">
        <v>74100</v>
      </c>
      <c r="C19" s="38">
        <v>1192</v>
      </c>
      <c r="D19" s="38">
        <v>705</v>
      </c>
      <c r="E19" s="38">
        <v>993</v>
      </c>
      <c r="F19" s="38">
        <v>479</v>
      </c>
      <c r="G19" s="39">
        <f t="shared" si="0"/>
        <v>3369</v>
      </c>
      <c r="I19" s="32"/>
      <c r="J19" s="26"/>
      <c r="K19" s="32"/>
      <c r="L19" s="32"/>
      <c r="M19" s="32"/>
      <c r="N19" s="26"/>
      <c r="O19" s="32"/>
      <c r="P19" s="26"/>
      <c r="Q19" s="26"/>
      <c r="R19" s="31"/>
    </row>
    <row r="20" spans="1:18" x14ac:dyDescent="0.25">
      <c r="A20" s="37">
        <v>18</v>
      </c>
      <c r="B20" s="42">
        <v>76299</v>
      </c>
      <c r="C20" s="38">
        <v>1485</v>
      </c>
      <c r="D20" s="38">
        <v>225</v>
      </c>
      <c r="E20" s="38">
        <v>767</v>
      </c>
      <c r="F20" s="38">
        <v>19</v>
      </c>
      <c r="G20" s="39">
        <f t="shared" si="0"/>
        <v>2496</v>
      </c>
      <c r="I20" s="26"/>
      <c r="J20" s="26"/>
      <c r="K20" s="32"/>
      <c r="L20" s="32"/>
      <c r="M20" s="32"/>
      <c r="N20" s="26"/>
      <c r="O20" s="32"/>
      <c r="P20" s="26"/>
      <c r="Q20" s="26"/>
      <c r="R20" s="31"/>
    </row>
    <row r="21" spans="1:18" x14ac:dyDescent="0.25">
      <c r="A21" s="37">
        <v>21</v>
      </c>
      <c r="B21" s="42">
        <v>85302</v>
      </c>
      <c r="C21" s="38">
        <v>47</v>
      </c>
      <c r="D21" s="38">
        <v>16</v>
      </c>
      <c r="E21" s="38">
        <v>57</v>
      </c>
      <c r="F21" s="38">
        <v>272</v>
      </c>
      <c r="G21" s="39">
        <f t="shared" si="0"/>
        <v>392</v>
      </c>
      <c r="I21" s="26"/>
      <c r="J21" s="26"/>
      <c r="K21" s="32"/>
      <c r="L21" s="32"/>
      <c r="M21" s="32"/>
      <c r="N21" s="26"/>
      <c r="O21" s="32"/>
      <c r="P21" s="26"/>
      <c r="Q21" s="26"/>
      <c r="R21" s="31"/>
    </row>
    <row r="22" spans="1:18" x14ac:dyDescent="0.25">
      <c r="A22" s="37">
        <v>20</v>
      </c>
      <c r="B22" s="42">
        <v>85303</v>
      </c>
      <c r="C22" s="38">
        <v>391</v>
      </c>
      <c r="D22" s="38">
        <v>166</v>
      </c>
      <c r="E22" s="38">
        <v>253</v>
      </c>
      <c r="F22" s="38">
        <v>80</v>
      </c>
      <c r="G22" s="39">
        <f t="shared" si="0"/>
        <v>890</v>
      </c>
      <c r="I22" s="26"/>
      <c r="J22" s="26"/>
      <c r="K22" s="32"/>
      <c r="L22" s="32"/>
      <c r="M22" s="32"/>
      <c r="N22" s="32"/>
      <c r="O22" s="26"/>
      <c r="P22" s="26"/>
      <c r="Q22" s="26"/>
      <c r="R22" s="31"/>
    </row>
    <row r="23" spans="1:18" x14ac:dyDescent="0.25">
      <c r="A23" s="37">
        <v>22</v>
      </c>
      <c r="B23" s="42">
        <v>94110</v>
      </c>
      <c r="C23" s="38">
        <v>2870</v>
      </c>
      <c r="D23" s="38">
        <v>632</v>
      </c>
      <c r="E23" s="38">
        <v>319</v>
      </c>
      <c r="F23" s="38">
        <v>46</v>
      </c>
      <c r="G23" s="39">
        <f t="shared" si="0"/>
        <v>3867</v>
      </c>
      <c r="I23" s="26"/>
      <c r="J23" s="26"/>
      <c r="K23" s="32"/>
      <c r="L23" s="32"/>
      <c r="M23" s="32"/>
      <c r="N23" s="26"/>
      <c r="O23" s="32"/>
      <c r="P23" s="26"/>
      <c r="Q23" s="26"/>
      <c r="R23" s="31"/>
    </row>
    <row r="24" spans="1:18" x14ac:dyDescent="0.25">
      <c r="C24" s="44">
        <f>SUM(C2:C23)</f>
        <v>34878</v>
      </c>
      <c r="D24" s="44">
        <f t="shared" ref="D24:G24" si="1">SUM(D2:D23)</f>
        <v>8598</v>
      </c>
      <c r="E24" s="44">
        <f t="shared" si="1"/>
        <v>8495</v>
      </c>
      <c r="F24" s="44">
        <f t="shared" si="1"/>
        <v>2151</v>
      </c>
      <c r="G24" s="44">
        <f t="shared" si="1"/>
        <v>54122</v>
      </c>
      <c r="I24" s="32"/>
      <c r="J24" s="26"/>
      <c r="K24" s="32"/>
      <c r="L24" s="32"/>
      <c r="M24" s="32"/>
      <c r="N24" s="26"/>
      <c r="O24" s="32"/>
      <c r="P24" s="26"/>
      <c r="Q24" s="26"/>
      <c r="R24" s="31"/>
    </row>
    <row r="25" spans="1:18" x14ac:dyDescent="0.25">
      <c r="F25" s="26"/>
      <c r="G25" s="26"/>
      <c r="I25" s="32"/>
      <c r="J25" s="26"/>
      <c r="K25" s="32"/>
      <c r="L25" s="32"/>
      <c r="M25" s="32"/>
      <c r="N25" s="26"/>
      <c r="O25" s="32"/>
      <c r="P25" s="26"/>
      <c r="Q25" s="26"/>
      <c r="R25" s="31"/>
    </row>
    <row r="26" spans="1:18" x14ac:dyDescent="0.25">
      <c r="F26" s="26"/>
      <c r="G26" s="26"/>
      <c r="I26" s="32"/>
      <c r="J26" s="26"/>
      <c r="K26" s="32"/>
      <c r="L26" s="32"/>
      <c r="M26" s="32"/>
      <c r="N26" s="26"/>
      <c r="O26" s="32"/>
      <c r="P26" s="26"/>
      <c r="Q26" s="26"/>
      <c r="R26" s="31"/>
    </row>
    <row r="27" spans="1:18" x14ac:dyDescent="0.25">
      <c r="F27" s="26"/>
      <c r="G27" s="26"/>
      <c r="I27" s="26"/>
      <c r="J27" s="26"/>
      <c r="K27" s="32"/>
      <c r="L27" s="32"/>
      <c r="M27" s="32"/>
      <c r="N27" s="26"/>
      <c r="O27" s="32"/>
      <c r="P27" s="26"/>
      <c r="Q27" s="26"/>
      <c r="R27" s="31"/>
    </row>
    <row r="28" spans="1:18" x14ac:dyDescent="0.25"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</sheetData>
  <sortState xmlns:xlrd2="http://schemas.microsoft.com/office/spreadsheetml/2017/richdata2" ref="A2:G28">
    <sortCondition ref="B1"/>
  </sortState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조사결과</vt:lpstr>
      <vt:lpstr>코드표</vt:lpstr>
      <vt:lpstr>매출액및종사자수 추정</vt:lpstr>
      <vt:lpstr>2020년도 표본조사 결과(적격률)</vt:lpstr>
      <vt:lpstr>2020년도 모집단 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정현혜</dc:creator>
  <cp:lastModifiedBy>김동현</cp:lastModifiedBy>
  <cp:lastPrinted>2020-11-11T02:03:44Z</cp:lastPrinted>
  <dcterms:created xsi:type="dcterms:W3CDTF">2020-11-10T07:32:09Z</dcterms:created>
  <dcterms:modified xsi:type="dcterms:W3CDTF">2022-06-15T07:41:12Z</dcterms:modified>
</cp:coreProperties>
</file>