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660" yWindow="1095" windowWidth="20085" windowHeight="12240" tabRatio="920"/>
  </bookViews>
  <sheets>
    <sheet name="2019년 6월말" sheetId="75" r:id="rId1"/>
    <sheet name="2019년 5월말" sheetId="74" r:id="rId2"/>
    <sheet name="2019년 4월말" sheetId="72" r:id="rId3"/>
    <sheet name="2019년 3월말" sheetId="73" r:id="rId4"/>
    <sheet name="2019년 2월말" sheetId="71" r:id="rId5"/>
    <sheet name="2019년 1월말" sheetId="70" r:id="rId6"/>
    <sheet name="2018년 12월말" sheetId="69" r:id="rId7"/>
    <sheet name="2017년 12월말" sheetId="56" r:id="rId8"/>
    <sheet name="2016년 12월말" sheetId="44" r:id="rId9"/>
    <sheet name="2015년 12월말" sheetId="30" r:id="rId10"/>
    <sheet name="Sheet1" sheetId="9" state="hidden" r:id="rId11"/>
    <sheet name="Sheet3" sheetId="13" state="hidden" r:id="rId12"/>
    <sheet name="Sheet4" sheetId="15" state="hidden" r:id="rId13"/>
    <sheet name="Sheet2" sheetId="16" state="hidden" r:id="rId14"/>
    <sheet name="Sheet3 (2)" sheetId="18" state="hidden" r:id="rId15"/>
    <sheet name="Sheet5" sheetId="17" state="hidden" r:id="rId16"/>
    <sheet name="2014년 12월말" sheetId="34" r:id="rId17"/>
  </sheets>
  <definedNames>
    <definedName name="_xlnm.Print_Area" localSheetId="16">'2014년 12월말'!$A$1:$J$60</definedName>
    <definedName name="_xlnm.Print_Area" localSheetId="9">'2015년 12월말'!$A$1:$J$61</definedName>
    <definedName name="_xlnm.Print_Area" localSheetId="8">'2016년 12월말'!$A$1:$J$61</definedName>
    <definedName name="_xlnm.Print_Area" localSheetId="7">'2017년 12월말'!$A$1:$J$61</definedName>
    <definedName name="_xlnm.Print_Area" localSheetId="6">'2018년 12월말'!$A$1:$J$61</definedName>
    <definedName name="_xlnm.Print_Area" localSheetId="5">'2019년 1월말'!$A$1:$J$53</definedName>
    <definedName name="_xlnm.Print_Area" localSheetId="4">'2019년 2월말'!$A$1:$J$53</definedName>
    <definedName name="_xlnm.Print_Area" localSheetId="3">'2019년 3월말'!$A$1:$J$53</definedName>
    <definedName name="_xlnm.Print_Area" localSheetId="2">'2019년 4월말'!$A$1:$J$53</definedName>
    <definedName name="_xlnm.Print_Area" localSheetId="1">'2019년 5월말'!$A$1:$J$52</definedName>
    <definedName name="_xlnm.Print_Area" localSheetId="0">'2019년 6월말'!$A$1:$J$52</definedName>
  </definedNames>
  <calcPr calcId="145621"/>
</workbook>
</file>

<file path=xl/calcChain.xml><?xml version="1.0" encoding="utf-8"?>
<calcChain xmlns="http://schemas.openxmlformats.org/spreadsheetml/2006/main">
  <c r="G51" i="75" l="1"/>
  <c r="H51" i="75" s="1"/>
  <c r="G50" i="75"/>
  <c r="H50" i="75" s="1"/>
  <c r="G49" i="75"/>
  <c r="H49" i="75" s="1"/>
  <c r="G48" i="75"/>
  <c r="H48" i="75" s="1"/>
  <c r="G47" i="75"/>
  <c r="H47" i="75" s="1"/>
  <c r="H46" i="75"/>
  <c r="G46" i="75"/>
  <c r="G45" i="75"/>
  <c r="H45" i="75" s="1"/>
  <c r="G44" i="75"/>
  <c r="H44" i="75" s="1"/>
  <c r="G43" i="75"/>
  <c r="H43" i="75" s="1"/>
  <c r="F42" i="75"/>
  <c r="E42" i="75"/>
  <c r="D42" i="75"/>
  <c r="C42" i="75"/>
  <c r="G42" i="75" s="1"/>
  <c r="H42" i="75" s="1"/>
  <c r="B42" i="75"/>
  <c r="G41" i="75"/>
  <c r="H41" i="75" s="1"/>
  <c r="G40" i="75"/>
  <c r="H40" i="75" s="1"/>
  <c r="G39" i="75"/>
  <c r="H39" i="75" s="1"/>
  <c r="G38" i="75"/>
  <c r="H38" i="75" s="1"/>
  <c r="G37" i="75"/>
  <c r="H37" i="75" s="1"/>
  <c r="G36" i="75"/>
  <c r="H36" i="75" s="1"/>
  <c r="G35" i="75"/>
  <c r="H35" i="75" s="1"/>
  <c r="G34" i="75"/>
  <c r="H34" i="75" s="1"/>
  <c r="G33" i="75"/>
  <c r="H33" i="75" s="1"/>
  <c r="G32" i="75"/>
  <c r="H32" i="75" s="1"/>
  <c r="G31" i="75"/>
  <c r="H31" i="75" s="1"/>
  <c r="F30" i="75"/>
  <c r="E30" i="75"/>
  <c r="D30" i="75"/>
  <c r="C30" i="75"/>
  <c r="B30" i="75"/>
  <c r="G29" i="75"/>
  <c r="H29" i="75" s="1"/>
  <c r="G28" i="75"/>
  <c r="H28" i="75" s="1"/>
  <c r="G27" i="75"/>
  <c r="H27" i="75" s="1"/>
  <c r="G26" i="75"/>
  <c r="H26" i="75" s="1"/>
  <c r="G25" i="75"/>
  <c r="H25" i="75" s="1"/>
  <c r="G24" i="75"/>
  <c r="H24" i="75" s="1"/>
  <c r="G23" i="75"/>
  <c r="H23" i="75" s="1"/>
  <c r="G22" i="75"/>
  <c r="H22" i="75" s="1"/>
  <c r="G21" i="75"/>
  <c r="H21" i="75" s="1"/>
  <c r="G20" i="75"/>
  <c r="H20" i="75" s="1"/>
  <c r="G19" i="75"/>
  <c r="H19" i="75" s="1"/>
  <c r="G18" i="75"/>
  <c r="H18" i="75" s="1"/>
  <c r="G17" i="75"/>
  <c r="H17" i="75" s="1"/>
  <c r="G16" i="75"/>
  <c r="H16" i="75" s="1"/>
  <c r="G15" i="75"/>
  <c r="H15" i="75" s="1"/>
  <c r="G14" i="75"/>
  <c r="H14" i="75" s="1"/>
  <c r="G13" i="75"/>
  <c r="H13" i="75" s="1"/>
  <c r="G12" i="75"/>
  <c r="H12" i="75" s="1"/>
  <c r="G11" i="75"/>
  <c r="H11" i="75" s="1"/>
  <c r="F10" i="75"/>
  <c r="E10" i="75"/>
  <c r="D10" i="75"/>
  <c r="C10" i="75"/>
  <c r="B10" i="75"/>
  <c r="J8" i="75"/>
  <c r="E8" i="75"/>
  <c r="D8" i="75"/>
  <c r="C8" i="75"/>
  <c r="B8" i="75" l="1"/>
  <c r="G30" i="75"/>
  <c r="H30" i="75" s="1"/>
  <c r="F8" i="75"/>
  <c r="G8" i="75" s="1"/>
  <c r="H8" i="75" s="1"/>
  <c r="G10" i="75"/>
  <c r="H10" i="75" s="1"/>
  <c r="G11" i="74"/>
  <c r="H11" i="74" s="1"/>
  <c r="G51" i="74"/>
  <c r="H51" i="74" s="1"/>
  <c r="G50" i="74"/>
  <c r="H50" i="74" s="1"/>
  <c r="G49" i="74"/>
  <c r="H49" i="74" s="1"/>
  <c r="G48" i="74"/>
  <c r="H48" i="74" s="1"/>
  <c r="G47" i="74"/>
  <c r="H47" i="74" s="1"/>
  <c r="G46" i="74"/>
  <c r="H46" i="74" s="1"/>
  <c r="G45" i="74"/>
  <c r="H45" i="74" s="1"/>
  <c r="G44" i="74"/>
  <c r="H44" i="74" s="1"/>
  <c r="G43" i="74"/>
  <c r="H43" i="74" s="1"/>
  <c r="F42" i="74"/>
  <c r="E42" i="74"/>
  <c r="D42" i="74"/>
  <c r="C42" i="74"/>
  <c r="B42" i="74"/>
  <c r="B8" i="74" s="1"/>
  <c r="G41" i="74"/>
  <c r="H41" i="74" s="1"/>
  <c r="G40" i="74"/>
  <c r="H40" i="74" s="1"/>
  <c r="G39" i="74"/>
  <c r="H39" i="74" s="1"/>
  <c r="G38" i="74"/>
  <c r="H38" i="74" s="1"/>
  <c r="G37" i="74"/>
  <c r="H37" i="74" s="1"/>
  <c r="G36" i="74"/>
  <c r="H36" i="74" s="1"/>
  <c r="G35" i="74"/>
  <c r="H35" i="74" s="1"/>
  <c r="G34" i="74"/>
  <c r="H34" i="74" s="1"/>
  <c r="G33" i="74"/>
  <c r="H33" i="74" s="1"/>
  <c r="G32" i="74"/>
  <c r="H32" i="74" s="1"/>
  <c r="G31" i="74"/>
  <c r="H31" i="74" s="1"/>
  <c r="F30" i="74"/>
  <c r="E30" i="74"/>
  <c r="D30" i="74"/>
  <c r="C30" i="74"/>
  <c r="B30" i="74"/>
  <c r="G29" i="74"/>
  <c r="H29" i="74" s="1"/>
  <c r="G28" i="74"/>
  <c r="H28" i="74" s="1"/>
  <c r="G27" i="74"/>
  <c r="H27" i="74" s="1"/>
  <c r="G26" i="74"/>
  <c r="H26" i="74" s="1"/>
  <c r="G25" i="74"/>
  <c r="H25" i="74" s="1"/>
  <c r="G24" i="74"/>
  <c r="H24" i="74" s="1"/>
  <c r="G23" i="74"/>
  <c r="H23" i="74" s="1"/>
  <c r="G22" i="74"/>
  <c r="H22" i="74" s="1"/>
  <c r="G21" i="74"/>
  <c r="H21" i="74" s="1"/>
  <c r="G20" i="74"/>
  <c r="H20" i="74" s="1"/>
  <c r="G19" i="74"/>
  <c r="H19" i="74" s="1"/>
  <c r="G18" i="74"/>
  <c r="H18" i="74" s="1"/>
  <c r="G17" i="74"/>
  <c r="H17" i="74" s="1"/>
  <c r="G16" i="74"/>
  <c r="H16" i="74" s="1"/>
  <c r="G15" i="74"/>
  <c r="H15" i="74" s="1"/>
  <c r="G14" i="74"/>
  <c r="H14" i="74" s="1"/>
  <c r="G13" i="74"/>
  <c r="H13" i="74" s="1"/>
  <c r="G12" i="74"/>
  <c r="H12" i="74" s="1"/>
  <c r="F10" i="74"/>
  <c r="E10" i="74"/>
  <c r="D10" i="74"/>
  <c r="C10" i="74"/>
  <c r="B10" i="74"/>
  <c r="J8" i="74"/>
  <c r="E8" i="74" l="1"/>
  <c r="D8" i="74"/>
  <c r="G42" i="74"/>
  <c r="H42" i="74" s="1"/>
  <c r="F8" i="74"/>
  <c r="G30" i="74"/>
  <c r="H30" i="74" s="1"/>
  <c r="G10" i="74"/>
  <c r="H10" i="74" s="1"/>
  <c r="C8" i="74"/>
  <c r="F42" i="72"/>
  <c r="F30" i="72"/>
  <c r="F10" i="72"/>
  <c r="G8" i="74" l="1"/>
  <c r="H8" i="74" s="1"/>
  <c r="G51" i="73"/>
  <c r="H51" i="73" s="1"/>
  <c r="H50" i="73"/>
  <c r="G50" i="73"/>
  <c r="G49" i="73"/>
  <c r="H49" i="73" s="1"/>
  <c r="H48" i="73"/>
  <c r="G48" i="73"/>
  <c r="G47" i="73"/>
  <c r="H47" i="73" s="1"/>
  <c r="H46" i="73"/>
  <c r="G46" i="73"/>
  <c r="G45" i="73"/>
  <c r="H45" i="73" s="1"/>
  <c r="H44" i="73"/>
  <c r="G44" i="73"/>
  <c r="G43" i="73"/>
  <c r="H43" i="73" s="1"/>
  <c r="F42" i="73"/>
  <c r="E42" i="73"/>
  <c r="D42" i="73"/>
  <c r="D8" i="73" s="1"/>
  <c r="C42" i="73"/>
  <c r="G42" i="73" s="1"/>
  <c r="H42" i="73" s="1"/>
  <c r="B42" i="73"/>
  <c r="G41" i="73"/>
  <c r="H41" i="73" s="1"/>
  <c r="G40" i="73"/>
  <c r="H40" i="73" s="1"/>
  <c r="G39" i="73"/>
  <c r="H39" i="73" s="1"/>
  <c r="G38" i="73"/>
  <c r="H38" i="73" s="1"/>
  <c r="G37" i="73"/>
  <c r="H37" i="73" s="1"/>
  <c r="G36" i="73"/>
  <c r="H36" i="73" s="1"/>
  <c r="G35" i="73"/>
  <c r="H35" i="73" s="1"/>
  <c r="G34" i="73"/>
  <c r="H34" i="73" s="1"/>
  <c r="G33" i="73"/>
  <c r="H33" i="73" s="1"/>
  <c r="G32" i="73"/>
  <c r="H32" i="73" s="1"/>
  <c r="G31" i="73"/>
  <c r="H31" i="73" s="1"/>
  <c r="F30" i="73"/>
  <c r="E30" i="73"/>
  <c r="E8" i="73" s="1"/>
  <c r="D30" i="73"/>
  <c r="C30" i="73"/>
  <c r="G30" i="73" s="1"/>
  <c r="H30" i="73" s="1"/>
  <c r="B30" i="73"/>
  <c r="H29" i="73"/>
  <c r="G29" i="73"/>
  <c r="G28" i="73"/>
  <c r="H28" i="73" s="1"/>
  <c r="H27" i="73"/>
  <c r="G27" i="73"/>
  <c r="G26" i="73"/>
  <c r="H26" i="73" s="1"/>
  <c r="H25" i="73"/>
  <c r="G25" i="73"/>
  <c r="G24" i="73"/>
  <c r="H24" i="73" s="1"/>
  <c r="H23" i="73"/>
  <c r="G23" i="73"/>
  <c r="G22" i="73"/>
  <c r="H22" i="73" s="1"/>
  <c r="H21" i="73"/>
  <c r="G21" i="73"/>
  <c r="H20" i="73"/>
  <c r="G20" i="73"/>
  <c r="H19" i="73"/>
  <c r="G19" i="73"/>
  <c r="H18" i="73"/>
  <c r="G18" i="73"/>
  <c r="H17" i="73"/>
  <c r="G17" i="73"/>
  <c r="H16" i="73"/>
  <c r="G16" i="73"/>
  <c r="H15" i="73"/>
  <c r="G15" i="73"/>
  <c r="H14" i="73"/>
  <c r="G14" i="73"/>
  <c r="H13" i="73"/>
  <c r="G13" i="73"/>
  <c r="H12" i="73"/>
  <c r="G12" i="73"/>
  <c r="H11" i="73"/>
  <c r="G11" i="73"/>
  <c r="F10" i="73"/>
  <c r="F8" i="73" s="1"/>
  <c r="E10" i="73"/>
  <c r="D10" i="73"/>
  <c r="C10" i="73"/>
  <c r="G10" i="73" s="1"/>
  <c r="H10" i="73" s="1"/>
  <c r="B10" i="73"/>
  <c r="J8" i="73"/>
  <c r="C8" i="73"/>
  <c r="G8" i="73" s="1"/>
  <c r="H8" i="73" s="1"/>
  <c r="B8" i="73"/>
  <c r="G31" i="72" l="1"/>
  <c r="H31" i="72" s="1"/>
  <c r="G51" i="72"/>
  <c r="H51" i="72" s="1"/>
  <c r="G50" i="72"/>
  <c r="H50" i="72" s="1"/>
  <c r="G49" i="72"/>
  <c r="H49" i="72" s="1"/>
  <c r="G48" i="72"/>
  <c r="H48" i="72" s="1"/>
  <c r="G47" i="72"/>
  <c r="H47" i="72" s="1"/>
  <c r="G46" i="72"/>
  <c r="H46" i="72" s="1"/>
  <c r="G45" i="72"/>
  <c r="H45" i="72" s="1"/>
  <c r="G44" i="72"/>
  <c r="H44" i="72" s="1"/>
  <c r="G43" i="72"/>
  <c r="H43" i="72" s="1"/>
  <c r="E42" i="72"/>
  <c r="D42" i="72"/>
  <c r="C42" i="72"/>
  <c r="B42" i="72"/>
  <c r="G41" i="72"/>
  <c r="H41" i="72" s="1"/>
  <c r="G40" i="72"/>
  <c r="H40" i="72" s="1"/>
  <c r="G39" i="72"/>
  <c r="H39" i="72" s="1"/>
  <c r="G38" i="72"/>
  <c r="H38" i="72" s="1"/>
  <c r="G37" i="72"/>
  <c r="H37" i="72" s="1"/>
  <c r="G36" i="72"/>
  <c r="H36" i="72" s="1"/>
  <c r="G35" i="72"/>
  <c r="H35" i="72" s="1"/>
  <c r="G34" i="72"/>
  <c r="H34" i="72" s="1"/>
  <c r="G33" i="72"/>
  <c r="H33" i="72" s="1"/>
  <c r="G32" i="72"/>
  <c r="H32" i="72" s="1"/>
  <c r="E30" i="72"/>
  <c r="D30" i="72"/>
  <c r="C30" i="72"/>
  <c r="B30" i="72"/>
  <c r="G29" i="72"/>
  <c r="H29" i="72" s="1"/>
  <c r="G28" i="72"/>
  <c r="H28" i="72" s="1"/>
  <c r="G27" i="72"/>
  <c r="H27" i="72" s="1"/>
  <c r="G26" i="72"/>
  <c r="H26" i="72" s="1"/>
  <c r="G25" i="72"/>
  <c r="H25" i="72" s="1"/>
  <c r="G24" i="72"/>
  <c r="H24" i="72" s="1"/>
  <c r="G23" i="72"/>
  <c r="H23" i="72" s="1"/>
  <c r="G22" i="72"/>
  <c r="H22" i="72" s="1"/>
  <c r="G21" i="72"/>
  <c r="H21" i="72" s="1"/>
  <c r="G20" i="72"/>
  <c r="H20" i="72" s="1"/>
  <c r="G19" i="72"/>
  <c r="H19" i="72" s="1"/>
  <c r="G18" i="72"/>
  <c r="H18" i="72" s="1"/>
  <c r="G17" i="72"/>
  <c r="H17" i="72" s="1"/>
  <c r="G16" i="72"/>
  <c r="H16" i="72" s="1"/>
  <c r="G15" i="72"/>
  <c r="H15" i="72" s="1"/>
  <c r="G14" i="72"/>
  <c r="H14" i="72" s="1"/>
  <c r="G13" i="72"/>
  <c r="H13" i="72" s="1"/>
  <c r="G12" i="72"/>
  <c r="H12" i="72" s="1"/>
  <c r="G11" i="72"/>
  <c r="H11" i="72" s="1"/>
  <c r="E10" i="72"/>
  <c r="E8" i="72" s="1"/>
  <c r="D10" i="72"/>
  <c r="C10" i="72"/>
  <c r="B10" i="72"/>
  <c r="J8" i="72"/>
  <c r="D8" i="72" l="1"/>
  <c r="C8" i="72"/>
  <c r="G42" i="72"/>
  <c r="H42" i="72" s="1"/>
  <c r="B8" i="72"/>
  <c r="G30" i="72"/>
  <c r="H30" i="72" s="1"/>
  <c r="F8" i="72"/>
  <c r="G10" i="72"/>
  <c r="H10" i="72" s="1"/>
  <c r="G51" i="71"/>
  <c r="H51" i="71" s="1"/>
  <c r="G50" i="71"/>
  <c r="H50" i="71" s="1"/>
  <c r="G49" i="71"/>
  <c r="H49" i="71" s="1"/>
  <c r="G48" i="71"/>
  <c r="H48" i="71" s="1"/>
  <c r="G47" i="71"/>
  <c r="H47" i="71" s="1"/>
  <c r="G46" i="71"/>
  <c r="H46" i="71" s="1"/>
  <c r="G45" i="71"/>
  <c r="H45" i="71" s="1"/>
  <c r="G44" i="71"/>
  <c r="H44" i="71" s="1"/>
  <c r="G43" i="71"/>
  <c r="H43" i="71" s="1"/>
  <c r="F42" i="71"/>
  <c r="E42" i="71"/>
  <c r="D42" i="71"/>
  <c r="C42" i="71"/>
  <c r="B42" i="71"/>
  <c r="G41" i="71"/>
  <c r="H41" i="71" s="1"/>
  <c r="G40" i="71"/>
  <c r="H40" i="71" s="1"/>
  <c r="G39" i="71"/>
  <c r="H39" i="71" s="1"/>
  <c r="G38" i="71"/>
  <c r="H38" i="71" s="1"/>
  <c r="G37" i="71"/>
  <c r="H37" i="71" s="1"/>
  <c r="G36" i="71"/>
  <c r="H36" i="71" s="1"/>
  <c r="G35" i="71"/>
  <c r="H35" i="71" s="1"/>
  <c r="G34" i="71"/>
  <c r="H34" i="71" s="1"/>
  <c r="G33" i="71"/>
  <c r="H33" i="71" s="1"/>
  <c r="G32" i="71"/>
  <c r="H32" i="71" s="1"/>
  <c r="G31" i="71"/>
  <c r="H31" i="71" s="1"/>
  <c r="F30" i="71"/>
  <c r="E30" i="71"/>
  <c r="D30" i="71"/>
  <c r="C30" i="71"/>
  <c r="B30" i="71"/>
  <c r="G29" i="71"/>
  <c r="H29" i="71" s="1"/>
  <c r="G28" i="71"/>
  <c r="H28" i="71" s="1"/>
  <c r="G27" i="71"/>
  <c r="H27" i="71" s="1"/>
  <c r="G26" i="71"/>
  <c r="H26" i="71" s="1"/>
  <c r="G25" i="71"/>
  <c r="H25" i="71" s="1"/>
  <c r="G24" i="71"/>
  <c r="H24" i="71" s="1"/>
  <c r="G23" i="71"/>
  <c r="H23" i="71" s="1"/>
  <c r="G22" i="71"/>
  <c r="H22" i="71" s="1"/>
  <c r="G21" i="71"/>
  <c r="H21" i="71" s="1"/>
  <c r="G20" i="71"/>
  <c r="H20" i="71" s="1"/>
  <c r="G19" i="71"/>
  <c r="H19" i="71" s="1"/>
  <c r="G18" i="71"/>
  <c r="H18" i="71" s="1"/>
  <c r="G17" i="71"/>
  <c r="H17" i="71" s="1"/>
  <c r="G16" i="71"/>
  <c r="H16" i="71" s="1"/>
  <c r="G15" i="71"/>
  <c r="H15" i="71" s="1"/>
  <c r="G14" i="71"/>
  <c r="H14" i="71" s="1"/>
  <c r="G13" i="71"/>
  <c r="H13" i="71" s="1"/>
  <c r="G12" i="71"/>
  <c r="H12" i="71" s="1"/>
  <c r="G11" i="71"/>
  <c r="H11" i="71" s="1"/>
  <c r="F10" i="71"/>
  <c r="E10" i="71"/>
  <c r="D10" i="71"/>
  <c r="C10" i="71"/>
  <c r="B10" i="71"/>
  <c r="J8" i="71"/>
  <c r="G8" i="72" l="1"/>
  <c r="H8" i="72" s="1"/>
  <c r="G10" i="71"/>
  <c r="H10" i="71" s="1"/>
  <c r="G42" i="71"/>
  <c r="H42" i="71" s="1"/>
  <c r="D8" i="71"/>
  <c r="E8" i="71"/>
  <c r="B8" i="71"/>
  <c r="C8" i="71"/>
  <c r="F8" i="71"/>
  <c r="G30" i="71"/>
  <c r="H30" i="71" s="1"/>
  <c r="G51" i="70"/>
  <c r="H51" i="70" s="1"/>
  <c r="G50" i="70"/>
  <c r="H50" i="70" s="1"/>
  <c r="G49" i="70"/>
  <c r="H49" i="70" s="1"/>
  <c r="G48" i="70"/>
  <c r="H48" i="70" s="1"/>
  <c r="G47" i="70"/>
  <c r="H47" i="70" s="1"/>
  <c r="G46" i="70"/>
  <c r="H46" i="70" s="1"/>
  <c r="G45" i="70"/>
  <c r="H45" i="70" s="1"/>
  <c r="G44" i="70"/>
  <c r="H44" i="70" s="1"/>
  <c r="G43" i="70"/>
  <c r="H43" i="70" s="1"/>
  <c r="F42" i="70"/>
  <c r="E42" i="70"/>
  <c r="D42" i="70"/>
  <c r="C42" i="70"/>
  <c r="B42" i="70"/>
  <c r="G41" i="70"/>
  <c r="H41" i="70" s="1"/>
  <c r="G40" i="70"/>
  <c r="H40" i="70" s="1"/>
  <c r="G39" i="70"/>
  <c r="H39" i="70" s="1"/>
  <c r="G38" i="70"/>
  <c r="H38" i="70" s="1"/>
  <c r="G37" i="70"/>
  <c r="H37" i="70" s="1"/>
  <c r="G36" i="70"/>
  <c r="H36" i="70" s="1"/>
  <c r="G35" i="70"/>
  <c r="H35" i="70" s="1"/>
  <c r="G34" i="70"/>
  <c r="H34" i="70" s="1"/>
  <c r="G33" i="70"/>
  <c r="H33" i="70" s="1"/>
  <c r="G32" i="70"/>
  <c r="H32" i="70" s="1"/>
  <c r="G31" i="70"/>
  <c r="H31" i="70" s="1"/>
  <c r="F30" i="70"/>
  <c r="E30" i="70"/>
  <c r="D30" i="70"/>
  <c r="C30" i="70"/>
  <c r="B30" i="70"/>
  <c r="G29" i="70"/>
  <c r="H29" i="70" s="1"/>
  <c r="G28" i="70"/>
  <c r="H28" i="70" s="1"/>
  <c r="G27" i="70"/>
  <c r="H27" i="70" s="1"/>
  <c r="G26" i="70"/>
  <c r="H26" i="70" s="1"/>
  <c r="G25" i="70"/>
  <c r="H25" i="70" s="1"/>
  <c r="G24" i="70"/>
  <c r="H24" i="70" s="1"/>
  <c r="G23" i="70"/>
  <c r="H23" i="70" s="1"/>
  <c r="G22" i="70"/>
  <c r="H22" i="70" s="1"/>
  <c r="G21" i="70"/>
  <c r="H21" i="70" s="1"/>
  <c r="G20" i="70"/>
  <c r="H20" i="70" s="1"/>
  <c r="G19" i="70"/>
  <c r="H19" i="70" s="1"/>
  <c r="G18" i="70"/>
  <c r="H18" i="70" s="1"/>
  <c r="G17" i="70"/>
  <c r="H17" i="70" s="1"/>
  <c r="G16" i="70"/>
  <c r="H16" i="70" s="1"/>
  <c r="G15" i="70"/>
  <c r="H15" i="70" s="1"/>
  <c r="G14" i="70"/>
  <c r="H14" i="70" s="1"/>
  <c r="G13" i="70"/>
  <c r="H13" i="70" s="1"/>
  <c r="G12" i="70"/>
  <c r="H12" i="70" s="1"/>
  <c r="G11" i="70"/>
  <c r="H11" i="70" s="1"/>
  <c r="F10" i="70"/>
  <c r="E10" i="70"/>
  <c r="E8" i="70" s="1"/>
  <c r="D10" i="70"/>
  <c r="C10" i="70"/>
  <c r="B10" i="70"/>
  <c r="J8" i="70"/>
  <c r="G8" i="71" l="1"/>
  <c r="H8" i="71" s="1"/>
  <c r="G30" i="70"/>
  <c r="H30" i="70" s="1"/>
  <c r="B8" i="70"/>
  <c r="G42" i="70"/>
  <c r="H42" i="70" s="1"/>
  <c r="F8" i="70"/>
  <c r="D8" i="70"/>
  <c r="C8" i="70"/>
  <c r="G8" i="70" s="1"/>
  <c r="H8" i="70" s="1"/>
  <c r="G10" i="70"/>
  <c r="H10" i="70" s="1"/>
  <c r="G57" i="69"/>
  <c r="H57" i="69" s="1"/>
  <c r="G56" i="69"/>
  <c r="H56" i="69" s="1"/>
  <c r="G55" i="69"/>
  <c r="H55" i="69" s="1"/>
  <c r="G54" i="69"/>
  <c r="H54" i="69" s="1"/>
  <c r="G53" i="69"/>
  <c r="H53" i="69" s="1"/>
  <c r="G52" i="69"/>
  <c r="H52" i="69" s="1"/>
  <c r="G51" i="69"/>
  <c r="H51" i="69" s="1"/>
  <c r="G50" i="69"/>
  <c r="H50" i="69" s="1"/>
  <c r="G49" i="69"/>
  <c r="H49" i="69" s="1"/>
  <c r="F47" i="69"/>
  <c r="E47" i="69"/>
  <c r="D47" i="69"/>
  <c r="C47" i="69"/>
  <c r="B47" i="69"/>
  <c r="G44" i="69"/>
  <c r="H44" i="69" s="1"/>
  <c r="G43" i="69"/>
  <c r="H43" i="69" s="1"/>
  <c r="G42" i="69"/>
  <c r="H42" i="69" s="1"/>
  <c r="G41" i="69"/>
  <c r="H41" i="69" s="1"/>
  <c r="G40" i="69"/>
  <c r="H40" i="69" s="1"/>
  <c r="G39" i="69"/>
  <c r="H39" i="69" s="1"/>
  <c r="G38" i="69"/>
  <c r="H38" i="69" s="1"/>
  <c r="G37" i="69"/>
  <c r="H37" i="69" s="1"/>
  <c r="G36" i="69"/>
  <c r="H36" i="69" s="1"/>
  <c r="G35" i="69"/>
  <c r="H35" i="69" s="1"/>
  <c r="G34" i="69"/>
  <c r="H34" i="69" s="1"/>
  <c r="F32" i="69"/>
  <c r="E32" i="69"/>
  <c r="D32" i="69"/>
  <c r="C32" i="69"/>
  <c r="B32" i="69"/>
  <c r="G30" i="69"/>
  <c r="H30" i="69" s="1"/>
  <c r="G29" i="69"/>
  <c r="H29" i="69" s="1"/>
  <c r="G28" i="69"/>
  <c r="H28" i="69" s="1"/>
  <c r="G27" i="69"/>
  <c r="H27" i="69" s="1"/>
  <c r="G26" i="69"/>
  <c r="H26" i="69" s="1"/>
  <c r="G25" i="69"/>
  <c r="H25" i="69" s="1"/>
  <c r="G24" i="69"/>
  <c r="H24" i="69" s="1"/>
  <c r="G23" i="69"/>
  <c r="H23" i="69" s="1"/>
  <c r="G22" i="69"/>
  <c r="H22" i="69" s="1"/>
  <c r="G21" i="69"/>
  <c r="H21" i="69" s="1"/>
  <c r="G20" i="69"/>
  <c r="H20" i="69" s="1"/>
  <c r="G19" i="69"/>
  <c r="H19" i="69" s="1"/>
  <c r="G18" i="69"/>
  <c r="H18" i="69" s="1"/>
  <c r="G17" i="69"/>
  <c r="H17" i="69" s="1"/>
  <c r="G16" i="69"/>
  <c r="H16" i="69" s="1"/>
  <c r="G15" i="69"/>
  <c r="H15" i="69" s="1"/>
  <c r="G14" i="69"/>
  <c r="H14" i="69" s="1"/>
  <c r="G13" i="69"/>
  <c r="H13" i="69" s="1"/>
  <c r="G12" i="69"/>
  <c r="H12" i="69" s="1"/>
  <c r="F10" i="69"/>
  <c r="F8" i="69" s="1"/>
  <c r="E10" i="69"/>
  <c r="E8" i="69" s="1"/>
  <c r="D10" i="69"/>
  <c r="C10" i="69"/>
  <c r="B10" i="69"/>
  <c r="B8" i="69" s="1"/>
  <c r="J8" i="69"/>
  <c r="G10" i="69" l="1"/>
  <c r="H10" i="69" s="1"/>
  <c r="G32" i="69"/>
  <c r="H32" i="69" s="1"/>
  <c r="D8" i="69"/>
  <c r="G47" i="69"/>
  <c r="H47" i="69" s="1"/>
  <c r="C8" i="69"/>
  <c r="G8" i="69" s="1"/>
  <c r="H8" i="69" s="1"/>
  <c r="G57" i="56" l="1"/>
  <c r="H57" i="56" s="1"/>
  <c r="G56" i="56"/>
  <c r="H56" i="56" s="1"/>
  <c r="G55" i="56"/>
  <c r="H55" i="56" s="1"/>
  <c r="G54" i="56"/>
  <c r="H54" i="56" s="1"/>
  <c r="G53" i="56"/>
  <c r="H53" i="56" s="1"/>
  <c r="G52" i="56"/>
  <c r="H52" i="56" s="1"/>
  <c r="G51" i="56"/>
  <c r="H51" i="56" s="1"/>
  <c r="G50" i="56"/>
  <c r="H50" i="56" s="1"/>
  <c r="G49" i="56"/>
  <c r="H49" i="56" s="1"/>
  <c r="F47" i="56"/>
  <c r="E47" i="56"/>
  <c r="D47" i="56"/>
  <c r="C47" i="56"/>
  <c r="B47" i="56"/>
  <c r="G44" i="56"/>
  <c r="H44" i="56" s="1"/>
  <c r="G43" i="56"/>
  <c r="H43" i="56" s="1"/>
  <c r="G42" i="56"/>
  <c r="H42" i="56" s="1"/>
  <c r="G41" i="56"/>
  <c r="H41" i="56" s="1"/>
  <c r="G40" i="56"/>
  <c r="H40" i="56" s="1"/>
  <c r="G39" i="56"/>
  <c r="H39" i="56" s="1"/>
  <c r="G38" i="56"/>
  <c r="H38" i="56" s="1"/>
  <c r="G37" i="56"/>
  <c r="H37" i="56" s="1"/>
  <c r="G36" i="56"/>
  <c r="H36" i="56" s="1"/>
  <c r="G35" i="56"/>
  <c r="H35" i="56" s="1"/>
  <c r="G34" i="56"/>
  <c r="H34" i="56" s="1"/>
  <c r="F32" i="56"/>
  <c r="E32" i="56"/>
  <c r="D32" i="56"/>
  <c r="C32" i="56"/>
  <c r="G32" i="56" s="1"/>
  <c r="H32" i="56" s="1"/>
  <c r="B32" i="56"/>
  <c r="G30" i="56"/>
  <c r="H30" i="56" s="1"/>
  <c r="G29" i="56"/>
  <c r="H29" i="56" s="1"/>
  <c r="G28" i="56"/>
  <c r="H28" i="56" s="1"/>
  <c r="G27" i="56"/>
  <c r="H27" i="56" s="1"/>
  <c r="G26" i="56"/>
  <c r="H26" i="56" s="1"/>
  <c r="G25" i="56"/>
  <c r="H25" i="56" s="1"/>
  <c r="G24" i="56"/>
  <c r="H24" i="56" s="1"/>
  <c r="G23" i="56"/>
  <c r="H23" i="56" s="1"/>
  <c r="G22" i="56"/>
  <c r="H22" i="56" s="1"/>
  <c r="G21" i="56"/>
  <c r="H21" i="56" s="1"/>
  <c r="G20" i="56"/>
  <c r="H20" i="56" s="1"/>
  <c r="G19" i="56"/>
  <c r="H19" i="56" s="1"/>
  <c r="G18" i="56"/>
  <c r="H18" i="56" s="1"/>
  <c r="G17" i="56"/>
  <c r="H17" i="56" s="1"/>
  <c r="G16" i="56"/>
  <c r="H16" i="56" s="1"/>
  <c r="G15" i="56"/>
  <c r="H15" i="56" s="1"/>
  <c r="G14" i="56"/>
  <c r="H14" i="56" s="1"/>
  <c r="G13" i="56"/>
  <c r="H13" i="56" s="1"/>
  <c r="G12" i="56"/>
  <c r="H12" i="56" s="1"/>
  <c r="F10" i="56"/>
  <c r="E10" i="56"/>
  <c r="D10" i="56"/>
  <c r="C10" i="56"/>
  <c r="B10" i="56"/>
  <c r="J8" i="56"/>
  <c r="G10" i="56" l="1"/>
  <c r="H10" i="56" s="1"/>
  <c r="C8" i="56"/>
  <c r="E8" i="56"/>
  <c r="D8" i="56"/>
  <c r="B8" i="56"/>
  <c r="G47" i="56"/>
  <c r="H47" i="56" s="1"/>
  <c r="F8" i="56"/>
  <c r="G8" i="56" l="1"/>
  <c r="H8" i="56" s="1"/>
  <c r="G57" i="44"/>
  <c r="H57" i="44" s="1"/>
  <c r="G56" i="44"/>
  <c r="H56" i="44" s="1"/>
  <c r="G55" i="44"/>
  <c r="H55" i="44" s="1"/>
  <c r="G54" i="44"/>
  <c r="H54" i="44" s="1"/>
  <c r="G53" i="44"/>
  <c r="H53" i="44" s="1"/>
  <c r="G52" i="44"/>
  <c r="H52" i="44" s="1"/>
  <c r="G51" i="44"/>
  <c r="H51" i="44" s="1"/>
  <c r="G50" i="44"/>
  <c r="H50" i="44" s="1"/>
  <c r="G49" i="44"/>
  <c r="H49" i="44" s="1"/>
  <c r="F47" i="44"/>
  <c r="E47" i="44"/>
  <c r="D47" i="44"/>
  <c r="C47" i="44"/>
  <c r="G47" i="44" s="1"/>
  <c r="H47" i="44" s="1"/>
  <c r="B47" i="44"/>
  <c r="G44" i="44"/>
  <c r="H44" i="44" s="1"/>
  <c r="G43" i="44"/>
  <c r="H43" i="44" s="1"/>
  <c r="G42" i="44"/>
  <c r="H42" i="44" s="1"/>
  <c r="G41" i="44"/>
  <c r="H41" i="44" s="1"/>
  <c r="G40" i="44"/>
  <c r="H40" i="44" s="1"/>
  <c r="G39" i="44"/>
  <c r="H39" i="44" s="1"/>
  <c r="G38" i="44"/>
  <c r="H38" i="44" s="1"/>
  <c r="G37" i="44"/>
  <c r="H37" i="44" s="1"/>
  <c r="G36" i="44"/>
  <c r="H36" i="44" s="1"/>
  <c r="G35" i="44"/>
  <c r="H35" i="44" s="1"/>
  <c r="G34" i="44"/>
  <c r="H34" i="44" s="1"/>
  <c r="F32" i="44"/>
  <c r="E32" i="44"/>
  <c r="D32" i="44"/>
  <c r="C32" i="44"/>
  <c r="B32" i="44"/>
  <c r="G30" i="44"/>
  <c r="H30" i="44" s="1"/>
  <c r="H29" i="44"/>
  <c r="G29" i="44"/>
  <c r="G28" i="44"/>
  <c r="H28" i="44" s="1"/>
  <c r="H27" i="44"/>
  <c r="G27" i="44"/>
  <c r="G26" i="44"/>
  <c r="H26" i="44" s="1"/>
  <c r="H25" i="44"/>
  <c r="G25" i="44"/>
  <c r="G24" i="44"/>
  <c r="H24" i="44" s="1"/>
  <c r="H23" i="44"/>
  <c r="G23" i="44"/>
  <c r="G22" i="44"/>
  <c r="H22" i="44" s="1"/>
  <c r="H21" i="44"/>
  <c r="G21" i="44"/>
  <c r="G20" i="44"/>
  <c r="H20" i="44" s="1"/>
  <c r="H19" i="44"/>
  <c r="G19" i="44"/>
  <c r="G18" i="44"/>
  <c r="H18" i="44" s="1"/>
  <c r="H17" i="44"/>
  <c r="G17" i="44"/>
  <c r="G16" i="44"/>
  <c r="H16" i="44" s="1"/>
  <c r="H15" i="44"/>
  <c r="G15" i="44"/>
  <c r="G14" i="44"/>
  <c r="H14" i="44" s="1"/>
  <c r="H13" i="44"/>
  <c r="G13" i="44"/>
  <c r="G12" i="44"/>
  <c r="H12" i="44" s="1"/>
  <c r="F10" i="44"/>
  <c r="F8" i="44" s="1"/>
  <c r="E10" i="44"/>
  <c r="D10" i="44"/>
  <c r="C10" i="44"/>
  <c r="B10" i="44"/>
  <c r="B8" i="44" s="1"/>
  <c r="J8" i="44"/>
  <c r="D8" i="44" l="1"/>
  <c r="E8" i="44"/>
  <c r="C8" i="44"/>
  <c r="G8" i="44" s="1"/>
  <c r="H8" i="44" s="1"/>
  <c r="G10" i="44"/>
  <c r="H10" i="44" s="1"/>
  <c r="G32" i="44"/>
  <c r="H32" i="44" s="1"/>
  <c r="G56" i="34" l="1"/>
  <c r="H56" i="34" s="1"/>
  <c r="G55" i="34"/>
  <c r="H55" i="34" s="1"/>
  <c r="G54" i="34"/>
  <c r="H54" i="34" s="1"/>
  <c r="G53" i="34"/>
  <c r="H53" i="34" s="1"/>
  <c r="G52" i="34"/>
  <c r="H52" i="34" s="1"/>
  <c r="G51" i="34"/>
  <c r="H51" i="34" s="1"/>
  <c r="G50" i="34"/>
  <c r="H50" i="34" s="1"/>
  <c r="G49" i="34"/>
  <c r="H49" i="34" s="1"/>
  <c r="G48" i="34"/>
  <c r="H48" i="34" s="1"/>
  <c r="E46" i="34"/>
  <c r="D46" i="34"/>
  <c r="C46" i="34"/>
  <c r="G46" i="34" s="1"/>
  <c r="H46" i="34" s="1"/>
  <c r="B46" i="34"/>
  <c r="G44" i="34"/>
  <c r="H44" i="34" s="1"/>
  <c r="G43" i="34"/>
  <c r="H43" i="34" s="1"/>
  <c r="G42" i="34"/>
  <c r="H42" i="34" s="1"/>
  <c r="G41" i="34"/>
  <c r="H41" i="34" s="1"/>
  <c r="G40" i="34"/>
  <c r="H40" i="34" s="1"/>
  <c r="G39" i="34"/>
  <c r="H39" i="34" s="1"/>
  <c r="G38" i="34"/>
  <c r="H38" i="34" s="1"/>
  <c r="G37" i="34"/>
  <c r="H37" i="34" s="1"/>
  <c r="G36" i="34"/>
  <c r="H36" i="34" s="1"/>
  <c r="G35" i="34"/>
  <c r="H35" i="34" s="1"/>
  <c r="G34" i="34"/>
  <c r="H34" i="34" s="1"/>
  <c r="E32" i="34"/>
  <c r="D32" i="34"/>
  <c r="C32" i="34"/>
  <c r="G32" i="34" s="1"/>
  <c r="H32" i="34" s="1"/>
  <c r="B32" i="34"/>
  <c r="G30" i="34"/>
  <c r="H30" i="34" s="1"/>
  <c r="G29" i="34"/>
  <c r="H29" i="34" s="1"/>
  <c r="G28" i="34"/>
  <c r="H28" i="34" s="1"/>
  <c r="G27" i="34"/>
  <c r="H27" i="34" s="1"/>
  <c r="G26" i="34"/>
  <c r="H26" i="34" s="1"/>
  <c r="G25" i="34"/>
  <c r="H25" i="34" s="1"/>
  <c r="G24" i="34"/>
  <c r="H24" i="34" s="1"/>
  <c r="G23" i="34"/>
  <c r="H23" i="34" s="1"/>
  <c r="G22" i="34"/>
  <c r="H22" i="34" s="1"/>
  <c r="G21" i="34"/>
  <c r="H21" i="34" s="1"/>
  <c r="G20" i="34"/>
  <c r="H20" i="34" s="1"/>
  <c r="G19" i="34"/>
  <c r="H19" i="34" s="1"/>
  <c r="G18" i="34"/>
  <c r="H18" i="34" s="1"/>
  <c r="G17" i="34"/>
  <c r="H17" i="34" s="1"/>
  <c r="G16" i="34"/>
  <c r="H16" i="34" s="1"/>
  <c r="G15" i="34"/>
  <c r="H15" i="34" s="1"/>
  <c r="G14" i="34"/>
  <c r="H14" i="34" s="1"/>
  <c r="G13" i="34"/>
  <c r="H13" i="34" s="1"/>
  <c r="G12" i="34"/>
  <c r="H12" i="34" s="1"/>
  <c r="E10" i="34"/>
  <c r="E8" i="34" s="1"/>
  <c r="D10" i="34"/>
  <c r="C10" i="34"/>
  <c r="G10" i="34" s="1"/>
  <c r="H10" i="34" s="1"/>
  <c r="B10" i="34"/>
  <c r="J8" i="34"/>
  <c r="B8" i="34" l="1"/>
  <c r="D8" i="34"/>
  <c r="C8" i="34"/>
  <c r="G8" i="34" s="1"/>
  <c r="H8" i="34" s="1"/>
  <c r="G57" i="30" l="1"/>
  <c r="H57" i="30" s="1"/>
  <c r="G56" i="30"/>
  <c r="H56" i="30" s="1"/>
  <c r="G55" i="30"/>
  <c r="H55" i="30" s="1"/>
  <c r="G54" i="30"/>
  <c r="H54" i="30" s="1"/>
  <c r="G53" i="30"/>
  <c r="H53" i="30" s="1"/>
  <c r="G52" i="30"/>
  <c r="H52" i="30" s="1"/>
  <c r="G51" i="30"/>
  <c r="H51" i="30" s="1"/>
  <c r="G50" i="30"/>
  <c r="H50" i="30" s="1"/>
  <c r="G49" i="30"/>
  <c r="H49" i="30" s="1"/>
  <c r="F47" i="30"/>
  <c r="E47" i="30"/>
  <c r="D47" i="30"/>
  <c r="C47" i="30"/>
  <c r="B47" i="30"/>
  <c r="G44" i="30"/>
  <c r="H44" i="30" s="1"/>
  <c r="G43" i="30"/>
  <c r="H43" i="30" s="1"/>
  <c r="G42" i="30"/>
  <c r="H42" i="30" s="1"/>
  <c r="G41" i="30"/>
  <c r="H41" i="30" s="1"/>
  <c r="G40" i="30"/>
  <c r="H40" i="30" s="1"/>
  <c r="G39" i="30"/>
  <c r="H39" i="30" s="1"/>
  <c r="G38" i="30"/>
  <c r="H38" i="30" s="1"/>
  <c r="G37" i="30"/>
  <c r="H37" i="30" s="1"/>
  <c r="G36" i="30"/>
  <c r="H36" i="30" s="1"/>
  <c r="G35" i="30"/>
  <c r="H35" i="30" s="1"/>
  <c r="G34" i="30"/>
  <c r="H34" i="30" s="1"/>
  <c r="F32" i="30"/>
  <c r="E32" i="30"/>
  <c r="D32" i="30"/>
  <c r="C32" i="30"/>
  <c r="B32" i="30"/>
  <c r="G30" i="30"/>
  <c r="H30" i="30" s="1"/>
  <c r="G29" i="30"/>
  <c r="H29" i="30" s="1"/>
  <c r="G28" i="30"/>
  <c r="H28" i="30" s="1"/>
  <c r="G27" i="30"/>
  <c r="H27" i="30" s="1"/>
  <c r="G26" i="30"/>
  <c r="H26" i="30" s="1"/>
  <c r="G25" i="30"/>
  <c r="H25" i="30" s="1"/>
  <c r="G24" i="30"/>
  <c r="H24" i="30" s="1"/>
  <c r="G23" i="30"/>
  <c r="H23" i="30" s="1"/>
  <c r="G22" i="30"/>
  <c r="H22" i="30" s="1"/>
  <c r="G21" i="30"/>
  <c r="H21" i="30" s="1"/>
  <c r="G20" i="30"/>
  <c r="H20" i="30" s="1"/>
  <c r="G19" i="30"/>
  <c r="H19" i="30" s="1"/>
  <c r="G18" i="30"/>
  <c r="H18" i="30" s="1"/>
  <c r="G17" i="30"/>
  <c r="H17" i="30" s="1"/>
  <c r="G16" i="30"/>
  <c r="H16" i="30" s="1"/>
  <c r="G15" i="30"/>
  <c r="H15" i="30" s="1"/>
  <c r="G14" i="30"/>
  <c r="H14" i="30" s="1"/>
  <c r="G13" i="30"/>
  <c r="H13" i="30" s="1"/>
  <c r="H12" i="30"/>
  <c r="G12" i="30"/>
  <c r="F10" i="30"/>
  <c r="F8" i="30" s="1"/>
  <c r="E10" i="30"/>
  <c r="D10" i="30"/>
  <c r="D8" i="30" s="1"/>
  <c r="C10" i="30"/>
  <c r="B10" i="30"/>
  <c r="B8" i="30" s="1"/>
  <c r="J8" i="30"/>
  <c r="C8" i="30" l="1"/>
  <c r="G8" i="30"/>
  <c r="H8" i="30" s="1"/>
  <c r="G10" i="30"/>
  <c r="H10" i="30" s="1"/>
  <c r="E8" i="30"/>
  <c r="G32" i="30"/>
  <c r="H32" i="30" s="1"/>
  <c r="G47" i="30"/>
  <c r="H47" i="30" s="1"/>
  <c r="G11" i="17" l="1"/>
  <c r="H11" i="17" s="1"/>
  <c r="G10" i="17"/>
  <c r="H10" i="17" s="1"/>
  <c r="G9" i="17"/>
  <c r="H9" i="17" s="1"/>
  <c r="J8" i="17"/>
  <c r="F8" i="17"/>
  <c r="G8" i="17" s="1"/>
  <c r="H8" i="17" s="1"/>
  <c r="E8" i="17"/>
  <c r="D8" i="17"/>
  <c r="C8" i="17"/>
  <c r="B8" i="17"/>
  <c r="H11" i="15"/>
  <c r="I11" i="15" s="1"/>
  <c r="H10" i="15"/>
  <c r="I10" i="15" s="1"/>
  <c r="H9" i="15"/>
  <c r="I9" i="15" s="1"/>
  <c r="K8" i="15"/>
  <c r="F8" i="15"/>
  <c r="E8" i="15"/>
  <c r="D8" i="15"/>
  <c r="H8" i="15" s="1"/>
  <c r="I8" i="15" s="1"/>
  <c r="C8" i="15"/>
  <c r="G10" i="13"/>
  <c r="H10" i="13" s="1"/>
  <c r="G9" i="13"/>
  <c r="H9" i="13"/>
  <c r="G8" i="13"/>
  <c r="H8" i="13" s="1"/>
  <c r="J7" i="13"/>
  <c r="F7" i="13"/>
  <c r="E7" i="13"/>
  <c r="D7" i="13"/>
  <c r="C7" i="13"/>
  <c r="G7" i="13" s="1"/>
  <c r="H7" i="13" s="1"/>
  <c r="B7" i="13"/>
</calcChain>
</file>

<file path=xl/sharedStrings.xml><?xml version="1.0" encoding="utf-8"?>
<sst xmlns="http://schemas.openxmlformats.org/spreadsheetml/2006/main" count="1117" uniqueCount="251">
  <si>
    <t>계</t>
  </si>
  <si>
    <t>여  자</t>
  </si>
  <si>
    <t>전월대비증감</t>
    <phoneticPr fontId="3" type="noConversion"/>
  </si>
  <si>
    <t>비 고</t>
    <phoneticPr fontId="3" type="noConversion"/>
  </si>
  <si>
    <t>면적</t>
    <phoneticPr fontId="3" type="noConversion"/>
  </si>
  <si>
    <t>인구</t>
    <phoneticPr fontId="3" type="noConversion"/>
  </si>
  <si>
    <t>증감율(%)</t>
    <phoneticPr fontId="3" type="noConversion"/>
  </si>
  <si>
    <t>(㎢)</t>
  </si>
  <si>
    <t>총   계</t>
  </si>
  <si>
    <t>덕 양 구</t>
  </si>
  <si>
    <t>주 교 동</t>
  </si>
  <si>
    <t>흥 도 동</t>
  </si>
  <si>
    <t>성사 1동</t>
  </si>
  <si>
    <t>성사 2동</t>
  </si>
  <si>
    <t>효 자 동</t>
  </si>
  <si>
    <t>신 도 동</t>
  </si>
  <si>
    <t>창 릉 동</t>
  </si>
  <si>
    <t>고 양 동</t>
  </si>
  <si>
    <t>관 산 동</t>
  </si>
  <si>
    <t>능 곡 동</t>
  </si>
  <si>
    <t>화정 1동</t>
  </si>
  <si>
    <t>화정 2동</t>
  </si>
  <si>
    <t>행 주 동</t>
  </si>
  <si>
    <t>행신 1동</t>
  </si>
  <si>
    <t>행신 2동</t>
  </si>
  <si>
    <t>행신 3동</t>
  </si>
  <si>
    <t>화 전 동</t>
  </si>
  <si>
    <t>대 덕 동</t>
  </si>
  <si>
    <t>백석 2동</t>
  </si>
  <si>
    <t>마두 1동</t>
  </si>
  <si>
    <t>마두 2동</t>
  </si>
  <si>
    <t>장항 1동</t>
  </si>
  <si>
    <t>장항 2동</t>
  </si>
  <si>
    <t>송 산 동</t>
  </si>
  <si>
    <t>&lt;고양시&gt;</t>
    <phoneticPr fontId="3" type="noConversion"/>
  </si>
  <si>
    <t>구 분</t>
    <phoneticPr fontId="3" type="noConversion"/>
  </si>
  <si>
    <t>세대수</t>
    <phoneticPr fontId="3" type="noConversion"/>
  </si>
  <si>
    <t>인  구</t>
    <phoneticPr fontId="3" type="noConversion"/>
  </si>
  <si>
    <t>전월말
인   구</t>
    <phoneticPr fontId="3" type="noConversion"/>
  </si>
  <si>
    <t xml:space="preserve"> </t>
    <phoneticPr fontId="3" type="noConversion"/>
  </si>
  <si>
    <t>남  자</t>
    <phoneticPr fontId="3" type="noConversion"/>
  </si>
  <si>
    <t>전월말인구</t>
    <phoneticPr fontId="3" type="noConversion"/>
  </si>
  <si>
    <t>면적(㎢)</t>
    <phoneticPr fontId="3" type="noConversion"/>
  </si>
  <si>
    <t>일산동구</t>
    <phoneticPr fontId="3" type="noConversion"/>
  </si>
  <si>
    <t>일산서구</t>
    <phoneticPr fontId="3" type="noConversion"/>
  </si>
  <si>
    <t>고 양 시</t>
    <phoneticPr fontId="3" type="noConversion"/>
  </si>
  <si>
    <t>구  분</t>
    <phoneticPr fontId="3" type="noConversion"/>
  </si>
  <si>
    <t>전월대비 증감</t>
    <phoneticPr fontId="3" type="noConversion"/>
  </si>
  <si>
    <t>새올</t>
    <phoneticPr fontId="3" type="noConversion"/>
  </si>
  <si>
    <t>공문</t>
    <phoneticPr fontId="3" type="noConversion"/>
  </si>
  <si>
    <t>주 : 2013.3.1.일자 경기도 내 시·군 면적 확정 공포자료를 기준으로 작성</t>
    <phoneticPr fontId="16" type="noConversion"/>
  </si>
  <si>
    <t>(단위 : 세대, 명)</t>
    <phoneticPr fontId="3" type="noConversion"/>
  </si>
  <si>
    <t xml:space="preserve"> 주 : 2013.3.1.일자 경기도 내 시·군 면적 확정 공포자료를 기준으로 고양시 면적 변경</t>
    <phoneticPr fontId="16" type="noConversion"/>
  </si>
  <si>
    <t>일산동구</t>
  </si>
  <si>
    <t>일산서구</t>
  </si>
  <si>
    <t>고 양 시</t>
  </si>
  <si>
    <t>[고양시]</t>
    <phoneticPr fontId="3" type="noConversion"/>
  </si>
  <si>
    <t>증감율</t>
    <phoneticPr fontId="3" type="noConversion"/>
  </si>
  <si>
    <t>[고양시]</t>
    <phoneticPr fontId="3" type="noConversion"/>
  </si>
  <si>
    <t xml:space="preserve"> 주 : 2013.3.1.일자 경기도 내 시·군 면적 확정 공포자료를 기준으로 고양시 면적 변경</t>
    <phoneticPr fontId="16" type="noConversion"/>
  </si>
  <si>
    <t>전월대비
증감율(%)</t>
    <phoneticPr fontId="3" type="noConversion"/>
  </si>
  <si>
    <t>(단위 : 세대, 명,%,㎢)</t>
    <phoneticPr fontId="3" type="noConversion"/>
  </si>
  <si>
    <t>증 감 율</t>
    <phoneticPr fontId="3" type="noConversion"/>
  </si>
  <si>
    <t>구·동별 세대 및 인구(12월)</t>
    <phoneticPr fontId="3" type="noConversion"/>
  </si>
  <si>
    <t>2013.12.31.현재</t>
    <phoneticPr fontId="3" type="noConversion"/>
  </si>
  <si>
    <t>구·동별 세대 및 인구(1월)</t>
    <phoneticPr fontId="3" type="noConversion"/>
  </si>
  <si>
    <t>면적
(㎢)</t>
    <phoneticPr fontId="3" type="noConversion"/>
  </si>
  <si>
    <t>[2014. 1. 31. 현재]</t>
    <phoneticPr fontId="3" type="noConversion"/>
  </si>
  <si>
    <t xml:space="preserve">     2. 등록 외국인 자료는 2013.12.31.일자 기준 법무부 출입국정책본부 자료임.</t>
    <phoneticPr fontId="16" type="noConversion"/>
  </si>
  <si>
    <t>주 : 1. 동별 면적은 인적자원담당관의 행정구역 자료임.</t>
    <phoneticPr fontId="16" type="noConversion"/>
  </si>
  <si>
    <t xml:space="preserve"> 주 : 고양시 면적(㎢)은 인적자원담당관 행정구역 자료임.</t>
  </si>
  <si>
    <t xml:space="preserve"> 주 : 고양시 면적(㎢)은 인적자원담당관 행정구역 자료임.</t>
    <phoneticPr fontId="16" type="noConversion"/>
  </si>
  <si>
    <r>
      <t xml:space="preserve">등록 외국인 인구
</t>
    </r>
    <r>
      <rPr>
        <b/>
        <sz val="8"/>
        <color indexed="12"/>
        <rFont val="굴림"/>
        <family val="3"/>
        <charset val="129"/>
      </rPr>
      <t>('03.12.31.기준)</t>
    </r>
    <phoneticPr fontId="3" type="noConversion"/>
  </si>
  <si>
    <t>주민등록 인구</t>
  </si>
  <si>
    <t>주민등록 인구</t>
    <phoneticPr fontId="3" type="noConversion"/>
  </si>
  <si>
    <t>구 분</t>
  </si>
  <si>
    <t>세대수</t>
  </si>
  <si>
    <t>전월말
인   구</t>
  </si>
  <si>
    <t>전월대비증감</t>
  </si>
  <si>
    <t>비 고</t>
  </si>
  <si>
    <t>면적
(㎢)</t>
  </si>
  <si>
    <t xml:space="preserve"> </t>
  </si>
  <si>
    <t>남  자</t>
  </si>
  <si>
    <t>인구</t>
  </si>
  <si>
    <t>증감율(%)</t>
  </si>
  <si>
    <t>고 양 시</t>
    <phoneticPr fontId="3" type="noConversion"/>
  </si>
  <si>
    <t>[2014.2.28.기준]</t>
    <phoneticPr fontId="3" type="noConversion"/>
  </si>
  <si>
    <r>
      <t>구·동별 세대 및 인구</t>
    </r>
    <r>
      <rPr>
        <b/>
        <sz val="18"/>
        <color indexed="12"/>
        <rFont val="굴림체"/>
        <family val="3"/>
        <charset val="129"/>
      </rPr>
      <t>(3월)</t>
    </r>
    <phoneticPr fontId="3" type="noConversion"/>
  </si>
  <si>
    <t>[2014. 3. 31.현재]</t>
    <phoneticPr fontId="3" type="noConversion"/>
  </si>
  <si>
    <t>원 신 동</t>
    <phoneticPr fontId="3" type="noConversion"/>
  </si>
  <si>
    <t>인구5만명이상</t>
    <phoneticPr fontId="3" type="noConversion"/>
  </si>
  <si>
    <t xml:space="preserve">  - 행신3동</t>
    <phoneticPr fontId="3" type="noConversion"/>
  </si>
  <si>
    <t>인구4~5만명</t>
    <phoneticPr fontId="3" type="noConversion"/>
  </si>
  <si>
    <t xml:space="preserve">  - 화정1동</t>
    <phoneticPr fontId="3" type="noConversion"/>
  </si>
  <si>
    <t xml:space="preserve">  - 중산동</t>
    <phoneticPr fontId="3" type="noConversion"/>
  </si>
  <si>
    <t xml:space="preserve">  - 송산동</t>
    <phoneticPr fontId="3" type="noConversion"/>
  </si>
  <si>
    <t>식 사 동</t>
    <phoneticPr fontId="3" type="noConversion"/>
  </si>
  <si>
    <t>인구3~4만명</t>
    <phoneticPr fontId="3" type="noConversion"/>
  </si>
  <si>
    <t>중 산 동</t>
    <phoneticPr fontId="3" type="noConversion"/>
  </si>
  <si>
    <t xml:space="preserve">  - 고양동</t>
    <phoneticPr fontId="3" type="noConversion"/>
  </si>
  <si>
    <t>정발산동</t>
    <phoneticPr fontId="3" type="noConversion"/>
  </si>
  <si>
    <t xml:space="preserve">  - 관산동</t>
    <phoneticPr fontId="3" type="noConversion"/>
  </si>
  <si>
    <t>풍 산 동</t>
    <phoneticPr fontId="3" type="noConversion"/>
  </si>
  <si>
    <t xml:space="preserve">  - 화정2동</t>
    <phoneticPr fontId="3" type="noConversion"/>
  </si>
  <si>
    <t>백석 1동</t>
    <phoneticPr fontId="3" type="noConversion"/>
  </si>
  <si>
    <t xml:space="preserve">  - 행신2동</t>
    <phoneticPr fontId="3" type="noConversion"/>
  </si>
  <si>
    <t xml:space="preserve">  - 풍산동</t>
    <phoneticPr fontId="3" type="noConversion"/>
  </si>
  <si>
    <t xml:space="preserve">  - 대화동</t>
    <phoneticPr fontId="3" type="noConversion"/>
  </si>
  <si>
    <t>고 봉 동</t>
    <phoneticPr fontId="3" type="noConversion"/>
  </si>
  <si>
    <t>일산 1동</t>
    <phoneticPr fontId="3" type="noConversion"/>
  </si>
  <si>
    <t>인구6천명미만</t>
    <phoneticPr fontId="3" type="noConversion"/>
  </si>
  <si>
    <t>일산 2동</t>
    <phoneticPr fontId="3" type="noConversion"/>
  </si>
  <si>
    <t xml:space="preserve">  - 효자동</t>
    <phoneticPr fontId="3" type="noConversion"/>
  </si>
  <si>
    <t>일산 3동</t>
    <phoneticPr fontId="3" type="noConversion"/>
  </si>
  <si>
    <t xml:space="preserve">  - 화전동</t>
    <phoneticPr fontId="3" type="noConversion"/>
  </si>
  <si>
    <t>탄 현 동</t>
    <phoneticPr fontId="3" type="noConversion"/>
  </si>
  <si>
    <t xml:space="preserve">  - 대덕동</t>
    <phoneticPr fontId="3" type="noConversion"/>
  </si>
  <si>
    <t>주엽 1동</t>
    <phoneticPr fontId="3" type="noConversion"/>
  </si>
  <si>
    <t xml:space="preserve">  - 장항1동</t>
    <phoneticPr fontId="3" type="noConversion"/>
  </si>
  <si>
    <t>주엽 2동</t>
    <phoneticPr fontId="3" type="noConversion"/>
  </si>
  <si>
    <t>대 화 동</t>
    <phoneticPr fontId="3" type="noConversion"/>
  </si>
  <si>
    <t>송 포 동</t>
    <phoneticPr fontId="3" type="noConversion"/>
  </si>
  <si>
    <t xml:space="preserve"> 주 : 면적은 인적자원담당관의 행정구역 자료임.</t>
    <phoneticPr fontId="16" type="noConversion"/>
  </si>
  <si>
    <t>주: 면적은 인적자원담당관의 행정구역 자료임.</t>
    <phoneticPr fontId="3" type="noConversion"/>
  </si>
  <si>
    <t>2014. 3. 31.현재</t>
    <phoneticPr fontId="3" type="noConversion"/>
  </si>
  <si>
    <t>고 양 시</t>
    <phoneticPr fontId="3" type="noConversion"/>
  </si>
  <si>
    <t>일산동구</t>
    <phoneticPr fontId="3" type="noConversion"/>
  </si>
  <si>
    <t>일산서구</t>
    <phoneticPr fontId="3" type="noConversion"/>
  </si>
  <si>
    <t>구·동별 세대 및 인구(3월)</t>
    <phoneticPr fontId="3" type="noConversion"/>
  </si>
  <si>
    <t>주 : 면적은 인적자원담당관의 행정구역 자료임.</t>
    <phoneticPr fontId="16" type="noConversion"/>
  </si>
  <si>
    <t xml:space="preserve">  - 식사동</t>
    <phoneticPr fontId="3" type="noConversion"/>
  </si>
  <si>
    <t xml:space="preserve">  - 탄현동</t>
    <phoneticPr fontId="3" type="noConversion"/>
  </si>
  <si>
    <t xml:space="preserve">  - 일산1동</t>
    <phoneticPr fontId="3" type="noConversion"/>
  </si>
  <si>
    <t xml:space="preserve">  - 일산3동</t>
    <phoneticPr fontId="3" type="noConversion"/>
  </si>
  <si>
    <t xml:space="preserve">  - 주엽1동</t>
    <phoneticPr fontId="3" type="noConversion"/>
  </si>
  <si>
    <t xml:space="preserve">  - 주엽2동</t>
    <phoneticPr fontId="3" type="noConversion"/>
  </si>
  <si>
    <t xml:space="preserve">  - 흥도동</t>
    <phoneticPr fontId="3" type="noConversion"/>
  </si>
  <si>
    <r>
      <t>구·동별 세대 및 인구</t>
    </r>
    <r>
      <rPr>
        <b/>
        <sz val="18"/>
        <color indexed="12"/>
        <rFont val="굴림체"/>
        <family val="3"/>
        <charset val="129"/>
      </rPr>
      <t>(12월)</t>
    </r>
    <phoneticPr fontId="3" type="noConversion"/>
  </si>
  <si>
    <t>[2015. 12. 31.현재]</t>
    <phoneticPr fontId="3" type="noConversion"/>
  </si>
  <si>
    <t>구 분</t>
    <phoneticPr fontId="3" type="noConversion"/>
  </si>
  <si>
    <t>세대수</t>
    <phoneticPr fontId="3" type="noConversion"/>
  </si>
  <si>
    <t>전월말
인   구</t>
    <phoneticPr fontId="3" type="noConversion"/>
  </si>
  <si>
    <t>남  자</t>
    <phoneticPr fontId="3" type="noConversion"/>
  </si>
  <si>
    <t>증감율(%)</t>
    <phoneticPr fontId="3" type="noConversion"/>
  </si>
  <si>
    <t>원 신 동</t>
    <phoneticPr fontId="3" type="noConversion"/>
  </si>
  <si>
    <t>인구5만명이상</t>
    <phoneticPr fontId="3" type="noConversion"/>
  </si>
  <si>
    <t xml:space="preserve">  - 행신3동</t>
    <phoneticPr fontId="3" type="noConversion"/>
  </si>
  <si>
    <t xml:space="preserve">  - 탄현동</t>
    <phoneticPr fontId="3" type="noConversion"/>
  </si>
  <si>
    <t xml:space="preserve">  - 화정1동</t>
    <phoneticPr fontId="3" type="noConversion"/>
  </si>
  <si>
    <t xml:space="preserve">  - 중산동</t>
    <phoneticPr fontId="3" type="noConversion"/>
  </si>
  <si>
    <t xml:space="preserve">  - 송산동</t>
    <phoneticPr fontId="3" type="noConversion"/>
  </si>
  <si>
    <t>식 사 동</t>
    <phoneticPr fontId="3" type="noConversion"/>
  </si>
  <si>
    <t>인구3~4만명</t>
    <phoneticPr fontId="3" type="noConversion"/>
  </si>
  <si>
    <t xml:space="preserve">  - 고양동</t>
    <phoneticPr fontId="3" type="noConversion"/>
  </si>
  <si>
    <t>백석 1동</t>
    <phoneticPr fontId="3" type="noConversion"/>
  </si>
  <si>
    <t xml:space="preserve">  - 식사동</t>
    <phoneticPr fontId="3" type="noConversion"/>
  </si>
  <si>
    <t xml:space="preserve">  - 일산1동</t>
    <phoneticPr fontId="3" type="noConversion"/>
  </si>
  <si>
    <t>일산 1동</t>
    <phoneticPr fontId="3" type="noConversion"/>
  </si>
  <si>
    <t>인구6천명미만</t>
    <phoneticPr fontId="3" type="noConversion"/>
  </si>
  <si>
    <t>일산 2동</t>
    <phoneticPr fontId="3" type="noConversion"/>
  </si>
  <si>
    <t xml:space="preserve">  - 효자동</t>
    <phoneticPr fontId="3" type="noConversion"/>
  </si>
  <si>
    <t>주엽 1동</t>
    <phoneticPr fontId="3" type="noConversion"/>
  </si>
  <si>
    <t xml:space="preserve">  - 장항1동</t>
    <phoneticPr fontId="3" type="noConversion"/>
  </si>
  <si>
    <t>주엽 2동</t>
    <phoneticPr fontId="3" type="noConversion"/>
  </si>
  <si>
    <t>대 화 동</t>
    <phoneticPr fontId="3" type="noConversion"/>
  </si>
  <si>
    <t>주 : 면적은 인적자원담당관의 행정구역 자료임.</t>
    <phoneticPr fontId="16" type="noConversion"/>
  </si>
  <si>
    <t>[2014. 12. 31.현재]</t>
    <phoneticPr fontId="3" type="noConversion"/>
  </si>
  <si>
    <t xml:space="preserve">  - 백석1동</t>
    <phoneticPr fontId="3" type="noConversion"/>
  </si>
  <si>
    <r>
      <t>구·동별 세대 및 인구</t>
    </r>
    <r>
      <rPr>
        <b/>
        <sz val="18"/>
        <color indexed="12"/>
        <rFont val="굴림체"/>
        <family val="3"/>
        <charset val="129"/>
      </rPr>
      <t>(2016. 12월)</t>
    </r>
    <phoneticPr fontId="3" type="noConversion"/>
  </si>
  <si>
    <t>[2016. 12. 31.현재]</t>
    <phoneticPr fontId="3" type="noConversion"/>
  </si>
  <si>
    <t>(단위 : 세대, 명)</t>
    <phoneticPr fontId="3" type="noConversion"/>
  </si>
  <si>
    <t>구 분</t>
    <phoneticPr fontId="3" type="noConversion"/>
  </si>
  <si>
    <t>세대수</t>
    <phoneticPr fontId="3" type="noConversion"/>
  </si>
  <si>
    <t>주민등록 인구</t>
    <phoneticPr fontId="3" type="noConversion"/>
  </si>
  <si>
    <t>전월말
인   구</t>
    <phoneticPr fontId="3" type="noConversion"/>
  </si>
  <si>
    <t>전월대비증감</t>
    <phoneticPr fontId="3" type="noConversion"/>
  </si>
  <si>
    <t>비 고</t>
    <phoneticPr fontId="3" type="noConversion"/>
  </si>
  <si>
    <t>면적
(㎢)</t>
    <phoneticPr fontId="3" type="noConversion"/>
  </si>
  <si>
    <t xml:space="preserve"> </t>
    <phoneticPr fontId="3" type="noConversion"/>
  </si>
  <si>
    <t>남  자</t>
    <phoneticPr fontId="3" type="noConversion"/>
  </si>
  <si>
    <t>인구</t>
    <phoneticPr fontId="3" type="noConversion"/>
  </si>
  <si>
    <t>증감율(%)</t>
    <phoneticPr fontId="3" type="noConversion"/>
  </si>
  <si>
    <t>원 신 동</t>
    <phoneticPr fontId="3" type="noConversion"/>
  </si>
  <si>
    <t>인구5만명이상</t>
    <phoneticPr fontId="3" type="noConversion"/>
  </si>
  <si>
    <t xml:space="preserve">  - 행신3동</t>
    <phoneticPr fontId="3" type="noConversion"/>
  </si>
  <si>
    <t xml:space="preserve">  - 탄현동</t>
    <phoneticPr fontId="3" type="noConversion"/>
  </si>
  <si>
    <t>인구4~5만명</t>
    <phoneticPr fontId="3" type="noConversion"/>
  </si>
  <si>
    <t xml:space="preserve">  - 화정1동</t>
    <phoneticPr fontId="3" type="noConversion"/>
  </si>
  <si>
    <t xml:space="preserve">  - 중산동</t>
    <phoneticPr fontId="3" type="noConversion"/>
  </si>
  <si>
    <t xml:space="preserve">  - 송산동</t>
    <phoneticPr fontId="3" type="noConversion"/>
  </si>
  <si>
    <t>일산동구</t>
    <phoneticPr fontId="3" type="noConversion"/>
  </si>
  <si>
    <t>인구3~4만명</t>
    <phoneticPr fontId="3" type="noConversion"/>
  </si>
  <si>
    <t>식 사 동</t>
    <phoneticPr fontId="3" type="noConversion"/>
  </si>
  <si>
    <t xml:space="preserve">  - 흥도동</t>
    <phoneticPr fontId="3" type="noConversion"/>
  </si>
  <si>
    <t>중 산 동</t>
    <phoneticPr fontId="3" type="noConversion"/>
  </si>
  <si>
    <t xml:space="preserve">  - 고양동</t>
    <phoneticPr fontId="3" type="noConversion"/>
  </si>
  <si>
    <t>정발산동</t>
    <phoneticPr fontId="3" type="noConversion"/>
  </si>
  <si>
    <t xml:space="preserve">  - 관산동</t>
    <phoneticPr fontId="3" type="noConversion"/>
  </si>
  <si>
    <t>풍 산 동</t>
    <phoneticPr fontId="3" type="noConversion"/>
  </si>
  <si>
    <t xml:space="preserve">  - 화정2동</t>
    <phoneticPr fontId="3" type="noConversion"/>
  </si>
  <si>
    <t>백석 1동</t>
    <phoneticPr fontId="3" type="noConversion"/>
  </si>
  <si>
    <t xml:space="preserve">  - 행신2동</t>
    <phoneticPr fontId="3" type="noConversion"/>
  </si>
  <si>
    <t xml:space="preserve">  - 식사동</t>
    <phoneticPr fontId="3" type="noConversion"/>
  </si>
  <si>
    <t xml:space="preserve">  - 풍산동</t>
    <phoneticPr fontId="3" type="noConversion"/>
  </si>
  <si>
    <t xml:space="preserve">  - 백석1동</t>
    <phoneticPr fontId="3" type="noConversion"/>
  </si>
  <si>
    <t xml:space="preserve">  - 일산1동</t>
    <phoneticPr fontId="3" type="noConversion"/>
  </si>
  <si>
    <t xml:space="preserve">  - 일산3동</t>
    <phoneticPr fontId="3" type="noConversion"/>
  </si>
  <si>
    <t>고 봉 동</t>
    <phoneticPr fontId="3" type="noConversion"/>
  </si>
  <si>
    <t xml:space="preserve">  - 주엽1동</t>
    <phoneticPr fontId="3" type="noConversion"/>
  </si>
  <si>
    <t xml:space="preserve">  - 주엽2동</t>
    <phoneticPr fontId="3" type="noConversion"/>
  </si>
  <si>
    <t xml:space="preserve">  - 대화동</t>
    <phoneticPr fontId="3" type="noConversion"/>
  </si>
  <si>
    <t>일산서구</t>
    <phoneticPr fontId="3" type="noConversion"/>
  </si>
  <si>
    <t>일산 1동</t>
    <phoneticPr fontId="3" type="noConversion"/>
  </si>
  <si>
    <t>인구6천명미만</t>
    <phoneticPr fontId="3" type="noConversion"/>
  </si>
  <si>
    <t>일산 2동</t>
    <phoneticPr fontId="3" type="noConversion"/>
  </si>
  <si>
    <t xml:space="preserve">  - 효자동</t>
    <phoneticPr fontId="3" type="noConversion"/>
  </si>
  <si>
    <t>일산 3동</t>
    <phoneticPr fontId="3" type="noConversion"/>
  </si>
  <si>
    <t xml:space="preserve">  - 화전동</t>
    <phoneticPr fontId="3" type="noConversion"/>
  </si>
  <si>
    <t>탄 현 동</t>
    <phoneticPr fontId="3" type="noConversion"/>
  </si>
  <si>
    <t xml:space="preserve">  - 대덕동</t>
    <phoneticPr fontId="3" type="noConversion"/>
  </si>
  <si>
    <t>주엽 1동</t>
    <phoneticPr fontId="3" type="noConversion"/>
  </si>
  <si>
    <t xml:space="preserve">  - 장항1동</t>
    <phoneticPr fontId="3" type="noConversion"/>
  </si>
  <si>
    <t>주엽 2동</t>
    <phoneticPr fontId="3" type="noConversion"/>
  </si>
  <si>
    <t>대 화 동</t>
    <phoneticPr fontId="3" type="noConversion"/>
  </si>
  <si>
    <t>송 포 동</t>
    <phoneticPr fontId="3" type="noConversion"/>
  </si>
  <si>
    <t>주 : 면적은 인적자원담당관의 행정구역 자료임.</t>
    <phoneticPr fontId="16" type="noConversion"/>
  </si>
  <si>
    <r>
      <t>구·동별 세대 및 인구</t>
    </r>
    <r>
      <rPr>
        <b/>
        <sz val="18"/>
        <color indexed="12"/>
        <rFont val="굴림체"/>
        <family val="3"/>
        <charset val="129"/>
      </rPr>
      <t>(2017. 12월)</t>
    </r>
    <phoneticPr fontId="3" type="noConversion"/>
  </si>
  <si>
    <t>[2017. 12. 31.현재]</t>
    <phoneticPr fontId="3" type="noConversion"/>
  </si>
  <si>
    <t>삼 송 동</t>
    <phoneticPr fontId="3" type="noConversion"/>
  </si>
  <si>
    <r>
      <t>구·동별 세대 및 인구</t>
    </r>
    <r>
      <rPr>
        <b/>
        <sz val="18"/>
        <color indexed="12"/>
        <rFont val="굴림체"/>
        <family val="3"/>
        <charset val="129"/>
      </rPr>
      <t>(2018. 12월)</t>
    </r>
    <phoneticPr fontId="3" type="noConversion"/>
  </si>
  <si>
    <t>[2018. 12. 31.현재]</t>
    <phoneticPr fontId="3" type="noConversion"/>
  </si>
  <si>
    <t>[2019. 1. 31.현재]</t>
    <phoneticPr fontId="3" type="noConversion"/>
  </si>
  <si>
    <r>
      <t>구·동별 세대 및 인구</t>
    </r>
    <r>
      <rPr>
        <b/>
        <sz val="18"/>
        <color indexed="12"/>
        <rFont val="굴림체"/>
        <family val="3"/>
        <charset val="129"/>
      </rPr>
      <t>(2019. 1월)</t>
    </r>
    <phoneticPr fontId="3" type="noConversion"/>
  </si>
  <si>
    <t xml:space="preserve">  - 행신3동</t>
  </si>
  <si>
    <t xml:space="preserve">  - 중산동</t>
  </si>
  <si>
    <t xml:space="preserve">  - 탄현동</t>
  </si>
  <si>
    <t xml:space="preserve">  - 송산동</t>
  </si>
  <si>
    <t xml:space="preserve">  - 화정1동</t>
    <phoneticPr fontId="3" type="noConversion"/>
  </si>
  <si>
    <r>
      <t>구·동별 세대 및 인구</t>
    </r>
    <r>
      <rPr>
        <b/>
        <sz val="18"/>
        <color indexed="12"/>
        <rFont val="굴림체"/>
        <family val="3"/>
        <charset val="129"/>
      </rPr>
      <t>(2019. 2월)</t>
    </r>
    <phoneticPr fontId="3" type="noConversion"/>
  </si>
  <si>
    <t>[2019. 2. 28.현재]</t>
    <phoneticPr fontId="3" type="noConversion"/>
  </si>
  <si>
    <t xml:space="preserve">  - 대덕동</t>
  </si>
  <si>
    <t xml:space="preserve">  - 장항1동</t>
  </si>
  <si>
    <r>
      <t>구·동별 세대 및 인구</t>
    </r>
    <r>
      <rPr>
        <b/>
        <sz val="18"/>
        <color indexed="12"/>
        <rFont val="굴림체"/>
        <family val="3"/>
        <charset val="129"/>
      </rPr>
      <t>(2019. 3월)</t>
    </r>
    <phoneticPr fontId="3" type="noConversion"/>
  </si>
  <si>
    <t>[2019. 3. 31.현재]</t>
    <phoneticPr fontId="3" type="noConversion"/>
  </si>
  <si>
    <r>
      <t>구·동별 세대 및 인구</t>
    </r>
    <r>
      <rPr>
        <b/>
        <sz val="18"/>
        <color indexed="12"/>
        <rFont val="굴림체"/>
        <family val="3"/>
        <charset val="129"/>
      </rPr>
      <t>(2019. 4월)</t>
    </r>
    <phoneticPr fontId="3" type="noConversion"/>
  </si>
  <si>
    <t>[2019. 4. 30. 현재]</t>
    <phoneticPr fontId="3" type="noConversion"/>
  </si>
  <si>
    <r>
      <t>구·동별 세대 및 인구</t>
    </r>
    <r>
      <rPr>
        <b/>
        <sz val="18"/>
        <color indexed="12"/>
        <rFont val="굴림체"/>
        <family val="3"/>
        <charset val="129"/>
      </rPr>
      <t>(2019. 5월)</t>
    </r>
    <phoneticPr fontId="3" type="noConversion"/>
  </si>
  <si>
    <t>[2019. 5. 31. 현재]</t>
    <phoneticPr fontId="3" type="noConversion"/>
  </si>
  <si>
    <t>(단위 : 세대, 명)</t>
  </si>
  <si>
    <r>
      <t>구·동별 세대 및 인구</t>
    </r>
    <r>
      <rPr>
        <b/>
        <sz val="18"/>
        <color indexed="12"/>
        <rFont val="굴림체"/>
        <family val="3"/>
        <charset val="129"/>
      </rPr>
      <t>(2019. 6월)</t>
    </r>
    <phoneticPr fontId="3" type="noConversion"/>
  </si>
  <si>
    <t>[2019. 6. 30. 현재]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</si>
</sst>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-* #,##0_-;\-* #,##0_-;_-* &quot;-&quot;_-;_-@_-"/>
    <numFmt numFmtId="176" formatCode="#,##0\ "/>
    <numFmt numFmtId="177" formatCode="#,##0;[Red]#,##0"/>
    <numFmt numFmtId="178" formatCode="_(#,##0;_(&quot;△&quot;\ \ #,##0;_(@_)"/>
    <numFmt numFmtId="179" formatCode="_(#,##0.00;_(&quot;△&quot;\ #,##0.00;_(@_)"/>
    <numFmt numFmtId="180" formatCode="#,##0.00;[Red]#,##0.00"/>
    <numFmt numFmtId="181" formatCode="_(#,##0;_(&quot;△&quot;#,##0;_(@_)"/>
    <numFmt numFmtId="182" formatCode="_ * #,##0_ ;_ * \-#,##0_ ;_ * &quot;-&quot;_ ;_ @_ "/>
    <numFmt numFmtId="183" formatCode="_ * #,##0.00_ ;_ * \-#,##0.00_ ;_ * &quot;-&quot;??_ ;_ @_ "/>
    <numFmt numFmtId="184" formatCode="#.##"/>
    <numFmt numFmtId="185" formatCode="#,##0.000;[Red]&quot;-&quot;#,##0.000"/>
    <numFmt numFmtId="186" formatCode="hh:mm:ss&quot;₩&quot;&quot;₩&quot;&quot;₩&quot;&quot;₩&quot;&quot;₩&quot;&quot;₩&quot;&quot;₩&quot;&quot;₩&quot;\ AM/PM_)"/>
    <numFmt numFmtId="187" formatCode="_(#,##0;_(&quot;△&quot;\ #,##0;_(@_)"/>
  </numFmts>
  <fonts count="45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2"/>
      <name val="굴림체"/>
      <family val="3"/>
      <charset val="129"/>
    </font>
    <font>
      <sz val="11"/>
      <name val="굴림체"/>
      <family val="3"/>
      <charset val="129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b/>
      <sz val="12"/>
      <name val="굴림"/>
      <family val="3"/>
      <charset val="129"/>
    </font>
    <font>
      <u/>
      <sz val="12"/>
      <color indexed="36"/>
      <name val="바탕체"/>
      <family val="1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바탕체"/>
      <family val="1"/>
      <charset val="129"/>
    </font>
    <font>
      <sz val="10"/>
      <name val="굴림"/>
      <family val="3"/>
      <charset val="129"/>
    </font>
    <font>
      <sz val="10"/>
      <name val="돋움"/>
      <family val="3"/>
      <charset val="129"/>
    </font>
    <font>
      <sz val="12"/>
      <name val="돋움"/>
      <family val="3"/>
      <charset val="129"/>
    </font>
    <font>
      <b/>
      <sz val="12"/>
      <name val="바탕체"/>
      <family val="1"/>
      <charset val="129"/>
    </font>
    <font>
      <sz val="9"/>
      <name val="굴림"/>
      <family val="3"/>
      <charset val="129"/>
    </font>
    <font>
      <b/>
      <sz val="10"/>
      <color indexed="12"/>
      <name val="굴림체"/>
      <family val="3"/>
      <charset val="129"/>
    </font>
    <font>
      <b/>
      <sz val="18"/>
      <name val="굴림체"/>
      <family val="3"/>
      <charset val="129"/>
    </font>
    <font>
      <b/>
      <sz val="11"/>
      <name val="굴림체"/>
      <family val="3"/>
      <charset val="129"/>
    </font>
    <font>
      <b/>
      <sz val="8"/>
      <name val="굴림"/>
      <family val="3"/>
      <charset val="129"/>
    </font>
    <font>
      <b/>
      <sz val="8"/>
      <color indexed="12"/>
      <name val="굴림"/>
      <family val="3"/>
      <charset val="129"/>
    </font>
    <font>
      <b/>
      <sz val="10"/>
      <name val="굴림체"/>
      <family val="3"/>
      <charset val="129"/>
    </font>
    <font>
      <sz val="10"/>
      <name val="굴림체"/>
      <family val="3"/>
      <charset val="129"/>
    </font>
    <font>
      <b/>
      <sz val="18"/>
      <color indexed="12"/>
      <name val="굴림체"/>
      <family val="3"/>
      <charset val="129"/>
    </font>
    <font>
      <b/>
      <sz val="14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2"/>
      <color rgb="FF0000FF"/>
      <name val="바탕체"/>
      <family val="1"/>
      <charset val="129"/>
    </font>
    <font>
      <b/>
      <sz val="10"/>
      <color rgb="FF0000FF"/>
      <name val="굴림"/>
      <family val="3"/>
      <charset val="129"/>
    </font>
    <font>
      <b/>
      <sz val="12"/>
      <color rgb="FF0000FF"/>
      <name val="굴림"/>
      <family val="3"/>
      <charset val="129"/>
    </font>
    <font>
      <b/>
      <sz val="14"/>
      <color rgb="FF0000FF"/>
      <name val="굴림"/>
      <family val="3"/>
      <charset val="129"/>
    </font>
    <font>
      <sz val="12"/>
      <color theme="1"/>
      <name val="굴림"/>
      <family val="3"/>
      <charset val="129"/>
    </font>
    <font>
      <b/>
      <sz val="11"/>
      <color rgb="FF0000FF"/>
      <name val="굴림"/>
      <family val="3"/>
      <charset val="129"/>
    </font>
    <font>
      <sz val="11"/>
      <color rgb="FF0000FF"/>
      <name val="돋움"/>
      <family val="3"/>
      <charset val="129"/>
    </font>
    <font>
      <b/>
      <sz val="12"/>
      <color rgb="FF0000FF"/>
      <name val="굴림체"/>
      <family val="3"/>
      <charset val="129"/>
    </font>
    <font>
      <sz val="10"/>
      <color rgb="FF0000FF"/>
      <name val="굴림"/>
      <family val="3"/>
      <charset val="129"/>
    </font>
    <font>
      <sz val="12"/>
      <color rgb="FF0000FF"/>
      <name val="굴림"/>
      <family val="3"/>
      <charset val="129"/>
    </font>
    <font>
      <b/>
      <sz val="18"/>
      <color rgb="FF0000FF"/>
      <name val="굴림체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굴림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39997558519241921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/>
      <diagonal/>
    </border>
    <border>
      <left style="thick">
        <color theme="3"/>
      </left>
      <right/>
      <top style="medium">
        <color indexed="64"/>
      </top>
      <bottom/>
      <diagonal/>
    </border>
    <border>
      <left style="thin">
        <color indexed="64"/>
      </left>
      <right style="thick">
        <color theme="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/>
      </right>
      <top/>
      <bottom/>
      <diagonal/>
    </border>
    <border>
      <left style="thin">
        <color indexed="64"/>
      </left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/>
      <top style="thin">
        <color indexed="64"/>
      </top>
      <bottom style="thin">
        <color indexed="64"/>
      </bottom>
      <diagonal/>
    </border>
    <border>
      <left style="thick">
        <color theme="3"/>
      </left>
      <right/>
      <top/>
      <bottom style="thick">
        <color theme="3"/>
      </bottom>
      <diagonal/>
    </border>
    <border>
      <left style="thin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  <border>
      <left style="thin">
        <color theme="3"/>
      </left>
      <right style="hair">
        <color theme="3"/>
      </right>
      <top style="hair">
        <color theme="3"/>
      </top>
      <bottom style="thin">
        <color theme="3"/>
      </bottom>
      <diagonal/>
    </border>
    <border>
      <left style="thin">
        <color theme="3"/>
      </left>
      <right style="hair">
        <color theme="3"/>
      </right>
      <top style="thin">
        <color theme="3"/>
      </top>
      <bottom style="thin">
        <color indexed="64"/>
      </bottom>
      <diagonal/>
    </border>
    <border>
      <left style="hair">
        <color theme="3"/>
      </left>
      <right style="hair">
        <color theme="3"/>
      </right>
      <top style="thin">
        <color theme="3"/>
      </top>
      <bottom style="thin">
        <color indexed="64"/>
      </bottom>
      <diagonal/>
    </border>
    <border>
      <left style="hair">
        <color theme="3"/>
      </left>
      <right style="thin">
        <color theme="3"/>
      </right>
      <top style="thin">
        <color theme="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3"/>
      </bottom>
      <diagonal/>
    </border>
    <border>
      <left/>
      <right style="thin">
        <color indexed="64"/>
      </right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thin">
        <color theme="3"/>
      </bottom>
      <diagonal/>
    </border>
    <border>
      <left style="hair">
        <color theme="3"/>
      </left>
      <right style="thin">
        <color theme="3"/>
      </right>
      <top style="hair">
        <color theme="3"/>
      </top>
      <bottom style="hair">
        <color theme="3"/>
      </bottom>
      <diagonal/>
    </border>
    <border>
      <left style="hair">
        <color theme="3"/>
      </left>
      <right style="thin">
        <color theme="3"/>
      </right>
      <top style="hair">
        <color theme="3"/>
      </top>
      <bottom style="thin">
        <color theme="3"/>
      </bottom>
      <diagonal/>
    </border>
    <border>
      <left style="hair">
        <color theme="3"/>
      </left>
      <right style="hair">
        <color theme="3"/>
      </right>
      <top/>
      <bottom style="hair">
        <color theme="3"/>
      </bottom>
      <diagonal/>
    </border>
    <border>
      <left/>
      <right style="thick">
        <color theme="3"/>
      </right>
      <top/>
      <bottom style="medium">
        <color indexed="64"/>
      </bottom>
      <diagonal/>
    </border>
    <border>
      <left style="medium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  <border>
      <left style="hair">
        <color theme="3"/>
      </left>
      <right style="medium">
        <color theme="3"/>
      </right>
      <top style="hair">
        <color theme="3"/>
      </top>
      <bottom style="hair">
        <color theme="3"/>
      </bottom>
      <diagonal/>
    </border>
    <border>
      <left style="medium">
        <color theme="3"/>
      </left>
      <right style="hair">
        <color theme="3"/>
      </right>
      <top style="hair">
        <color theme="3"/>
      </top>
      <bottom style="medium">
        <color theme="3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medium">
        <color theme="3"/>
      </bottom>
      <diagonal/>
    </border>
    <border>
      <left style="hair">
        <color theme="3"/>
      </left>
      <right style="medium">
        <color theme="3"/>
      </right>
      <top style="hair">
        <color theme="3"/>
      </top>
      <bottom style="medium">
        <color theme="3"/>
      </bottom>
      <diagonal/>
    </border>
    <border>
      <left/>
      <right style="thick">
        <color theme="3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hair">
        <color theme="3"/>
      </right>
      <top/>
      <bottom style="hair">
        <color theme="3"/>
      </bottom>
      <diagonal/>
    </border>
    <border>
      <left style="hair">
        <color theme="3"/>
      </left>
      <right style="thin">
        <color theme="3"/>
      </right>
      <top/>
      <bottom style="hair">
        <color theme="3"/>
      </bottom>
      <diagonal/>
    </border>
    <border>
      <left style="thin">
        <color indexed="64"/>
      </left>
      <right style="thick">
        <color theme="3"/>
      </right>
      <top style="thin">
        <color indexed="64"/>
      </top>
      <bottom/>
      <diagonal/>
    </border>
    <border>
      <left style="thin">
        <color indexed="64"/>
      </left>
      <right style="thick">
        <color theme="3"/>
      </right>
      <top style="medium">
        <color indexed="64"/>
      </top>
      <bottom/>
      <diagonal/>
    </border>
    <border>
      <left style="thin">
        <color indexed="64"/>
      </left>
      <right style="thick">
        <color theme="3"/>
      </right>
      <top/>
      <bottom style="thin">
        <color indexed="64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 style="medium">
        <color indexed="64"/>
      </top>
      <bottom style="thin">
        <color indexed="64"/>
      </bottom>
      <diagonal/>
    </border>
    <border>
      <left style="thick">
        <color theme="3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3"/>
      </bottom>
      <diagonal/>
    </border>
    <border>
      <left style="medium">
        <color theme="3"/>
      </left>
      <right style="hair">
        <color theme="3"/>
      </right>
      <top style="medium">
        <color theme="3"/>
      </top>
      <bottom style="hair">
        <color theme="3"/>
      </bottom>
      <diagonal/>
    </border>
    <border>
      <left style="hair">
        <color theme="3"/>
      </left>
      <right style="hair">
        <color theme="3"/>
      </right>
      <top style="medium">
        <color theme="3"/>
      </top>
      <bottom style="hair">
        <color theme="3"/>
      </bottom>
      <diagonal/>
    </border>
    <border>
      <left style="hair">
        <color theme="3"/>
      </left>
      <right style="medium">
        <color theme="3"/>
      </right>
      <top style="medium">
        <color theme="3"/>
      </top>
      <bottom style="hair">
        <color theme="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theme="3"/>
      </right>
      <top/>
      <bottom style="medium">
        <color indexed="64"/>
      </bottom>
      <diagonal/>
    </border>
  </borders>
  <cellStyleXfs count="22">
    <xf numFmtId="0" fontId="0" fillId="0" borderId="0">
      <alignment vertical="center"/>
    </xf>
    <xf numFmtId="184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0" fontId="13" fillId="0" borderId="0"/>
    <xf numFmtId="0" fontId="10" fillId="0" borderId="0"/>
    <xf numFmtId="38" fontId="14" fillId="2" borderId="0" applyNumberFormat="0" applyBorder="0" applyAlignment="0" applyProtection="0"/>
    <xf numFmtId="0" fontId="15" fillId="0" borderId="1" applyNumberFormat="0" applyAlignment="0" applyProtection="0">
      <alignment horizontal="left" vertical="center"/>
    </xf>
    <xf numFmtId="0" fontId="15" fillId="0" borderId="2">
      <alignment horizontal="left" vertical="center"/>
    </xf>
    <xf numFmtId="10" fontId="14" fillId="3" borderId="3" applyNumberFormat="0" applyBorder="0" applyAlignment="0" applyProtection="0"/>
    <xf numFmtId="186" fontId="12" fillId="0" borderId="0"/>
    <xf numFmtId="10" fontId="1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>
      <alignment vertical="center"/>
    </xf>
    <xf numFmtId="0" fontId="10" fillId="0" borderId="0"/>
    <xf numFmtId="182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0" fontId="2" fillId="0" borderId="0">
      <alignment vertical="center"/>
    </xf>
    <xf numFmtId="0" fontId="31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31" fillId="0" borderId="0">
      <alignment vertical="center"/>
    </xf>
  </cellStyleXfs>
  <cellXfs count="336">
    <xf numFmtId="0" fontId="0" fillId="0" borderId="0" xfId="0">
      <alignment vertical="center"/>
    </xf>
    <xf numFmtId="0" fontId="2" fillId="0" borderId="0" xfId="19" applyBorder="1"/>
    <xf numFmtId="0" fontId="2" fillId="0" borderId="23" xfId="19" applyBorder="1"/>
    <xf numFmtId="177" fontId="4" fillId="0" borderId="24" xfId="19" applyNumberFormat="1" applyFont="1" applyFill="1" applyBorder="1"/>
    <xf numFmtId="177" fontId="5" fillId="0" borderId="0" xfId="19" applyNumberFormat="1" applyFont="1" applyFill="1" applyBorder="1"/>
    <xf numFmtId="177" fontId="7" fillId="0" borderId="25" xfId="19" applyNumberFormat="1" applyFont="1" applyFill="1" applyBorder="1"/>
    <xf numFmtId="177" fontId="7" fillId="0" borderId="4" xfId="19" applyNumberFormat="1" applyFont="1" applyFill="1" applyBorder="1"/>
    <xf numFmtId="177" fontId="7" fillId="0" borderId="5" xfId="19" applyNumberFormat="1" applyFont="1" applyFill="1" applyBorder="1"/>
    <xf numFmtId="177" fontId="7" fillId="0" borderId="24" xfId="19" applyNumberFormat="1" applyFont="1" applyFill="1" applyBorder="1" applyAlignment="1">
      <alignment horizontal="centerContinuous" vertical="center"/>
    </xf>
    <xf numFmtId="177" fontId="7" fillId="0" borderId="2" xfId="19" applyNumberFormat="1" applyFont="1" applyFill="1" applyBorder="1" applyAlignment="1">
      <alignment vertical="center"/>
    </xf>
    <xf numFmtId="177" fontId="7" fillId="0" borderId="0" xfId="19" applyNumberFormat="1" applyFont="1" applyFill="1" applyBorder="1" applyAlignment="1">
      <alignment vertical="center"/>
    </xf>
    <xf numFmtId="2" fontId="7" fillId="0" borderId="23" xfId="19" applyNumberFormat="1" applyFont="1" applyFill="1" applyBorder="1" applyAlignment="1">
      <alignment vertical="center"/>
    </xf>
    <xf numFmtId="2" fontId="6" fillId="4" borderId="26" xfId="19" applyNumberFormat="1" applyFont="1" applyFill="1" applyBorder="1" applyAlignment="1">
      <alignment vertical="center"/>
    </xf>
    <xf numFmtId="2" fontId="7" fillId="0" borderId="23" xfId="19" applyNumberFormat="1" applyFont="1" applyFill="1" applyBorder="1"/>
    <xf numFmtId="0" fontId="2" fillId="0" borderId="0" xfId="0" applyFont="1">
      <alignment vertical="center"/>
    </xf>
    <xf numFmtId="180" fontId="6" fillId="4" borderId="26" xfId="19" applyNumberFormat="1" applyFont="1" applyFill="1" applyBorder="1" applyAlignment="1">
      <alignment vertical="center"/>
    </xf>
    <xf numFmtId="2" fontId="7" fillId="0" borderId="28" xfId="19" applyNumberFormat="1" applyFont="1" applyFill="1" applyBorder="1" applyAlignment="1">
      <alignment vertical="center"/>
    </xf>
    <xf numFmtId="178" fontId="0" fillId="0" borderId="0" xfId="0" applyNumberFormat="1">
      <alignment vertical="center"/>
    </xf>
    <xf numFmtId="177" fontId="6" fillId="5" borderId="6" xfId="19" applyNumberFormat="1" applyFont="1" applyFill="1" applyBorder="1" applyAlignment="1">
      <alignment horizontal="center" vertical="center"/>
    </xf>
    <xf numFmtId="177" fontId="8" fillId="6" borderId="29" xfId="19" applyNumberFormat="1" applyFont="1" applyFill="1" applyBorder="1" applyAlignment="1">
      <alignment horizontal="center" vertical="center"/>
    </xf>
    <xf numFmtId="177" fontId="6" fillId="6" borderId="3" xfId="19" applyNumberFormat="1" applyFont="1" applyFill="1" applyBorder="1" applyAlignment="1">
      <alignment vertical="center"/>
    </xf>
    <xf numFmtId="178" fontId="6" fillId="6" borderId="7" xfId="19" applyNumberFormat="1" applyFont="1" applyFill="1" applyBorder="1" applyAlignment="1">
      <alignment vertical="center"/>
    </xf>
    <xf numFmtId="179" fontId="6" fillId="6" borderId="8" xfId="19" applyNumberFormat="1" applyFont="1" applyFill="1" applyBorder="1" applyAlignment="1">
      <alignment vertical="center"/>
    </xf>
    <xf numFmtId="176" fontId="2" fillId="0" borderId="0" xfId="0" applyNumberFormat="1" applyFont="1">
      <alignment vertical="center"/>
    </xf>
    <xf numFmtId="0" fontId="2" fillId="0" borderId="24" xfId="19" applyFont="1" applyBorder="1"/>
    <xf numFmtId="0" fontId="2" fillId="0" borderId="0" xfId="19" applyFont="1" applyBorder="1"/>
    <xf numFmtId="177" fontId="8" fillId="4" borderId="29" xfId="19" applyNumberFormat="1" applyFont="1" applyFill="1" applyBorder="1" applyAlignment="1">
      <alignment horizontal="center" vertical="center"/>
    </xf>
    <xf numFmtId="177" fontId="7" fillId="0" borderId="24" xfId="19" applyNumberFormat="1" applyFont="1" applyFill="1" applyBorder="1" applyAlignment="1">
      <alignment horizontal="center"/>
    </xf>
    <xf numFmtId="177" fontId="6" fillId="4" borderId="29" xfId="19" applyNumberFormat="1" applyFont="1" applyFill="1" applyBorder="1" applyAlignment="1">
      <alignment horizontal="center" vertical="center"/>
    </xf>
    <xf numFmtId="177" fontId="7" fillId="0" borderId="30" xfId="19" applyNumberFormat="1" applyFont="1" applyFill="1" applyBorder="1" applyAlignment="1">
      <alignment horizontal="center" vertical="center" shrinkToFit="1"/>
    </xf>
    <xf numFmtId="177" fontId="32" fillId="0" borderId="0" xfId="0" applyNumberFormat="1" applyFont="1" applyAlignment="1"/>
    <xf numFmtId="177" fontId="33" fillId="0" borderId="0" xfId="18" applyNumberFormat="1" applyFont="1"/>
    <xf numFmtId="2" fontId="33" fillId="0" borderId="0" xfId="18" applyNumberFormat="1" applyFont="1" applyAlignment="1">
      <alignment horizontal="center"/>
    </xf>
    <xf numFmtId="177" fontId="33" fillId="0" borderId="0" xfId="0" applyNumberFormat="1" applyFont="1" applyAlignment="1"/>
    <xf numFmtId="177" fontId="17" fillId="7" borderId="31" xfId="19" applyNumberFormat="1" applyFont="1" applyFill="1" applyBorder="1" applyAlignment="1">
      <alignment horizontal="center" vertical="center"/>
    </xf>
    <xf numFmtId="177" fontId="17" fillId="7" borderId="32" xfId="19" applyNumberFormat="1" applyFont="1" applyFill="1" applyBorder="1" applyAlignment="1">
      <alignment horizontal="center" vertical="center"/>
    </xf>
    <xf numFmtId="177" fontId="17" fillId="8" borderId="33" xfId="19" applyNumberFormat="1" applyFont="1" applyFill="1" applyBorder="1" applyAlignment="1">
      <alignment horizontal="center" vertical="center"/>
    </xf>
    <xf numFmtId="177" fontId="17" fillId="8" borderId="34" xfId="19" applyNumberFormat="1" applyFont="1" applyFill="1" applyBorder="1" applyAlignment="1">
      <alignment horizontal="center" vertical="center"/>
    </xf>
    <xf numFmtId="2" fontId="17" fillId="8" borderId="35" xfId="19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177" fontId="12" fillId="9" borderId="3" xfId="19" applyNumberFormat="1" applyFont="1" applyFill="1" applyBorder="1" applyAlignment="1">
      <alignment horizontal="center" vertical="center"/>
    </xf>
    <xf numFmtId="177" fontId="12" fillId="9" borderId="3" xfId="19" applyNumberFormat="1" applyFont="1" applyFill="1" applyBorder="1" applyAlignment="1">
      <alignment vertical="center"/>
    </xf>
    <xf numFmtId="180" fontId="12" fillId="9" borderId="3" xfId="19" applyNumberFormat="1" applyFont="1" applyFill="1" applyBorder="1" applyAlignment="1">
      <alignment vertical="center"/>
    </xf>
    <xf numFmtId="177" fontId="12" fillId="7" borderId="3" xfId="19" applyNumberFormat="1" applyFont="1" applyFill="1" applyBorder="1" applyAlignment="1">
      <alignment horizontal="center" vertical="center"/>
    </xf>
    <xf numFmtId="177" fontId="12" fillId="7" borderId="3" xfId="19" applyNumberFormat="1" applyFont="1" applyFill="1" applyBorder="1" applyAlignment="1">
      <alignment vertical="center"/>
    </xf>
    <xf numFmtId="2" fontId="12" fillId="7" borderId="3" xfId="19" applyNumberFormat="1" applyFont="1" applyFill="1" applyBorder="1" applyAlignment="1">
      <alignment vertical="center"/>
    </xf>
    <xf numFmtId="3" fontId="12" fillId="7" borderId="3" xfId="19" applyNumberFormat="1" applyFont="1" applyFill="1" applyBorder="1" applyAlignment="1" applyProtection="1">
      <alignment vertical="center"/>
      <protection hidden="1"/>
    </xf>
    <xf numFmtId="180" fontId="12" fillId="7" borderId="3" xfId="19" applyNumberFormat="1" applyFont="1" applyFill="1" applyBorder="1" applyAlignment="1">
      <alignment vertical="center"/>
    </xf>
    <xf numFmtId="181" fontId="6" fillId="4" borderId="7" xfId="19" applyNumberFormat="1" applyFont="1" applyFill="1" applyBorder="1" applyAlignment="1">
      <alignment vertical="center"/>
    </xf>
    <xf numFmtId="179" fontId="6" fillId="4" borderId="7" xfId="19" applyNumberFormat="1" applyFont="1" applyFill="1" applyBorder="1" applyAlignment="1">
      <alignment vertical="center"/>
    </xf>
    <xf numFmtId="177" fontId="7" fillId="0" borderId="9" xfId="19" applyNumberFormat="1" applyFont="1" applyFill="1" applyBorder="1"/>
    <xf numFmtId="177" fontId="7" fillId="0" borderId="0" xfId="19" applyNumberFormat="1" applyFont="1" applyFill="1" applyBorder="1"/>
    <xf numFmtId="177" fontId="7" fillId="0" borderId="10" xfId="19" applyNumberFormat="1" applyFont="1" applyFill="1" applyBorder="1" applyAlignment="1"/>
    <xf numFmtId="177" fontId="6" fillId="0" borderId="0" xfId="19" applyNumberFormat="1" applyFont="1" applyFill="1" applyBorder="1" applyAlignment="1">
      <alignment horizontal="center" vertical="center"/>
    </xf>
    <xf numFmtId="177" fontId="7" fillId="0" borderId="0" xfId="19" applyNumberFormat="1" applyFont="1" applyFill="1" applyBorder="1" applyAlignment="1">
      <alignment horizontal="left" vertical="center"/>
    </xf>
    <xf numFmtId="179" fontId="6" fillId="4" borderId="3" xfId="19" applyNumberFormat="1" applyFont="1" applyFill="1" applyBorder="1" applyAlignment="1">
      <alignment vertical="center"/>
    </xf>
    <xf numFmtId="176" fontId="2" fillId="0" borderId="36" xfId="0" applyNumberFormat="1" applyFont="1" applyFill="1" applyBorder="1">
      <alignment vertical="center"/>
    </xf>
    <xf numFmtId="178" fontId="7" fillId="0" borderId="37" xfId="19" applyNumberFormat="1" applyFont="1" applyFill="1" applyBorder="1"/>
    <xf numFmtId="179" fontId="7" fillId="0" borderId="36" xfId="19" applyNumberFormat="1" applyFont="1" applyFill="1" applyBorder="1" applyAlignment="1">
      <alignment vertical="center"/>
    </xf>
    <xf numFmtId="177" fontId="7" fillId="0" borderId="38" xfId="19" applyNumberFormat="1" applyFont="1" applyFill="1" applyBorder="1" applyAlignment="1">
      <alignment vertical="center"/>
    </xf>
    <xf numFmtId="177" fontId="20" fillId="0" borderId="0" xfId="18" applyNumberFormat="1" applyFont="1"/>
    <xf numFmtId="2" fontId="20" fillId="0" borderId="0" xfId="18" applyNumberFormat="1" applyFont="1" applyAlignment="1">
      <alignment horizontal="center"/>
    </xf>
    <xf numFmtId="177" fontId="20" fillId="0" borderId="0" xfId="0" applyNumberFormat="1" applyFont="1" applyAlignment="1"/>
    <xf numFmtId="177" fontId="17" fillId="7" borderId="39" xfId="19" applyNumberFormat="1" applyFont="1" applyFill="1" applyBorder="1" applyAlignment="1">
      <alignment horizontal="center" vertical="center"/>
    </xf>
    <xf numFmtId="3" fontId="17" fillId="7" borderId="39" xfId="19" applyNumberFormat="1" applyFont="1" applyFill="1" applyBorder="1" applyAlignment="1" applyProtection="1">
      <alignment horizontal="center" vertical="center"/>
      <protection hidden="1"/>
    </xf>
    <xf numFmtId="3" fontId="17" fillId="7" borderId="40" xfId="19" applyNumberFormat="1" applyFont="1" applyFill="1" applyBorder="1" applyAlignment="1" applyProtection="1">
      <alignment horizontal="center" vertical="center"/>
      <protection hidden="1"/>
    </xf>
    <xf numFmtId="177" fontId="12" fillId="10" borderId="3" xfId="19" applyNumberFormat="1" applyFont="1" applyFill="1" applyBorder="1" applyAlignment="1">
      <alignment horizontal="center" vertical="center"/>
    </xf>
    <xf numFmtId="2" fontId="17" fillId="7" borderId="41" xfId="19" applyNumberFormat="1" applyFont="1" applyFill="1" applyBorder="1" applyAlignment="1">
      <alignment horizontal="center" vertical="center"/>
    </xf>
    <xf numFmtId="180" fontId="17" fillId="7" borderId="41" xfId="19" applyNumberFormat="1" applyFont="1" applyFill="1" applyBorder="1" applyAlignment="1">
      <alignment horizontal="center" vertical="center"/>
    </xf>
    <xf numFmtId="180" fontId="17" fillId="7" borderId="42" xfId="19" applyNumberFormat="1" applyFont="1" applyFill="1" applyBorder="1" applyAlignment="1">
      <alignment horizontal="center" vertical="center"/>
    </xf>
    <xf numFmtId="0" fontId="0" fillId="0" borderId="0" xfId="19" applyFont="1" applyBorder="1"/>
    <xf numFmtId="0" fontId="0" fillId="0" borderId="0" xfId="0" applyFont="1">
      <alignment vertical="center"/>
    </xf>
    <xf numFmtId="177" fontId="34" fillId="9" borderId="43" xfId="19" applyNumberFormat="1" applyFont="1" applyFill="1" applyBorder="1" applyAlignment="1">
      <alignment horizontal="center" vertical="center"/>
    </xf>
    <xf numFmtId="177" fontId="34" fillId="9" borderId="3" xfId="19" applyNumberFormat="1" applyFont="1" applyFill="1" applyBorder="1" applyAlignment="1">
      <alignment vertical="center"/>
    </xf>
    <xf numFmtId="181" fontId="12" fillId="7" borderId="3" xfId="19" applyNumberFormat="1" applyFont="1" applyFill="1" applyBorder="1" applyAlignment="1">
      <alignment vertical="center"/>
    </xf>
    <xf numFmtId="179" fontId="12" fillId="7" borderId="3" xfId="19" applyNumberFormat="1" applyFont="1" applyFill="1" applyBorder="1" applyAlignment="1">
      <alignment vertical="center"/>
    </xf>
    <xf numFmtId="177" fontId="12" fillId="10" borderId="3" xfId="19" applyNumberFormat="1" applyFont="1" applyFill="1" applyBorder="1" applyAlignment="1">
      <alignment horizontal="center" vertical="center" shrinkToFit="1"/>
    </xf>
    <xf numFmtId="177" fontId="6" fillId="11" borderId="3" xfId="19" applyNumberFormat="1" applyFont="1" applyFill="1" applyBorder="1" applyAlignment="1">
      <alignment vertical="center"/>
    </xf>
    <xf numFmtId="3" fontId="7" fillId="0" borderId="9" xfId="19" applyNumberFormat="1" applyFont="1" applyFill="1" applyBorder="1" applyProtection="1">
      <protection hidden="1"/>
    </xf>
    <xf numFmtId="3" fontId="6" fillId="11" borderId="3" xfId="19" applyNumberFormat="1" applyFont="1" applyFill="1" applyBorder="1" applyAlignment="1" applyProtection="1">
      <alignment vertical="center"/>
      <protection hidden="1"/>
    </xf>
    <xf numFmtId="3" fontId="6" fillId="11" borderId="7" xfId="19" applyNumberFormat="1" applyFont="1" applyFill="1" applyBorder="1" applyAlignment="1" applyProtection="1">
      <alignment vertical="center"/>
      <protection hidden="1"/>
    </xf>
    <xf numFmtId="176" fontId="2" fillId="0" borderId="36" xfId="0" applyNumberFormat="1" applyFont="1" applyBorder="1">
      <alignment vertical="center"/>
    </xf>
    <xf numFmtId="177" fontId="4" fillId="0" borderId="0" xfId="19" applyNumberFormat="1" applyFont="1" applyFill="1" applyBorder="1"/>
    <xf numFmtId="2" fontId="6" fillId="5" borderId="0" xfId="19" applyNumberFormat="1" applyFont="1" applyFill="1" applyBorder="1" applyAlignment="1">
      <alignment horizontal="center" vertical="center"/>
    </xf>
    <xf numFmtId="2" fontId="7" fillId="0" borderId="0" xfId="19" applyNumberFormat="1" applyFont="1" applyFill="1" applyBorder="1"/>
    <xf numFmtId="177" fontId="35" fillId="9" borderId="3" xfId="19" applyNumberFormat="1" applyFont="1" applyFill="1" applyBorder="1" applyAlignment="1">
      <alignment vertical="center"/>
    </xf>
    <xf numFmtId="177" fontId="17" fillId="0" borderId="0" xfId="18" applyNumberFormat="1" applyFont="1"/>
    <xf numFmtId="2" fontId="17" fillId="0" borderId="0" xfId="18" applyNumberFormat="1" applyFont="1" applyAlignment="1">
      <alignment horizontal="center"/>
    </xf>
    <xf numFmtId="177" fontId="6" fillId="5" borderId="0" xfId="19" applyNumberFormat="1" applyFont="1" applyFill="1" applyBorder="1" applyAlignment="1">
      <alignment horizontal="center" vertical="center"/>
    </xf>
    <xf numFmtId="177" fontId="7" fillId="10" borderId="3" xfId="19" applyNumberFormat="1" applyFont="1" applyFill="1" applyBorder="1" applyAlignment="1">
      <alignment horizontal="center" vertical="center"/>
    </xf>
    <xf numFmtId="177" fontId="7" fillId="10" borderId="14" xfId="19" applyNumberFormat="1" applyFont="1" applyFill="1" applyBorder="1" applyAlignment="1">
      <alignment horizontal="center" vertical="center" wrapText="1"/>
    </xf>
    <xf numFmtId="177" fontId="7" fillId="10" borderId="8" xfId="19" applyNumberFormat="1" applyFont="1" applyFill="1" applyBorder="1" applyAlignment="1">
      <alignment horizontal="center" vertical="center"/>
    </xf>
    <xf numFmtId="177" fontId="8" fillId="6" borderId="0" xfId="19" applyNumberFormat="1" applyFont="1" applyFill="1" applyBorder="1" applyAlignment="1">
      <alignment horizontal="center" vertical="center"/>
    </xf>
    <xf numFmtId="177" fontId="6" fillId="6" borderId="0" xfId="19" applyNumberFormat="1" applyFont="1" applyFill="1" applyBorder="1" applyAlignment="1">
      <alignment vertical="center"/>
    </xf>
    <xf numFmtId="178" fontId="6" fillId="6" borderId="0" xfId="19" applyNumberFormat="1" applyFont="1" applyFill="1" applyBorder="1" applyAlignment="1">
      <alignment vertical="center"/>
    </xf>
    <xf numFmtId="179" fontId="6" fillId="6" borderId="0" xfId="19" applyNumberFormat="1" applyFont="1" applyFill="1" applyBorder="1" applyAlignment="1">
      <alignment vertical="center"/>
    </xf>
    <xf numFmtId="180" fontId="6" fillId="6" borderId="0" xfId="19" applyNumberFormat="1" applyFont="1" applyFill="1" applyBorder="1" applyAlignment="1">
      <alignment vertical="center"/>
    </xf>
    <xf numFmtId="177" fontId="8" fillId="0" borderId="0" xfId="19" applyNumberFormat="1" applyFont="1" applyFill="1" applyBorder="1" applyAlignment="1">
      <alignment horizontal="center" vertical="center"/>
    </xf>
    <xf numFmtId="177" fontId="6" fillId="0" borderId="0" xfId="19" applyNumberFormat="1" applyFont="1" applyFill="1" applyBorder="1" applyAlignment="1">
      <alignment vertical="center"/>
    </xf>
    <xf numFmtId="181" fontId="6" fillId="0" borderId="0" xfId="19" applyNumberFormat="1" applyFont="1" applyFill="1" applyBorder="1" applyAlignment="1">
      <alignment vertical="center"/>
    </xf>
    <xf numFmtId="179" fontId="6" fillId="0" borderId="0" xfId="19" applyNumberFormat="1" applyFont="1" applyFill="1" applyBorder="1" applyAlignment="1">
      <alignment vertical="center"/>
    </xf>
    <xf numFmtId="2" fontId="6" fillId="0" borderId="0" xfId="19" applyNumberFormat="1" applyFont="1" applyFill="1" applyBorder="1" applyAlignment="1">
      <alignment vertical="center"/>
    </xf>
    <xf numFmtId="3" fontId="6" fillId="0" borderId="0" xfId="19" applyNumberFormat="1" applyFont="1" applyFill="1" applyBorder="1" applyAlignment="1" applyProtection="1">
      <alignment vertical="center"/>
      <protection hidden="1"/>
    </xf>
    <xf numFmtId="180" fontId="6" fillId="0" borderId="0" xfId="19" applyNumberFormat="1" applyFont="1" applyFill="1" applyBorder="1" applyAlignment="1">
      <alignment vertical="center"/>
    </xf>
    <xf numFmtId="179" fontId="12" fillId="9" borderId="15" xfId="19" applyNumberFormat="1" applyFont="1" applyFill="1" applyBorder="1" applyAlignment="1">
      <alignment vertical="center"/>
    </xf>
    <xf numFmtId="179" fontId="36" fillId="7" borderId="15" xfId="19" applyNumberFormat="1" applyFont="1" applyFill="1" applyBorder="1" applyAlignment="1">
      <alignment vertical="center"/>
    </xf>
    <xf numFmtId="177" fontId="7" fillId="8" borderId="3" xfId="19" applyNumberFormat="1" applyFont="1" applyFill="1" applyBorder="1" applyAlignment="1">
      <alignment horizontal="center" vertical="center"/>
    </xf>
    <xf numFmtId="2" fontId="7" fillId="8" borderId="3" xfId="19" applyNumberFormat="1" applyFont="1" applyFill="1" applyBorder="1" applyAlignment="1">
      <alignment horizontal="center" vertical="center"/>
    </xf>
    <xf numFmtId="177" fontId="6" fillId="9" borderId="3" xfId="19" applyNumberFormat="1" applyFont="1" applyFill="1" applyBorder="1" applyAlignment="1">
      <alignment horizontal="center" vertical="center"/>
    </xf>
    <xf numFmtId="177" fontId="37" fillId="9" borderId="3" xfId="19" applyNumberFormat="1" applyFont="1" applyFill="1" applyBorder="1" applyAlignment="1">
      <alignment horizontal="center" vertical="center"/>
    </xf>
    <xf numFmtId="179" fontId="6" fillId="9" borderId="3" xfId="19" applyNumberFormat="1" applyFont="1" applyFill="1" applyBorder="1" applyAlignment="1">
      <alignment horizontal="center" vertical="center"/>
    </xf>
    <xf numFmtId="180" fontId="6" fillId="9" borderId="3" xfId="19" applyNumberFormat="1" applyFont="1" applyFill="1" applyBorder="1" applyAlignment="1">
      <alignment horizontal="center" vertical="center"/>
    </xf>
    <xf numFmtId="177" fontId="7" fillId="7" borderId="3" xfId="19" applyNumberFormat="1" applyFont="1" applyFill="1" applyBorder="1" applyAlignment="1">
      <alignment horizontal="center" vertical="center"/>
    </xf>
    <xf numFmtId="179" fontId="7" fillId="7" borderId="3" xfId="19" applyNumberFormat="1" applyFont="1" applyFill="1" applyBorder="1" applyAlignment="1">
      <alignment horizontal="center" vertical="center"/>
    </xf>
    <xf numFmtId="2" fontId="7" fillId="7" borderId="3" xfId="19" applyNumberFormat="1" applyFont="1" applyFill="1" applyBorder="1" applyAlignment="1">
      <alignment horizontal="center" vertical="center"/>
    </xf>
    <xf numFmtId="3" fontId="7" fillId="7" borderId="3" xfId="19" applyNumberFormat="1" applyFont="1" applyFill="1" applyBorder="1" applyAlignment="1" applyProtection="1">
      <alignment horizontal="center" vertical="center"/>
      <protection hidden="1"/>
    </xf>
    <xf numFmtId="180" fontId="7" fillId="7" borderId="3" xfId="19" applyNumberFormat="1" applyFont="1" applyFill="1" applyBorder="1" applyAlignment="1">
      <alignment horizontal="center" vertical="center"/>
    </xf>
    <xf numFmtId="177" fontId="32" fillId="0" borderId="0" xfId="18" applyNumberFormat="1" applyFont="1"/>
    <xf numFmtId="176" fontId="38" fillId="0" borderId="0" xfId="0" applyNumberFormat="1" applyFont="1">
      <alignment vertical="center"/>
    </xf>
    <xf numFmtId="177" fontId="6" fillId="0" borderId="12" xfId="19" applyNumberFormat="1" applyFont="1" applyFill="1" applyBorder="1"/>
    <xf numFmtId="177" fontId="6" fillId="0" borderId="12" xfId="19" applyNumberFormat="1" applyFont="1" applyFill="1" applyBorder="1" applyAlignment="1">
      <alignment horizontal="center" vertical="center" shrinkToFit="1"/>
    </xf>
    <xf numFmtId="177" fontId="7" fillId="0" borderId="12" xfId="19" applyNumberFormat="1" applyFont="1" applyFill="1" applyBorder="1" applyAlignment="1">
      <alignment horizontal="left" vertical="center"/>
    </xf>
    <xf numFmtId="177" fontId="6" fillId="0" borderId="12" xfId="19" applyNumberFormat="1" applyFont="1" applyFill="1" applyBorder="1" applyAlignment="1">
      <alignment horizontal="center" vertical="center"/>
    </xf>
    <xf numFmtId="177" fontId="24" fillId="0" borderId="16" xfId="19" applyNumberFormat="1" applyFont="1" applyFill="1" applyBorder="1" applyAlignment="1"/>
    <xf numFmtId="177" fontId="24" fillId="0" borderId="44" xfId="19" applyNumberFormat="1" applyFont="1" applyFill="1" applyBorder="1" applyAlignment="1"/>
    <xf numFmtId="177" fontId="39" fillId="0" borderId="24" xfId="19" applyNumberFormat="1" applyFont="1" applyFill="1" applyBorder="1"/>
    <xf numFmtId="41" fontId="2" fillId="0" borderId="0" xfId="12" applyFont="1">
      <alignment vertical="center"/>
    </xf>
    <xf numFmtId="41" fontId="0" fillId="0" borderId="0" xfId="12" applyFont="1">
      <alignment vertical="center"/>
    </xf>
    <xf numFmtId="0" fontId="0" fillId="0" borderId="0" xfId="0" applyBorder="1">
      <alignment vertical="center"/>
    </xf>
    <xf numFmtId="177" fontId="24" fillId="0" borderId="0" xfId="19" applyNumberFormat="1" applyFont="1" applyFill="1" applyBorder="1" applyAlignment="1"/>
    <xf numFmtId="177" fontId="6" fillId="5" borderId="39" xfId="19" applyNumberFormat="1" applyFont="1" applyFill="1" applyBorder="1" applyAlignment="1">
      <alignment horizontal="center" vertical="center"/>
    </xf>
    <xf numFmtId="177" fontId="7" fillId="0" borderId="45" xfId="19" applyNumberFormat="1" applyFont="1" applyFill="1" applyBorder="1"/>
    <xf numFmtId="177" fontId="7" fillId="0" borderId="39" xfId="19" applyNumberFormat="1" applyFont="1" applyFill="1" applyBorder="1"/>
    <xf numFmtId="2" fontId="7" fillId="0" borderId="46" xfId="19" applyNumberFormat="1" applyFont="1" applyFill="1" applyBorder="1"/>
    <xf numFmtId="177" fontId="6" fillId="11" borderId="39" xfId="19" applyNumberFormat="1" applyFont="1" applyFill="1" applyBorder="1" applyAlignment="1">
      <alignment vertical="center"/>
    </xf>
    <xf numFmtId="177" fontId="8" fillId="0" borderId="45" xfId="19" applyNumberFormat="1" applyFont="1" applyFill="1" applyBorder="1" applyAlignment="1">
      <alignment horizontal="center" vertical="center"/>
    </xf>
    <xf numFmtId="177" fontId="6" fillId="0" borderId="39" xfId="19" applyNumberFormat="1" applyFont="1" applyFill="1" applyBorder="1" applyAlignment="1">
      <alignment vertical="center"/>
    </xf>
    <xf numFmtId="179" fontId="6" fillId="0" borderId="39" xfId="19" applyNumberFormat="1" applyFont="1" applyFill="1" applyBorder="1" applyAlignment="1">
      <alignment vertical="center"/>
    </xf>
    <xf numFmtId="187" fontId="6" fillId="0" borderId="39" xfId="19" applyNumberFormat="1" applyFont="1" applyFill="1" applyBorder="1" applyAlignment="1">
      <alignment vertical="center"/>
    </xf>
    <xf numFmtId="180" fontId="37" fillId="0" borderId="46" xfId="19" applyNumberFormat="1" applyFont="1" applyFill="1" applyBorder="1" applyAlignment="1">
      <alignment vertical="center"/>
    </xf>
    <xf numFmtId="181" fontId="6" fillId="0" borderId="39" xfId="19" applyNumberFormat="1" applyFont="1" applyFill="1" applyBorder="1" applyAlignment="1">
      <alignment vertical="center"/>
    </xf>
    <xf numFmtId="2" fontId="6" fillId="0" borderId="46" xfId="19" applyNumberFormat="1" applyFont="1" applyFill="1" applyBorder="1" applyAlignment="1">
      <alignment vertical="center"/>
    </xf>
    <xf numFmtId="177" fontId="6" fillId="0" borderId="45" xfId="19" applyNumberFormat="1" applyFont="1" applyFill="1" applyBorder="1" applyAlignment="1">
      <alignment horizontal="center" vertical="center"/>
    </xf>
    <xf numFmtId="3" fontId="6" fillId="0" borderId="39" xfId="19" applyNumberFormat="1" applyFont="1" applyFill="1" applyBorder="1" applyAlignment="1" applyProtection="1">
      <alignment vertical="center"/>
      <protection hidden="1"/>
    </xf>
    <xf numFmtId="177" fontId="6" fillId="0" borderId="47" xfId="19" applyNumberFormat="1" applyFont="1" applyFill="1" applyBorder="1" applyAlignment="1">
      <alignment horizontal="center" vertical="center"/>
    </xf>
    <xf numFmtId="3" fontId="6" fillId="0" borderId="48" xfId="19" applyNumberFormat="1" applyFont="1" applyFill="1" applyBorder="1" applyAlignment="1" applyProtection="1">
      <alignment vertical="center"/>
      <protection hidden="1"/>
    </xf>
    <xf numFmtId="181" fontId="6" fillId="0" borderId="48" xfId="19" applyNumberFormat="1" applyFont="1" applyFill="1" applyBorder="1" applyAlignment="1">
      <alignment vertical="center"/>
    </xf>
    <xf numFmtId="179" fontId="6" fillId="0" borderId="48" xfId="19" applyNumberFormat="1" applyFont="1" applyFill="1" applyBorder="1" applyAlignment="1">
      <alignment vertical="center"/>
    </xf>
    <xf numFmtId="187" fontId="6" fillId="0" borderId="48" xfId="19" applyNumberFormat="1" applyFont="1" applyFill="1" applyBorder="1" applyAlignment="1">
      <alignment vertical="center"/>
    </xf>
    <xf numFmtId="180" fontId="6" fillId="0" borderId="49" xfId="19" applyNumberFormat="1" applyFont="1" applyFill="1" applyBorder="1" applyAlignment="1">
      <alignment vertical="center"/>
    </xf>
    <xf numFmtId="177" fontId="8" fillId="11" borderId="45" xfId="19" applyNumberFormat="1" applyFont="1" applyFill="1" applyBorder="1" applyAlignment="1">
      <alignment horizontal="center" vertical="center"/>
    </xf>
    <xf numFmtId="178" fontId="6" fillId="11" borderId="39" xfId="19" applyNumberFormat="1" applyFont="1" applyFill="1" applyBorder="1" applyAlignment="1">
      <alignment vertical="center"/>
    </xf>
    <xf numFmtId="179" fontId="6" fillId="11" borderId="39" xfId="19" applyNumberFormat="1" applyFont="1" applyFill="1" applyBorder="1" applyAlignment="1">
      <alignment vertical="center"/>
    </xf>
    <xf numFmtId="187" fontId="6" fillId="11" borderId="39" xfId="19" applyNumberFormat="1" applyFont="1" applyFill="1" applyBorder="1" applyAlignment="1">
      <alignment vertical="center"/>
    </xf>
    <xf numFmtId="180" fontId="37" fillId="11" borderId="46" xfId="19" applyNumberFormat="1" applyFont="1" applyFill="1" applyBorder="1" applyAlignment="1">
      <alignment vertical="center"/>
    </xf>
    <xf numFmtId="177" fontId="28" fillId="0" borderId="0" xfId="19" applyNumberFormat="1" applyFont="1" applyFill="1" applyBorder="1"/>
    <xf numFmtId="177" fontId="27" fillId="0" borderId="0" xfId="19" applyNumberFormat="1" applyFont="1" applyFill="1" applyBorder="1"/>
    <xf numFmtId="180" fontId="6" fillId="6" borderId="50" xfId="19" applyNumberFormat="1" applyFont="1" applyFill="1" applyBorder="1" applyAlignment="1">
      <alignment vertical="center"/>
    </xf>
    <xf numFmtId="179" fontId="6" fillId="6" borderId="3" xfId="19" applyNumberFormat="1" applyFont="1" applyFill="1" applyBorder="1" applyAlignment="1">
      <alignment vertical="center"/>
    </xf>
    <xf numFmtId="179" fontId="40" fillId="9" borderId="43" xfId="19" applyNumberFormat="1" applyFont="1" applyFill="1" applyBorder="1" applyAlignment="1">
      <alignment horizontal="center" vertical="center"/>
    </xf>
    <xf numFmtId="179" fontId="17" fillId="7" borderId="39" xfId="19" applyNumberFormat="1" applyFont="1" applyFill="1" applyBorder="1" applyAlignment="1">
      <alignment horizontal="center" vertical="center"/>
    </xf>
    <xf numFmtId="179" fontId="17" fillId="7" borderId="40" xfId="19" applyNumberFormat="1" applyFont="1" applyFill="1" applyBorder="1" applyAlignment="1">
      <alignment horizontal="center" vertical="center"/>
    </xf>
    <xf numFmtId="177" fontId="40" fillId="9" borderId="51" xfId="19" applyNumberFormat="1" applyFont="1" applyFill="1" applyBorder="1" applyAlignment="1">
      <alignment horizontal="center" vertical="center"/>
    </xf>
    <xf numFmtId="177" fontId="40" fillId="9" borderId="43" xfId="19" applyNumberFormat="1" applyFont="1" applyFill="1" applyBorder="1" applyAlignment="1">
      <alignment horizontal="center" vertical="center"/>
    </xf>
    <xf numFmtId="180" fontId="40" fillId="9" borderId="52" xfId="19" applyNumberFormat="1" applyFont="1" applyFill="1" applyBorder="1" applyAlignment="1">
      <alignment horizontal="center" vertical="center"/>
    </xf>
    <xf numFmtId="177" fontId="41" fillId="9" borderId="3" xfId="19" applyNumberFormat="1" applyFont="1" applyFill="1" applyBorder="1" applyAlignment="1">
      <alignment horizontal="center" vertical="center"/>
    </xf>
    <xf numFmtId="177" fontId="41" fillId="9" borderId="3" xfId="19" applyNumberFormat="1" applyFont="1" applyFill="1" applyBorder="1" applyAlignment="1">
      <alignment vertical="center"/>
    </xf>
    <xf numFmtId="178" fontId="41" fillId="9" borderId="3" xfId="19" applyNumberFormat="1" applyFont="1" applyFill="1" applyBorder="1" applyAlignment="1">
      <alignment vertical="center"/>
    </xf>
    <xf numFmtId="179" fontId="41" fillId="9" borderId="3" xfId="19" applyNumberFormat="1" applyFont="1" applyFill="1" applyBorder="1" applyAlignment="1">
      <alignment vertical="center"/>
    </xf>
    <xf numFmtId="180" fontId="41" fillId="9" borderId="3" xfId="19" applyNumberFormat="1" applyFont="1" applyFill="1" applyBorder="1" applyAlignment="1">
      <alignment vertical="center"/>
    </xf>
    <xf numFmtId="180" fontId="6" fillId="4" borderId="50" xfId="19" applyNumberFormat="1" applyFont="1" applyFill="1" applyBorder="1" applyAlignment="1">
      <alignment vertical="center"/>
    </xf>
    <xf numFmtId="177" fontId="6" fillId="4" borderId="3" xfId="19" applyNumberFormat="1" applyFont="1" applyFill="1" applyBorder="1" applyAlignment="1">
      <alignment vertical="center"/>
    </xf>
    <xf numFmtId="3" fontId="6" fillId="4" borderId="3" xfId="19" applyNumberFormat="1" applyFont="1" applyFill="1" applyBorder="1" applyAlignment="1" applyProtection="1">
      <alignment vertical="center"/>
      <protection hidden="1"/>
    </xf>
    <xf numFmtId="177" fontId="6" fillId="5" borderId="13" xfId="19" applyNumberFormat="1" applyFont="1" applyFill="1" applyBorder="1" applyAlignment="1">
      <alignment horizontal="center" vertical="center"/>
    </xf>
    <xf numFmtId="177" fontId="6" fillId="5" borderId="0" xfId="19" applyNumberFormat="1" applyFont="1" applyFill="1" applyBorder="1" applyAlignment="1">
      <alignment horizontal="center" vertical="center"/>
    </xf>
    <xf numFmtId="177" fontId="7" fillId="10" borderId="3" xfId="19" applyNumberFormat="1" applyFont="1" applyFill="1" applyBorder="1" applyAlignment="1">
      <alignment horizontal="center" vertical="center"/>
    </xf>
    <xf numFmtId="177" fontId="30" fillId="9" borderId="3" xfId="19" applyNumberFormat="1" applyFont="1" applyFill="1" applyBorder="1" applyAlignment="1">
      <alignment vertical="center"/>
    </xf>
    <xf numFmtId="179" fontId="12" fillId="7" borderId="15" xfId="19" applyNumberFormat="1" applyFont="1" applyFill="1" applyBorder="1" applyAlignment="1">
      <alignment vertical="center"/>
    </xf>
    <xf numFmtId="177" fontId="12" fillId="6" borderId="0" xfId="19" applyNumberFormat="1" applyFont="1" applyFill="1" applyBorder="1" applyAlignment="1">
      <alignment horizontal="center" vertical="center"/>
    </xf>
    <xf numFmtId="177" fontId="7" fillId="6" borderId="0" xfId="19" applyNumberFormat="1" applyFont="1" applyFill="1" applyBorder="1" applyAlignment="1">
      <alignment vertical="center"/>
    </xf>
    <xf numFmtId="178" fontId="7" fillId="6" borderId="0" xfId="19" applyNumberFormat="1" applyFont="1" applyFill="1" applyBorder="1" applyAlignment="1">
      <alignment vertical="center"/>
    </xf>
    <xf numFmtId="179" fontId="7" fillId="6" borderId="0" xfId="19" applyNumberFormat="1" applyFont="1" applyFill="1" applyBorder="1" applyAlignment="1">
      <alignment vertical="center"/>
    </xf>
    <xf numFmtId="180" fontId="7" fillId="6" borderId="0" xfId="19" applyNumberFormat="1" applyFont="1" applyFill="1" applyBorder="1" applyAlignment="1">
      <alignment vertical="center"/>
    </xf>
    <xf numFmtId="177" fontId="12" fillId="0" borderId="0" xfId="19" applyNumberFormat="1" applyFont="1" applyFill="1" applyBorder="1" applyAlignment="1">
      <alignment horizontal="center" vertical="center"/>
    </xf>
    <xf numFmtId="181" fontId="7" fillId="0" borderId="0" xfId="19" applyNumberFormat="1" applyFont="1" applyFill="1" applyBorder="1" applyAlignment="1">
      <alignment vertical="center"/>
    </xf>
    <xf numFmtId="179" fontId="7" fillId="0" borderId="0" xfId="19" applyNumberFormat="1" applyFont="1" applyFill="1" applyBorder="1" applyAlignment="1">
      <alignment vertical="center"/>
    </xf>
    <xf numFmtId="2" fontId="7" fillId="0" borderId="0" xfId="19" applyNumberFormat="1" applyFont="1" applyFill="1" applyBorder="1" applyAlignment="1">
      <alignment vertical="center"/>
    </xf>
    <xf numFmtId="177" fontId="7" fillId="0" borderId="0" xfId="19" applyNumberFormat="1" applyFont="1" applyFill="1" applyBorder="1" applyAlignment="1">
      <alignment horizontal="center" vertical="center"/>
    </xf>
    <xf numFmtId="3" fontId="7" fillId="0" borderId="0" xfId="19" applyNumberFormat="1" applyFont="1" applyFill="1" applyBorder="1" applyAlignment="1" applyProtection="1">
      <alignment vertical="center"/>
      <protection hidden="1"/>
    </xf>
    <xf numFmtId="180" fontId="7" fillId="0" borderId="0" xfId="19" applyNumberFormat="1" applyFont="1" applyFill="1" applyBorder="1" applyAlignment="1">
      <alignment vertical="center"/>
    </xf>
    <xf numFmtId="177" fontId="7" fillId="0" borderId="24" xfId="19" applyNumberFormat="1" applyFont="1" applyFill="1" applyBorder="1" applyAlignment="1">
      <alignment horizontal="center" vertical="center"/>
    </xf>
    <xf numFmtId="176" fontId="2" fillId="0" borderId="11" xfId="0" applyNumberFormat="1" applyFont="1" applyFill="1" applyBorder="1" applyAlignment="1">
      <alignment vertical="center"/>
    </xf>
    <xf numFmtId="176" fontId="2" fillId="0" borderId="12" xfId="0" applyNumberFormat="1" applyFont="1" applyFill="1" applyBorder="1" applyAlignment="1">
      <alignment vertical="center"/>
    </xf>
    <xf numFmtId="178" fontId="7" fillId="0" borderId="12" xfId="19" applyNumberFormat="1" applyFont="1" applyFill="1" applyBorder="1" applyAlignment="1">
      <alignment vertical="center"/>
    </xf>
    <xf numFmtId="179" fontId="7" fillId="0" borderId="11" xfId="19" applyNumberFormat="1" applyFont="1" applyFill="1" applyBorder="1" applyAlignment="1">
      <alignment vertical="center"/>
    </xf>
    <xf numFmtId="177" fontId="7" fillId="0" borderId="12" xfId="19" applyNumberFormat="1" applyFont="1" applyFill="1" applyBorder="1" applyAlignment="1">
      <alignment vertical="center"/>
    </xf>
    <xf numFmtId="2" fontId="7" fillId="0" borderId="27" xfId="19" applyNumberFormat="1" applyFont="1" applyFill="1" applyBorder="1" applyAlignment="1">
      <alignment vertical="center"/>
    </xf>
    <xf numFmtId="177" fontId="7" fillId="0" borderId="12" xfId="19" applyNumberFormat="1" applyFont="1" applyFill="1" applyBorder="1" applyAlignment="1">
      <alignment horizontal="center" vertical="center"/>
    </xf>
    <xf numFmtId="3" fontId="7" fillId="0" borderId="17" xfId="19" applyNumberFormat="1" applyFont="1" applyFill="1" applyBorder="1" applyAlignment="1" applyProtection="1">
      <alignment vertical="center"/>
      <protection hidden="1"/>
    </xf>
    <xf numFmtId="177" fontId="7" fillId="0" borderId="11" xfId="19" applyNumberFormat="1" applyFont="1" applyFill="1" applyBorder="1" applyAlignment="1">
      <alignment vertical="center"/>
    </xf>
    <xf numFmtId="3" fontId="7" fillId="0" borderId="9" xfId="19" applyNumberFormat="1" applyFont="1" applyFill="1" applyBorder="1" applyAlignment="1">
      <alignment vertical="center"/>
    </xf>
    <xf numFmtId="177" fontId="7" fillId="0" borderId="10" xfId="19" applyNumberFormat="1" applyFont="1" applyFill="1" applyBorder="1" applyAlignment="1">
      <alignment vertical="center"/>
    </xf>
    <xf numFmtId="177" fontId="7" fillId="0" borderId="9" xfId="19" applyNumberFormat="1" applyFont="1" applyFill="1" applyBorder="1" applyAlignment="1">
      <alignment vertical="center"/>
    </xf>
    <xf numFmtId="2" fontId="7" fillId="0" borderId="53" xfId="19" applyNumberFormat="1" applyFont="1" applyFill="1" applyBorder="1" applyAlignment="1">
      <alignment vertical="center"/>
    </xf>
    <xf numFmtId="177" fontId="7" fillId="0" borderId="24" xfId="19" applyNumberFormat="1" applyFont="1" applyFill="1" applyBorder="1" applyAlignment="1">
      <alignment horizontal="center" vertical="center" shrinkToFit="1"/>
    </xf>
    <xf numFmtId="3" fontId="7" fillId="0" borderId="11" xfId="19" applyNumberFormat="1" applyFont="1" applyFill="1" applyBorder="1" applyAlignment="1" applyProtection="1">
      <alignment vertical="center"/>
      <protection hidden="1"/>
    </xf>
    <xf numFmtId="3" fontId="7" fillId="0" borderId="11" xfId="19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>
      <alignment vertical="center"/>
    </xf>
    <xf numFmtId="176" fontId="7" fillId="0" borderId="11" xfId="0" applyNumberFormat="1" applyFont="1" applyBorder="1" applyAlignment="1">
      <alignment vertical="center"/>
    </xf>
    <xf numFmtId="176" fontId="7" fillId="0" borderId="12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7" fontId="6" fillId="0" borderId="0" xfId="19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/>
    </xf>
    <xf numFmtId="177" fontId="6" fillId="5" borderId="13" xfId="19" applyNumberFormat="1" applyFont="1" applyFill="1" applyBorder="1" applyAlignment="1">
      <alignment horizontal="center" vertical="center"/>
    </xf>
    <xf numFmtId="177" fontId="6" fillId="5" borderId="13" xfId="19" applyNumberFormat="1" applyFont="1" applyFill="1" applyBorder="1" applyAlignment="1">
      <alignment horizontal="center" vertical="center"/>
    </xf>
    <xf numFmtId="176" fontId="7" fillId="0" borderId="9" xfId="0" applyNumberFormat="1" applyFont="1" applyFill="1" applyBorder="1" applyAlignment="1">
      <alignment vertical="center"/>
    </xf>
    <xf numFmtId="176" fontId="2" fillId="0" borderId="11" xfId="0" applyNumberFormat="1" applyFont="1" applyFill="1" applyBorder="1">
      <alignment vertical="center"/>
    </xf>
    <xf numFmtId="176" fontId="2" fillId="0" borderId="12" xfId="0" applyNumberFormat="1" applyFont="1" applyFill="1" applyBorder="1">
      <alignment vertical="center"/>
    </xf>
    <xf numFmtId="178" fontId="7" fillId="0" borderId="12" xfId="19" applyNumberFormat="1" applyFont="1" applyFill="1" applyBorder="1" applyAlignment="1"/>
    <xf numFmtId="179" fontId="7" fillId="0" borderId="11" xfId="19" applyNumberFormat="1" applyFont="1" applyFill="1" applyBorder="1"/>
    <xf numFmtId="177" fontId="7" fillId="0" borderId="12" xfId="19" applyNumberFormat="1" applyFont="1" applyFill="1" applyBorder="1"/>
    <xf numFmtId="2" fontId="7" fillId="0" borderId="27" xfId="19" applyNumberFormat="1" applyFont="1" applyFill="1" applyBorder="1"/>
    <xf numFmtId="177" fontId="7" fillId="0" borderId="12" xfId="19" applyNumberFormat="1" applyFont="1" applyFill="1" applyBorder="1" applyAlignment="1">
      <alignment horizontal="center"/>
    </xf>
    <xf numFmtId="3" fontId="7" fillId="0" borderId="17" xfId="19" applyNumberFormat="1" applyFont="1" applyFill="1" applyBorder="1" applyProtection="1">
      <protection hidden="1"/>
    </xf>
    <xf numFmtId="177" fontId="7" fillId="0" borderId="11" xfId="19" applyNumberFormat="1" applyFont="1" applyFill="1" applyBorder="1"/>
    <xf numFmtId="3" fontId="7" fillId="0" borderId="9" xfId="19" applyNumberFormat="1" applyFont="1" applyFill="1" applyBorder="1"/>
    <xf numFmtId="177" fontId="7" fillId="0" borderId="10" xfId="19" applyNumberFormat="1" applyFont="1" applyFill="1" applyBorder="1"/>
    <xf numFmtId="177" fontId="7" fillId="0" borderId="0" xfId="19" applyNumberFormat="1" applyFont="1" applyFill="1" applyBorder="1" applyAlignment="1">
      <alignment horizontal="center"/>
    </xf>
    <xf numFmtId="2" fontId="7" fillId="0" borderId="53" xfId="19" applyNumberFormat="1" applyFont="1" applyFill="1" applyBorder="1"/>
    <xf numFmtId="177" fontId="7" fillId="0" borderId="24" xfId="19" applyNumberFormat="1" applyFont="1" applyFill="1" applyBorder="1" applyAlignment="1">
      <alignment horizontal="center" shrinkToFit="1"/>
    </xf>
    <xf numFmtId="178" fontId="7" fillId="0" borderId="12" xfId="19" applyNumberFormat="1" applyFont="1" applyFill="1" applyBorder="1"/>
    <xf numFmtId="3" fontId="7" fillId="0" borderId="11" xfId="19" applyNumberFormat="1" applyFont="1" applyFill="1" applyBorder="1" applyProtection="1">
      <protection hidden="1"/>
    </xf>
    <xf numFmtId="3" fontId="7" fillId="0" borderId="11" xfId="19" applyNumberFormat="1" applyFont="1" applyFill="1" applyBorder="1"/>
    <xf numFmtId="176" fontId="7" fillId="0" borderId="0" xfId="0" applyNumberFormat="1" applyFont="1" applyFill="1" applyBorder="1">
      <alignment vertical="center"/>
    </xf>
    <xf numFmtId="176" fontId="7" fillId="0" borderId="1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7" fillId="0" borderId="9" xfId="0" applyNumberFormat="1" applyFont="1" applyBorder="1">
      <alignment vertical="center"/>
    </xf>
    <xf numFmtId="176" fontId="2" fillId="0" borderId="11" xfId="0" applyNumberFormat="1" applyFont="1" applyBorder="1">
      <alignment vertical="center"/>
    </xf>
    <xf numFmtId="177" fontId="6" fillId="0" borderId="0" xfId="19" applyNumberFormat="1" applyFont="1" applyFill="1" applyBorder="1" applyAlignment="1">
      <alignment horizontal="center" shrinkToFit="1"/>
    </xf>
    <xf numFmtId="177" fontId="7" fillId="0" borderId="0" xfId="19" applyNumberFormat="1" applyFont="1" applyFill="1" applyBorder="1" applyAlignment="1">
      <alignment horizontal="left"/>
    </xf>
    <xf numFmtId="0" fontId="2" fillId="0" borderId="11" xfId="0" applyFont="1" applyBorder="1">
      <alignment vertical="center"/>
    </xf>
    <xf numFmtId="177" fontId="6" fillId="0" borderId="11" xfId="19" applyNumberFormat="1" applyFont="1" applyFill="1" applyBorder="1" applyAlignment="1">
      <alignment horizontal="center" vertical="center"/>
    </xf>
    <xf numFmtId="176" fontId="43" fillId="0" borderId="11" xfId="21" applyNumberFormat="1" applyFont="1" applyBorder="1">
      <alignment vertical="center"/>
    </xf>
    <xf numFmtId="177" fontId="6" fillId="5" borderId="13" xfId="19" applyNumberFormat="1" applyFont="1" applyFill="1" applyBorder="1" applyAlignment="1">
      <alignment horizontal="center" vertical="center"/>
    </xf>
    <xf numFmtId="177" fontId="6" fillId="5" borderId="13" xfId="19" applyNumberFormat="1" applyFont="1" applyFill="1" applyBorder="1" applyAlignment="1">
      <alignment horizontal="center" vertical="center"/>
    </xf>
    <xf numFmtId="176" fontId="43" fillId="0" borderId="11" xfId="0" applyNumberFormat="1" applyFont="1" applyBorder="1">
      <alignment vertical="center"/>
    </xf>
    <xf numFmtId="176" fontId="0" fillId="0" borderId="11" xfId="0" applyNumberFormat="1" applyFont="1" applyBorder="1">
      <alignment vertical="center"/>
    </xf>
    <xf numFmtId="176" fontId="2" fillId="0" borderId="65" xfId="0" applyNumberFormat="1" applyFont="1" applyFill="1" applyBorder="1" applyAlignment="1">
      <alignment vertical="center"/>
    </xf>
    <xf numFmtId="177" fontId="6" fillId="5" borderId="13" xfId="19" applyNumberFormat="1" applyFont="1" applyFill="1" applyBorder="1" applyAlignment="1">
      <alignment horizontal="center" vertical="center"/>
    </xf>
    <xf numFmtId="177" fontId="6" fillId="5" borderId="13" xfId="19" applyNumberFormat="1" applyFont="1" applyFill="1" applyBorder="1" applyAlignment="1">
      <alignment horizontal="center" vertical="center"/>
    </xf>
    <xf numFmtId="176" fontId="43" fillId="0" borderId="0" xfId="0" applyNumberFormat="1" applyFont="1" applyBorder="1">
      <alignment vertical="center"/>
    </xf>
    <xf numFmtId="176" fontId="43" fillId="0" borderId="9" xfId="0" applyNumberFormat="1" applyFont="1" applyBorder="1">
      <alignment vertical="center"/>
    </xf>
    <xf numFmtId="176" fontId="0" fillId="0" borderId="17" xfId="0" applyNumberFormat="1" applyFont="1" applyBorder="1">
      <alignment vertical="center"/>
    </xf>
    <xf numFmtId="176" fontId="43" fillId="0" borderId="17" xfId="0" applyNumberFormat="1" applyFont="1" applyBorder="1">
      <alignment vertical="center"/>
    </xf>
    <xf numFmtId="176" fontId="43" fillId="0" borderId="36" xfId="0" applyNumberFormat="1" applyFont="1" applyBorder="1">
      <alignment vertical="center"/>
    </xf>
    <xf numFmtId="176" fontId="0" fillId="0" borderId="36" xfId="0" applyNumberFormat="1" applyFont="1" applyBorder="1">
      <alignment vertical="center"/>
    </xf>
    <xf numFmtId="176" fontId="2" fillId="0" borderId="36" xfId="0" applyNumberFormat="1" applyFont="1" applyFill="1" applyBorder="1" applyAlignment="1">
      <alignment vertical="center"/>
    </xf>
    <xf numFmtId="178" fontId="7" fillId="0" borderId="37" xfId="19" applyNumberFormat="1" applyFont="1" applyFill="1" applyBorder="1" applyAlignment="1">
      <alignment vertical="center"/>
    </xf>
    <xf numFmtId="177" fontId="7" fillId="0" borderId="38" xfId="19" applyNumberFormat="1" applyFont="1" applyFill="1" applyBorder="1" applyAlignment="1">
      <alignment horizontal="left" vertical="center"/>
    </xf>
    <xf numFmtId="177" fontId="6" fillId="5" borderId="13" xfId="19" applyNumberFormat="1" applyFont="1" applyFill="1" applyBorder="1" applyAlignment="1">
      <alignment horizontal="center" vertical="center"/>
    </xf>
    <xf numFmtId="177" fontId="6" fillId="5" borderId="13" xfId="19" applyNumberFormat="1" applyFont="1" applyFill="1" applyBorder="1" applyAlignment="1">
      <alignment horizontal="center" vertical="center"/>
    </xf>
    <xf numFmtId="177" fontId="6" fillId="5" borderId="13" xfId="19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vertical="center"/>
    </xf>
    <xf numFmtId="177" fontId="24" fillId="0" borderId="0" xfId="19" applyNumberFormat="1" applyFont="1" applyFill="1" applyBorder="1" applyAlignment="1">
      <alignment horizontal="right"/>
    </xf>
    <xf numFmtId="3" fontId="43" fillId="0" borderId="9" xfId="0" applyNumberFormat="1" applyFont="1" applyBorder="1">
      <alignment vertical="center"/>
    </xf>
    <xf numFmtId="3" fontId="43" fillId="0" borderId="11" xfId="0" applyNumberFormat="1" applyFont="1" applyBorder="1">
      <alignment vertical="center"/>
    </xf>
    <xf numFmtId="3" fontId="43" fillId="0" borderId="17" xfId="0" applyNumberFormat="1" applyFont="1" applyBorder="1">
      <alignment vertical="center"/>
    </xf>
    <xf numFmtId="3" fontId="0" fillId="0" borderId="36" xfId="0" applyNumberFormat="1" applyFont="1" applyBorder="1">
      <alignment vertical="center"/>
    </xf>
    <xf numFmtId="3" fontId="0" fillId="0" borderId="11" xfId="0" applyNumberFormat="1" applyFont="1" applyFill="1" applyBorder="1" applyAlignment="1">
      <alignment vertical="center"/>
    </xf>
    <xf numFmtId="3" fontId="0" fillId="0" borderId="17" xfId="0" applyNumberFormat="1" applyFont="1" applyFill="1" applyBorder="1" applyAlignment="1">
      <alignment vertical="center"/>
    </xf>
    <xf numFmtId="3" fontId="0" fillId="0" borderId="9" xfId="0" applyNumberFormat="1" applyFont="1" applyFill="1" applyBorder="1" applyAlignment="1">
      <alignment vertical="center"/>
    </xf>
    <xf numFmtId="177" fontId="6" fillId="5" borderId="13" xfId="19" applyNumberFormat="1" applyFont="1" applyFill="1" applyBorder="1" applyAlignment="1">
      <alignment horizontal="center" vertical="center"/>
    </xf>
    <xf numFmtId="177" fontId="24" fillId="0" borderId="23" xfId="19" applyNumberFormat="1" applyFont="1" applyFill="1" applyBorder="1" applyAlignment="1"/>
    <xf numFmtId="177" fontId="24" fillId="0" borderId="0" xfId="19" applyNumberFormat="1" applyFont="1" applyFill="1" applyBorder="1" applyAlignment="1">
      <alignment horizontal="right"/>
    </xf>
    <xf numFmtId="177" fontId="6" fillId="5" borderId="13" xfId="19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7" fontId="23" fillId="0" borderId="56" xfId="19" applyNumberFormat="1" applyFont="1" applyFill="1" applyBorder="1" applyAlignment="1">
      <alignment horizontal="center"/>
    </xf>
    <xf numFmtId="177" fontId="23" fillId="0" borderId="57" xfId="19" applyNumberFormat="1" applyFont="1" applyFill="1" applyBorder="1" applyAlignment="1">
      <alignment horizontal="center"/>
    </xf>
    <xf numFmtId="177" fontId="23" fillId="0" borderId="58" xfId="19" applyNumberFormat="1" applyFont="1" applyFill="1" applyBorder="1" applyAlignment="1">
      <alignment horizontal="center"/>
    </xf>
    <xf numFmtId="177" fontId="24" fillId="0" borderId="0" xfId="19" applyNumberFormat="1" applyFont="1" applyFill="1" applyBorder="1" applyAlignment="1">
      <alignment horizontal="right"/>
    </xf>
    <xf numFmtId="177" fontId="24" fillId="0" borderId="23" xfId="19" applyNumberFormat="1" applyFont="1" applyFill="1" applyBorder="1" applyAlignment="1">
      <alignment horizontal="right"/>
    </xf>
    <xf numFmtId="177" fontId="6" fillId="5" borderId="59" xfId="19" applyNumberFormat="1" applyFont="1" applyFill="1" applyBorder="1" applyAlignment="1">
      <alignment horizontal="center" vertical="center"/>
    </xf>
    <xf numFmtId="177" fontId="6" fillId="5" borderId="60" xfId="19" applyNumberFormat="1" applyFont="1" applyFill="1" applyBorder="1" applyAlignment="1">
      <alignment horizontal="center" vertical="center"/>
    </xf>
    <xf numFmtId="177" fontId="6" fillId="5" borderId="18" xfId="19" applyNumberFormat="1" applyFont="1" applyFill="1" applyBorder="1" applyAlignment="1">
      <alignment horizontal="center" vertical="center"/>
    </xf>
    <xf numFmtId="177" fontId="6" fillId="5" borderId="13" xfId="19" applyNumberFormat="1" applyFont="1" applyFill="1" applyBorder="1" applyAlignment="1">
      <alignment horizontal="center" vertical="center"/>
    </xf>
    <xf numFmtId="177" fontId="6" fillId="5" borderId="19" xfId="19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177" fontId="6" fillId="5" borderId="5" xfId="19" applyNumberFormat="1" applyFont="1" applyFill="1" applyBorder="1" applyAlignment="1">
      <alignment horizontal="center" vertical="center" wrapText="1"/>
    </xf>
    <xf numFmtId="177" fontId="6" fillId="5" borderId="21" xfId="19" applyNumberFormat="1" applyFont="1" applyFill="1" applyBorder="1" applyAlignment="1">
      <alignment horizontal="center" vertical="center" wrapText="1"/>
    </xf>
    <xf numFmtId="2" fontId="6" fillId="5" borderId="54" xfId="19" applyNumberFormat="1" applyFont="1" applyFill="1" applyBorder="1" applyAlignment="1">
      <alignment horizontal="center" vertical="center" wrapText="1"/>
    </xf>
    <xf numFmtId="2" fontId="6" fillId="5" borderId="66" xfId="19" applyNumberFormat="1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2" fontId="6" fillId="5" borderId="55" xfId="19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vertical="center"/>
    </xf>
    <xf numFmtId="0" fontId="17" fillId="0" borderId="61" xfId="0" applyFont="1" applyBorder="1" applyAlignment="1">
      <alignment horizontal="right" vertical="center"/>
    </xf>
    <xf numFmtId="0" fontId="12" fillId="0" borderId="22" xfId="0" applyFont="1" applyBorder="1" applyAlignment="1">
      <alignment horizontal="left" vertical="center"/>
    </xf>
    <xf numFmtId="0" fontId="12" fillId="0" borderId="22" xfId="0" applyFont="1" applyBorder="1" applyAlignment="1">
      <alignment horizontal="right" vertical="center"/>
    </xf>
    <xf numFmtId="177" fontId="12" fillId="10" borderId="3" xfId="19" applyNumberFormat="1" applyFont="1" applyFill="1" applyBorder="1" applyAlignment="1">
      <alignment horizontal="center" vertical="center"/>
    </xf>
    <xf numFmtId="0" fontId="19" fillId="10" borderId="3" xfId="0" applyFont="1" applyFill="1" applyBorder="1" applyAlignment="1">
      <alignment horizontal="center" vertical="center"/>
    </xf>
    <xf numFmtId="177" fontId="12" fillId="10" borderId="3" xfId="19" applyNumberFormat="1" applyFont="1" applyFill="1" applyBorder="1" applyAlignment="1">
      <alignment horizontal="center" vertical="center" shrinkToFit="1"/>
    </xf>
    <xf numFmtId="177" fontId="12" fillId="10" borderId="15" xfId="19" applyNumberFormat="1" applyFont="1" applyFill="1" applyBorder="1" applyAlignment="1">
      <alignment horizontal="center" vertical="center" shrinkToFit="1"/>
    </xf>
    <xf numFmtId="177" fontId="12" fillId="10" borderId="7" xfId="19" applyNumberFormat="1" applyFont="1" applyFill="1" applyBorder="1" applyAlignment="1">
      <alignment horizontal="center" vertical="center" shrinkToFit="1"/>
    </xf>
    <xf numFmtId="2" fontId="12" fillId="10" borderId="3" xfId="19" applyNumberFormat="1" applyFont="1" applyFill="1" applyBorder="1" applyAlignment="1">
      <alignment horizontal="center" vertical="center"/>
    </xf>
    <xf numFmtId="177" fontId="42" fillId="0" borderId="0" xfId="19" applyNumberFormat="1" applyFont="1" applyFill="1" applyBorder="1" applyAlignment="1">
      <alignment horizontal="center"/>
    </xf>
    <xf numFmtId="0" fontId="38" fillId="0" borderId="0" xfId="0" applyFont="1" applyBorder="1" applyAlignment="1">
      <alignment horizontal="center"/>
    </xf>
    <xf numFmtId="177" fontId="22" fillId="0" borderId="0" xfId="19" applyNumberFormat="1" applyFont="1" applyFill="1" applyBorder="1" applyAlignment="1">
      <alignment horizontal="right"/>
    </xf>
    <xf numFmtId="177" fontId="6" fillId="5" borderId="0" xfId="19" applyNumberFormat="1" applyFont="1" applyFill="1" applyBorder="1" applyAlignment="1">
      <alignment horizontal="center" vertical="center"/>
    </xf>
    <xf numFmtId="177" fontId="6" fillId="5" borderId="0" xfId="19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right" vertical="center"/>
    </xf>
    <xf numFmtId="177" fontId="7" fillId="10" borderId="3" xfId="19" applyNumberFormat="1" applyFont="1" applyFill="1" applyBorder="1" applyAlignment="1">
      <alignment horizontal="center" vertical="center"/>
    </xf>
    <xf numFmtId="0" fontId="21" fillId="0" borderId="22" xfId="0" applyFont="1" applyBorder="1" applyAlignment="1">
      <alignment horizontal="right" vertical="center"/>
    </xf>
    <xf numFmtId="0" fontId="2" fillId="10" borderId="3" xfId="0" applyFont="1" applyFill="1" applyBorder="1" applyAlignment="1">
      <alignment horizontal="center" vertical="center"/>
    </xf>
    <xf numFmtId="2" fontId="7" fillId="10" borderId="3" xfId="19" applyNumberFormat="1" applyFont="1" applyFill="1" applyBorder="1" applyAlignment="1">
      <alignment horizontal="center" vertical="center"/>
    </xf>
    <xf numFmtId="177" fontId="27" fillId="0" borderId="0" xfId="19" applyNumberFormat="1" applyFont="1" applyFill="1" applyBorder="1" applyAlignment="1">
      <alignment horizontal="right"/>
    </xf>
    <xf numFmtId="177" fontId="23" fillId="0" borderId="0" xfId="19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77" fontId="6" fillId="5" borderId="62" xfId="19" applyNumberFormat="1" applyFont="1" applyFill="1" applyBorder="1" applyAlignment="1">
      <alignment horizontal="center" vertical="center"/>
    </xf>
    <xf numFmtId="177" fontId="6" fillId="5" borderId="45" xfId="19" applyNumberFormat="1" applyFont="1" applyFill="1" applyBorder="1" applyAlignment="1">
      <alignment horizontal="center" vertical="center"/>
    </xf>
    <xf numFmtId="177" fontId="6" fillId="5" borderId="63" xfId="19" applyNumberFormat="1" applyFont="1" applyFill="1" applyBorder="1" applyAlignment="1">
      <alignment horizontal="center" vertical="center"/>
    </xf>
    <xf numFmtId="177" fontId="6" fillId="5" borderId="39" xfId="19" applyNumberFormat="1" applyFont="1" applyFill="1" applyBorder="1" applyAlignment="1">
      <alignment horizontal="center" vertical="center"/>
    </xf>
    <xf numFmtId="0" fontId="2" fillId="5" borderId="63" xfId="0" applyFont="1" applyFill="1" applyBorder="1" applyAlignment="1">
      <alignment horizontal="center" vertical="center"/>
    </xf>
    <xf numFmtId="177" fontId="6" fillId="5" borderId="63" xfId="19" applyNumberFormat="1" applyFont="1" applyFill="1" applyBorder="1" applyAlignment="1">
      <alignment horizontal="center" vertical="center" wrapText="1"/>
    </xf>
    <xf numFmtId="177" fontId="6" fillId="5" borderId="39" xfId="19" applyNumberFormat="1" applyFont="1" applyFill="1" applyBorder="1" applyAlignment="1">
      <alignment horizontal="center" vertical="center" wrapText="1"/>
    </xf>
    <xf numFmtId="177" fontId="25" fillId="5" borderId="63" xfId="19" applyNumberFormat="1" applyFont="1" applyFill="1" applyBorder="1" applyAlignment="1">
      <alignment horizontal="center" vertical="center" wrapText="1"/>
    </xf>
    <xf numFmtId="0" fontId="3" fillId="0" borderId="39" xfId="0" applyFont="1" applyBorder="1">
      <alignment vertical="center"/>
    </xf>
    <xf numFmtId="2" fontId="6" fillId="5" borderId="64" xfId="19" applyNumberFormat="1" applyFont="1" applyFill="1" applyBorder="1" applyAlignment="1">
      <alignment horizontal="center" vertical="center" wrapText="1"/>
    </xf>
    <xf numFmtId="2" fontId="6" fillId="5" borderId="46" xfId="19" applyNumberFormat="1" applyFont="1" applyFill="1" applyBorder="1" applyAlignment="1">
      <alignment horizontal="center" vertical="center"/>
    </xf>
    <xf numFmtId="176" fontId="44" fillId="0" borderId="9" xfId="0" applyNumberFormat="1" applyFont="1" applyBorder="1">
      <alignment vertical="center"/>
    </xf>
    <xf numFmtId="176" fontId="44" fillId="0" borderId="11" xfId="0" applyNumberFormat="1" applyFont="1" applyBorder="1">
      <alignment vertical="center"/>
    </xf>
    <xf numFmtId="176" fontId="7" fillId="0" borderId="17" xfId="0" applyNumberFormat="1" applyFont="1" applyBorder="1">
      <alignment vertical="center"/>
    </xf>
    <xf numFmtId="176" fontId="44" fillId="0" borderId="17" xfId="0" applyNumberFormat="1" applyFont="1" applyBorder="1">
      <alignment vertical="center"/>
    </xf>
    <xf numFmtId="176" fontId="44" fillId="0" borderId="36" xfId="0" applyNumberFormat="1" applyFont="1" applyBorder="1">
      <alignment vertical="center"/>
    </xf>
    <xf numFmtId="176" fontId="7" fillId="0" borderId="36" xfId="0" applyNumberFormat="1" applyFont="1" applyBorder="1">
      <alignment vertical="center"/>
    </xf>
  </cellXfs>
  <cellStyles count="22">
    <cellStyle name="AeE­ [0]_PERSONAL" xfId="1"/>
    <cellStyle name="AeE­_PERSONAL" xfId="2"/>
    <cellStyle name="ALIGNMENT" xfId="3"/>
    <cellStyle name="C￥AØ_PERSONAL" xfId="4"/>
    <cellStyle name="Grey" xfId="5"/>
    <cellStyle name="Header1" xfId="6"/>
    <cellStyle name="Header2" xfId="7"/>
    <cellStyle name="Input [yellow]" xfId="8"/>
    <cellStyle name="Normal - Style1" xfId="9"/>
    <cellStyle name="Percent [2]" xfId="10"/>
    <cellStyle name="뒤에 오는 하이퍼링크_5월인구.XLS Chart 10" xfId="11"/>
    <cellStyle name="쉼표 [0]" xfId="12" builtinId="6"/>
    <cellStyle name="스타일 1" xfId="13"/>
    <cellStyle name="콤마 [0]_5월인구.XLS Chart 10" xfId="14"/>
    <cellStyle name="콤마_5월인구.XLS Chart 10" xfId="15"/>
    <cellStyle name="표준" xfId="0" builtinId="0"/>
    <cellStyle name="표준 2" xfId="16"/>
    <cellStyle name="표준 2 2" xfId="21"/>
    <cellStyle name="표준 3" xfId="17"/>
    <cellStyle name="표준 3 2" xfId="18"/>
    <cellStyle name="표준 4" xfId="20"/>
    <cellStyle name="표준_Sheet1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L53"/>
  <sheetViews>
    <sheetView tabSelected="1" zoomScaleNormal="100" workbookViewId="0">
      <pane ySplit="10" topLeftCell="A11" activePane="bottomLeft" state="frozen"/>
      <selection activeCell="M30" sqref="M30"/>
      <selection pane="bottomLeft" activeCell="N19" sqref="N19"/>
    </sheetView>
  </sheetViews>
  <sheetFormatPr defaultRowHeight="13.5" x14ac:dyDescent="0.15"/>
  <cols>
    <col min="1" max="1" width="7.77734375" style="14" customWidth="1"/>
    <col min="2" max="2" width="8.109375" style="14" customWidth="1"/>
    <col min="3" max="3" width="18.88671875" style="14" customWidth="1"/>
    <col min="4" max="4" width="8.21875" style="14" customWidth="1"/>
    <col min="5" max="5" width="8.33203125" style="14" customWidth="1"/>
    <col min="6" max="6" width="9.33203125" style="14" customWidth="1"/>
    <col min="7" max="7" width="9.44140625" customWidth="1"/>
    <col min="8" max="8" width="9.33203125" customWidth="1"/>
    <col min="9" max="9" width="11.33203125" style="71" customWidth="1"/>
    <col min="10" max="10" width="7.44140625" customWidth="1"/>
    <col min="11" max="11" width="6.21875" customWidth="1"/>
    <col min="12" max="14" width="9.109375" customWidth="1"/>
  </cols>
  <sheetData>
    <row r="1" spans="1:12" ht="26.25" customHeight="1" thickTop="1" x14ac:dyDescent="0.25">
      <c r="A1" s="276" t="s">
        <v>249</v>
      </c>
      <c r="B1" s="277"/>
      <c r="C1" s="277"/>
      <c r="D1" s="277"/>
      <c r="E1" s="277"/>
      <c r="F1" s="277"/>
      <c r="G1" s="277"/>
      <c r="H1" s="277"/>
      <c r="I1" s="277"/>
      <c r="J1" s="278"/>
    </row>
    <row r="2" spans="1:12" ht="6.75" customHeight="1" x14ac:dyDescent="0.15">
      <c r="A2" s="24"/>
      <c r="B2" s="25"/>
      <c r="C2" s="25"/>
      <c r="D2" s="25"/>
      <c r="E2" s="25"/>
      <c r="F2" s="25"/>
      <c r="G2" s="1"/>
      <c r="H2" s="1"/>
      <c r="I2" s="70"/>
      <c r="J2" s="2"/>
    </row>
    <row r="3" spans="1:12" ht="14.25" x14ac:dyDescent="0.15">
      <c r="A3" s="125" t="s">
        <v>250</v>
      </c>
      <c r="B3" s="4"/>
      <c r="C3" s="4"/>
      <c r="D3" s="4"/>
      <c r="E3" s="4"/>
      <c r="F3" s="4"/>
      <c r="G3" s="4"/>
      <c r="H3" s="4"/>
      <c r="I3" s="279" t="s">
        <v>248</v>
      </c>
      <c r="J3" s="280"/>
      <c r="K3" s="273"/>
    </row>
    <row r="4" spans="1:12" ht="3.75" customHeight="1" thickBot="1" x14ac:dyDescent="0.2">
      <c r="A4" s="3"/>
      <c r="B4" s="4"/>
      <c r="C4" s="4"/>
      <c r="D4" s="4"/>
      <c r="E4" s="4"/>
      <c r="F4" s="4"/>
      <c r="G4" s="4"/>
      <c r="H4" s="4"/>
      <c r="I4" s="123"/>
      <c r="J4" s="272"/>
    </row>
    <row r="5" spans="1:12" s="14" customFormat="1" ht="18" customHeight="1" x14ac:dyDescent="0.15">
      <c r="A5" s="281" t="s">
        <v>35</v>
      </c>
      <c r="B5" s="283" t="s">
        <v>36</v>
      </c>
      <c r="C5" s="285" t="s">
        <v>74</v>
      </c>
      <c r="D5" s="286"/>
      <c r="E5" s="287"/>
      <c r="F5" s="288" t="s">
        <v>38</v>
      </c>
      <c r="G5" s="283" t="s">
        <v>2</v>
      </c>
      <c r="H5" s="283"/>
      <c r="I5" s="283" t="s">
        <v>3</v>
      </c>
      <c r="J5" s="290" t="s">
        <v>66</v>
      </c>
    </row>
    <row r="6" spans="1:12" s="14" customFormat="1" ht="18" customHeight="1" thickBot="1" x14ac:dyDescent="0.2">
      <c r="A6" s="282"/>
      <c r="B6" s="284" t="s">
        <v>39</v>
      </c>
      <c r="C6" s="18" t="s">
        <v>0</v>
      </c>
      <c r="D6" s="274" t="s">
        <v>40</v>
      </c>
      <c r="E6" s="274" t="s">
        <v>1</v>
      </c>
      <c r="F6" s="289"/>
      <c r="G6" s="274" t="s">
        <v>5</v>
      </c>
      <c r="H6" s="274" t="s">
        <v>6</v>
      </c>
      <c r="I6" s="284"/>
      <c r="J6" s="291"/>
    </row>
    <row r="7" spans="1:12" s="14" customFormat="1" ht="6.75" customHeight="1" x14ac:dyDescent="0.15">
      <c r="A7" s="5"/>
      <c r="B7" s="6"/>
      <c r="C7" s="6"/>
      <c r="D7" s="6"/>
      <c r="E7" s="6"/>
      <c r="F7" s="6"/>
      <c r="G7" s="6"/>
      <c r="H7" s="6"/>
      <c r="I7" s="7"/>
      <c r="J7" s="13"/>
    </row>
    <row r="8" spans="1:12" s="14" customFormat="1" ht="24" customHeight="1" x14ac:dyDescent="0.15">
      <c r="A8" s="19" t="s">
        <v>8</v>
      </c>
      <c r="B8" s="20">
        <f>SUM(B10,B30,B42)</f>
        <v>422864</v>
      </c>
      <c r="C8" s="20">
        <f>SUM(C10,C30,C42)</f>
        <v>1047575</v>
      </c>
      <c r="D8" s="20">
        <f>SUM(D10,D30,D42)</f>
        <v>513781</v>
      </c>
      <c r="E8" s="20">
        <f>SUM(E10,E30,E42)</f>
        <v>533794</v>
      </c>
      <c r="F8" s="20">
        <f>SUM(F10,F30,F42)</f>
        <v>1046552</v>
      </c>
      <c r="G8" s="21">
        <f>C8-F8</f>
        <v>1023</v>
      </c>
      <c r="H8" s="22">
        <f>(G8/F8)*100</f>
        <v>9.7749562372438259E-2</v>
      </c>
      <c r="I8" s="158"/>
      <c r="J8" s="157">
        <f>SUM(J10+J30+J42)</f>
        <v>268.05</v>
      </c>
    </row>
    <row r="9" spans="1:12" s="14" customFormat="1" ht="6" customHeight="1" x14ac:dyDescent="0.15">
      <c r="A9" s="8"/>
      <c r="B9" s="9"/>
      <c r="C9" s="9"/>
      <c r="D9" s="9"/>
      <c r="E9" s="9"/>
      <c r="F9" s="9"/>
      <c r="G9" s="9"/>
      <c r="H9" s="10"/>
      <c r="I9" s="10"/>
      <c r="J9" s="11"/>
    </row>
    <row r="10" spans="1:12" s="14" customFormat="1" ht="22.5" customHeight="1" x14ac:dyDescent="0.15">
      <c r="A10" s="26" t="s">
        <v>9</v>
      </c>
      <c r="B10" s="77">
        <f>SUM(B11:B29)</f>
        <v>187946</v>
      </c>
      <c r="C10" s="77">
        <f>SUM(C11:C29)</f>
        <v>451661</v>
      </c>
      <c r="D10" s="77">
        <f>SUM(D11:D29)</f>
        <v>223844</v>
      </c>
      <c r="E10" s="77">
        <f>SUM(E11:E29)</f>
        <v>227817</v>
      </c>
      <c r="F10" s="77">
        <f>SUM(F11:F29)</f>
        <v>451202</v>
      </c>
      <c r="G10" s="48">
        <f>C10-F10</f>
        <v>459</v>
      </c>
      <c r="H10" s="49">
        <f>(G10/F10)*100</f>
        <v>0.10172827248106169</v>
      </c>
      <c r="I10" s="49"/>
      <c r="J10" s="12">
        <v>165.55</v>
      </c>
    </row>
    <row r="11" spans="1:12" s="14" customFormat="1" ht="18" customHeight="1" x14ac:dyDescent="0.15">
      <c r="A11" s="190" t="s">
        <v>10</v>
      </c>
      <c r="B11" s="330">
        <v>7427</v>
      </c>
      <c r="C11" s="330">
        <v>16080</v>
      </c>
      <c r="D11" s="330">
        <v>8288</v>
      </c>
      <c r="E11" s="330">
        <v>7792</v>
      </c>
      <c r="F11" s="191">
        <v>16133</v>
      </c>
      <c r="G11" s="193">
        <f>C11-F11</f>
        <v>-53</v>
      </c>
      <c r="H11" s="194">
        <f t="shared" ref="H11:H29" si="0">(G11/F11)*100</f>
        <v>-0.32851918428066695</v>
      </c>
      <c r="I11" s="120"/>
      <c r="J11" s="11">
        <v>5.62</v>
      </c>
      <c r="L11" s="23"/>
    </row>
    <row r="12" spans="1:12" s="14" customFormat="1" ht="18" customHeight="1" x14ac:dyDescent="0.15">
      <c r="A12" s="190" t="s">
        <v>89</v>
      </c>
      <c r="B12" s="331">
        <v>9471</v>
      </c>
      <c r="C12" s="331">
        <v>24289</v>
      </c>
      <c r="D12" s="331">
        <v>11721</v>
      </c>
      <c r="E12" s="331">
        <v>12568</v>
      </c>
      <c r="F12" s="191">
        <v>24289</v>
      </c>
      <c r="G12" s="193">
        <f t="shared" ref="G12:G29" si="1">C12-F12</f>
        <v>0</v>
      </c>
      <c r="H12" s="194">
        <f t="shared" si="0"/>
        <v>0</v>
      </c>
      <c r="I12" s="121"/>
      <c r="J12" s="11">
        <v>12.69</v>
      </c>
      <c r="L12" s="23"/>
    </row>
    <row r="13" spans="1:12" s="14" customFormat="1" ht="18" customHeight="1" x14ac:dyDescent="0.15">
      <c r="A13" s="190" t="s">
        <v>11</v>
      </c>
      <c r="B13" s="331">
        <v>16928</v>
      </c>
      <c r="C13" s="331">
        <v>42503</v>
      </c>
      <c r="D13" s="331">
        <v>20798</v>
      </c>
      <c r="E13" s="331">
        <v>21705</v>
      </c>
      <c r="F13" s="191">
        <v>42496</v>
      </c>
      <c r="G13" s="193">
        <f t="shared" si="1"/>
        <v>7</v>
      </c>
      <c r="H13" s="194">
        <f t="shared" si="0"/>
        <v>1.6472138554216868E-2</v>
      </c>
      <c r="I13" s="120"/>
      <c r="J13" s="11">
        <v>11.32</v>
      </c>
      <c r="L13" s="23"/>
    </row>
    <row r="14" spans="1:12" s="14" customFormat="1" ht="18" customHeight="1" x14ac:dyDescent="0.15">
      <c r="A14" s="190" t="s">
        <v>12</v>
      </c>
      <c r="B14" s="331">
        <v>9918</v>
      </c>
      <c r="C14" s="331">
        <v>22721</v>
      </c>
      <c r="D14" s="331">
        <v>11256</v>
      </c>
      <c r="E14" s="331">
        <v>11465</v>
      </c>
      <c r="F14" s="191">
        <v>22779</v>
      </c>
      <c r="G14" s="193">
        <f t="shared" si="1"/>
        <v>-58</v>
      </c>
      <c r="H14" s="194">
        <f t="shared" si="0"/>
        <v>-0.25462048377891922</v>
      </c>
      <c r="I14" s="121"/>
      <c r="J14" s="11">
        <v>2.19</v>
      </c>
      <c r="L14" s="23"/>
    </row>
    <row r="15" spans="1:12" s="14" customFormat="1" ht="18" customHeight="1" x14ac:dyDescent="0.15">
      <c r="A15" s="190" t="s">
        <v>13</v>
      </c>
      <c r="B15" s="331">
        <v>4846</v>
      </c>
      <c r="C15" s="331">
        <v>11978</v>
      </c>
      <c r="D15" s="331">
        <v>5828</v>
      </c>
      <c r="E15" s="331">
        <v>6150</v>
      </c>
      <c r="F15" s="191">
        <v>11977</v>
      </c>
      <c r="G15" s="193">
        <f t="shared" si="1"/>
        <v>1</v>
      </c>
      <c r="H15" s="194">
        <f t="shared" si="0"/>
        <v>8.3493362277698921E-3</v>
      </c>
      <c r="I15" s="120"/>
      <c r="J15" s="11">
        <v>0.92</v>
      </c>
      <c r="L15" s="23"/>
    </row>
    <row r="16" spans="1:12" s="14" customFormat="1" ht="18" customHeight="1" x14ac:dyDescent="0.15">
      <c r="A16" s="190" t="s">
        <v>14</v>
      </c>
      <c r="B16" s="331">
        <v>1332</v>
      </c>
      <c r="C16" s="331">
        <v>2582</v>
      </c>
      <c r="D16" s="331">
        <v>1348</v>
      </c>
      <c r="E16" s="331">
        <v>1234</v>
      </c>
      <c r="F16" s="191">
        <v>2571</v>
      </c>
      <c r="G16" s="193">
        <f t="shared" si="1"/>
        <v>11</v>
      </c>
      <c r="H16" s="194">
        <f t="shared" si="0"/>
        <v>0.42784908595877091</v>
      </c>
      <c r="I16" s="121"/>
      <c r="J16" s="11">
        <v>25.35</v>
      </c>
      <c r="L16" s="23"/>
    </row>
    <row r="17" spans="1:12" s="14" customFormat="1" ht="18" customHeight="1" x14ac:dyDescent="0.15">
      <c r="A17" s="190" t="s">
        <v>228</v>
      </c>
      <c r="B17" s="331">
        <v>8890</v>
      </c>
      <c r="C17" s="331">
        <v>20211</v>
      </c>
      <c r="D17" s="331">
        <v>9823</v>
      </c>
      <c r="E17" s="331">
        <v>10388</v>
      </c>
      <c r="F17" s="191">
        <v>20199</v>
      </c>
      <c r="G17" s="193">
        <f t="shared" si="1"/>
        <v>12</v>
      </c>
      <c r="H17" s="194">
        <f t="shared" si="0"/>
        <v>5.9408881627803355E-2</v>
      </c>
      <c r="I17" s="121"/>
      <c r="J17" s="196">
        <v>6.76</v>
      </c>
      <c r="L17" s="23"/>
    </row>
    <row r="18" spans="1:12" s="14" customFormat="1" ht="18" customHeight="1" x14ac:dyDescent="0.15">
      <c r="A18" s="190" t="s">
        <v>16</v>
      </c>
      <c r="B18" s="331">
        <v>7211</v>
      </c>
      <c r="C18" s="234">
        <v>17148</v>
      </c>
      <c r="D18" s="234">
        <v>8651</v>
      </c>
      <c r="E18" s="234">
        <v>8497</v>
      </c>
      <c r="F18" s="191">
        <v>16579</v>
      </c>
      <c r="G18" s="193">
        <f t="shared" si="1"/>
        <v>569</v>
      </c>
      <c r="H18" s="194">
        <f t="shared" si="0"/>
        <v>3.4320525966584232</v>
      </c>
      <c r="I18" s="122" t="s">
        <v>92</v>
      </c>
      <c r="J18" s="11">
        <v>11.57</v>
      </c>
      <c r="L18" s="23"/>
    </row>
    <row r="19" spans="1:12" s="14" customFormat="1" ht="18" customHeight="1" x14ac:dyDescent="0.15">
      <c r="A19" s="190" t="s">
        <v>17</v>
      </c>
      <c r="B19" s="331">
        <v>12829</v>
      </c>
      <c r="C19" s="234">
        <v>31569</v>
      </c>
      <c r="D19" s="234">
        <v>15851</v>
      </c>
      <c r="E19" s="234">
        <v>15718</v>
      </c>
      <c r="F19" s="191">
        <v>31672</v>
      </c>
      <c r="G19" s="193">
        <f t="shared" si="1"/>
        <v>-103</v>
      </c>
      <c r="H19" s="194">
        <f t="shared" si="0"/>
        <v>-0.32520838595604951</v>
      </c>
      <c r="I19" s="121" t="s">
        <v>136</v>
      </c>
      <c r="J19" s="11">
        <v>25.04</v>
      </c>
      <c r="L19" s="23"/>
    </row>
    <row r="20" spans="1:12" s="14" customFormat="1" ht="18" customHeight="1" x14ac:dyDescent="0.15">
      <c r="A20" s="190" t="s">
        <v>18</v>
      </c>
      <c r="B20" s="331">
        <v>16040</v>
      </c>
      <c r="C20" s="234">
        <v>36595</v>
      </c>
      <c r="D20" s="234">
        <v>18627</v>
      </c>
      <c r="E20" s="234">
        <v>17968</v>
      </c>
      <c r="F20" s="191">
        <v>36599</v>
      </c>
      <c r="G20" s="193">
        <f t="shared" si="1"/>
        <v>-4</v>
      </c>
      <c r="H20" s="194">
        <f t="shared" si="0"/>
        <v>-1.0929260362304981E-2</v>
      </c>
      <c r="I20" s="121" t="s">
        <v>233</v>
      </c>
      <c r="J20" s="11">
        <v>15.05</v>
      </c>
      <c r="L20" s="23"/>
    </row>
    <row r="21" spans="1:12" s="14" customFormat="1" ht="18" customHeight="1" x14ac:dyDescent="0.15">
      <c r="A21" s="190" t="s">
        <v>19</v>
      </c>
      <c r="B21" s="331">
        <v>6993</v>
      </c>
      <c r="C21" s="234">
        <v>16328</v>
      </c>
      <c r="D21" s="234">
        <v>8321</v>
      </c>
      <c r="E21" s="234">
        <v>8007</v>
      </c>
      <c r="F21" s="191">
        <v>16353</v>
      </c>
      <c r="G21" s="193">
        <f t="shared" si="1"/>
        <v>-25</v>
      </c>
      <c r="H21" s="194">
        <f t="shared" si="0"/>
        <v>-0.15287714792392834</v>
      </c>
      <c r="I21" s="121" t="s">
        <v>234</v>
      </c>
      <c r="J21" s="11">
        <v>13.78</v>
      </c>
      <c r="L21" s="23"/>
    </row>
    <row r="22" spans="1:12" s="14" customFormat="1" ht="18" customHeight="1" x14ac:dyDescent="0.15">
      <c r="A22" s="190" t="s">
        <v>20</v>
      </c>
      <c r="B22" s="331">
        <v>16132</v>
      </c>
      <c r="C22" s="234">
        <v>39464</v>
      </c>
      <c r="D22" s="234">
        <v>19176</v>
      </c>
      <c r="E22" s="234">
        <v>20288</v>
      </c>
      <c r="F22" s="191">
        <v>39491</v>
      </c>
      <c r="G22" s="193">
        <f t="shared" si="1"/>
        <v>-27</v>
      </c>
      <c r="H22" s="194">
        <f t="shared" si="0"/>
        <v>-6.8370008356334347E-2</v>
      </c>
      <c r="I22" s="121" t="s">
        <v>235</v>
      </c>
      <c r="J22" s="11">
        <v>2.31</v>
      </c>
      <c r="L22" s="23"/>
    </row>
    <row r="23" spans="1:12" s="14" customFormat="1" ht="18" customHeight="1" x14ac:dyDescent="0.15">
      <c r="A23" s="190" t="s">
        <v>21</v>
      </c>
      <c r="B23" s="331">
        <v>12805</v>
      </c>
      <c r="C23" s="234">
        <v>34231</v>
      </c>
      <c r="D23" s="234">
        <v>16625</v>
      </c>
      <c r="E23" s="234">
        <v>17606</v>
      </c>
      <c r="F23" s="191">
        <v>34232</v>
      </c>
      <c r="G23" s="193">
        <f t="shared" si="1"/>
        <v>-1</v>
      </c>
      <c r="H23" s="194">
        <f t="shared" si="0"/>
        <v>-2.9212432811404534E-3</v>
      </c>
      <c r="I23" s="121" t="s">
        <v>236</v>
      </c>
      <c r="J23" s="11">
        <v>1.94</v>
      </c>
      <c r="L23" s="23"/>
    </row>
    <row r="24" spans="1:12" s="14" customFormat="1" ht="18" customHeight="1" x14ac:dyDescent="0.15">
      <c r="A24" s="190" t="s">
        <v>22</v>
      </c>
      <c r="B24" s="331">
        <v>10433</v>
      </c>
      <c r="C24" s="234">
        <v>20591</v>
      </c>
      <c r="D24" s="234">
        <v>10655</v>
      </c>
      <c r="E24" s="234">
        <v>9936</v>
      </c>
      <c r="F24" s="191">
        <v>20600</v>
      </c>
      <c r="G24" s="193">
        <f t="shared" si="1"/>
        <v>-9</v>
      </c>
      <c r="H24" s="194">
        <f t="shared" si="0"/>
        <v>-4.3689320388349516E-2</v>
      </c>
      <c r="I24" s="121"/>
      <c r="J24" s="11">
        <v>6.01</v>
      </c>
      <c r="L24" s="23"/>
    </row>
    <row r="25" spans="1:12" s="14" customFormat="1" ht="18" customHeight="1" x14ac:dyDescent="0.15">
      <c r="A25" s="190" t="s">
        <v>23</v>
      </c>
      <c r="B25" s="331">
        <v>8897</v>
      </c>
      <c r="C25" s="234">
        <v>23138</v>
      </c>
      <c r="D25" s="234">
        <v>11248</v>
      </c>
      <c r="E25" s="234">
        <v>11890</v>
      </c>
      <c r="F25" s="191">
        <v>23188</v>
      </c>
      <c r="G25" s="193">
        <f t="shared" si="1"/>
        <v>-50</v>
      </c>
      <c r="H25" s="194">
        <f t="shared" si="0"/>
        <v>-0.21562877350353632</v>
      </c>
      <c r="I25" s="240"/>
      <c r="J25" s="11">
        <v>0.69</v>
      </c>
      <c r="L25" s="23"/>
    </row>
    <row r="26" spans="1:12" s="14" customFormat="1" ht="18" customHeight="1" x14ac:dyDescent="0.15">
      <c r="A26" s="190" t="s">
        <v>24</v>
      </c>
      <c r="B26" s="331">
        <v>13335</v>
      </c>
      <c r="C26" s="234">
        <v>33687</v>
      </c>
      <c r="D26" s="234">
        <v>16627</v>
      </c>
      <c r="E26" s="234">
        <v>17060</v>
      </c>
      <c r="F26" s="191">
        <v>33691</v>
      </c>
      <c r="G26" s="193">
        <f t="shared" si="1"/>
        <v>-4</v>
      </c>
      <c r="H26" s="194">
        <f t="shared" si="0"/>
        <v>-1.1872606927666143E-2</v>
      </c>
      <c r="I26" s="240"/>
      <c r="J26" s="11">
        <v>4.28</v>
      </c>
      <c r="L26" s="23"/>
    </row>
    <row r="27" spans="1:12" s="14" customFormat="1" ht="18" customHeight="1" x14ac:dyDescent="0.15">
      <c r="A27" s="190" t="s">
        <v>25</v>
      </c>
      <c r="B27" s="331">
        <v>19235</v>
      </c>
      <c r="C27" s="234">
        <v>47974</v>
      </c>
      <c r="D27" s="234">
        <v>23326</v>
      </c>
      <c r="E27" s="234">
        <v>24648</v>
      </c>
      <c r="F27" s="191">
        <v>48009</v>
      </c>
      <c r="G27" s="193">
        <f t="shared" si="1"/>
        <v>-35</v>
      </c>
      <c r="H27" s="194">
        <f t="shared" si="0"/>
        <v>-7.2902997354662658E-2</v>
      </c>
      <c r="I27" s="121"/>
      <c r="J27" s="11">
        <v>1.94</v>
      </c>
      <c r="L27" s="23"/>
    </row>
    <row r="28" spans="1:12" s="14" customFormat="1" ht="18" customHeight="1" x14ac:dyDescent="0.15">
      <c r="A28" s="190" t="s">
        <v>26</v>
      </c>
      <c r="B28" s="331">
        <v>3869</v>
      </c>
      <c r="C28" s="234">
        <v>8160</v>
      </c>
      <c r="D28" s="234">
        <v>4312</v>
      </c>
      <c r="E28" s="234">
        <v>3848</v>
      </c>
      <c r="F28" s="191">
        <v>7932</v>
      </c>
      <c r="G28" s="193">
        <f t="shared" si="1"/>
        <v>228</v>
      </c>
      <c r="H28" s="194">
        <f t="shared" si="0"/>
        <v>2.8744326777609683</v>
      </c>
      <c r="I28" s="241"/>
      <c r="J28" s="11">
        <v>7.3</v>
      </c>
      <c r="L28" s="23"/>
    </row>
    <row r="29" spans="1:12" s="14" customFormat="1" ht="18" customHeight="1" x14ac:dyDescent="0.15">
      <c r="A29" s="190" t="s">
        <v>27</v>
      </c>
      <c r="B29" s="333">
        <v>1355</v>
      </c>
      <c r="C29" s="332">
        <v>2412</v>
      </c>
      <c r="D29" s="332">
        <v>1363</v>
      </c>
      <c r="E29" s="332">
        <v>1049</v>
      </c>
      <c r="F29" s="191">
        <v>2412</v>
      </c>
      <c r="G29" s="193">
        <f t="shared" si="1"/>
        <v>0</v>
      </c>
      <c r="H29" s="194">
        <f t="shared" si="0"/>
        <v>0</v>
      </c>
      <c r="I29" s="197"/>
      <c r="J29" s="11">
        <v>10.79</v>
      </c>
      <c r="L29" s="23"/>
    </row>
    <row r="30" spans="1:12" s="14" customFormat="1" ht="21.75" customHeight="1" x14ac:dyDescent="0.15">
      <c r="A30" s="28" t="s">
        <v>43</v>
      </c>
      <c r="B30" s="79">
        <f>SUM(B31:B41)</f>
        <v>121184</v>
      </c>
      <c r="C30" s="80">
        <f>SUM(C31:C41)</f>
        <v>294650</v>
      </c>
      <c r="D30" s="79">
        <f>SUM(D31:D41)</f>
        <v>143527</v>
      </c>
      <c r="E30" s="79">
        <f>SUM(E31:E41)</f>
        <v>151123</v>
      </c>
      <c r="F30" s="80">
        <f>SUM(F31:F41)</f>
        <v>294736</v>
      </c>
      <c r="G30" s="48">
        <f>C30-F30</f>
        <v>-86</v>
      </c>
      <c r="H30" s="55">
        <f>(G30/F30)*100</f>
        <v>-2.9178654796156559E-2</v>
      </c>
      <c r="I30" s="241" t="s">
        <v>97</v>
      </c>
      <c r="J30" s="170">
        <v>59.94</v>
      </c>
      <c r="L30" s="23"/>
    </row>
    <row r="31" spans="1:12" s="14" customFormat="1" ht="18.75" customHeight="1" x14ac:dyDescent="0.15">
      <c r="A31" s="204" t="s">
        <v>96</v>
      </c>
      <c r="B31" s="330">
        <v>11746</v>
      </c>
      <c r="C31" s="330">
        <v>34141</v>
      </c>
      <c r="D31" s="330">
        <v>16658</v>
      </c>
      <c r="E31" s="330">
        <v>17483</v>
      </c>
      <c r="F31" s="262">
        <v>34120</v>
      </c>
      <c r="G31" s="193">
        <f t="shared" ref="G31:G41" si="2">C31-F31</f>
        <v>21</v>
      </c>
      <c r="H31" s="194">
        <f t="shared" ref="H31:H41" si="3">(G31/F31)*100</f>
        <v>6.1547479484173502E-2</v>
      </c>
      <c r="I31" s="54" t="s">
        <v>99</v>
      </c>
      <c r="J31" s="196">
        <v>6.82</v>
      </c>
      <c r="L31" s="23"/>
    </row>
    <row r="32" spans="1:12" s="14" customFormat="1" ht="18.75" customHeight="1" x14ac:dyDescent="0.15">
      <c r="A32" s="204" t="s">
        <v>98</v>
      </c>
      <c r="B32" s="331">
        <v>18803</v>
      </c>
      <c r="C32" s="331">
        <v>48097</v>
      </c>
      <c r="D32" s="331">
        <v>23342</v>
      </c>
      <c r="E32" s="331">
        <v>24755</v>
      </c>
      <c r="F32" s="191">
        <v>48098</v>
      </c>
      <c r="G32" s="193">
        <f t="shared" si="2"/>
        <v>-1</v>
      </c>
      <c r="H32" s="194">
        <f t="shared" si="3"/>
        <v>-2.0790885275895048E-3</v>
      </c>
      <c r="I32" s="54" t="s">
        <v>101</v>
      </c>
      <c r="J32" s="196">
        <v>2.84</v>
      </c>
      <c r="L32" s="23"/>
    </row>
    <row r="33" spans="1:12" s="14" customFormat="1" ht="18.75" customHeight="1" x14ac:dyDescent="0.15">
      <c r="A33" s="204" t="s">
        <v>100</v>
      </c>
      <c r="B33" s="331">
        <v>10459</v>
      </c>
      <c r="C33" s="331">
        <v>25058</v>
      </c>
      <c r="D33" s="331">
        <v>12116</v>
      </c>
      <c r="E33" s="331">
        <v>12942</v>
      </c>
      <c r="F33" s="191">
        <v>25141</v>
      </c>
      <c r="G33" s="193">
        <f t="shared" si="2"/>
        <v>-83</v>
      </c>
      <c r="H33" s="194">
        <f t="shared" si="3"/>
        <v>-0.33013802155841054</v>
      </c>
      <c r="I33" s="54" t="s">
        <v>93</v>
      </c>
      <c r="J33" s="196">
        <v>1.53</v>
      </c>
      <c r="L33" s="23"/>
    </row>
    <row r="34" spans="1:12" s="14" customFormat="1" ht="18.75" customHeight="1" x14ac:dyDescent="0.15">
      <c r="A34" s="204" t="s">
        <v>102</v>
      </c>
      <c r="B34" s="331">
        <v>14712</v>
      </c>
      <c r="C34" s="331">
        <v>39860</v>
      </c>
      <c r="D34" s="331">
        <v>19267</v>
      </c>
      <c r="E34" s="331">
        <v>20593</v>
      </c>
      <c r="F34" s="191">
        <v>39841</v>
      </c>
      <c r="G34" s="193">
        <f t="shared" si="2"/>
        <v>19</v>
      </c>
      <c r="H34" s="194">
        <f t="shared" si="3"/>
        <v>4.768956602494917E-2</v>
      </c>
      <c r="I34" s="54" t="s">
        <v>103</v>
      </c>
      <c r="J34" s="196">
        <v>5.67</v>
      </c>
      <c r="L34" s="23"/>
    </row>
    <row r="35" spans="1:12" s="14" customFormat="1" ht="18.75" customHeight="1" x14ac:dyDescent="0.15">
      <c r="A35" s="204" t="s">
        <v>104</v>
      </c>
      <c r="B35" s="331">
        <v>13041</v>
      </c>
      <c r="C35" s="331">
        <v>31904</v>
      </c>
      <c r="D35" s="331">
        <v>15256</v>
      </c>
      <c r="E35" s="331">
        <v>16648</v>
      </c>
      <c r="F35" s="191">
        <v>31938</v>
      </c>
      <c r="G35" s="193">
        <f t="shared" si="2"/>
        <v>-34</v>
      </c>
      <c r="H35" s="194">
        <f t="shared" si="3"/>
        <v>-0.10645625900181602</v>
      </c>
      <c r="I35" s="54" t="s">
        <v>105</v>
      </c>
      <c r="J35" s="196">
        <v>1.77</v>
      </c>
      <c r="L35" s="23"/>
    </row>
    <row r="36" spans="1:12" s="14" customFormat="1" ht="18.75" customHeight="1" x14ac:dyDescent="0.15">
      <c r="A36" s="204" t="s">
        <v>28</v>
      </c>
      <c r="B36" s="331">
        <v>11160</v>
      </c>
      <c r="C36" s="331">
        <v>21327</v>
      </c>
      <c r="D36" s="331">
        <v>10341</v>
      </c>
      <c r="E36" s="331">
        <v>10986</v>
      </c>
      <c r="F36" s="191">
        <v>21332</v>
      </c>
      <c r="G36" s="193">
        <f t="shared" si="2"/>
        <v>-5</v>
      </c>
      <c r="H36" s="194">
        <f t="shared" si="3"/>
        <v>-2.3438964935308455E-2</v>
      </c>
      <c r="I36" s="54" t="s">
        <v>130</v>
      </c>
      <c r="J36" s="196">
        <v>0.8</v>
      </c>
      <c r="L36" s="23"/>
    </row>
    <row r="37" spans="1:12" s="14" customFormat="1" ht="18.75" customHeight="1" x14ac:dyDescent="0.15">
      <c r="A37" s="204" t="s">
        <v>29</v>
      </c>
      <c r="B37" s="331">
        <v>9018</v>
      </c>
      <c r="C37" s="331">
        <v>25266</v>
      </c>
      <c r="D37" s="331">
        <v>12208</v>
      </c>
      <c r="E37" s="331">
        <v>13058</v>
      </c>
      <c r="F37" s="191">
        <v>25347</v>
      </c>
      <c r="G37" s="193">
        <f t="shared" si="2"/>
        <v>-81</v>
      </c>
      <c r="H37" s="194">
        <f t="shared" si="3"/>
        <v>-0.31956444549650848</v>
      </c>
      <c r="I37" s="54" t="s">
        <v>106</v>
      </c>
      <c r="J37" s="196">
        <v>2.21</v>
      </c>
      <c r="L37" s="23"/>
    </row>
    <row r="38" spans="1:12" s="14" customFormat="1" ht="18.75" customHeight="1" x14ac:dyDescent="0.15">
      <c r="A38" s="204" t="s">
        <v>30</v>
      </c>
      <c r="B38" s="331">
        <v>5927</v>
      </c>
      <c r="C38" s="234">
        <v>16886</v>
      </c>
      <c r="D38" s="234">
        <v>7970</v>
      </c>
      <c r="E38" s="234">
        <v>8916</v>
      </c>
      <c r="F38" s="191">
        <v>16869</v>
      </c>
      <c r="G38" s="193">
        <f t="shared" si="2"/>
        <v>17</v>
      </c>
      <c r="H38" s="194">
        <f t="shared" si="3"/>
        <v>0.1007765724109313</v>
      </c>
      <c r="I38" s="54" t="s">
        <v>167</v>
      </c>
      <c r="J38" s="196">
        <v>0.63</v>
      </c>
      <c r="L38" s="23"/>
    </row>
    <row r="39" spans="1:12" s="14" customFormat="1" ht="18.75" customHeight="1" x14ac:dyDescent="0.15">
      <c r="A39" s="204" t="s">
        <v>31</v>
      </c>
      <c r="B39" s="331">
        <v>1879</v>
      </c>
      <c r="C39" s="234">
        <v>3538</v>
      </c>
      <c r="D39" s="234">
        <v>1979</v>
      </c>
      <c r="E39" s="234">
        <v>1559</v>
      </c>
      <c r="F39" s="191">
        <v>3556</v>
      </c>
      <c r="G39" s="193">
        <f t="shared" si="2"/>
        <v>-18</v>
      </c>
      <c r="H39" s="194">
        <f t="shared" si="3"/>
        <v>-0.50618672665916764</v>
      </c>
      <c r="I39" s="54" t="s">
        <v>133</v>
      </c>
      <c r="J39" s="196">
        <v>10.28</v>
      </c>
      <c r="L39" s="23"/>
    </row>
    <row r="40" spans="1:12" s="14" customFormat="1" ht="18.75" customHeight="1" x14ac:dyDescent="0.15">
      <c r="A40" s="204" t="s">
        <v>32</v>
      </c>
      <c r="B40" s="331">
        <v>14300</v>
      </c>
      <c r="C40" s="234">
        <v>26291</v>
      </c>
      <c r="D40" s="234">
        <v>12750</v>
      </c>
      <c r="E40" s="234">
        <v>13541</v>
      </c>
      <c r="F40" s="191">
        <v>26283</v>
      </c>
      <c r="G40" s="193">
        <f t="shared" si="2"/>
        <v>8</v>
      </c>
      <c r="H40" s="194">
        <f t="shared" si="3"/>
        <v>3.0437925655366585E-2</v>
      </c>
      <c r="I40" s="54" t="s">
        <v>135</v>
      </c>
      <c r="J40" s="196">
        <v>2.41</v>
      </c>
      <c r="L40" s="23"/>
    </row>
    <row r="41" spans="1:12" s="14" customFormat="1" ht="18.75" customHeight="1" x14ac:dyDescent="0.15">
      <c r="A41" s="204" t="s">
        <v>108</v>
      </c>
      <c r="B41" s="333">
        <v>10139</v>
      </c>
      <c r="C41" s="332">
        <v>22282</v>
      </c>
      <c r="D41" s="332">
        <v>11640</v>
      </c>
      <c r="E41" s="332">
        <v>10642</v>
      </c>
      <c r="F41" s="191">
        <v>22211</v>
      </c>
      <c r="G41" s="193">
        <f t="shared" si="2"/>
        <v>71</v>
      </c>
      <c r="H41" s="194">
        <f t="shared" si="3"/>
        <v>0.31966142902165595</v>
      </c>
      <c r="I41" s="54" t="s">
        <v>107</v>
      </c>
      <c r="J41" s="196">
        <v>24.98</v>
      </c>
      <c r="L41" s="23"/>
    </row>
    <row r="42" spans="1:12" s="14" customFormat="1" ht="24" customHeight="1" x14ac:dyDescent="0.15">
      <c r="A42" s="28" t="s">
        <v>44</v>
      </c>
      <c r="B42" s="79">
        <f>SUM(B43:B51)</f>
        <v>113734</v>
      </c>
      <c r="C42" s="79">
        <f>SUM(C43:C51)</f>
        <v>301264</v>
      </c>
      <c r="D42" s="79">
        <f>SUM(D43:D51)</f>
        <v>146410</v>
      </c>
      <c r="E42" s="79">
        <f>SUM(E43:E51)</f>
        <v>154854</v>
      </c>
      <c r="F42" s="79">
        <f>SUM(F43:F51)</f>
        <v>300614</v>
      </c>
      <c r="G42" s="48">
        <f>C42-F42</f>
        <v>650</v>
      </c>
      <c r="H42" s="55">
        <f>(G42/F42)*100</f>
        <v>0.21622412795145934</v>
      </c>
      <c r="I42" s="53"/>
      <c r="J42" s="15">
        <v>42.56</v>
      </c>
      <c r="L42" s="23"/>
    </row>
    <row r="43" spans="1:12" s="14" customFormat="1" ht="21" customHeight="1" x14ac:dyDescent="0.15">
      <c r="A43" s="204" t="s">
        <v>109</v>
      </c>
      <c r="B43" s="330">
        <v>10591</v>
      </c>
      <c r="C43" s="330">
        <v>28678</v>
      </c>
      <c r="D43" s="330">
        <v>13980</v>
      </c>
      <c r="E43" s="330">
        <v>14698</v>
      </c>
      <c r="F43" s="191">
        <v>28714</v>
      </c>
      <c r="G43" s="193">
        <f t="shared" ref="G43:G51" si="4">C43-F43</f>
        <v>-36</v>
      </c>
      <c r="H43" s="194">
        <f t="shared" ref="H43:H51" si="5">(G43/F43)*100</f>
        <v>-0.12537438183464511</v>
      </c>
      <c r="I43" s="211" t="s">
        <v>110</v>
      </c>
      <c r="J43" s="196">
        <v>0.65</v>
      </c>
      <c r="L43" s="23"/>
    </row>
    <row r="44" spans="1:12" s="14" customFormat="1" ht="21" customHeight="1" x14ac:dyDescent="0.15">
      <c r="A44" s="204" t="s">
        <v>111</v>
      </c>
      <c r="B44" s="331">
        <v>8112</v>
      </c>
      <c r="C44" s="331">
        <v>19605</v>
      </c>
      <c r="D44" s="331">
        <v>9672</v>
      </c>
      <c r="E44" s="331">
        <v>9933</v>
      </c>
      <c r="F44" s="191">
        <v>19641</v>
      </c>
      <c r="G44" s="193">
        <f t="shared" si="4"/>
        <v>-36</v>
      </c>
      <c r="H44" s="194">
        <f t="shared" si="5"/>
        <v>-0.18329005651443409</v>
      </c>
      <c r="I44" s="54" t="s">
        <v>112</v>
      </c>
      <c r="J44" s="196">
        <v>0.82</v>
      </c>
      <c r="L44" s="23"/>
    </row>
    <row r="45" spans="1:12" s="14" customFormat="1" ht="21" customHeight="1" x14ac:dyDescent="0.15">
      <c r="A45" s="204" t="s">
        <v>113</v>
      </c>
      <c r="B45" s="331">
        <v>12257</v>
      </c>
      <c r="C45" s="331">
        <v>36956</v>
      </c>
      <c r="D45" s="331">
        <v>17956</v>
      </c>
      <c r="E45" s="331">
        <v>19000</v>
      </c>
      <c r="F45" s="191">
        <v>36952</v>
      </c>
      <c r="G45" s="193">
        <f t="shared" si="4"/>
        <v>4</v>
      </c>
      <c r="H45" s="194">
        <f t="shared" si="5"/>
        <v>1.0824853864472829E-2</v>
      </c>
      <c r="I45" s="54" t="s">
        <v>240</v>
      </c>
      <c r="J45" s="196">
        <v>1.1200000000000001</v>
      </c>
      <c r="L45" s="23"/>
    </row>
    <row r="46" spans="1:12" s="14" customFormat="1" ht="21" customHeight="1" x14ac:dyDescent="0.15">
      <c r="A46" s="204" t="s">
        <v>115</v>
      </c>
      <c r="B46" s="331">
        <v>20015</v>
      </c>
      <c r="C46" s="331">
        <v>53071</v>
      </c>
      <c r="D46" s="331">
        <v>25976</v>
      </c>
      <c r="E46" s="331">
        <v>27095</v>
      </c>
      <c r="F46" s="191">
        <v>53070</v>
      </c>
      <c r="G46" s="193">
        <f t="shared" si="4"/>
        <v>1</v>
      </c>
      <c r="H46" s="194">
        <f t="shared" si="5"/>
        <v>1.884303749764462E-3</v>
      </c>
      <c r="I46" s="54" t="s">
        <v>241</v>
      </c>
      <c r="J46" s="196">
        <v>2.19</v>
      </c>
      <c r="L46" s="23"/>
    </row>
    <row r="47" spans="1:12" s="14" customFormat="1" ht="21" customHeight="1" x14ac:dyDescent="0.15">
      <c r="A47" s="204" t="s">
        <v>117</v>
      </c>
      <c r="B47" s="331">
        <v>10563</v>
      </c>
      <c r="C47" s="331">
        <v>28688</v>
      </c>
      <c r="D47" s="331">
        <v>13531</v>
      </c>
      <c r="E47" s="331">
        <v>15157</v>
      </c>
      <c r="F47" s="191">
        <v>28709</v>
      </c>
      <c r="G47" s="193">
        <f t="shared" si="4"/>
        <v>-21</v>
      </c>
      <c r="H47" s="194">
        <f>(G47/F47)*100</f>
        <v>-7.3147793374899864E-2</v>
      </c>
      <c r="I47" s="54"/>
      <c r="J47" s="196">
        <v>0.97</v>
      </c>
      <c r="L47" s="23"/>
    </row>
    <row r="48" spans="1:12" s="14" customFormat="1" ht="21" customHeight="1" x14ac:dyDescent="0.15">
      <c r="A48" s="204" t="s">
        <v>119</v>
      </c>
      <c r="B48" s="331">
        <v>11951</v>
      </c>
      <c r="C48" s="331">
        <v>30090</v>
      </c>
      <c r="D48" s="331">
        <v>14119</v>
      </c>
      <c r="E48" s="331">
        <v>15971</v>
      </c>
      <c r="F48" s="191">
        <v>30169</v>
      </c>
      <c r="G48" s="193">
        <f t="shared" si="4"/>
        <v>-79</v>
      </c>
      <c r="H48" s="194">
        <f t="shared" si="5"/>
        <v>-0.26185819881335148</v>
      </c>
      <c r="I48" s="275"/>
      <c r="J48" s="196">
        <v>0.96</v>
      </c>
      <c r="L48" s="23"/>
    </row>
    <row r="49" spans="1:12" s="14" customFormat="1" ht="21" customHeight="1" x14ac:dyDescent="0.15">
      <c r="A49" s="204" t="s">
        <v>120</v>
      </c>
      <c r="B49" s="331">
        <v>15086</v>
      </c>
      <c r="C49" s="331">
        <v>34710</v>
      </c>
      <c r="D49" s="331">
        <v>16846</v>
      </c>
      <c r="E49" s="331">
        <v>17864</v>
      </c>
      <c r="F49" s="191">
        <v>34372</v>
      </c>
      <c r="G49" s="193">
        <f t="shared" si="4"/>
        <v>338</v>
      </c>
      <c r="H49" s="194">
        <f t="shared" si="5"/>
        <v>0.98335854765506814</v>
      </c>
      <c r="I49" s="275"/>
      <c r="J49" s="196">
        <v>3.52</v>
      </c>
      <c r="L49" s="23"/>
    </row>
    <row r="50" spans="1:12" s="14" customFormat="1" ht="21" customHeight="1" x14ac:dyDescent="0.15">
      <c r="A50" s="204" t="s">
        <v>121</v>
      </c>
      <c r="B50" s="331">
        <v>6907</v>
      </c>
      <c r="C50" s="234">
        <v>19125</v>
      </c>
      <c r="D50" s="234">
        <v>9454</v>
      </c>
      <c r="E50" s="234">
        <v>9671</v>
      </c>
      <c r="F50" s="191">
        <v>18809</v>
      </c>
      <c r="G50" s="193">
        <f t="shared" si="4"/>
        <v>316</v>
      </c>
      <c r="H50" s="194">
        <f t="shared" si="5"/>
        <v>1.6800467861130308</v>
      </c>
      <c r="I50" s="54"/>
      <c r="J50" s="196">
        <v>13.17</v>
      </c>
      <c r="L50" s="23"/>
    </row>
    <row r="51" spans="1:12" s="14" customFormat="1" ht="21" customHeight="1" thickBot="1" x14ac:dyDescent="0.2">
      <c r="A51" s="29" t="s">
        <v>33</v>
      </c>
      <c r="B51" s="334">
        <v>18252</v>
      </c>
      <c r="C51" s="335">
        <v>50341</v>
      </c>
      <c r="D51" s="335">
        <v>24876</v>
      </c>
      <c r="E51" s="335">
        <v>25465</v>
      </c>
      <c r="F51" s="255">
        <v>50178</v>
      </c>
      <c r="G51" s="257">
        <f t="shared" si="4"/>
        <v>163</v>
      </c>
      <c r="H51" s="58">
        <f t="shared" si="5"/>
        <v>0.32484355693730316</v>
      </c>
      <c r="I51" s="258"/>
      <c r="J51" s="16">
        <v>19.16</v>
      </c>
      <c r="L51" s="23"/>
    </row>
    <row r="52" spans="1:12" s="30" customFormat="1" ht="15" thickTop="1" x14ac:dyDescent="0.15">
      <c r="A52" s="60" t="s">
        <v>129</v>
      </c>
      <c r="B52" s="61"/>
      <c r="C52" s="60"/>
      <c r="D52" s="60"/>
      <c r="E52" s="60"/>
      <c r="F52" s="60"/>
      <c r="G52" s="60"/>
      <c r="H52" s="60"/>
      <c r="I52" s="62"/>
      <c r="J52" s="62"/>
    </row>
    <row r="53" spans="1:12" s="30" customFormat="1" ht="14.25" x14ac:dyDescent="0.15">
      <c r="A53" s="117"/>
      <c r="B53" s="61"/>
      <c r="C53" s="60"/>
      <c r="D53" s="60"/>
      <c r="E53" s="60"/>
      <c r="F53" s="60"/>
      <c r="G53" s="60"/>
      <c r="H53" s="60"/>
      <c r="I53" s="62"/>
      <c r="J53" s="62"/>
    </row>
  </sheetData>
  <mergeCells count="9">
    <mergeCell ref="A1:J1"/>
    <mergeCell ref="I3:J3"/>
    <mergeCell ref="A5:A6"/>
    <mergeCell ref="B5:B6"/>
    <mergeCell ref="C5:E5"/>
    <mergeCell ref="F5:F6"/>
    <mergeCell ref="G5:H5"/>
    <mergeCell ref="I5:I6"/>
    <mergeCell ref="J5:J6"/>
  </mergeCells>
  <phoneticPr fontId="3" type="noConversion"/>
  <conditionalFormatting sqref="C11:C29">
    <cfRule type="dataBar" priority="5">
      <dataBar>
        <cfvo type="min"/>
        <cfvo type="max"/>
        <color rgb="FF63C384"/>
      </dataBar>
    </cfRule>
  </conditionalFormatting>
  <conditionalFormatting sqref="C31:C40">
    <cfRule type="dataBar" priority="4">
      <dataBar>
        <cfvo type="min"/>
        <cfvo type="max"/>
        <color rgb="FF63C384"/>
      </dataBar>
    </cfRule>
  </conditionalFormatting>
  <conditionalFormatting sqref="C41">
    <cfRule type="dataBar" priority="3">
      <dataBar>
        <cfvo type="min"/>
        <cfvo type="max"/>
        <color rgb="FF63C384"/>
      </dataBar>
    </cfRule>
  </conditionalFormatting>
  <conditionalFormatting sqref="C43:C50">
    <cfRule type="dataBar" priority="2">
      <dataBar>
        <cfvo type="min"/>
        <cfvo type="max"/>
        <color rgb="FF63C384"/>
      </dataBar>
    </cfRule>
  </conditionalFormatting>
  <conditionalFormatting sqref="C51">
    <cfRule type="dataBar" priority="1">
      <dataBar>
        <cfvo type="min"/>
        <cfvo type="max"/>
        <color rgb="FF63C384"/>
      </dataBar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J61"/>
  <sheetViews>
    <sheetView zoomScaleNormal="100" workbookViewId="0">
      <pane ySplit="10" topLeftCell="A11" activePane="bottomLeft" state="frozen"/>
      <selection activeCell="I30" sqref="I30"/>
      <selection pane="bottomLeft" activeCell="N26" sqref="N26"/>
    </sheetView>
  </sheetViews>
  <sheetFormatPr defaultRowHeight="13.5" x14ac:dyDescent="0.15"/>
  <cols>
    <col min="1" max="1" width="7.77734375" style="14" customWidth="1"/>
    <col min="2" max="2" width="8.109375" style="14" customWidth="1"/>
    <col min="3" max="3" width="18.88671875" style="14" customWidth="1"/>
    <col min="4" max="4" width="8.21875" style="14" customWidth="1"/>
    <col min="5" max="5" width="8.33203125" style="14" customWidth="1"/>
    <col min="6" max="6" width="9.33203125" style="14" customWidth="1"/>
    <col min="7" max="7" width="9.44140625" customWidth="1"/>
    <col min="8" max="8" width="9.33203125" customWidth="1"/>
    <col min="9" max="9" width="11.33203125" style="71" customWidth="1"/>
    <col min="10" max="10" width="7.44140625" customWidth="1"/>
    <col min="11" max="11" width="8.21875" customWidth="1"/>
  </cols>
  <sheetData>
    <row r="1" spans="1:10" ht="26.25" customHeight="1" thickTop="1" x14ac:dyDescent="0.25">
      <c r="A1" s="276" t="s">
        <v>137</v>
      </c>
      <c r="B1" s="292"/>
      <c r="C1" s="292"/>
      <c r="D1" s="292"/>
      <c r="E1" s="292"/>
      <c r="F1" s="292"/>
      <c r="G1" s="292"/>
      <c r="H1" s="292"/>
      <c r="I1" s="292"/>
      <c r="J1" s="293"/>
    </row>
    <row r="2" spans="1:10" ht="6.75" customHeight="1" x14ac:dyDescent="0.15">
      <c r="A2" s="24"/>
      <c r="B2" s="25"/>
      <c r="C2" s="25"/>
      <c r="D2" s="25"/>
      <c r="E2" s="25"/>
      <c r="F2" s="25"/>
      <c r="G2" s="1"/>
      <c r="H2" s="1"/>
      <c r="I2" s="70"/>
      <c r="J2" s="2"/>
    </row>
    <row r="3" spans="1:10" ht="14.25" x14ac:dyDescent="0.15">
      <c r="A3" s="125" t="s">
        <v>138</v>
      </c>
      <c r="B3" s="4"/>
      <c r="C3" s="4"/>
      <c r="D3" s="4"/>
      <c r="E3" s="4"/>
      <c r="F3" s="4"/>
      <c r="G3" s="4"/>
      <c r="H3" s="4"/>
      <c r="I3" s="279" t="s">
        <v>51</v>
      </c>
      <c r="J3" s="280"/>
    </row>
    <row r="4" spans="1:10" ht="3.75" customHeight="1" thickBot="1" x14ac:dyDescent="0.2">
      <c r="A4" s="3"/>
      <c r="B4" s="4"/>
      <c r="C4" s="4"/>
      <c r="D4" s="4"/>
      <c r="E4" s="4"/>
      <c r="F4" s="4"/>
      <c r="G4" s="4"/>
      <c r="H4" s="4"/>
      <c r="I4" s="123"/>
      <c r="J4" s="124"/>
    </row>
    <row r="5" spans="1:10" s="14" customFormat="1" ht="18" customHeight="1" x14ac:dyDescent="0.15">
      <c r="A5" s="281" t="s">
        <v>35</v>
      </c>
      <c r="B5" s="283" t="s">
        <v>36</v>
      </c>
      <c r="C5" s="285" t="s">
        <v>74</v>
      </c>
      <c r="D5" s="286"/>
      <c r="E5" s="287"/>
      <c r="F5" s="288" t="s">
        <v>38</v>
      </c>
      <c r="G5" s="283" t="s">
        <v>2</v>
      </c>
      <c r="H5" s="283"/>
      <c r="I5" s="283" t="s">
        <v>3</v>
      </c>
      <c r="J5" s="290" t="s">
        <v>66</v>
      </c>
    </row>
    <row r="6" spans="1:10" s="14" customFormat="1" ht="18" customHeight="1" thickBot="1" x14ac:dyDescent="0.2">
      <c r="A6" s="282"/>
      <c r="B6" s="284" t="s">
        <v>39</v>
      </c>
      <c r="C6" s="18" t="s">
        <v>0</v>
      </c>
      <c r="D6" s="213" t="s">
        <v>40</v>
      </c>
      <c r="E6" s="213" t="s">
        <v>1</v>
      </c>
      <c r="F6" s="289"/>
      <c r="G6" s="213" t="s">
        <v>5</v>
      </c>
      <c r="H6" s="213" t="s">
        <v>6</v>
      </c>
      <c r="I6" s="284"/>
      <c r="J6" s="294"/>
    </row>
    <row r="7" spans="1:10" s="14" customFormat="1" ht="6.75" customHeight="1" x14ac:dyDescent="0.15">
      <c r="A7" s="5"/>
      <c r="B7" s="6"/>
      <c r="C7" s="6"/>
      <c r="D7" s="6"/>
      <c r="E7" s="6"/>
      <c r="F7" s="6"/>
      <c r="G7" s="6"/>
      <c r="H7" s="6"/>
      <c r="I7" s="7"/>
      <c r="J7" s="13"/>
    </row>
    <row r="8" spans="1:10" s="14" customFormat="1" ht="24" customHeight="1" x14ac:dyDescent="0.15">
      <c r="A8" s="19" t="s">
        <v>8</v>
      </c>
      <c r="B8" s="20">
        <f>SUM(B10,B32,B47)</f>
        <v>393093</v>
      </c>
      <c r="C8" s="20">
        <f>SUM(C10,C32,C47)</f>
        <v>1027546</v>
      </c>
      <c r="D8" s="20">
        <f>SUM(D10,D32,D47)</f>
        <v>505459</v>
      </c>
      <c r="E8" s="20">
        <f>SUM(E10,E32,E47)</f>
        <v>522087</v>
      </c>
      <c r="F8" s="20">
        <f>SUM(F10,F32,F47)</f>
        <v>1026284</v>
      </c>
      <c r="G8" s="21">
        <f>C8-F8</f>
        <v>1262</v>
      </c>
      <c r="H8" s="22">
        <f>(G8/F8)*100</f>
        <v>0.12296791141633309</v>
      </c>
      <c r="I8" s="158"/>
      <c r="J8" s="157">
        <f>SUM(J10+J32+J47)</f>
        <v>268.05</v>
      </c>
    </row>
    <row r="9" spans="1:10" s="14" customFormat="1" ht="6" customHeight="1" x14ac:dyDescent="0.15">
      <c r="A9" s="8"/>
      <c r="B9" s="9"/>
      <c r="C9" s="9"/>
      <c r="D9" s="9"/>
      <c r="E9" s="9"/>
      <c r="F9" s="9"/>
      <c r="G9" s="9"/>
      <c r="H9" s="10"/>
      <c r="I9" s="10"/>
      <c r="J9" s="11"/>
    </row>
    <row r="10" spans="1:10" s="14" customFormat="1" ht="22.5" customHeight="1" x14ac:dyDescent="0.15">
      <c r="A10" s="26" t="s">
        <v>9</v>
      </c>
      <c r="B10" s="77">
        <f>SUM(B12:B30)</f>
        <v>174272</v>
      </c>
      <c r="C10" s="77">
        <f>SUM(C12:C30)</f>
        <v>441988</v>
      </c>
      <c r="D10" s="77">
        <f>SUM(D12:D30)</f>
        <v>219746</v>
      </c>
      <c r="E10" s="77">
        <f>SUM(E12:E30)</f>
        <v>222242</v>
      </c>
      <c r="F10" s="77">
        <f>SUM(F12:F30)</f>
        <v>440817</v>
      </c>
      <c r="G10" s="48">
        <f>C10-F10</f>
        <v>1171</v>
      </c>
      <c r="H10" s="49">
        <f>(G10/F10)*100</f>
        <v>0.26564311267487417</v>
      </c>
      <c r="I10" s="49"/>
      <c r="J10" s="12">
        <v>165.55</v>
      </c>
    </row>
    <row r="11" spans="1:10" s="14" customFormat="1" ht="9" customHeight="1" x14ac:dyDescent="0.15">
      <c r="A11" s="27"/>
      <c r="B11" s="78"/>
      <c r="C11" s="50"/>
      <c r="D11" s="50"/>
      <c r="E11" s="51"/>
      <c r="F11" s="50"/>
      <c r="G11" s="52"/>
      <c r="H11" s="50"/>
      <c r="I11" s="119"/>
      <c r="J11" s="13"/>
    </row>
    <row r="12" spans="1:10" s="14" customFormat="1" ht="16.5" customHeight="1" x14ac:dyDescent="0.15">
      <c r="A12" s="190" t="s">
        <v>10</v>
      </c>
      <c r="B12" s="191">
        <v>7717</v>
      </c>
      <c r="C12" s="191">
        <v>17986</v>
      </c>
      <c r="D12" s="191">
        <v>9216</v>
      </c>
      <c r="E12" s="192">
        <v>8770</v>
      </c>
      <c r="F12" s="191">
        <v>17974</v>
      </c>
      <c r="G12" s="193">
        <f>C12-F12</f>
        <v>12</v>
      </c>
      <c r="H12" s="194">
        <f t="shared" ref="H12:H30" si="0">(G12/F12)*100</f>
        <v>6.6763102258818291E-2</v>
      </c>
      <c r="I12" s="120"/>
      <c r="J12" s="11">
        <v>5.62</v>
      </c>
    </row>
    <row r="13" spans="1:10" s="14" customFormat="1" ht="16.5" customHeight="1" x14ac:dyDescent="0.15">
      <c r="A13" s="190" t="s">
        <v>89</v>
      </c>
      <c r="B13" s="191">
        <v>5990</v>
      </c>
      <c r="C13" s="191">
        <v>16106</v>
      </c>
      <c r="D13" s="191">
        <v>7960</v>
      </c>
      <c r="E13" s="192">
        <v>8146</v>
      </c>
      <c r="F13" s="191">
        <v>15817</v>
      </c>
      <c r="G13" s="193">
        <f t="shared" ref="G13:G30" si="1">C13-F13</f>
        <v>289</v>
      </c>
      <c r="H13" s="194">
        <f t="shared" si="0"/>
        <v>1.8271480053107418</v>
      </c>
      <c r="I13" s="121"/>
      <c r="J13" s="11">
        <v>12.69</v>
      </c>
    </row>
    <row r="14" spans="1:10" s="14" customFormat="1" ht="16.5" customHeight="1" x14ac:dyDescent="0.15">
      <c r="A14" s="190" t="s">
        <v>11</v>
      </c>
      <c r="B14" s="191">
        <v>12060</v>
      </c>
      <c r="C14" s="191">
        <v>30918</v>
      </c>
      <c r="D14" s="191">
        <v>15271</v>
      </c>
      <c r="E14" s="192">
        <v>15647</v>
      </c>
      <c r="F14" s="191">
        <v>30619</v>
      </c>
      <c r="G14" s="193">
        <f t="shared" si="1"/>
        <v>299</v>
      </c>
      <c r="H14" s="194">
        <f t="shared" si="0"/>
        <v>0.97651784839478761</v>
      </c>
      <c r="I14" s="120"/>
      <c r="J14" s="11">
        <v>11.32</v>
      </c>
    </row>
    <row r="15" spans="1:10" s="14" customFormat="1" ht="16.5" customHeight="1" x14ac:dyDescent="0.15">
      <c r="A15" s="190" t="s">
        <v>12</v>
      </c>
      <c r="B15" s="191">
        <v>10663</v>
      </c>
      <c r="C15" s="191">
        <v>25570</v>
      </c>
      <c r="D15" s="191">
        <v>12630</v>
      </c>
      <c r="E15" s="192">
        <v>12940</v>
      </c>
      <c r="F15" s="191">
        <v>25574</v>
      </c>
      <c r="G15" s="193">
        <f t="shared" si="1"/>
        <v>-4</v>
      </c>
      <c r="H15" s="194">
        <f t="shared" si="0"/>
        <v>-1.5640885274106515E-2</v>
      </c>
      <c r="I15" s="121"/>
      <c r="J15" s="11">
        <v>2.19</v>
      </c>
    </row>
    <row r="16" spans="1:10" s="14" customFormat="1" ht="16.5" customHeight="1" x14ac:dyDescent="0.15">
      <c r="A16" s="190" t="s">
        <v>13</v>
      </c>
      <c r="B16" s="191">
        <v>4659</v>
      </c>
      <c r="C16" s="191">
        <v>12309</v>
      </c>
      <c r="D16" s="191">
        <v>6022</v>
      </c>
      <c r="E16" s="192">
        <v>6287</v>
      </c>
      <c r="F16" s="191">
        <v>12300</v>
      </c>
      <c r="G16" s="193">
        <f t="shared" si="1"/>
        <v>9</v>
      </c>
      <c r="H16" s="194">
        <f t="shared" si="0"/>
        <v>7.3170731707317069E-2</v>
      </c>
      <c r="I16" s="195"/>
      <c r="J16" s="11">
        <v>0.92</v>
      </c>
    </row>
    <row r="17" spans="1:10" s="14" customFormat="1" ht="16.5" customHeight="1" x14ac:dyDescent="0.15">
      <c r="A17" s="190" t="s">
        <v>14</v>
      </c>
      <c r="B17" s="191">
        <v>1185</v>
      </c>
      <c r="C17" s="191">
        <v>2381</v>
      </c>
      <c r="D17" s="191">
        <v>1264</v>
      </c>
      <c r="E17" s="192">
        <v>1117</v>
      </c>
      <c r="F17" s="191">
        <v>2390</v>
      </c>
      <c r="G17" s="193">
        <f t="shared" si="1"/>
        <v>-9</v>
      </c>
      <c r="H17" s="194">
        <f t="shared" si="0"/>
        <v>-0.37656903765690375</v>
      </c>
      <c r="I17" s="120"/>
      <c r="J17" s="11">
        <v>25.35</v>
      </c>
    </row>
    <row r="18" spans="1:10" s="14" customFormat="1" ht="16.5" customHeight="1" x14ac:dyDescent="0.15">
      <c r="A18" s="190" t="s">
        <v>15</v>
      </c>
      <c r="B18" s="191">
        <v>7497</v>
      </c>
      <c r="C18" s="191">
        <v>17870</v>
      </c>
      <c r="D18" s="191">
        <v>8804</v>
      </c>
      <c r="E18" s="192">
        <v>9066</v>
      </c>
      <c r="F18" s="191">
        <v>17510</v>
      </c>
      <c r="G18" s="193">
        <f t="shared" si="1"/>
        <v>360</v>
      </c>
      <c r="H18" s="194">
        <f t="shared" si="0"/>
        <v>2.0559680182752711</v>
      </c>
      <c r="I18" s="121"/>
      <c r="J18" s="196">
        <v>6.76</v>
      </c>
    </row>
    <row r="19" spans="1:10" s="14" customFormat="1" ht="16.5" customHeight="1" x14ac:dyDescent="0.15">
      <c r="A19" s="190" t="s">
        <v>16</v>
      </c>
      <c r="B19" s="191">
        <v>4669</v>
      </c>
      <c r="C19" s="191">
        <v>11837</v>
      </c>
      <c r="D19" s="191">
        <v>6021</v>
      </c>
      <c r="E19" s="192">
        <v>5816</v>
      </c>
      <c r="F19" s="191">
        <v>11617</v>
      </c>
      <c r="G19" s="193">
        <f t="shared" si="1"/>
        <v>220</v>
      </c>
      <c r="H19" s="194">
        <f t="shared" si="0"/>
        <v>1.8937763622277699</v>
      </c>
      <c r="I19" s="120" t="s">
        <v>90</v>
      </c>
      <c r="J19" s="11">
        <v>11.57</v>
      </c>
    </row>
    <row r="20" spans="1:10" s="14" customFormat="1" ht="16.5" customHeight="1" x14ac:dyDescent="0.15">
      <c r="A20" s="190" t="s">
        <v>17</v>
      </c>
      <c r="B20" s="191">
        <v>12689</v>
      </c>
      <c r="C20" s="191">
        <v>33168</v>
      </c>
      <c r="D20" s="191">
        <v>16629</v>
      </c>
      <c r="E20" s="192">
        <v>16539</v>
      </c>
      <c r="F20" s="191">
        <v>33099</v>
      </c>
      <c r="G20" s="193">
        <f t="shared" si="1"/>
        <v>69</v>
      </c>
      <c r="H20" s="194">
        <f t="shared" si="0"/>
        <v>0.20846551255324935</v>
      </c>
      <c r="I20" s="121" t="s">
        <v>91</v>
      </c>
      <c r="J20" s="11">
        <v>25.04</v>
      </c>
    </row>
    <row r="21" spans="1:10" s="14" customFormat="1" ht="16.5" customHeight="1" x14ac:dyDescent="0.15">
      <c r="A21" s="190" t="s">
        <v>18</v>
      </c>
      <c r="B21" s="191">
        <v>14103</v>
      </c>
      <c r="C21" s="191">
        <v>34076</v>
      </c>
      <c r="D21" s="191">
        <v>17211</v>
      </c>
      <c r="E21" s="192">
        <v>16865</v>
      </c>
      <c r="F21" s="191">
        <v>34058</v>
      </c>
      <c r="G21" s="193">
        <f t="shared" si="1"/>
        <v>18</v>
      </c>
      <c r="H21" s="194">
        <f t="shared" si="0"/>
        <v>5.2851018850196725E-2</v>
      </c>
      <c r="I21" s="121" t="s">
        <v>131</v>
      </c>
      <c r="J21" s="11">
        <v>15.05</v>
      </c>
    </row>
    <row r="22" spans="1:10" s="14" customFormat="1" ht="16.5" customHeight="1" x14ac:dyDescent="0.15">
      <c r="A22" s="190" t="s">
        <v>19</v>
      </c>
      <c r="B22" s="191">
        <v>8049</v>
      </c>
      <c r="C22" s="191">
        <v>19612</v>
      </c>
      <c r="D22" s="191">
        <v>9940</v>
      </c>
      <c r="E22" s="192">
        <v>9672</v>
      </c>
      <c r="F22" s="191">
        <v>19572</v>
      </c>
      <c r="G22" s="193">
        <f t="shared" si="1"/>
        <v>40</v>
      </c>
      <c r="H22" s="194">
        <f t="shared" si="0"/>
        <v>0.20437359493153487</v>
      </c>
      <c r="I22" s="121"/>
      <c r="J22" s="11">
        <v>13.78</v>
      </c>
    </row>
    <row r="23" spans="1:10" s="14" customFormat="1" ht="16.5" customHeight="1" x14ac:dyDescent="0.15">
      <c r="A23" s="190" t="s">
        <v>20</v>
      </c>
      <c r="B23" s="191">
        <v>15854</v>
      </c>
      <c r="C23" s="191">
        <v>41512</v>
      </c>
      <c r="D23" s="191">
        <v>20223</v>
      </c>
      <c r="E23" s="192">
        <v>21289</v>
      </c>
      <c r="F23" s="191">
        <v>41495</v>
      </c>
      <c r="G23" s="193">
        <f t="shared" si="1"/>
        <v>17</v>
      </c>
      <c r="H23" s="194">
        <f t="shared" si="0"/>
        <v>4.0968791420653086E-2</v>
      </c>
      <c r="I23" s="121"/>
      <c r="J23" s="11">
        <v>2.31</v>
      </c>
    </row>
    <row r="24" spans="1:10" s="14" customFormat="1" ht="16.5" customHeight="1" x14ac:dyDescent="0.15">
      <c r="A24" s="190" t="s">
        <v>21</v>
      </c>
      <c r="B24" s="191">
        <v>12602</v>
      </c>
      <c r="C24" s="191">
        <v>35672</v>
      </c>
      <c r="D24" s="191">
        <v>17466</v>
      </c>
      <c r="E24" s="192">
        <v>18206</v>
      </c>
      <c r="F24" s="191">
        <v>35694</v>
      </c>
      <c r="G24" s="193">
        <f t="shared" si="1"/>
        <v>-22</v>
      </c>
      <c r="H24" s="194">
        <f t="shared" si="0"/>
        <v>-6.1635008684933046E-2</v>
      </c>
      <c r="I24" s="122" t="s">
        <v>92</v>
      </c>
      <c r="J24" s="11">
        <v>1.94</v>
      </c>
    </row>
    <row r="25" spans="1:10" s="14" customFormat="1" ht="16.5" customHeight="1" x14ac:dyDescent="0.15">
      <c r="A25" s="190" t="s">
        <v>22</v>
      </c>
      <c r="B25" s="191">
        <v>10275</v>
      </c>
      <c r="C25" s="191">
        <v>21776</v>
      </c>
      <c r="D25" s="191">
        <v>11186</v>
      </c>
      <c r="E25" s="192">
        <v>10590</v>
      </c>
      <c r="F25" s="191">
        <v>21732</v>
      </c>
      <c r="G25" s="193">
        <f t="shared" si="1"/>
        <v>44</v>
      </c>
      <c r="H25" s="194">
        <f t="shared" si="0"/>
        <v>0.20246640898214613</v>
      </c>
      <c r="I25" s="121" t="s">
        <v>93</v>
      </c>
      <c r="J25" s="11">
        <v>6.01</v>
      </c>
    </row>
    <row r="26" spans="1:10" s="14" customFormat="1" ht="16.5" customHeight="1" x14ac:dyDescent="0.15">
      <c r="A26" s="190" t="s">
        <v>23</v>
      </c>
      <c r="B26" s="191">
        <v>9003</v>
      </c>
      <c r="C26" s="191">
        <v>24576</v>
      </c>
      <c r="D26" s="191">
        <v>12050</v>
      </c>
      <c r="E26" s="192">
        <v>12526</v>
      </c>
      <c r="F26" s="191">
        <v>24630</v>
      </c>
      <c r="G26" s="193">
        <f t="shared" si="1"/>
        <v>-54</v>
      </c>
      <c r="H26" s="194">
        <f t="shared" si="0"/>
        <v>-0.21924482338611448</v>
      </c>
      <c r="I26" s="121" t="s">
        <v>94</v>
      </c>
      <c r="J26" s="11">
        <v>0.69</v>
      </c>
    </row>
    <row r="27" spans="1:10" s="14" customFormat="1" ht="16.5" customHeight="1" x14ac:dyDescent="0.15">
      <c r="A27" s="190" t="s">
        <v>24</v>
      </c>
      <c r="B27" s="191">
        <v>13276</v>
      </c>
      <c r="C27" s="191">
        <v>35662</v>
      </c>
      <c r="D27" s="191">
        <v>17590</v>
      </c>
      <c r="E27" s="192">
        <v>18072</v>
      </c>
      <c r="F27" s="191">
        <v>35699</v>
      </c>
      <c r="G27" s="193">
        <f t="shared" si="1"/>
        <v>-37</v>
      </c>
      <c r="H27" s="194">
        <f t="shared" si="0"/>
        <v>-0.10364435978598839</v>
      </c>
      <c r="I27" s="121" t="s">
        <v>95</v>
      </c>
      <c r="J27" s="11">
        <v>4.28</v>
      </c>
    </row>
    <row r="28" spans="1:10" s="14" customFormat="1" ht="16.5" customHeight="1" x14ac:dyDescent="0.15">
      <c r="A28" s="190" t="s">
        <v>25</v>
      </c>
      <c r="B28" s="191">
        <v>19035</v>
      </c>
      <c r="C28" s="191">
        <v>50709</v>
      </c>
      <c r="D28" s="191">
        <v>24739</v>
      </c>
      <c r="E28" s="192">
        <v>25970</v>
      </c>
      <c r="F28" s="191">
        <v>50727</v>
      </c>
      <c r="G28" s="193">
        <f t="shared" si="1"/>
        <v>-18</v>
      </c>
      <c r="H28" s="194">
        <f t="shared" si="0"/>
        <v>-3.5484061742267432E-2</v>
      </c>
      <c r="I28" s="121"/>
      <c r="J28" s="11">
        <v>1.94</v>
      </c>
    </row>
    <row r="29" spans="1:10" s="14" customFormat="1" ht="16.5" customHeight="1" x14ac:dyDescent="0.15">
      <c r="A29" s="190" t="s">
        <v>26</v>
      </c>
      <c r="B29" s="191">
        <v>2843</v>
      </c>
      <c r="C29" s="191">
        <v>5848</v>
      </c>
      <c r="D29" s="191">
        <v>3135</v>
      </c>
      <c r="E29" s="192">
        <v>2713</v>
      </c>
      <c r="F29" s="191">
        <v>5847</v>
      </c>
      <c r="G29" s="193">
        <f t="shared" si="1"/>
        <v>1</v>
      </c>
      <c r="H29" s="194">
        <f t="shared" si="0"/>
        <v>1.7102787754403968E-2</v>
      </c>
      <c r="I29" s="121"/>
      <c r="J29" s="11">
        <v>7.3</v>
      </c>
    </row>
    <row r="30" spans="1:10" s="14" customFormat="1" ht="16.5" customHeight="1" x14ac:dyDescent="0.15">
      <c r="A30" s="190" t="s">
        <v>27</v>
      </c>
      <c r="B30" s="191">
        <v>2103</v>
      </c>
      <c r="C30" s="191">
        <v>4400</v>
      </c>
      <c r="D30" s="191">
        <v>2389</v>
      </c>
      <c r="E30" s="192">
        <v>2011</v>
      </c>
      <c r="F30" s="191">
        <v>4463</v>
      </c>
      <c r="G30" s="193">
        <f t="shared" si="1"/>
        <v>-63</v>
      </c>
      <c r="H30" s="194">
        <f t="shared" si="0"/>
        <v>-1.4116065426842932</v>
      </c>
      <c r="I30" s="197"/>
      <c r="J30" s="11">
        <v>10.79</v>
      </c>
    </row>
    <row r="31" spans="1:10" s="14" customFormat="1" ht="7.5" customHeight="1" x14ac:dyDescent="0.15">
      <c r="A31" s="190"/>
      <c r="B31" s="198"/>
      <c r="C31" s="198"/>
      <c r="D31" s="198"/>
      <c r="E31" s="198"/>
      <c r="F31" s="198"/>
      <c r="G31" s="195"/>
      <c r="H31" s="199"/>
      <c r="I31" s="197"/>
      <c r="J31" s="11"/>
    </row>
    <row r="32" spans="1:10" s="14" customFormat="1" ht="21.75" customHeight="1" x14ac:dyDescent="0.15">
      <c r="A32" s="28" t="s">
        <v>43</v>
      </c>
      <c r="B32" s="79">
        <f>SUM(B34:B44)</f>
        <v>111620</v>
      </c>
      <c r="C32" s="80">
        <f>SUM(C34:C44)</f>
        <v>285658</v>
      </c>
      <c r="D32" s="79">
        <f>SUM(D34:D44)</f>
        <v>139576</v>
      </c>
      <c r="E32" s="79">
        <f>SUM(E34:E44)</f>
        <v>146082</v>
      </c>
      <c r="F32" s="80">
        <f>SUM(F34:F44)</f>
        <v>285364</v>
      </c>
      <c r="G32" s="48">
        <f>C32-F32</f>
        <v>294</v>
      </c>
      <c r="H32" s="55">
        <f>(G32/F32)*100</f>
        <v>0.10302631025637431</v>
      </c>
      <c r="I32" s="122"/>
      <c r="J32" s="170">
        <v>59.94</v>
      </c>
    </row>
    <row r="33" spans="1:10" s="14" customFormat="1" ht="6" customHeight="1" x14ac:dyDescent="0.15">
      <c r="A33" s="190"/>
      <c r="B33" s="200"/>
      <c r="C33" s="10"/>
      <c r="D33" s="199"/>
      <c r="E33" s="201"/>
      <c r="F33" s="10"/>
      <c r="G33" s="195"/>
      <c r="H33" s="202"/>
      <c r="I33" s="187"/>
      <c r="J33" s="203"/>
    </row>
    <row r="34" spans="1:10" s="14" customFormat="1" ht="18" customHeight="1" x14ac:dyDescent="0.15">
      <c r="A34" s="204" t="s">
        <v>96</v>
      </c>
      <c r="B34" s="191">
        <v>10517</v>
      </c>
      <c r="C34" s="191">
        <v>32443</v>
      </c>
      <c r="D34" s="191">
        <v>15856</v>
      </c>
      <c r="E34" s="191">
        <v>16587</v>
      </c>
      <c r="F34" s="191">
        <v>32339</v>
      </c>
      <c r="G34" s="193">
        <f t="shared" ref="G34:G44" si="2">C34-F34</f>
        <v>104</v>
      </c>
      <c r="H34" s="194">
        <f t="shared" ref="H34:H44" si="3">(G34/F34)*100</f>
        <v>0.32159312285475739</v>
      </c>
      <c r="I34" s="53" t="s">
        <v>97</v>
      </c>
      <c r="J34" s="196">
        <v>6.82</v>
      </c>
    </row>
    <row r="35" spans="1:10" s="14" customFormat="1" ht="18" customHeight="1" x14ac:dyDescent="0.15">
      <c r="A35" s="204" t="s">
        <v>98</v>
      </c>
      <c r="B35" s="191">
        <v>16775</v>
      </c>
      <c r="C35" s="191">
        <v>44727</v>
      </c>
      <c r="D35" s="191">
        <v>21799</v>
      </c>
      <c r="E35" s="191">
        <v>22928</v>
      </c>
      <c r="F35" s="191">
        <v>44763</v>
      </c>
      <c r="G35" s="193">
        <f t="shared" si="2"/>
        <v>-36</v>
      </c>
      <c r="H35" s="194">
        <f t="shared" si="3"/>
        <v>-8.0423564104282558E-2</v>
      </c>
      <c r="I35" s="54" t="s">
        <v>136</v>
      </c>
      <c r="J35" s="196">
        <v>2.84</v>
      </c>
    </row>
    <row r="36" spans="1:10" s="14" customFormat="1" ht="18" customHeight="1" x14ac:dyDescent="0.15">
      <c r="A36" s="204" t="s">
        <v>100</v>
      </c>
      <c r="B36" s="191">
        <v>10741</v>
      </c>
      <c r="C36" s="191">
        <v>27672</v>
      </c>
      <c r="D36" s="191">
        <v>13335</v>
      </c>
      <c r="E36" s="191">
        <v>14337</v>
      </c>
      <c r="F36" s="191">
        <v>27626</v>
      </c>
      <c r="G36" s="193">
        <f t="shared" si="2"/>
        <v>46</v>
      </c>
      <c r="H36" s="194">
        <f t="shared" si="3"/>
        <v>0.1665098095996525</v>
      </c>
      <c r="I36" s="54" t="s">
        <v>99</v>
      </c>
      <c r="J36" s="196">
        <v>1.53</v>
      </c>
    </row>
    <row r="37" spans="1:10" s="14" customFormat="1" ht="18" customHeight="1" x14ac:dyDescent="0.15">
      <c r="A37" s="204" t="s">
        <v>102</v>
      </c>
      <c r="B37" s="191">
        <v>13747</v>
      </c>
      <c r="C37" s="191">
        <v>39045</v>
      </c>
      <c r="D37" s="191">
        <v>19045</v>
      </c>
      <c r="E37" s="191">
        <v>20000</v>
      </c>
      <c r="F37" s="191">
        <v>38984</v>
      </c>
      <c r="G37" s="193">
        <f t="shared" si="2"/>
        <v>61</v>
      </c>
      <c r="H37" s="194">
        <f t="shared" si="3"/>
        <v>0.15647445105684382</v>
      </c>
      <c r="I37" s="54" t="s">
        <v>101</v>
      </c>
      <c r="J37" s="196">
        <v>5.67</v>
      </c>
    </row>
    <row r="38" spans="1:10" s="14" customFormat="1" ht="18" customHeight="1" x14ac:dyDescent="0.15">
      <c r="A38" s="204" t="s">
        <v>104</v>
      </c>
      <c r="B38" s="191">
        <v>10662</v>
      </c>
      <c r="C38" s="191">
        <v>26873</v>
      </c>
      <c r="D38" s="191">
        <v>12960</v>
      </c>
      <c r="E38" s="191">
        <v>13913</v>
      </c>
      <c r="F38" s="191">
        <v>26899</v>
      </c>
      <c r="G38" s="193">
        <f t="shared" si="2"/>
        <v>-26</v>
      </c>
      <c r="H38" s="194">
        <f t="shared" si="3"/>
        <v>-9.6657868322242463E-2</v>
      </c>
      <c r="I38" s="54" t="s">
        <v>103</v>
      </c>
      <c r="J38" s="196">
        <v>1.77</v>
      </c>
    </row>
    <row r="39" spans="1:10" s="14" customFormat="1" ht="18" customHeight="1" x14ac:dyDescent="0.15">
      <c r="A39" s="204" t="s">
        <v>28</v>
      </c>
      <c r="B39" s="191">
        <v>10996</v>
      </c>
      <c r="C39" s="191">
        <v>22272</v>
      </c>
      <c r="D39" s="191">
        <v>10810</v>
      </c>
      <c r="E39" s="191">
        <v>11462</v>
      </c>
      <c r="F39" s="191">
        <v>22359</v>
      </c>
      <c r="G39" s="193">
        <f t="shared" si="2"/>
        <v>-87</v>
      </c>
      <c r="H39" s="194">
        <f t="shared" si="3"/>
        <v>-0.38910505836575876</v>
      </c>
      <c r="I39" s="54" t="s">
        <v>105</v>
      </c>
      <c r="J39" s="196">
        <v>0.8</v>
      </c>
    </row>
    <row r="40" spans="1:10" s="14" customFormat="1" ht="18" customHeight="1" x14ac:dyDescent="0.15">
      <c r="A40" s="204" t="s">
        <v>29</v>
      </c>
      <c r="B40" s="191">
        <v>9148</v>
      </c>
      <c r="C40" s="191">
        <v>26902</v>
      </c>
      <c r="D40" s="191">
        <v>13064</v>
      </c>
      <c r="E40" s="191">
        <v>13838</v>
      </c>
      <c r="F40" s="191">
        <v>26932</v>
      </c>
      <c r="G40" s="193">
        <f t="shared" si="2"/>
        <v>-30</v>
      </c>
      <c r="H40" s="194">
        <f t="shared" si="3"/>
        <v>-0.11139165305213131</v>
      </c>
      <c r="I40" s="54" t="s">
        <v>130</v>
      </c>
      <c r="J40" s="196">
        <v>2.21</v>
      </c>
    </row>
    <row r="41" spans="1:10" s="14" customFormat="1" ht="18" customHeight="1" x14ac:dyDescent="0.15">
      <c r="A41" s="204" t="s">
        <v>30</v>
      </c>
      <c r="B41" s="191">
        <v>5926</v>
      </c>
      <c r="C41" s="191">
        <v>17602</v>
      </c>
      <c r="D41" s="191">
        <v>8373</v>
      </c>
      <c r="E41" s="191">
        <v>9229</v>
      </c>
      <c r="F41" s="191">
        <v>17610</v>
      </c>
      <c r="G41" s="193">
        <f t="shared" si="2"/>
        <v>-8</v>
      </c>
      <c r="H41" s="194">
        <f t="shared" si="3"/>
        <v>-4.5428733674048836E-2</v>
      </c>
      <c r="I41" s="54" t="s">
        <v>106</v>
      </c>
      <c r="J41" s="196">
        <v>0.63</v>
      </c>
    </row>
    <row r="42" spans="1:10" s="14" customFormat="1" ht="18" customHeight="1" x14ac:dyDescent="0.15">
      <c r="A42" s="204" t="s">
        <v>31</v>
      </c>
      <c r="B42" s="191">
        <v>1567</v>
      </c>
      <c r="C42" s="191">
        <v>2999</v>
      </c>
      <c r="D42" s="191">
        <v>1713</v>
      </c>
      <c r="E42" s="191">
        <v>1286</v>
      </c>
      <c r="F42" s="191">
        <v>2988</v>
      </c>
      <c r="G42" s="193">
        <f t="shared" si="2"/>
        <v>11</v>
      </c>
      <c r="H42" s="194">
        <f t="shared" si="3"/>
        <v>0.36813922356091028</v>
      </c>
      <c r="I42" s="54" t="s">
        <v>132</v>
      </c>
      <c r="J42" s="196">
        <v>10.28</v>
      </c>
    </row>
    <row r="43" spans="1:10" s="14" customFormat="1" ht="18" customHeight="1" x14ac:dyDescent="0.15">
      <c r="A43" s="204" t="s">
        <v>32</v>
      </c>
      <c r="B43" s="191">
        <v>13712</v>
      </c>
      <c r="C43" s="191">
        <v>27043</v>
      </c>
      <c r="D43" s="191">
        <v>13082</v>
      </c>
      <c r="E43" s="191">
        <v>13961</v>
      </c>
      <c r="F43" s="191">
        <v>26973</v>
      </c>
      <c r="G43" s="193">
        <f t="shared" si="2"/>
        <v>70</v>
      </c>
      <c r="H43" s="194">
        <f t="shared" si="3"/>
        <v>0.25951877803729656</v>
      </c>
      <c r="I43" s="54" t="s">
        <v>133</v>
      </c>
      <c r="J43" s="196">
        <v>2.41</v>
      </c>
    </row>
    <row r="44" spans="1:10" s="14" customFormat="1" ht="18" customHeight="1" x14ac:dyDescent="0.15">
      <c r="A44" s="204" t="s">
        <v>108</v>
      </c>
      <c r="B44" s="191">
        <v>7829</v>
      </c>
      <c r="C44" s="191">
        <v>18080</v>
      </c>
      <c r="D44" s="191">
        <v>9539</v>
      </c>
      <c r="E44" s="191">
        <v>8541</v>
      </c>
      <c r="F44" s="191">
        <v>17891</v>
      </c>
      <c r="G44" s="193">
        <f t="shared" si="2"/>
        <v>189</v>
      </c>
      <c r="H44" s="194">
        <f t="shared" si="3"/>
        <v>1.0563970711530937</v>
      </c>
      <c r="I44" s="54" t="s">
        <v>134</v>
      </c>
      <c r="J44" s="196">
        <v>24.98</v>
      </c>
    </row>
    <row r="45" spans="1:10" s="14" customFormat="1" ht="18" customHeight="1" x14ac:dyDescent="0.15">
      <c r="A45" s="204"/>
      <c r="B45" s="191"/>
      <c r="C45" s="191"/>
      <c r="D45" s="191"/>
      <c r="E45" s="191"/>
      <c r="F45" s="191"/>
      <c r="G45" s="193"/>
      <c r="H45" s="194"/>
      <c r="I45" s="54" t="s">
        <v>135</v>
      </c>
      <c r="J45" s="196"/>
    </row>
    <row r="46" spans="1:10" s="14" customFormat="1" ht="17.25" customHeight="1" x14ac:dyDescent="0.15">
      <c r="A46" s="190"/>
      <c r="B46" s="205"/>
      <c r="C46" s="205"/>
      <c r="D46" s="205"/>
      <c r="E46" s="205"/>
      <c r="F46" s="205"/>
      <c r="G46" s="195"/>
      <c r="H46" s="199"/>
      <c r="I46" s="54" t="s">
        <v>107</v>
      </c>
      <c r="J46" s="196"/>
    </row>
    <row r="47" spans="1:10" s="14" customFormat="1" ht="24" customHeight="1" x14ac:dyDescent="0.15">
      <c r="A47" s="28" t="s">
        <v>44</v>
      </c>
      <c r="B47" s="79">
        <f>SUM(B49:B58)</f>
        <v>107201</v>
      </c>
      <c r="C47" s="79">
        <f>SUM(C49:C57)</f>
        <v>299900</v>
      </c>
      <c r="D47" s="79">
        <f>SUM(D49:D57)</f>
        <v>146137</v>
      </c>
      <c r="E47" s="79">
        <f>SUM(E49:E57)</f>
        <v>153763</v>
      </c>
      <c r="F47" s="79">
        <f>SUM(F49:F57)</f>
        <v>300103</v>
      </c>
      <c r="G47" s="48">
        <f>C47-F47</f>
        <v>-203</v>
      </c>
      <c r="H47" s="55">
        <f>(G47/F47)*100</f>
        <v>-6.764344241810312E-2</v>
      </c>
      <c r="I47" s="53"/>
      <c r="J47" s="15">
        <v>42.56</v>
      </c>
    </row>
    <row r="48" spans="1:10" s="14" customFormat="1" ht="6.75" customHeight="1" x14ac:dyDescent="0.15">
      <c r="A48" s="190"/>
      <c r="B48" s="206"/>
      <c r="C48" s="207"/>
      <c r="D48" s="208"/>
      <c r="E48" s="209"/>
      <c r="F48" s="207"/>
      <c r="G48" s="195"/>
      <c r="H48" s="199"/>
      <c r="I48" s="187"/>
      <c r="J48" s="196"/>
    </row>
    <row r="49" spans="1:10" s="14" customFormat="1" ht="18.75" customHeight="1" x14ac:dyDescent="0.15">
      <c r="A49" s="204" t="s">
        <v>109</v>
      </c>
      <c r="B49" s="210">
        <v>10535</v>
      </c>
      <c r="C49" s="191">
        <v>30410</v>
      </c>
      <c r="D49" s="210">
        <v>14813</v>
      </c>
      <c r="E49" s="210">
        <v>15597</v>
      </c>
      <c r="F49" s="191">
        <v>30434</v>
      </c>
      <c r="G49" s="193">
        <f t="shared" ref="G49:G57" si="4">C49-F49</f>
        <v>-24</v>
      </c>
      <c r="H49" s="194">
        <f t="shared" ref="H49:H57" si="5">(G49/F49)*100</f>
        <v>-7.8859170664388523E-2</v>
      </c>
      <c r="I49" s="211" t="s">
        <v>110</v>
      </c>
      <c r="J49" s="196">
        <v>0.65</v>
      </c>
    </row>
    <row r="50" spans="1:10" s="14" customFormat="1" ht="18.75" customHeight="1" x14ac:dyDescent="0.15">
      <c r="A50" s="204" t="s">
        <v>111</v>
      </c>
      <c r="B50" s="210">
        <v>8350</v>
      </c>
      <c r="C50" s="191">
        <v>21268</v>
      </c>
      <c r="D50" s="210">
        <v>10516</v>
      </c>
      <c r="E50" s="210">
        <v>10752</v>
      </c>
      <c r="F50" s="191">
        <v>21275</v>
      </c>
      <c r="G50" s="193">
        <f t="shared" si="4"/>
        <v>-7</v>
      </c>
      <c r="H50" s="194">
        <f t="shared" si="5"/>
        <v>-3.2902467685076382E-2</v>
      </c>
      <c r="I50" s="54" t="s">
        <v>112</v>
      </c>
      <c r="J50" s="196">
        <v>0.82</v>
      </c>
    </row>
    <row r="51" spans="1:10" s="14" customFormat="1" ht="18.75" customHeight="1" x14ac:dyDescent="0.15">
      <c r="A51" s="204" t="s">
        <v>113</v>
      </c>
      <c r="B51" s="210">
        <v>12291</v>
      </c>
      <c r="C51" s="191">
        <v>39020</v>
      </c>
      <c r="D51" s="210">
        <v>18968</v>
      </c>
      <c r="E51" s="210">
        <v>20052</v>
      </c>
      <c r="F51" s="191">
        <v>39056</v>
      </c>
      <c r="G51" s="193">
        <f t="shared" si="4"/>
        <v>-36</v>
      </c>
      <c r="H51" s="194">
        <f t="shared" si="5"/>
        <v>-9.2175337976239238E-2</v>
      </c>
      <c r="I51" s="54" t="s">
        <v>114</v>
      </c>
      <c r="J51" s="196">
        <v>1.1200000000000001</v>
      </c>
    </row>
    <row r="52" spans="1:10" s="14" customFormat="1" ht="18.75" customHeight="1" x14ac:dyDescent="0.15">
      <c r="A52" s="204" t="s">
        <v>115</v>
      </c>
      <c r="B52" s="210">
        <v>17976</v>
      </c>
      <c r="C52" s="191">
        <v>50551</v>
      </c>
      <c r="D52" s="210">
        <v>24773</v>
      </c>
      <c r="E52" s="210">
        <v>25778</v>
      </c>
      <c r="F52" s="191">
        <v>50796</v>
      </c>
      <c r="G52" s="193">
        <f t="shared" si="4"/>
        <v>-245</v>
      </c>
      <c r="H52" s="194">
        <f t="shared" si="5"/>
        <v>-0.4823214426332782</v>
      </c>
      <c r="I52" s="54" t="s">
        <v>116</v>
      </c>
      <c r="J52" s="196">
        <v>2.19</v>
      </c>
    </row>
    <row r="53" spans="1:10" s="14" customFormat="1" ht="18.75" customHeight="1" x14ac:dyDescent="0.15">
      <c r="A53" s="204" t="s">
        <v>117</v>
      </c>
      <c r="B53" s="210">
        <v>10824</v>
      </c>
      <c r="C53" s="191">
        <v>30609</v>
      </c>
      <c r="D53" s="210">
        <v>14580</v>
      </c>
      <c r="E53" s="210">
        <v>16029</v>
      </c>
      <c r="F53" s="191">
        <v>30679</v>
      </c>
      <c r="G53" s="193">
        <f t="shared" si="4"/>
        <v>-70</v>
      </c>
      <c r="H53" s="194">
        <f>(G53/F53)*100</f>
        <v>-0.22816910590306075</v>
      </c>
      <c r="I53" s="54" t="s">
        <v>118</v>
      </c>
      <c r="J53" s="196">
        <v>0.97</v>
      </c>
    </row>
    <row r="54" spans="1:10" s="14" customFormat="1" ht="18.75" customHeight="1" x14ac:dyDescent="0.15">
      <c r="A54" s="204" t="s">
        <v>119</v>
      </c>
      <c r="B54" s="210">
        <v>11910</v>
      </c>
      <c r="C54" s="191">
        <v>31966</v>
      </c>
      <c r="D54" s="210">
        <v>15130</v>
      </c>
      <c r="E54" s="210">
        <v>16836</v>
      </c>
      <c r="F54" s="191">
        <v>31969</v>
      </c>
      <c r="G54" s="193">
        <f t="shared" si="4"/>
        <v>-3</v>
      </c>
      <c r="H54" s="194">
        <f t="shared" si="5"/>
        <v>-9.3840908379993117E-3</v>
      </c>
      <c r="I54" s="212"/>
      <c r="J54" s="196">
        <v>0.96</v>
      </c>
    </row>
    <row r="55" spans="1:10" s="14" customFormat="1" ht="18.75" customHeight="1" x14ac:dyDescent="0.15">
      <c r="A55" s="204" t="s">
        <v>120</v>
      </c>
      <c r="B55" s="210">
        <v>13791</v>
      </c>
      <c r="C55" s="191">
        <v>33629</v>
      </c>
      <c r="D55" s="210">
        <v>16331</v>
      </c>
      <c r="E55" s="210">
        <v>17298</v>
      </c>
      <c r="F55" s="191">
        <v>33645</v>
      </c>
      <c r="G55" s="193">
        <f t="shared" si="4"/>
        <v>-16</v>
      </c>
      <c r="H55" s="194">
        <f t="shared" si="5"/>
        <v>-4.7555357408233023E-2</v>
      </c>
      <c r="I55" s="212"/>
      <c r="J55" s="196">
        <v>3.52</v>
      </c>
    </row>
    <row r="56" spans="1:10" s="14" customFormat="1" ht="18.75" customHeight="1" x14ac:dyDescent="0.15">
      <c r="A56" s="204" t="s">
        <v>121</v>
      </c>
      <c r="B56" s="210">
        <v>5888</v>
      </c>
      <c r="C56" s="191">
        <v>17304</v>
      </c>
      <c r="D56" s="210">
        <v>8628</v>
      </c>
      <c r="E56" s="210">
        <v>8676</v>
      </c>
      <c r="F56" s="191">
        <v>17340</v>
      </c>
      <c r="G56" s="193">
        <f t="shared" si="4"/>
        <v>-36</v>
      </c>
      <c r="H56" s="194">
        <f t="shared" si="5"/>
        <v>-0.20761245674740486</v>
      </c>
      <c r="I56" s="54"/>
      <c r="J56" s="196">
        <v>13.17</v>
      </c>
    </row>
    <row r="57" spans="1:10" s="14" customFormat="1" ht="18.75" customHeight="1" x14ac:dyDescent="0.15">
      <c r="A57" s="204" t="s">
        <v>33</v>
      </c>
      <c r="B57" s="210">
        <v>15636</v>
      </c>
      <c r="C57" s="191">
        <v>45143</v>
      </c>
      <c r="D57" s="210">
        <v>22398</v>
      </c>
      <c r="E57" s="210">
        <v>22745</v>
      </c>
      <c r="F57" s="191">
        <v>44909</v>
      </c>
      <c r="G57" s="193">
        <f t="shared" si="4"/>
        <v>234</v>
      </c>
      <c r="H57" s="194">
        <f t="shared" si="5"/>
        <v>0.52105368634349458</v>
      </c>
      <c r="I57" s="54"/>
      <c r="J57" s="196">
        <v>19.16</v>
      </c>
    </row>
    <row r="58" spans="1:10" s="14" customFormat="1" ht="6" customHeight="1" thickBot="1" x14ac:dyDescent="0.2">
      <c r="A58" s="29"/>
      <c r="B58" s="81"/>
      <c r="C58" s="56"/>
      <c r="D58" s="81"/>
      <c r="E58" s="81"/>
      <c r="F58" s="56"/>
      <c r="G58" s="57"/>
      <c r="H58" s="58"/>
      <c r="I58" s="59"/>
      <c r="J58" s="16"/>
    </row>
    <row r="59" spans="1:10" ht="5.25" customHeight="1" thickTop="1" x14ac:dyDescent="0.15">
      <c r="B59" s="23"/>
      <c r="C59" s="23"/>
      <c r="D59" s="23"/>
      <c r="E59" s="23"/>
      <c r="F59" s="23"/>
      <c r="G59" s="14"/>
      <c r="H59" s="14"/>
      <c r="I59" s="14"/>
      <c r="J59" s="14"/>
    </row>
    <row r="60" spans="1:10" s="30" customFormat="1" ht="14.25" x14ac:dyDescent="0.15">
      <c r="A60" s="60" t="s">
        <v>129</v>
      </c>
      <c r="B60" s="61"/>
      <c r="C60" s="60"/>
      <c r="D60" s="60"/>
      <c r="E60" s="60"/>
      <c r="F60" s="60"/>
      <c r="G60" s="60"/>
      <c r="H60" s="60"/>
      <c r="I60" s="62"/>
      <c r="J60" s="62"/>
    </row>
    <row r="61" spans="1:10" s="30" customFormat="1" ht="14.25" x14ac:dyDescent="0.15">
      <c r="A61" s="117"/>
      <c r="B61" s="61"/>
      <c r="C61" s="60"/>
      <c r="D61" s="60"/>
      <c r="E61" s="60"/>
      <c r="F61" s="60"/>
      <c r="G61" s="60"/>
      <c r="H61" s="60"/>
      <c r="I61" s="62"/>
      <c r="J61" s="62"/>
    </row>
  </sheetData>
  <mergeCells count="9">
    <mergeCell ref="A1:J1"/>
    <mergeCell ref="I3:J3"/>
    <mergeCell ref="A5:A6"/>
    <mergeCell ref="B5:B6"/>
    <mergeCell ref="C5:E5"/>
    <mergeCell ref="F5:F6"/>
    <mergeCell ref="G5:H5"/>
    <mergeCell ref="I5:I6"/>
    <mergeCell ref="J5:J6"/>
  </mergeCells>
  <phoneticPr fontId="3" type="noConversion"/>
  <conditionalFormatting sqref="C12:C30">
    <cfRule type="dataBar" priority="3">
      <dataBar>
        <cfvo type="min"/>
        <cfvo type="max"/>
        <color rgb="FF63C384"/>
      </dataBar>
    </cfRule>
  </conditionalFormatting>
  <conditionalFormatting sqref="C34:C45">
    <cfRule type="dataBar" priority="2">
      <dataBar>
        <cfvo type="min"/>
        <cfvo type="max"/>
        <color rgb="FF63C384"/>
      </dataBar>
    </cfRule>
  </conditionalFormatting>
  <conditionalFormatting sqref="C49:C57">
    <cfRule type="dataBar" priority="1">
      <dataBar>
        <cfvo type="min"/>
        <cfvo type="max"/>
        <color rgb="FF63C384"/>
      </dataBar>
    </cfRule>
  </conditionalFormatting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showGridLines="0" workbookViewId="0">
      <selection activeCell="N18" sqref="N18"/>
    </sheetView>
  </sheetViews>
  <sheetFormatPr defaultRowHeight="13.5" x14ac:dyDescent="0.15"/>
  <cols>
    <col min="2" max="2" width="8.33203125" style="14" customWidth="1"/>
    <col min="3" max="3" width="7.88671875" style="14" customWidth="1"/>
    <col min="4" max="4" width="8.44140625" style="14" customWidth="1"/>
    <col min="5" max="5" width="7.44140625" style="14" customWidth="1"/>
    <col min="6" max="6" width="7.21875" style="14" customWidth="1"/>
    <col min="7" max="7" width="8.33203125" style="14" customWidth="1"/>
    <col min="8" max="8" width="7.21875" customWidth="1"/>
    <col min="9" max="9" width="7.109375" customWidth="1"/>
    <col min="10" max="10" width="9.44140625" customWidth="1"/>
    <col min="17" max="21" width="9.88671875" bestFit="1" customWidth="1"/>
  </cols>
  <sheetData>
    <row r="1" spans="2:25" ht="13.5" customHeight="1" x14ac:dyDescent="0.15"/>
    <row r="2" spans="2:25" x14ac:dyDescent="0.15">
      <c r="B2" s="295" t="s">
        <v>86</v>
      </c>
      <c r="C2" s="295"/>
      <c r="D2" s="39"/>
      <c r="E2" s="39"/>
      <c r="F2" s="39"/>
      <c r="G2" s="296" t="s">
        <v>51</v>
      </c>
      <c r="H2" s="296"/>
      <c r="I2" s="296"/>
    </row>
    <row r="3" spans="2:25" ht="21.75" customHeight="1" x14ac:dyDescent="0.15">
      <c r="B3" s="36" t="s">
        <v>46</v>
      </c>
      <c r="C3" s="37" t="s">
        <v>36</v>
      </c>
      <c r="D3" s="37" t="s">
        <v>0</v>
      </c>
      <c r="E3" s="37" t="s">
        <v>40</v>
      </c>
      <c r="F3" s="37" t="s">
        <v>1</v>
      </c>
      <c r="G3" s="37" t="s">
        <v>41</v>
      </c>
      <c r="H3" s="37" t="s">
        <v>6</v>
      </c>
      <c r="I3" s="38" t="s">
        <v>42</v>
      </c>
      <c r="P3" t="s">
        <v>75</v>
      </c>
      <c r="Q3" t="s">
        <v>76</v>
      </c>
      <c r="R3" t="s">
        <v>73</v>
      </c>
      <c r="U3" t="s">
        <v>77</v>
      </c>
      <c r="V3" t="s">
        <v>78</v>
      </c>
      <c r="X3" t="s">
        <v>79</v>
      </c>
      <c r="Y3" t="s">
        <v>80</v>
      </c>
    </row>
    <row r="4" spans="2:25" ht="21.75" customHeight="1" x14ac:dyDescent="0.15">
      <c r="B4" s="162" t="s">
        <v>85</v>
      </c>
      <c r="C4" s="163">
        <v>376630</v>
      </c>
      <c r="D4" s="72">
        <v>995924</v>
      </c>
      <c r="E4" s="163">
        <v>490651</v>
      </c>
      <c r="F4" s="163">
        <v>505273</v>
      </c>
      <c r="G4" s="163">
        <v>993411</v>
      </c>
      <c r="H4" s="159">
        <v>0.25296679823356094</v>
      </c>
      <c r="I4" s="164">
        <v>268.05</v>
      </c>
      <c r="Q4" t="s">
        <v>81</v>
      </c>
      <c r="R4" t="s">
        <v>0</v>
      </c>
      <c r="S4" t="s">
        <v>82</v>
      </c>
      <c r="T4" t="s">
        <v>1</v>
      </c>
      <c r="V4" t="s">
        <v>83</v>
      </c>
      <c r="W4" t="s">
        <v>84</v>
      </c>
    </row>
    <row r="5" spans="2:25" ht="21.75" customHeight="1" x14ac:dyDescent="0.15">
      <c r="B5" s="34" t="s">
        <v>9</v>
      </c>
      <c r="C5" s="63">
        <v>161590</v>
      </c>
      <c r="D5" s="63">
        <v>414483</v>
      </c>
      <c r="E5" s="63">
        <v>206540</v>
      </c>
      <c r="F5" s="63">
        <v>207943</v>
      </c>
      <c r="G5" s="63">
        <v>412780</v>
      </c>
      <c r="H5" s="160">
        <v>0.41256843839333296</v>
      </c>
      <c r="I5" s="67">
        <v>165.55</v>
      </c>
    </row>
    <row r="6" spans="2:25" ht="21.75" customHeight="1" x14ac:dyDescent="0.15">
      <c r="B6" s="34" t="s">
        <v>43</v>
      </c>
      <c r="C6" s="64">
        <v>109785</v>
      </c>
      <c r="D6" s="64">
        <v>284172</v>
      </c>
      <c r="E6" s="64">
        <v>138981</v>
      </c>
      <c r="F6" s="64">
        <v>145191</v>
      </c>
      <c r="G6" s="64">
        <v>284167</v>
      </c>
      <c r="H6" s="160">
        <v>1.7595287278255394E-3</v>
      </c>
      <c r="I6" s="68">
        <v>59.94</v>
      </c>
      <c r="P6" t="s">
        <v>8</v>
      </c>
      <c r="Q6" s="127">
        <v>376630</v>
      </c>
      <c r="R6" s="127">
        <v>995924</v>
      </c>
      <c r="S6" s="127">
        <v>490651</v>
      </c>
      <c r="T6" s="127">
        <v>505273</v>
      </c>
      <c r="U6" s="127">
        <v>993411</v>
      </c>
      <c r="V6">
        <v>2513</v>
      </c>
      <c r="W6">
        <v>0.25296679823356094</v>
      </c>
      <c r="Y6">
        <v>268.05</v>
      </c>
    </row>
    <row r="7" spans="2:25" ht="21.75" customHeight="1" x14ac:dyDescent="0.15">
      <c r="B7" s="35" t="s">
        <v>44</v>
      </c>
      <c r="C7" s="65">
        <v>105255</v>
      </c>
      <c r="D7" s="65">
        <v>297269</v>
      </c>
      <c r="E7" s="65">
        <v>145130</v>
      </c>
      <c r="F7" s="65">
        <v>152139</v>
      </c>
      <c r="G7" s="65">
        <v>296464</v>
      </c>
      <c r="H7" s="161">
        <v>0.27153381186248587</v>
      </c>
      <c r="I7" s="69">
        <v>42.56</v>
      </c>
      <c r="K7" t="s">
        <v>48</v>
      </c>
      <c r="P7" t="s">
        <v>9</v>
      </c>
      <c r="Q7" s="127">
        <v>161590</v>
      </c>
      <c r="R7" s="127">
        <v>414483</v>
      </c>
      <c r="S7" s="127">
        <v>206540</v>
      </c>
      <c r="T7" s="127">
        <v>207943</v>
      </c>
      <c r="U7" s="127">
        <v>412780</v>
      </c>
      <c r="V7">
        <v>1703</v>
      </c>
      <c r="W7">
        <v>0.41256843839333296</v>
      </c>
      <c r="Y7">
        <v>165.55</v>
      </c>
    </row>
    <row r="8" spans="2:25" x14ac:dyDescent="0.15">
      <c r="B8" s="86" t="s">
        <v>71</v>
      </c>
      <c r="C8" s="87"/>
      <c r="D8" s="86"/>
      <c r="E8" s="86"/>
      <c r="F8" s="86"/>
      <c r="G8" s="86"/>
      <c r="H8" s="86"/>
      <c r="I8" s="31"/>
      <c r="P8" t="s">
        <v>53</v>
      </c>
      <c r="Q8" s="127">
        <v>109785</v>
      </c>
      <c r="R8" s="127">
        <v>284172</v>
      </c>
      <c r="S8" s="127">
        <v>138981</v>
      </c>
      <c r="T8" s="127">
        <v>145191</v>
      </c>
      <c r="U8" s="127">
        <v>284167</v>
      </c>
      <c r="V8">
        <v>5</v>
      </c>
      <c r="W8">
        <v>1.7595287278255394E-3</v>
      </c>
      <c r="Y8">
        <v>59.94</v>
      </c>
    </row>
    <row r="9" spans="2:25" x14ac:dyDescent="0.15">
      <c r="P9" t="s">
        <v>54</v>
      </c>
      <c r="Q9" s="127">
        <v>105255</v>
      </c>
      <c r="R9" s="127">
        <v>297269</v>
      </c>
      <c r="S9" s="127">
        <v>145130</v>
      </c>
      <c r="T9" s="127">
        <v>152139</v>
      </c>
      <c r="U9" s="127">
        <v>296464</v>
      </c>
      <c r="V9">
        <v>805</v>
      </c>
      <c r="W9">
        <v>0.27153381186248587</v>
      </c>
      <c r="Y9">
        <v>42.56</v>
      </c>
    </row>
    <row r="14" spans="2:25" ht="14.25" x14ac:dyDescent="0.15">
      <c r="B14" s="297" t="s">
        <v>86</v>
      </c>
      <c r="C14" s="297"/>
      <c r="I14" s="298" t="s">
        <v>51</v>
      </c>
      <c r="J14" s="298"/>
    </row>
    <row r="15" spans="2:25" ht="19.5" customHeight="1" x14ac:dyDescent="0.15">
      <c r="B15" s="299" t="s">
        <v>46</v>
      </c>
      <c r="C15" s="299" t="s">
        <v>36</v>
      </c>
      <c r="D15" s="300" t="s">
        <v>37</v>
      </c>
      <c r="E15" s="300"/>
      <c r="F15" s="300"/>
      <c r="G15" s="301" t="s">
        <v>41</v>
      </c>
      <c r="H15" s="302" t="s">
        <v>47</v>
      </c>
      <c r="I15" s="303"/>
      <c r="J15" s="304" t="s">
        <v>42</v>
      </c>
    </row>
    <row r="16" spans="2:25" ht="21" customHeight="1" x14ac:dyDescent="0.15">
      <c r="B16" s="299"/>
      <c r="C16" s="299"/>
      <c r="D16" s="66" t="s">
        <v>0</v>
      </c>
      <c r="E16" s="66" t="s">
        <v>40</v>
      </c>
      <c r="F16" s="66" t="s">
        <v>1</v>
      </c>
      <c r="G16" s="301"/>
      <c r="H16" s="76" t="s">
        <v>5</v>
      </c>
      <c r="I16" s="76" t="s">
        <v>6</v>
      </c>
      <c r="J16" s="304"/>
    </row>
    <row r="17" spans="2:13" ht="19.5" customHeight="1" x14ac:dyDescent="0.15">
      <c r="B17" s="165" t="s">
        <v>55</v>
      </c>
      <c r="C17" s="166">
        <v>376630</v>
      </c>
      <c r="D17" s="73">
        <v>995924</v>
      </c>
      <c r="E17" s="166">
        <v>490651</v>
      </c>
      <c r="F17" s="166">
        <v>505273</v>
      </c>
      <c r="G17" s="166">
        <v>993411</v>
      </c>
      <c r="H17" s="167">
        <v>2513</v>
      </c>
      <c r="I17" s="168">
        <v>0.25296679823356094</v>
      </c>
      <c r="J17" s="169">
        <v>268.05</v>
      </c>
    </row>
    <row r="18" spans="2:13" ht="19.5" customHeight="1" x14ac:dyDescent="0.15">
      <c r="B18" s="43" t="s">
        <v>9</v>
      </c>
      <c r="C18" s="44">
        <v>161590</v>
      </c>
      <c r="D18" s="44">
        <v>414483</v>
      </c>
      <c r="E18" s="44">
        <v>206540</v>
      </c>
      <c r="F18" s="44">
        <v>207943</v>
      </c>
      <c r="G18" s="44">
        <v>412780</v>
      </c>
      <c r="H18" s="74">
        <v>1703</v>
      </c>
      <c r="I18" s="75">
        <v>0.41256843839333296</v>
      </c>
      <c r="J18" s="45">
        <v>165.55</v>
      </c>
    </row>
    <row r="19" spans="2:13" ht="19.5" customHeight="1" x14ac:dyDescent="0.15">
      <c r="B19" s="43" t="s">
        <v>53</v>
      </c>
      <c r="C19" s="46">
        <v>109785</v>
      </c>
      <c r="D19" s="46">
        <v>284172</v>
      </c>
      <c r="E19" s="46">
        <v>138981</v>
      </c>
      <c r="F19" s="46">
        <v>145191</v>
      </c>
      <c r="G19" s="46">
        <v>284167</v>
      </c>
      <c r="H19" s="74">
        <v>5</v>
      </c>
      <c r="I19" s="75">
        <v>1.7595287278255394E-3</v>
      </c>
      <c r="J19" s="47">
        <v>59.94</v>
      </c>
    </row>
    <row r="20" spans="2:13" ht="19.5" customHeight="1" x14ac:dyDescent="0.15">
      <c r="B20" s="43" t="s">
        <v>54</v>
      </c>
      <c r="C20" s="46">
        <v>105255</v>
      </c>
      <c r="D20" s="46">
        <v>297269</v>
      </c>
      <c r="E20" s="46">
        <v>145130</v>
      </c>
      <c r="F20" s="46">
        <v>152139</v>
      </c>
      <c r="G20" s="46">
        <v>296464</v>
      </c>
      <c r="H20" s="74">
        <v>805</v>
      </c>
      <c r="I20" s="75">
        <v>0.27153381186248587</v>
      </c>
      <c r="J20" s="47">
        <v>42.56</v>
      </c>
      <c r="M20" t="s">
        <v>49</v>
      </c>
    </row>
    <row r="21" spans="2:13" ht="20.25" customHeight="1" x14ac:dyDescent="0.15">
      <c r="B21" s="31" t="s">
        <v>70</v>
      </c>
      <c r="C21" s="32"/>
      <c r="D21" s="31"/>
      <c r="E21" s="31"/>
      <c r="F21" s="31"/>
      <c r="G21" s="31"/>
      <c r="H21" s="31"/>
      <c r="I21" s="31"/>
      <c r="J21" s="33"/>
    </row>
    <row r="23" spans="2:13" x14ac:dyDescent="0.15">
      <c r="C23" s="126"/>
      <c r="D23" s="126"/>
      <c r="E23" s="126"/>
      <c r="F23" s="126"/>
      <c r="G23" s="126"/>
      <c r="H23" s="127"/>
      <c r="I23" s="127"/>
    </row>
    <row r="24" spans="2:13" x14ac:dyDescent="0.15">
      <c r="C24" s="126"/>
      <c r="D24" s="126"/>
      <c r="E24" s="126"/>
      <c r="F24" s="126"/>
      <c r="G24" s="126"/>
      <c r="H24" s="127"/>
      <c r="I24" s="127"/>
    </row>
    <row r="25" spans="2:13" x14ac:dyDescent="0.15">
      <c r="C25" s="126"/>
      <c r="D25" s="126"/>
      <c r="E25" s="126"/>
      <c r="F25" s="126"/>
      <c r="G25" s="126"/>
      <c r="H25" s="127"/>
      <c r="I25" s="127"/>
    </row>
    <row r="26" spans="2:13" x14ac:dyDescent="0.15">
      <c r="C26" s="126"/>
      <c r="D26" s="126"/>
      <c r="E26" s="126"/>
      <c r="F26" s="126"/>
      <c r="G26" s="126"/>
      <c r="H26" s="127"/>
      <c r="I26" s="127"/>
    </row>
  </sheetData>
  <mergeCells count="10">
    <mergeCell ref="B2:C2"/>
    <mergeCell ref="G2:I2"/>
    <mergeCell ref="B14:C14"/>
    <mergeCell ref="I14:J14"/>
    <mergeCell ref="B15:B16"/>
    <mergeCell ref="C15:C16"/>
    <mergeCell ref="D15:F15"/>
    <mergeCell ref="G15:G16"/>
    <mergeCell ref="H15:I15"/>
    <mergeCell ref="J15:J16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showGridLines="0" workbookViewId="0">
      <selection activeCell="B7" sqref="B7:H10"/>
    </sheetView>
  </sheetViews>
  <sheetFormatPr defaultRowHeight="13.5" x14ac:dyDescent="0.15"/>
  <cols>
    <col min="1" max="1" width="7.77734375" style="14" customWidth="1"/>
    <col min="2" max="2" width="8.109375" style="14" customWidth="1"/>
    <col min="3" max="3" width="7.88671875" style="14" customWidth="1"/>
    <col min="4" max="4" width="9.109375" style="14" customWidth="1"/>
    <col min="5" max="5" width="7.88671875" style="14" customWidth="1"/>
    <col min="6" max="6" width="8.5546875" style="14" customWidth="1"/>
    <col min="7" max="7" width="9.6640625" bestFit="1" customWidth="1"/>
    <col min="8" max="8" width="10.6640625" customWidth="1"/>
    <col min="9" max="9" width="7.109375" style="71" customWidth="1"/>
    <col min="10" max="10" width="7" customWidth="1"/>
  </cols>
  <sheetData>
    <row r="1" spans="1:10" ht="22.5" x14ac:dyDescent="0.25">
      <c r="A1" s="305" t="s">
        <v>63</v>
      </c>
      <c r="B1" s="306"/>
      <c r="C1" s="306"/>
      <c r="D1" s="306"/>
      <c r="E1" s="306"/>
      <c r="F1" s="306"/>
      <c r="G1" s="306"/>
      <c r="H1" s="306"/>
      <c r="I1" s="306"/>
      <c r="J1" s="306"/>
    </row>
    <row r="2" spans="1:10" ht="6.75" customHeight="1" x14ac:dyDescent="0.15">
      <c r="A2" s="25"/>
      <c r="B2" s="25"/>
      <c r="C2" s="25"/>
      <c r="D2" s="25"/>
      <c r="E2" s="25"/>
      <c r="F2" s="25"/>
      <c r="G2" s="1"/>
      <c r="H2" s="1"/>
      <c r="I2" s="70"/>
      <c r="J2" s="1"/>
    </row>
    <row r="3" spans="1:10" ht="14.25" x14ac:dyDescent="0.15">
      <c r="A3" s="82" t="s">
        <v>34</v>
      </c>
      <c r="B3" s="4"/>
      <c r="C3" s="4"/>
      <c r="D3" s="4"/>
      <c r="E3" s="4"/>
      <c r="F3" s="4"/>
      <c r="G3" s="4"/>
      <c r="H3" s="4"/>
      <c r="I3" s="307" t="s">
        <v>64</v>
      </c>
      <c r="J3" s="307"/>
    </row>
    <row r="4" spans="1:10" ht="18" customHeight="1" x14ac:dyDescent="0.15">
      <c r="A4" s="308" t="s">
        <v>35</v>
      </c>
      <c r="B4" s="88" t="s">
        <v>36</v>
      </c>
      <c r="C4" s="308" t="s">
        <v>37</v>
      </c>
      <c r="D4" s="308"/>
      <c r="E4" s="308"/>
      <c r="F4" s="309" t="s">
        <v>38</v>
      </c>
      <c r="G4" s="308" t="s">
        <v>2</v>
      </c>
      <c r="H4" s="308"/>
      <c r="I4" s="308" t="s">
        <v>3</v>
      </c>
      <c r="J4" s="83" t="s">
        <v>4</v>
      </c>
    </row>
    <row r="5" spans="1:10" ht="18" customHeight="1" x14ac:dyDescent="0.15">
      <c r="A5" s="308"/>
      <c r="B5" s="88" t="s">
        <v>39</v>
      </c>
      <c r="C5" s="88" t="s">
        <v>0</v>
      </c>
      <c r="D5" s="88" t="s">
        <v>40</v>
      </c>
      <c r="E5" s="88" t="s">
        <v>1</v>
      </c>
      <c r="F5" s="309"/>
      <c r="G5" s="88" t="s">
        <v>5</v>
      </c>
      <c r="H5" s="88" t="s">
        <v>6</v>
      </c>
      <c r="I5" s="308"/>
      <c r="J5" s="83" t="s">
        <v>7</v>
      </c>
    </row>
    <row r="6" spans="1:10" ht="6.75" customHeight="1" x14ac:dyDescent="0.15">
      <c r="A6" s="51"/>
      <c r="B6" s="51"/>
      <c r="C6" s="51"/>
      <c r="D6" s="51"/>
      <c r="E6" s="51"/>
      <c r="F6" s="51"/>
      <c r="G6" s="51"/>
      <c r="H6" s="51"/>
      <c r="I6" s="51"/>
      <c r="J6" s="84"/>
    </row>
    <row r="7" spans="1:10" s="14" customFormat="1" ht="21.75" customHeight="1" x14ac:dyDescent="0.15">
      <c r="A7" s="92" t="s">
        <v>45</v>
      </c>
      <c r="B7" s="93">
        <f>SUM(B8,B9,B10)</f>
        <v>374396</v>
      </c>
      <c r="C7" s="93">
        <f>SUM(C8,C9,C10)</f>
        <v>990571</v>
      </c>
      <c r="D7" s="93">
        <f>SUM(D8,D9,D10)</f>
        <v>487990</v>
      </c>
      <c r="E7" s="93">
        <f>SUM(E8,E9,E10)</f>
        <v>502581</v>
      </c>
      <c r="F7" s="93">
        <f>SUM(F8,F9,F10)</f>
        <v>985881</v>
      </c>
      <c r="G7" s="94">
        <f>C7-F7</f>
        <v>4690</v>
      </c>
      <c r="H7" s="95">
        <f>(G7/F7)*100</f>
        <v>0.47571664328656299</v>
      </c>
      <c r="I7" s="95"/>
      <c r="J7" s="96">
        <f>SUM(J8+J9+J10)</f>
        <v>268.03999999999996</v>
      </c>
    </row>
    <row r="8" spans="1:10" ht="14.25" x14ac:dyDescent="0.15">
      <c r="A8" s="97" t="s">
        <v>9</v>
      </c>
      <c r="B8" s="98">
        <v>159948</v>
      </c>
      <c r="C8" s="98">
        <v>410491</v>
      </c>
      <c r="D8" s="98">
        <v>204483</v>
      </c>
      <c r="E8" s="98">
        <v>206008</v>
      </c>
      <c r="F8" s="98">
        <v>406484</v>
      </c>
      <c r="G8" s="99">
        <f>C8-F8</f>
        <v>4007</v>
      </c>
      <c r="H8" s="100">
        <f>(G8/F8)*100</f>
        <v>0.98577065763966121</v>
      </c>
      <c r="I8" s="100"/>
      <c r="J8" s="101">
        <v>165.54999999999998</v>
      </c>
    </row>
    <row r="9" spans="1:10" x14ac:dyDescent="0.15">
      <c r="A9" s="53" t="s">
        <v>43</v>
      </c>
      <c r="B9" s="102">
        <v>109634</v>
      </c>
      <c r="C9" s="102">
        <v>283976</v>
      </c>
      <c r="D9" s="102">
        <v>138931</v>
      </c>
      <c r="E9" s="102">
        <v>145045</v>
      </c>
      <c r="F9" s="102">
        <v>284016</v>
      </c>
      <c r="G9" s="99">
        <f>C9-F9</f>
        <v>-40</v>
      </c>
      <c r="H9" s="100">
        <f>(G9/F9)*100</f>
        <v>-1.4083713593600361E-2</v>
      </c>
      <c r="I9" s="53"/>
      <c r="J9" s="103">
        <v>59.929999999999993</v>
      </c>
    </row>
    <row r="10" spans="1:10" x14ac:dyDescent="0.15">
      <c r="A10" s="53" t="s">
        <v>44</v>
      </c>
      <c r="B10" s="102">
        <v>104814</v>
      </c>
      <c r="C10" s="102">
        <v>296104</v>
      </c>
      <c r="D10" s="102">
        <v>144576</v>
      </c>
      <c r="E10" s="102">
        <v>151528</v>
      </c>
      <c r="F10" s="102">
        <v>295381</v>
      </c>
      <c r="G10" s="99">
        <f>C10-F10</f>
        <v>723</v>
      </c>
      <c r="H10" s="100">
        <f>(G10/F10)*100</f>
        <v>0.24476862086593248</v>
      </c>
      <c r="I10" s="53"/>
      <c r="J10" s="103">
        <v>42.56</v>
      </c>
    </row>
    <row r="11" spans="1:10" ht="6" customHeight="1" x14ac:dyDescent="0.15">
      <c r="B11" s="23"/>
      <c r="C11" s="23"/>
      <c r="D11" s="23"/>
      <c r="E11" s="23"/>
      <c r="F11" s="23"/>
      <c r="G11" s="14"/>
      <c r="H11" s="14"/>
      <c r="J11" s="14"/>
    </row>
    <row r="12" spans="1:10" ht="14.25" x14ac:dyDescent="0.15">
      <c r="A12" s="60" t="s">
        <v>50</v>
      </c>
      <c r="B12" s="61"/>
      <c r="C12" s="60"/>
      <c r="D12" s="60"/>
      <c r="E12" s="60"/>
      <c r="F12" s="60"/>
      <c r="G12" s="60"/>
      <c r="H12" s="60"/>
      <c r="I12" s="62"/>
      <c r="J12" s="62"/>
    </row>
    <row r="13" spans="1:10" x14ac:dyDescent="0.15">
      <c r="C13" s="23"/>
      <c r="D13" s="23"/>
      <c r="E13" s="23"/>
      <c r="G13" s="17"/>
    </row>
    <row r="15" spans="1:10" x14ac:dyDescent="0.15">
      <c r="A15"/>
      <c r="B15" s="310" t="s">
        <v>56</v>
      </c>
      <c r="C15" s="310"/>
      <c r="D15" s="71"/>
      <c r="E15" s="71"/>
      <c r="F15" s="71"/>
      <c r="G15" s="311" t="s">
        <v>61</v>
      </c>
      <c r="H15" s="311"/>
      <c r="I15" s="311"/>
    </row>
    <row r="16" spans="1:10" ht="19.5" customHeight="1" x14ac:dyDescent="0.15">
      <c r="A16"/>
      <c r="B16" s="106" t="s">
        <v>46</v>
      </c>
      <c r="C16" s="106" t="s">
        <v>36</v>
      </c>
      <c r="D16" s="106" t="s">
        <v>0</v>
      </c>
      <c r="E16" s="106" t="s">
        <v>40</v>
      </c>
      <c r="F16" s="106" t="s">
        <v>1</v>
      </c>
      <c r="G16" s="106" t="s">
        <v>41</v>
      </c>
      <c r="H16" s="106" t="s">
        <v>57</v>
      </c>
      <c r="I16" s="107" t="s">
        <v>42</v>
      </c>
    </row>
    <row r="17" spans="1:10" ht="20.25" customHeight="1" x14ac:dyDescent="0.15">
      <c r="A17"/>
      <c r="B17" s="108" t="s">
        <v>45</v>
      </c>
      <c r="C17" s="108">
        <v>374396</v>
      </c>
      <c r="D17" s="109">
        <v>990571</v>
      </c>
      <c r="E17" s="108">
        <v>487990</v>
      </c>
      <c r="F17" s="108">
        <v>502581</v>
      </c>
      <c r="G17" s="108">
        <v>985881</v>
      </c>
      <c r="H17" s="110">
        <v>0.47571664328656299</v>
      </c>
      <c r="I17" s="111">
        <v>268.03999999999996</v>
      </c>
    </row>
    <row r="18" spans="1:10" ht="17.25" customHeight="1" x14ac:dyDescent="0.15">
      <c r="A18"/>
      <c r="B18" s="112" t="s">
        <v>9</v>
      </c>
      <c r="C18" s="112">
        <v>159948</v>
      </c>
      <c r="D18" s="112">
        <v>410491</v>
      </c>
      <c r="E18" s="112">
        <v>204483</v>
      </c>
      <c r="F18" s="112">
        <v>206008</v>
      </c>
      <c r="G18" s="112">
        <v>406484</v>
      </c>
      <c r="H18" s="113">
        <v>0.98577065763966121</v>
      </c>
      <c r="I18" s="114">
        <v>165.54999999999998</v>
      </c>
    </row>
    <row r="19" spans="1:10" ht="17.25" customHeight="1" x14ac:dyDescent="0.15">
      <c r="A19"/>
      <c r="B19" s="112" t="s">
        <v>43</v>
      </c>
      <c r="C19" s="115">
        <v>109634</v>
      </c>
      <c r="D19" s="115">
        <v>283976</v>
      </c>
      <c r="E19" s="115">
        <v>138931</v>
      </c>
      <c r="F19" s="115">
        <v>145045</v>
      </c>
      <c r="G19" s="115">
        <v>284016</v>
      </c>
      <c r="H19" s="113">
        <v>-1.4083713593600361E-2</v>
      </c>
      <c r="I19" s="116">
        <v>59.929999999999993</v>
      </c>
    </row>
    <row r="20" spans="1:10" ht="17.25" customHeight="1" x14ac:dyDescent="0.15">
      <c r="A20"/>
      <c r="B20" s="112" t="s">
        <v>44</v>
      </c>
      <c r="C20" s="115">
        <v>104814</v>
      </c>
      <c r="D20" s="115">
        <v>296104</v>
      </c>
      <c r="E20" s="115">
        <v>144576</v>
      </c>
      <c r="F20" s="115">
        <v>151528</v>
      </c>
      <c r="G20" s="115">
        <v>295381</v>
      </c>
      <c r="H20" s="113">
        <v>0.24476862086593248</v>
      </c>
      <c r="I20" s="116">
        <v>42.56</v>
      </c>
    </row>
    <row r="21" spans="1:10" x14ac:dyDescent="0.15">
      <c r="B21" s="86" t="s">
        <v>52</v>
      </c>
      <c r="C21" s="87"/>
      <c r="D21" s="86"/>
      <c r="E21" s="86"/>
      <c r="F21" s="86"/>
      <c r="G21" s="86"/>
      <c r="H21" s="86"/>
      <c r="I21" s="31"/>
      <c r="J21" s="33"/>
    </row>
    <row r="24" spans="1:10" ht="14.25" x14ac:dyDescent="0.15">
      <c r="B24" s="297" t="s">
        <v>58</v>
      </c>
      <c r="C24" s="297"/>
      <c r="G24" s="14"/>
      <c r="H24" s="313" t="s">
        <v>51</v>
      </c>
      <c r="I24" s="313"/>
    </row>
    <row r="25" spans="1:10" ht="27" x14ac:dyDescent="0.15">
      <c r="B25" s="312" t="s">
        <v>46</v>
      </c>
      <c r="C25" s="312" t="s">
        <v>36</v>
      </c>
      <c r="D25" s="314" t="s">
        <v>37</v>
      </c>
      <c r="E25" s="314"/>
      <c r="F25" s="314"/>
      <c r="G25" s="312" t="s">
        <v>41</v>
      </c>
      <c r="H25" s="90" t="s">
        <v>60</v>
      </c>
      <c r="I25" s="315" t="s">
        <v>42</v>
      </c>
    </row>
    <row r="26" spans="1:10" x14ac:dyDescent="0.15">
      <c r="B26" s="312"/>
      <c r="C26" s="312"/>
      <c r="D26" s="89" t="s">
        <v>0</v>
      </c>
      <c r="E26" s="89" t="s">
        <v>40</v>
      </c>
      <c r="F26" s="89" t="s">
        <v>1</v>
      </c>
      <c r="G26" s="312"/>
      <c r="H26" s="91" t="s">
        <v>62</v>
      </c>
      <c r="I26" s="315"/>
    </row>
    <row r="27" spans="1:10" ht="18.75" x14ac:dyDescent="0.15">
      <c r="B27" s="40" t="s">
        <v>55</v>
      </c>
      <c r="C27" s="41">
        <v>374396</v>
      </c>
      <c r="D27" s="85">
        <v>990571</v>
      </c>
      <c r="E27" s="41">
        <v>487990</v>
      </c>
      <c r="F27" s="41">
        <v>502581</v>
      </c>
      <c r="G27" s="41">
        <v>985881</v>
      </c>
      <c r="H27" s="104">
        <v>0.47571664328656299</v>
      </c>
      <c r="I27" s="42">
        <v>268.03999999999996</v>
      </c>
    </row>
    <row r="28" spans="1:10" ht="14.25" x14ac:dyDescent="0.15">
      <c r="B28" s="43" t="s">
        <v>9</v>
      </c>
      <c r="C28" s="44">
        <v>159948</v>
      </c>
      <c r="D28" s="44">
        <v>410491</v>
      </c>
      <c r="E28" s="44">
        <v>204483</v>
      </c>
      <c r="F28" s="44">
        <v>206008</v>
      </c>
      <c r="G28" s="44">
        <v>406484</v>
      </c>
      <c r="H28" s="105">
        <v>0.98577065763966121</v>
      </c>
      <c r="I28" s="45">
        <v>165.54999999999998</v>
      </c>
    </row>
    <row r="29" spans="1:10" ht="14.25" x14ac:dyDescent="0.15">
      <c r="B29" s="43" t="s">
        <v>53</v>
      </c>
      <c r="C29" s="46">
        <v>109634</v>
      </c>
      <c r="D29" s="46">
        <v>283976</v>
      </c>
      <c r="E29" s="46">
        <v>138931</v>
      </c>
      <c r="F29" s="46">
        <v>145045</v>
      </c>
      <c r="G29" s="46">
        <v>284016</v>
      </c>
      <c r="H29" s="105">
        <v>-1.4083713593600361E-2</v>
      </c>
      <c r="I29" s="47">
        <v>59.929999999999993</v>
      </c>
    </row>
    <row r="30" spans="1:10" ht="14.25" x14ac:dyDescent="0.15">
      <c r="B30" s="43" t="s">
        <v>54</v>
      </c>
      <c r="C30" s="46">
        <v>104814</v>
      </c>
      <c r="D30" s="46">
        <v>296104</v>
      </c>
      <c r="E30" s="46">
        <v>144576</v>
      </c>
      <c r="F30" s="46">
        <v>151528</v>
      </c>
      <c r="G30" s="46">
        <v>295381</v>
      </c>
      <c r="H30" s="105">
        <v>0.24476862086593248</v>
      </c>
      <c r="I30" s="47">
        <v>42.56</v>
      </c>
    </row>
    <row r="31" spans="1:10" x14ac:dyDescent="0.15">
      <c r="B31" s="86" t="s">
        <v>59</v>
      </c>
      <c r="C31" s="87"/>
      <c r="D31" s="86"/>
      <c r="E31" s="86"/>
      <c r="F31" s="86"/>
      <c r="G31" s="86"/>
      <c r="H31" s="86"/>
      <c r="I31" s="31"/>
      <c r="J31" s="33"/>
    </row>
  </sheetData>
  <mergeCells count="16">
    <mergeCell ref="B15:C15"/>
    <mergeCell ref="G15:I15"/>
    <mergeCell ref="G25:G26"/>
    <mergeCell ref="B24:C24"/>
    <mergeCell ref="H24:I24"/>
    <mergeCell ref="B25:B26"/>
    <mergeCell ref="C25:C26"/>
    <mergeCell ref="D25:F25"/>
    <mergeCell ref="I25:I26"/>
    <mergeCell ref="A1:J1"/>
    <mergeCell ref="I3:J3"/>
    <mergeCell ref="A4:A5"/>
    <mergeCell ref="C4:E4"/>
    <mergeCell ref="F4:F5"/>
    <mergeCell ref="G4:H4"/>
    <mergeCell ref="I4:I5"/>
  </mergeCells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showGridLines="0" workbookViewId="0">
      <selection activeCell="G26" sqref="G26"/>
    </sheetView>
  </sheetViews>
  <sheetFormatPr defaultRowHeight="13.5" x14ac:dyDescent="0.15"/>
  <cols>
    <col min="2" max="2" width="7.77734375" style="14" customWidth="1"/>
    <col min="3" max="3" width="8.109375" style="14" customWidth="1"/>
    <col min="4" max="4" width="15.88671875" style="14" customWidth="1"/>
    <col min="5" max="5" width="8.21875" style="14" customWidth="1"/>
    <col min="6" max="6" width="8.33203125" style="14" customWidth="1"/>
    <col min="7" max="7" width="8.88671875" style="14" customWidth="1"/>
    <col min="8" max="8" width="9.44140625" customWidth="1"/>
    <col min="9" max="9" width="9.33203125" customWidth="1"/>
    <col min="10" max="10" width="12.21875" customWidth="1"/>
    <col min="11" max="11" width="7.44140625" customWidth="1"/>
  </cols>
  <sheetData>
    <row r="1" spans="2:11" ht="22.5" x14ac:dyDescent="0.25">
      <c r="B1" s="317" t="s">
        <v>65</v>
      </c>
      <c r="C1" s="318"/>
      <c r="D1" s="318"/>
      <c r="E1" s="318"/>
      <c r="F1" s="318"/>
      <c r="G1" s="318"/>
      <c r="H1" s="318"/>
      <c r="I1" s="318"/>
      <c r="J1" s="318"/>
      <c r="K1" s="318"/>
    </row>
    <row r="2" spans="2:11" s="128" customFormat="1" ht="6.75" customHeight="1" x14ac:dyDescent="0.15">
      <c r="B2" s="25"/>
      <c r="C2" s="25"/>
      <c r="D2" s="25"/>
      <c r="E2" s="25"/>
      <c r="F2" s="25"/>
      <c r="G2" s="25"/>
      <c r="H2" s="1"/>
      <c r="I2" s="1"/>
      <c r="J2" s="1"/>
      <c r="K2" s="1"/>
    </row>
    <row r="3" spans="2:11" s="39" customFormat="1" ht="12" x14ac:dyDescent="0.15">
      <c r="B3" s="156" t="s">
        <v>67</v>
      </c>
      <c r="C3" s="155"/>
      <c r="D3" s="155"/>
      <c r="E3" s="155"/>
      <c r="F3" s="155"/>
      <c r="G3" s="155"/>
      <c r="H3" s="155"/>
      <c r="I3" s="316" t="s">
        <v>51</v>
      </c>
      <c r="J3" s="316"/>
      <c r="K3" s="316"/>
    </row>
    <row r="4" spans="2:11" s="128" customFormat="1" ht="4.5" customHeight="1" thickBot="1" x14ac:dyDescent="0.2">
      <c r="B4" s="82"/>
      <c r="C4" s="4"/>
      <c r="D4" s="4"/>
      <c r="E4" s="4"/>
      <c r="F4" s="4"/>
      <c r="G4" s="4"/>
      <c r="H4" s="4"/>
      <c r="I4" s="4"/>
      <c r="J4" s="129"/>
      <c r="K4" s="129"/>
    </row>
    <row r="5" spans="2:11" s="14" customFormat="1" ht="18" customHeight="1" x14ac:dyDescent="0.15">
      <c r="B5" s="319" t="s">
        <v>35</v>
      </c>
      <c r="C5" s="321" t="s">
        <v>36</v>
      </c>
      <c r="D5" s="321" t="s">
        <v>37</v>
      </c>
      <c r="E5" s="323"/>
      <c r="F5" s="323"/>
      <c r="G5" s="324" t="s">
        <v>38</v>
      </c>
      <c r="H5" s="321" t="s">
        <v>2</v>
      </c>
      <c r="I5" s="321"/>
      <c r="J5" s="326" t="s">
        <v>72</v>
      </c>
      <c r="K5" s="328" t="s">
        <v>66</v>
      </c>
    </row>
    <row r="6" spans="2:11" s="14" customFormat="1" ht="18" customHeight="1" x14ac:dyDescent="0.15">
      <c r="B6" s="320"/>
      <c r="C6" s="322" t="s">
        <v>39</v>
      </c>
      <c r="D6" s="130" t="s">
        <v>0</v>
      </c>
      <c r="E6" s="130" t="s">
        <v>40</v>
      </c>
      <c r="F6" s="130" t="s">
        <v>1</v>
      </c>
      <c r="G6" s="325"/>
      <c r="H6" s="130" t="s">
        <v>5</v>
      </c>
      <c r="I6" s="130" t="s">
        <v>6</v>
      </c>
      <c r="J6" s="327"/>
      <c r="K6" s="329"/>
    </row>
    <row r="7" spans="2:11" s="14" customFormat="1" ht="4.5" customHeight="1" x14ac:dyDescent="0.15">
      <c r="B7" s="131"/>
      <c r="C7" s="132"/>
      <c r="D7" s="132"/>
      <c r="E7" s="132"/>
      <c r="F7" s="132"/>
      <c r="G7" s="132"/>
      <c r="H7" s="132"/>
      <c r="I7" s="132"/>
      <c r="J7" s="132"/>
      <c r="K7" s="133"/>
    </row>
    <row r="8" spans="2:11" s="14" customFormat="1" ht="19.5" customHeight="1" x14ac:dyDescent="0.15">
      <c r="B8" s="150" t="s">
        <v>45</v>
      </c>
      <c r="C8" s="134">
        <f>SUM(C9,C10,C11)</f>
        <v>375445</v>
      </c>
      <c r="D8" s="134">
        <f>SUM(D9,D10,D11)</f>
        <v>993411</v>
      </c>
      <c r="E8" s="134">
        <f>SUM(E9,E10,E11)</f>
        <v>489417</v>
      </c>
      <c r="F8" s="134">
        <f>SUM(F9,F10,F11)</f>
        <v>503994</v>
      </c>
      <c r="G8" s="134">
        <v>990571</v>
      </c>
      <c r="H8" s="151">
        <f>D8-G8</f>
        <v>2840</v>
      </c>
      <c r="I8" s="152">
        <f>(H8/G8)*100</f>
        <v>0.28670332565762574</v>
      </c>
      <c r="J8" s="153">
        <v>11371</v>
      </c>
      <c r="K8" s="154">
        <f>SUM(K9+K10+K11)</f>
        <v>268.05</v>
      </c>
    </row>
    <row r="9" spans="2:11" s="14" customFormat="1" ht="19.5" customHeight="1" x14ac:dyDescent="0.15">
      <c r="B9" s="135" t="s">
        <v>9</v>
      </c>
      <c r="C9" s="136">
        <v>160809</v>
      </c>
      <c r="D9" s="136">
        <v>412780</v>
      </c>
      <c r="E9" s="136">
        <v>205638</v>
      </c>
      <c r="F9" s="136">
        <v>207142</v>
      </c>
      <c r="G9" s="136">
        <v>410491</v>
      </c>
      <c r="H9" s="140">
        <f>D9-G9</f>
        <v>2289</v>
      </c>
      <c r="I9" s="137">
        <f>(H9/G9)*100</f>
        <v>0.55762489311580521</v>
      </c>
      <c r="J9" s="138">
        <v>4240</v>
      </c>
      <c r="K9" s="141">
        <v>165.55</v>
      </c>
    </row>
    <row r="10" spans="2:11" s="14" customFormat="1" ht="19.5" customHeight="1" x14ac:dyDescent="0.15">
      <c r="B10" s="142" t="s">
        <v>43</v>
      </c>
      <c r="C10" s="143">
        <v>109697</v>
      </c>
      <c r="D10" s="143">
        <v>284167</v>
      </c>
      <c r="E10" s="143">
        <v>139016</v>
      </c>
      <c r="F10" s="143">
        <v>145151</v>
      </c>
      <c r="G10" s="143">
        <v>283976</v>
      </c>
      <c r="H10" s="140">
        <f>D10-G10</f>
        <v>191</v>
      </c>
      <c r="I10" s="137">
        <f>(H10/G10)*100</f>
        <v>6.7259205003239717E-2</v>
      </c>
      <c r="J10" s="138">
        <v>3982</v>
      </c>
      <c r="K10" s="139">
        <v>59.94</v>
      </c>
    </row>
    <row r="11" spans="2:11" s="14" customFormat="1" ht="21.75" customHeight="1" thickBot="1" x14ac:dyDescent="0.2">
      <c r="B11" s="144" t="s">
        <v>44</v>
      </c>
      <c r="C11" s="145">
        <v>104939</v>
      </c>
      <c r="D11" s="145">
        <v>296464</v>
      </c>
      <c r="E11" s="145">
        <v>144763</v>
      </c>
      <c r="F11" s="145">
        <v>151701</v>
      </c>
      <c r="G11" s="145">
        <v>296104</v>
      </c>
      <c r="H11" s="146">
        <f>D11-G11</f>
        <v>360</v>
      </c>
      <c r="I11" s="147">
        <f>(H11/G11)*100</f>
        <v>0.12157890470915625</v>
      </c>
      <c r="J11" s="148">
        <v>3149</v>
      </c>
      <c r="K11" s="149">
        <v>42.56</v>
      </c>
    </row>
    <row r="12" spans="2:11" ht="5.25" customHeight="1" x14ac:dyDescent="0.15">
      <c r="C12" s="118"/>
      <c r="D12" s="118"/>
      <c r="E12" s="118"/>
      <c r="F12" s="118"/>
      <c r="G12" s="118"/>
      <c r="H12" s="14"/>
      <c r="I12" s="14"/>
      <c r="J12" s="14"/>
      <c r="K12" s="14"/>
    </row>
    <row r="13" spans="2:11" s="30" customFormat="1" ht="14.25" x14ac:dyDescent="0.15">
      <c r="B13" s="117" t="s">
        <v>69</v>
      </c>
      <c r="C13" s="61"/>
      <c r="D13" s="60"/>
      <c r="E13" s="60"/>
      <c r="F13" s="60"/>
      <c r="G13" s="60"/>
      <c r="H13" s="60"/>
      <c r="I13" s="60"/>
      <c r="J13" s="60"/>
      <c r="K13" s="62"/>
    </row>
    <row r="14" spans="2:11" s="30" customFormat="1" ht="14.25" x14ac:dyDescent="0.15">
      <c r="B14" s="117" t="s">
        <v>68</v>
      </c>
      <c r="C14" s="61"/>
      <c r="D14" s="60"/>
      <c r="E14" s="60"/>
      <c r="F14" s="60"/>
      <c r="G14" s="60"/>
      <c r="H14" s="60"/>
      <c r="I14" s="60"/>
      <c r="J14" s="60"/>
      <c r="K14" s="62"/>
    </row>
  </sheetData>
  <mergeCells count="9">
    <mergeCell ref="I3:K3"/>
    <mergeCell ref="B1:K1"/>
    <mergeCell ref="B5:B6"/>
    <mergeCell ref="C5:C6"/>
    <mergeCell ref="D5:F5"/>
    <mergeCell ref="G5:G6"/>
    <mergeCell ref="H5:I5"/>
    <mergeCell ref="J5:J6"/>
    <mergeCell ref="K5:K6"/>
  </mergeCells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9" sqref="H39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workbookViewId="0">
      <selection activeCell="O28" sqref="O28"/>
    </sheetView>
  </sheetViews>
  <sheetFormatPr defaultRowHeight="13.5" x14ac:dyDescent="0.15"/>
  <cols>
    <col min="1" max="1" width="7.77734375" style="14" customWidth="1"/>
    <col min="2" max="2" width="8.109375" style="14" customWidth="1"/>
    <col min="3" max="3" width="7.88671875" style="14" customWidth="1"/>
    <col min="4" max="4" width="9.109375" style="14" customWidth="1"/>
    <col min="5" max="5" width="7.88671875" style="14" customWidth="1"/>
    <col min="6" max="6" width="8.5546875" style="14" customWidth="1"/>
    <col min="7" max="7" width="9.6640625" bestFit="1" customWidth="1"/>
    <col min="8" max="8" width="10.6640625" customWidth="1"/>
    <col min="9" max="9" width="7.109375" style="71" customWidth="1"/>
    <col min="10" max="10" width="7" customWidth="1"/>
  </cols>
  <sheetData>
    <row r="1" spans="1:10" ht="22.5" x14ac:dyDescent="0.25">
      <c r="A1" s="305" t="s">
        <v>128</v>
      </c>
      <c r="B1" s="306"/>
      <c r="C1" s="306"/>
      <c r="D1" s="306"/>
      <c r="E1" s="306"/>
      <c r="F1" s="306"/>
      <c r="G1" s="306"/>
      <c r="H1" s="306"/>
      <c r="I1" s="306"/>
      <c r="J1" s="306"/>
    </row>
    <row r="2" spans="1:10" ht="6.75" customHeight="1" x14ac:dyDescent="0.15">
      <c r="A2" s="25"/>
      <c r="B2" s="25"/>
      <c r="C2" s="25"/>
      <c r="D2" s="25"/>
      <c r="E2" s="25"/>
      <c r="F2" s="25"/>
      <c r="G2" s="1"/>
      <c r="H2" s="1"/>
      <c r="I2" s="70"/>
      <c r="J2" s="1"/>
    </row>
    <row r="3" spans="1:10" ht="14.25" x14ac:dyDescent="0.15">
      <c r="A3" s="82" t="s">
        <v>34</v>
      </c>
      <c r="B3" s="4"/>
      <c r="C3" s="4"/>
      <c r="D3" s="4"/>
      <c r="E3" s="4"/>
      <c r="F3" s="4"/>
      <c r="G3" s="4"/>
      <c r="H3" s="4"/>
      <c r="I3" s="307" t="s">
        <v>124</v>
      </c>
      <c r="J3" s="307"/>
    </row>
    <row r="4" spans="1:10" ht="18" customHeight="1" x14ac:dyDescent="0.15">
      <c r="A4" s="308" t="s">
        <v>35</v>
      </c>
      <c r="B4" s="174" t="s">
        <v>36</v>
      </c>
      <c r="C4" s="308" t="s">
        <v>37</v>
      </c>
      <c r="D4" s="308"/>
      <c r="E4" s="308"/>
      <c r="F4" s="309" t="s">
        <v>38</v>
      </c>
      <c r="G4" s="308" t="s">
        <v>2</v>
      </c>
      <c r="H4" s="308"/>
      <c r="I4" s="308" t="s">
        <v>3</v>
      </c>
      <c r="J4" s="83" t="s">
        <v>4</v>
      </c>
    </row>
    <row r="5" spans="1:10" ht="18" customHeight="1" x14ac:dyDescent="0.15">
      <c r="A5" s="308"/>
      <c r="B5" s="174" t="s">
        <v>39</v>
      </c>
      <c r="C5" s="174" t="s">
        <v>0</v>
      </c>
      <c r="D5" s="174" t="s">
        <v>40</v>
      </c>
      <c r="E5" s="174" t="s">
        <v>1</v>
      </c>
      <c r="F5" s="309"/>
      <c r="G5" s="174" t="s">
        <v>5</v>
      </c>
      <c r="H5" s="174" t="s">
        <v>6</v>
      </c>
      <c r="I5" s="308"/>
      <c r="J5" s="83" t="s">
        <v>7</v>
      </c>
    </row>
    <row r="6" spans="1:10" ht="6.75" customHeight="1" x14ac:dyDescent="0.15">
      <c r="A6" s="51"/>
      <c r="B6" s="51"/>
      <c r="C6" s="51"/>
      <c r="D6" s="51"/>
      <c r="E6" s="51"/>
      <c r="F6" s="51"/>
      <c r="G6" s="51"/>
      <c r="H6" s="51"/>
      <c r="I6" s="51"/>
      <c r="J6" s="84"/>
    </row>
    <row r="7" spans="1:10" s="14" customFormat="1" ht="21.75" customHeight="1" x14ac:dyDescent="0.15">
      <c r="A7" s="178" t="s">
        <v>45</v>
      </c>
      <c r="B7" s="179">
        <v>377241</v>
      </c>
      <c r="C7" s="179">
        <v>997226</v>
      </c>
      <c r="D7" s="179">
        <v>491305</v>
      </c>
      <c r="E7" s="179">
        <v>505921</v>
      </c>
      <c r="F7" s="179">
        <v>995924</v>
      </c>
      <c r="G7" s="180">
        <v>1302</v>
      </c>
      <c r="H7" s="181">
        <v>0.13073286716657093</v>
      </c>
      <c r="I7" s="181"/>
      <c r="J7" s="182">
        <v>268.05</v>
      </c>
    </row>
    <row r="8" spans="1:10" ht="14.25" x14ac:dyDescent="0.15">
      <c r="A8" s="183" t="s">
        <v>9</v>
      </c>
      <c r="B8" s="10">
        <v>162077</v>
      </c>
      <c r="C8" s="10">
        <v>415655</v>
      </c>
      <c r="D8" s="10">
        <v>207167</v>
      </c>
      <c r="E8" s="10">
        <v>208488</v>
      </c>
      <c r="F8" s="10">
        <v>414483</v>
      </c>
      <c r="G8" s="184">
        <v>1172</v>
      </c>
      <c r="H8" s="185">
        <v>0.28276189855796258</v>
      </c>
      <c r="I8" s="185"/>
      <c r="J8" s="186">
        <v>165.55</v>
      </c>
    </row>
    <row r="9" spans="1:10" x14ac:dyDescent="0.15">
      <c r="A9" s="187" t="s">
        <v>43</v>
      </c>
      <c r="B9" s="188">
        <v>109847</v>
      </c>
      <c r="C9" s="188">
        <v>284178</v>
      </c>
      <c r="D9" s="188">
        <v>138979</v>
      </c>
      <c r="E9" s="188">
        <v>145199</v>
      </c>
      <c r="F9" s="188">
        <v>284172</v>
      </c>
      <c r="G9" s="184">
        <v>6</v>
      </c>
      <c r="H9" s="185">
        <v>2.1113973227481946E-3</v>
      </c>
      <c r="I9" s="187"/>
      <c r="J9" s="189">
        <v>59.94</v>
      </c>
    </row>
    <row r="10" spans="1:10" x14ac:dyDescent="0.15">
      <c r="A10" s="187" t="s">
        <v>44</v>
      </c>
      <c r="B10" s="188">
        <v>105317</v>
      </c>
      <c r="C10" s="188">
        <v>297393</v>
      </c>
      <c r="D10" s="188">
        <v>145159</v>
      </c>
      <c r="E10" s="188">
        <v>152234</v>
      </c>
      <c r="F10" s="188">
        <v>297269</v>
      </c>
      <c r="G10" s="184">
        <v>124</v>
      </c>
      <c r="H10" s="185">
        <v>4.1713061234101102E-2</v>
      </c>
      <c r="I10" s="187"/>
      <c r="J10" s="189">
        <v>42.56</v>
      </c>
    </row>
    <row r="11" spans="1:10" ht="6" customHeight="1" x14ac:dyDescent="0.15">
      <c r="B11" s="23"/>
      <c r="C11" s="23"/>
      <c r="D11" s="23"/>
      <c r="E11" s="23"/>
      <c r="F11" s="23"/>
      <c r="G11" s="14"/>
      <c r="H11" s="14"/>
      <c r="J11" s="14"/>
    </row>
    <row r="12" spans="1:10" ht="14.25" x14ac:dyDescent="0.15">
      <c r="A12" s="60" t="s">
        <v>123</v>
      </c>
      <c r="B12" s="61"/>
      <c r="C12" s="60"/>
      <c r="D12" s="60"/>
      <c r="E12" s="60"/>
      <c r="F12" s="60"/>
      <c r="G12" s="60"/>
      <c r="H12" s="60"/>
      <c r="I12" s="62"/>
      <c r="J12" s="62"/>
    </row>
    <row r="14" spans="1:10" x14ac:dyDescent="0.15">
      <c r="A14"/>
      <c r="B14" s="310" t="s">
        <v>56</v>
      </c>
      <c r="C14" s="310"/>
      <c r="D14" s="71"/>
      <c r="E14" s="71"/>
      <c r="F14" s="71"/>
      <c r="G14" s="311" t="s">
        <v>61</v>
      </c>
      <c r="H14" s="311"/>
      <c r="I14" s="311"/>
    </row>
    <row r="15" spans="1:10" ht="19.5" customHeight="1" x14ac:dyDescent="0.15">
      <c r="A15"/>
      <c r="B15" s="106" t="s">
        <v>46</v>
      </c>
      <c r="C15" s="106" t="s">
        <v>36</v>
      </c>
      <c r="D15" s="106" t="s">
        <v>0</v>
      </c>
      <c r="E15" s="106" t="s">
        <v>40</v>
      </c>
      <c r="F15" s="106" t="s">
        <v>1</v>
      </c>
      <c r="G15" s="106" t="s">
        <v>41</v>
      </c>
      <c r="H15" s="106" t="s">
        <v>57</v>
      </c>
      <c r="I15" s="107" t="s">
        <v>42</v>
      </c>
    </row>
    <row r="16" spans="1:10" ht="20.25" customHeight="1" x14ac:dyDescent="0.15">
      <c r="A16"/>
      <c r="B16" s="108" t="s">
        <v>125</v>
      </c>
      <c r="C16" s="108">
        <v>377241</v>
      </c>
      <c r="D16" s="108">
        <v>997226</v>
      </c>
      <c r="E16" s="108">
        <v>491305</v>
      </c>
      <c r="F16" s="108">
        <v>505921</v>
      </c>
      <c r="G16" s="108">
        <v>995924</v>
      </c>
      <c r="H16" s="110">
        <v>0.13073286716657093</v>
      </c>
      <c r="I16" s="111">
        <v>268.05</v>
      </c>
    </row>
    <row r="17" spans="1:10" ht="17.25" customHeight="1" x14ac:dyDescent="0.15">
      <c r="A17"/>
      <c r="B17" s="112" t="s">
        <v>9</v>
      </c>
      <c r="C17" s="112">
        <v>162077</v>
      </c>
      <c r="D17" s="112">
        <v>415655</v>
      </c>
      <c r="E17" s="112">
        <v>207167</v>
      </c>
      <c r="F17" s="112">
        <v>208488</v>
      </c>
      <c r="G17" s="112">
        <v>414483</v>
      </c>
      <c r="H17" s="113">
        <v>0.28276189855796258</v>
      </c>
      <c r="I17" s="114">
        <v>165.55</v>
      </c>
    </row>
    <row r="18" spans="1:10" ht="17.25" customHeight="1" x14ac:dyDescent="0.15">
      <c r="A18"/>
      <c r="B18" s="112" t="s">
        <v>126</v>
      </c>
      <c r="C18" s="115">
        <v>109847</v>
      </c>
      <c r="D18" s="115">
        <v>284178</v>
      </c>
      <c r="E18" s="115">
        <v>138979</v>
      </c>
      <c r="F18" s="115">
        <v>145199</v>
      </c>
      <c r="G18" s="115">
        <v>284172</v>
      </c>
      <c r="H18" s="113">
        <v>2.1113973227481946E-3</v>
      </c>
      <c r="I18" s="116">
        <v>59.94</v>
      </c>
    </row>
    <row r="19" spans="1:10" ht="17.25" customHeight="1" x14ac:dyDescent="0.15">
      <c r="A19"/>
      <c r="B19" s="112" t="s">
        <v>127</v>
      </c>
      <c r="C19" s="115">
        <v>105317</v>
      </c>
      <c r="D19" s="115">
        <v>297393</v>
      </c>
      <c r="E19" s="115">
        <v>145159</v>
      </c>
      <c r="F19" s="115">
        <v>152234</v>
      </c>
      <c r="G19" s="115">
        <v>297269</v>
      </c>
      <c r="H19" s="113">
        <v>4.1713061234101102E-2</v>
      </c>
      <c r="I19" s="116">
        <v>42.56</v>
      </c>
    </row>
    <row r="20" spans="1:10" x14ac:dyDescent="0.15">
      <c r="B20" s="86" t="s">
        <v>122</v>
      </c>
      <c r="C20" s="87"/>
      <c r="D20" s="86"/>
      <c r="E20" s="86"/>
      <c r="F20" s="86"/>
      <c r="G20" s="86"/>
      <c r="H20" s="86"/>
      <c r="I20" s="31"/>
      <c r="J20" s="33"/>
    </row>
    <row r="23" spans="1:10" ht="14.25" x14ac:dyDescent="0.15">
      <c r="B23" s="297" t="s">
        <v>56</v>
      </c>
      <c r="C23" s="297"/>
      <c r="G23" s="14"/>
      <c r="H23" s="313" t="s">
        <v>51</v>
      </c>
      <c r="I23" s="313"/>
    </row>
    <row r="24" spans="1:10" ht="27" x14ac:dyDescent="0.15">
      <c r="B24" s="312" t="s">
        <v>46</v>
      </c>
      <c r="C24" s="312" t="s">
        <v>36</v>
      </c>
      <c r="D24" s="314" t="s">
        <v>37</v>
      </c>
      <c r="E24" s="314"/>
      <c r="F24" s="314"/>
      <c r="G24" s="312" t="s">
        <v>41</v>
      </c>
      <c r="H24" s="90" t="s">
        <v>60</v>
      </c>
      <c r="I24" s="315" t="s">
        <v>42</v>
      </c>
    </row>
    <row r="25" spans="1:10" x14ac:dyDescent="0.15">
      <c r="B25" s="312"/>
      <c r="C25" s="312"/>
      <c r="D25" s="175" t="s">
        <v>0</v>
      </c>
      <c r="E25" s="175" t="s">
        <v>40</v>
      </c>
      <c r="F25" s="175" t="s">
        <v>1</v>
      </c>
      <c r="G25" s="312"/>
      <c r="H25" s="91" t="s">
        <v>62</v>
      </c>
      <c r="I25" s="315"/>
    </row>
    <row r="26" spans="1:10" ht="18.75" x14ac:dyDescent="0.15">
      <c r="B26" s="40" t="s">
        <v>55</v>
      </c>
      <c r="C26" s="41">
        <v>377241</v>
      </c>
      <c r="D26" s="176">
        <v>997226</v>
      </c>
      <c r="E26" s="41">
        <v>491305</v>
      </c>
      <c r="F26" s="41">
        <v>505921</v>
      </c>
      <c r="G26" s="41">
        <v>995924</v>
      </c>
      <c r="H26" s="104">
        <v>0.13073286716657093</v>
      </c>
      <c r="I26" s="42">
        <v>268.05</v>
      </c>
    </row>
    <row r="27" spans="1:10" ht="14.25" x14ac:dyDescent="0.15">
      <c r="B27" s="43" t="s">
        <v>9</v>
      </c>
      <c r="C27" s="44">
        <v>162077</v>
      </c>
      <c r="D27" s="44">
        <v>415655</v>
      </c>
      <c r="E27" s="44">
        <v>207167</v>
      </c>
      <c r="F27" s="44">
        <v>208488</v>
      </c>
      <c r="G27" s="44">
        <v>414483</v>
      </c>
      <c r="H27" s="177">
        <v>0.28276189855796258</v>
      </c>
      <c r="I27" s="45">
        <v>165.55</v>
      </c>
    </row>
    <row r="28" spans="1:10" ht="14.25" x14ac:dyDescent="0.15">
      <c r="B28" s="43" t="s">
        <v>53</v>
      </c>
      <c r="C28" s="46">
        <v>109847</v>
      </c>
      <c r="D28" s="46">
        <v>284178</v>
      </c>
      <c r="E28" s="46">
        <v>138979</v>
      </c>
      <c r="F28" s="46">
        <v>145199</v>
      </c>
      <c r="G28" s="46">
        <v>284172</v>
      </c>
      <c r="H28" s="177">
        <v>2.1113973227481946E-3</v>
      </c>
      <c r="I28" s="47">
        <v>59.94</v>
      </c>
    </row>
    <row r="29" spans="1:10" ht="14.25" x14ac:dyDescent="0.15">
      <c r="B29" s="43" t="s">
        <v>54</v>
      </c>
      <c r="C29" s="46">
        <v>105317</v>
      </c>
      <c r="D29" s="46">
        <v>297393</v>
      </c>
      <c r="E29" s="46">
        <v>145159</v>
      </c>
      <c r="F29" s="46">
        <v>152234</v>
      </c>
      <c r="G29" s="46">
        <v>297269</v>
      </c>
      <c r="H29" s="177">
        <v>4.1713061234101102E-2</v>
      </c>
      <c r="I29" s="47">
        <v>42.56</v>
      </c>
    </row>
    <row r="30" spans="1:10" x14ac:dyDescent="0.15">
      <c r="B30" s="86" t="s">
        <v>122</v>
      </c>
      <c r="C30" s="87"/>
      <c r="D30" s="86"/>
      <c r="E30" s="86"/>
      <c r="F30" s="86"/>
      <c r="G30" s="86"/>
      <c r="H30" s="86"/>
      <c r="I30" s="31"/>
      <c r="J30" s="33"/>
    </row>
  </sheetData>
  <mergeCells count="16">
    <mergeCell ref="A1:J1"/>
    <mergeCell ref="I3:J3"/>
    <mergeCell ref="A4:A5"/>
    <mergeCell ref="C4:E4"/>
    <mergeCell ref="F4:F5"/>
    <mergeCell ref="G4:H4"/>
    <mergeCell ref="I4:I5"/>
    <mergeCell ref="B14:C14"/>
    <mergeCell ref="G14:I14"/>
    <mergeCell ref="B23:C23"/>
    <mergeCell ref="H23:I23"/>
    <mergeCell ref="B24:B25"/>
    <mergeCell ref="C24:C25"/>
    <mergeCell ref="D24:F24"/>
    <mergeCell ref="G24:G25"/>
    <mergeCell ref="I24:I25"/>
  </mergeCells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8" sqref="J8:J11"/>
    </sheetView>
  </sheetViews>
  <sheetFormatPr defaultRowHeight="13.5" x14ac:dyDescent="0.15"/>
  <sheetData>
    <row r="1" spans="1:10" ht="23.25" thickTop="1" x14ac:dyDescent="0.25">
      <c r="A1" s="276" t="s">
        <v>87</v>
      </c>
      <c r="B1" s="292"/>
      <c r="C1" s="292"/>
      <c r="D1" s="292"/>
      <c r="E1" s="292"/>
      <c r="F1" s="292"/>
      <c r="G1" s="292"/>
      <c r="H1" s="292"/>
      <c r="I1" s="292"/>
      <c r="J1" s="293"/>
    </row>
    <row r="2" spans="1:10" x14ac:dyDescent="0.15">
      <c r="A2" s="24"/>
      <c r="B2" s="25"/>
      <c r="C2" s="25"/>
      <c r="D2" s="25"/>
      <c r="E2" s="25"/>
      <c r="F2" s="25"/>
      <c r="G2" s="1"/>
      <c r="H2" s="1"/>
      <c r="I2" s="70"/>
      <c r="J2" s="2"/>
    </row>
    <row r="3" spans="1:10" ht="14.25" x14ac:dyDescent="0.15">
      <c r="A3" s="125" t="s">
        <v>88</v>
      </c>
      <c r="B3" s="4"/>
      <c r="C3" s="4"/>
      <c r="D3" s="4"/>
      <c r="E3" s="4"/>
      <c r="F3" s="4"/>
      <c r="G3" s="4"/>
      <c r="H3" s="4"/>
      <c r="I3" s="279" t="s">
        <v>51</v>
      </c>
      <c r="J3" s="280"/>
    </row>
    <row r="4" spans="1:10" ht="15" thickBot="1" x14ac:dyDescent="0.2">
      <c r="A4" s="3"/>
      <c r="B4" s="4"/>
      <c r="C4" s="4"/>
      <c r="D4" s="4"/>
      <c r="E4" s="4"/>
      <c r="F4" s="4"/>
      <c r="G4" s="4"/>
      <c r="H4" s="4"/>
      <c r="I4" s="123"/>
      <c r="J4" s="124"/>
    </row>
    <row r="5" spans="1:10" x14ac:dyDescent="0.15">
      <c r="A5" s="281" t="s">
        <v>35</v>
      </c>
      <c r="B5" s="283" t="s">
        <v>36</v>
      </c>
      <c r="C5" s="285" t="s">
        <v>74</v>
      </c>
      <c r="D5" s="286"/>
      <c r="E5" s="287"/>
      <c r="F5" s="288" t="s">
        <v>38</v>
      </c>
      <c r="G5" s="283" t="s">
        <v>2</v>
      </c>
      <c r="H5" s="283"/>
      <c r="I5" s="283" t="s">
        <v>3</v>
      </c>
      <c r="J5" s="290" t="s">
        <v>66</v>
      </c>
    </row>
    <row r="6" spans="1:10" ht="14.25" thickBot="1" x14ac:dyDescent="0.2">
      <c r="A6" s="282"/>
      <c r="B6" s="284" t="s">
        <v>39</v>
      </c>
      <c r="C6" s="18" t="s">
        <v>0</v>
      </c>
      <c r="D6" s="173" t="s">
        <v>40</v>
      </c>
      <c r="E6" s="173" t="s">
        <v>1</v>
      </c>
      <c r="F6" s="289"/>
      <c r="G6" s="173" t="s">
        <v>5</v>
      </c>
      <c r="H6" s="173" t="s">
        <v>6</v>
      </c>
      <c r="I6" s="284"/>
      <c r="J6" s="294"/>
    </row>
    <row r="7" spans="1:10" x14ac:dyDescent="0.15">
      <c r="A7" s="5"/>
      <c r="B7" s="6"/>
      <c r="C7" s="6"/>
      <c r="D7" s="6"/>
      <c r="E7" s="6"/>
      <c r="F7" s="6"/>
      <c r="G7" s="6"/>
      <c r="H7" s="6"/>
      <c r="I7" s="7"/>
      <c r="J7" s="13"/>
    </row>
    <row r="8" spans="1:10" ht="14.25" x14ac:dyDescent="0.15">
      <c r="A8" s="19" t="s">
        <v>8</v>
      </c>
      <c r="B8" s="20">
        <f>SUM(B9,B10,B11)</f>
        <v>377241</v>
      </c>
      <c r="C8" s="20">
        <f>SUM(C9,C10,C11)</f>
        <v>997226</v>
      </c>
      <c r="D8" s="20">
        <f>SUM(D9,D10,D11)</f>
        <v>491305</v>
      </c>
      <c r="E8" s="20">
        <f>SUM(E9,E10,E11)</f>
        <v>505921</v>
      </c>
      <c r="F8" s="20">
        <f>SUM(F9,F10,F11)</f>
        <v>995924</v>
      </c>
      <c r="G8" s="21">
        <f>C8-F8</f>
        <v>1302</v>
      </c>
      <c r="H8" s="22">
        <f>(G8/F8)*100</f>
        <v>0.13073286716657093</v>
      </c>
      <c r="I8" s="158"/>
      <c r="J8" s="157">
        <f>SUM(J9+J10+J11)</f>
        <v>268.05</v>
      </c>
    </row>
    <row r="9" spans="1:10" ht="14.25" x14ac:dyDescent="0.15">
      <c r="A9" s="26" t="s">
        <v>9</v>
      </c>
      <c r="B9" s="77">
        <v>162077</v>
      </c>
      <c r="C9" s="77">
        <v>415655</v>
      </c>
      <c r="D9" s="77">
        <v>207167</v>
      </c>
      <c r="E9" s="77">
        <v>208488</v>
      </c>
      <c r="F9" s="171">
        <v>414483</v>
      </c>
      <c r="G9" s="48">
        <f>C9-F9</f>
        <v>1172</v>
      </c>
      <c r="H9" s="49">
        <f>(G9/F9)*100</f>
        <v>0.28276189855796258</v>
      </c>
      <c r="I9" s="49"/>
      <c r="J9" s="12">
        <v>165.55</v>
      </c>
    </row>
    <row r="10" spans="1:10" x14ac:dyDescent="0.15">
      <c r="A10" s="28" t="s">
        <v>43</v>
      </c>
      <c r="B10" s="79">
        <v>109847</v>
      </c>
      <c r="C10" s="80">
        <v>284178</v>
      </c>
      <c r="D10" s="79">
        <v>138979</v>
      </c>
      <c r="E10" s="79">
        <v>145199</v>
      </c>
      <c r="F10" s="172">
        <v>284172</v>
      </c>
      <c r="G10" s="48">
        <f>C10-F10</f>
        <v>6</v>
      </c>
      <c r="H10" s="55">
        <f>(G10/F10)*100</f>
        <v>2.1113973227481946E-3</v>
      </c>
      <c r="I10" s="122"/>
      <c r="J10" s="170">
        <v>59.94</v>
      </c>
    </row>
    <row r="11" spans="1:10" x14ac:dyDescent="0.15">
      <c r="A11" s="28" t="s">
        <v>44</v>
      </c>
      <c r="B11" s="79">
        <v>105317</v>
      </c>
      <c r="C11" s="79">
        <v>297393</v>
      </c>
      <c r="D11" s="79">
        <v>145159</v>
      </c>
      <c r="E11" s="79">
        <v>152234</v>
      </c>
      <c r="F11" s="79">
        <v>297269</v>
      </c>
      <c r="G11" s="48">
        <f>C11-F11</f>
        <v>124</v>
      </c>
      <c r="H11" s="55">
        <f>(G11/F11)*100</f>
        <v>4.1713061234101102E-2</v>
      </c>
      <c r="I11" s="53"/>
      <c r="J11" s="15">
        <v>42.56</v>
      </c>
    </row>
    <row r="12" spans="1:10" x14ac:dyDescent="0.15">
      <c r="A12" s="14"/>
      <c r="B12" s="23"/>
      <c r="C12" s="23"/>
      <c r="D12" s="23"/>
      <c r="E12" s="23"/>
      <c r="F12" s="23"/>
      <c r="G12" s="14"/>
      <c r="H12" s="14"/>
      <c r="I12" s="14"/>
      <c r="J12" s="14"/>
    </row>
    <row r="13" spans="1:10" ht="14.25" x14ac:dyDescent="0.15">
      <c r="A13" s="60" t="s">
        <v>69</v>
      </c>
      <c r="B13" s="61"/>
      <c r="C13" s="60"/>
      <c r="D13" s="60"/>
      <c r="E13" s="60"/>
      <c r="F13" s="60"/>
      <c r="G13" s="60"/>
      <c r="H13" s="60"/>
      <c r="I13" s="62"/>
      <c r="J13" s="62"/>
    </row>
  </sheetData>
  <mergeCells count="9">
    <mergeCell ref="A1:J1"/>
    <mergeCell ref="I3:J3"/>
    <mergeCell ref="A5:A6"/>
    <mergeCell ref="B5:B6"/>
    <mergeCell ref="C5:E5"/>
    <mergeCell ref="F5:F6"/>
    <mergeCell ref="G5:H5"/>
    <mergeCell ref="I5:I6"/>
    <mergeCell ref="J5:J6"/>
  </mergeCells>
  <phoneticPr fontId="3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J60"/>
  <sheetViews>
    <sheetView zoomScaleNormal="100" workbookViewId="0">
      <pane ySplit="10" topLeftCell="A11" activePane="bottomLeft" state="frozen"/>
      <selection activeCell="M17" sqref="M17"/>
      <selection pane="bottomLeft" activeCell="M30" sqref="M30"/>
    </sheetView>
  </sheetViews>
  <sheetFormatPr defaultRowHeight="13.5" x14ac:dyDescent="0.15"/>
  <cols>
    <col min="1" max="1" width="7.77734375" style="14" customWidth="1"/>
    <col min="2" max="2" width="8.109375" style="14" customWidth="1"/>
    <col min="3" max="3" width="18.88671875" style="14" customWidth="1"/>
    <col min="4" max="4" width="8.21875" style="14" customWidth="1"/>
    <col min="5" max="5" width="8.33203125" style="14" customWidth="1"/>
    <col min="6" max="6" width="9.33203125" style="14" customWidth="1"/>
    <col min="7" max="7" width="9.44140625" customWidth="1"/>
    <col min="8" max="8" width="9.33203125" customWidth="1"/>
    <col min="9" max="9" width="11.33203125" style="71" customWidth="1"/>
    <col min="10" max="10" width="7.44140625" customWidth="1"/>
    <col min="257" max="257" width="7.77734375" customWidth="1"/>
    <col min="258" max="258" width="8.109375" customWidth="1"/>
    <col min="259" max="259" width="18.88671875" customWidth="1"/>
    <col min="260" max="260" width="8.21875" customWidth="1"/>
    <col min="261" max="261" width="8.33203125" customWidth="1"/>
    <col min="262" max="262" width="9.33203125" customWidth="1"/>
    <col min="263" max="263" width="9.44140625" customWidth="1"/>
    <col min="264" max="264" width="9.33203125" customWidth="1"/>
    <col min="265" max="265" width="11.33203125" customWidth="1"/>
    <col min="266" max="266" width="7.44140625" customWidth="1"/>
    <col min="513" max="513" width="7.77734375" customWidth="1"/>
    <col min="514" max="514" width="8.109375" customWidth="1"/>
    <col min="515" max="515" width="18.88671875" customWidth="1"/>
    <col min="516" max="516" width="8.21875" customWidth="1"/>
    <col min="517" max="517" width="8.33203125" customWidth="1"/>
    <col min="518" max="518" width="9.33203125" customWidth="1"/>
    <col min="519" max="519" width="9.44140625" customWidth="1"/>
    <col min="520" max="520" width="9.33203125" customWidth="1"/>
    <col min="521" max="521" width="11.33203125" customWidth="1"/>
    <col min="522" max="522" width="7.44140625" customWidth="1"/>
    <col min="769" max="769" width="7.77734375" customWidth="1"/>
    <col min="770" max="770" width="8.109375" customWidth="1"/>
    <col min="771" max="771" width="18.88671875" customWidth="1"/>
    <col min="772" max="772" width="8.21875" customWidth="1"/>
    <col min="773" max="773" width="8.33203125" customWidth="1"/>
    <col min="774" max="774" width="9.33203125" customWidth="1"/>
    <col min="775" max="775" width="9.44140625" customWidth="1"/>
    <col min="776" max="776" width="9.33203125" customWidth="1"/>
    <col min="777" max="777" width="11.33203125" customWidth="1"/>
    <col min="778" max="778" width="7.44140625" customWidth="1"/>
    <col min="1025" max="1025" width="7.77734375" customWidth="1"/>
    <col min="1026" max="1026" width="8.109375" customWidth="1"/>
    <col min="1027" max="1027" width="18.88671875" customWidth="1"/>
    <col min="1028" max="1028" width="8.21875" customWidth="1"/>
    <col min="1029" max="1029" width="8.33203125" customWidth="1"/>
    <col min="1030" max="1030" width="9.33203125" customWidth="1"/>
    <col min="1031" max="1031" width="9.44140625" customWidth="1"/>
    <col min="1032" max="1032" width="9.33203125" customWidth="1"/>
    <col min="1033" max="1033" width="11.33203125" customWidth="1"/>
    <col min="1034" max="1034" width="7.44140625" customWidth="1"/>
    <col min="1281" max="1281" width="7.77734375" customWidth="1"/>
    <col min="1282" max="1282" width="8.109375" customWidth="1"/>
    <col min="1283" max="1283" width="18.88671875" customWidth="1"/>
    <col min="1284" max="1284" width="8.21875" customWidth="1"/>
    <col min="1285" max="1285" width="8.33203125" customWidth="1"/>
    <col min="1286" max="1286" width="9.33203125" customWidth="1"/>
    <col min="1287" max="1287" width="9.44140625" customWidth="1"/>
    <col min="1288" max="1288" width="9.33203125" customWidth="1"/>
    <col min="1289" max="1289" width="11.33203125" customWidth="1"/>
    <col min="1290" max="1290" width="7.44140625" customWidth="1"/>
    <col min="1537" max="1537" width="7.77734375" customWidth="1"/>
    <col min="1538" max="1538" width="8.109375" customWidth="1"/>
    <col min="1539" max="1539" width="18.88671875" customWidth="1"/>
    <col min="1540" max="1540" width="8.21875" customWidth="1"/>
    <col min="1541" max="1541" width="8.33203125" customWidth="1"/>
    <col min="1542" max="1542" width="9.33203125" customWidth="1"/>
    <col min="1543" max="1543" width="9.44140625" customWidth="1"/>
    <col min="1544" max="1544" width="9.33203125" customWidth="1"/>
    <col min="1545" max="1545" width="11.33203125" customWidth="1"/>
    <col min="1546" max="1546" width="7.44140625" customWidth="1"/>
    <col min="1793" max="1793" width="7.77734375" customWidth="1"/>
    <col min="1794" max="1794" width="8.109375" customWidth="1"/>
    <col min="1795" max="1795" width="18.88671875" customWidth="1"/>
    <col min="1796" max="1796" width="8.21875" customWidth="1"/>
    <col min="1797" max="1797" width="8.33203125" customWidth="1"/>
    <col min="1798" max="1798" width="9.33203125" customWidth="1"/>
    <col min="1799" max="1799" width="9.44140625" customWidth="1"/>
    <col min="1800" max="1800" width="9.33203125" customWidth="1"/>
    <col min="1801" max="1801" width="11.33203125" customWidth="1"/>
    <col min="1802" max="1802" width="7.44140625" customWidth="1"/>
    <col min="2049" max="2049" width="7.77734375" customWidth="1"/>
    <col min="2050" max="2050" width="8.109375" customWidth="1"/>
    <col min="2051" max="2051" width="18.88671875" customWidth="1"/>
    <col min="2052" max="2052" width="8.21875" customWidth="1"/>
    <col min="2053" max="2053" width="8.33203125" customWidth="1"/>
    <col min="2054" max="2054" width="9.33203125" customWidth="1"/>
    <col min="2055" max="2055" width="9.44140625" customWidth="1"/>
    <col min="2056" max="2056" width="9.33203125" customWidth="1"/>
    <col min="2057" max="2057" width="11.33203125" customWidth="1"/>
    <col min="2058" max="2058" width="7.44140625" customWidth="1"/>
    <col min="2305" max="2305" width="7.77734375" customWidth="1"/>
    <col min="2306" max="2306" width="8.109375" customWidth="1"/>
    <col min="2307" max="2307" width="18.88671875" customWidth="1"/>
    <col min="2308" max="2308" width="8.21875" customWidth="1"/>
    <col min="2309" max="2309" width="8.33203125" customWidth="1"/>
    <col min="2310" max="2310" width="9.33203125" customWidth="1"/>
    <col min="2311" max="2311" width="9.44140625" customWidth="1"/>
    <col min="2312" max="2312" width="9.33203125" customWidth="1"/>
    <col min="2313" max="2313" width="11.33203125" customWidth="1"/>
    <col min="2314" max="2314" width="7.44140625" customWidth="1"/>
    <col min="2561" max="2561" width="7.77734375" customWidth="1"/>
    <col min="2562" max="2562" width="8.109375" customWidth="1"/>
    <col min="2563" max="2563" width="18.88671875" customWidth="1"/>
    <col min="2564" max="2564" width="8.21875" customWidth="1"/>
    <col min="2565" max="2565" width="8.33203125" customWidth="1"/>
    <col min="2566" max="2566" width="9.33203125" customWidth="1"/>
    <col min="2567" max="2567" width="9.44140625" customWidth="1"/>
    <col min="2568" max="2568" width="9.33203125" customWidth="1"/>
    <col min="2569" max="2569" width="11.33203125" customWidth="1"/>
    <col min="2570" max="2570" width="7.44140625" customWidth="1"/>
    <col min="2817" max="2817" width="7.77734375" customWidth="1"/>
    <col min="2818" max="2818" width="8.109375" customWidth="1"/>
    <col min="2819" max="2819" width="18.88671875" customWidth="1"/>
    <col min="2820" max="2820" width="8.21875" customWidth="1"/>
    <col min="2821" max="2821" width="8.33203125" customWidth="1"/>
    <col min="2822" max="2822" width="9.33203125" customWidth="1"/>
    <col min="2823" max="2823" width="9.44140625" customWidth="1"/>
    <col min="2824" max="2824" width="9.33203125" customWidth="1"/>
    <col min="2825" max="2825" width="11.33203125" customWidth="1"/>
    <col min="2826" max="2826" width="7.44140625" customWidth="1"/>
    <col min="3073" max="3073" width="7.77734375" customWidth="1"/>
    <col min="3074" max="3074" width="8.109375" customWidth="1"/>
    <col min="3075" max="3075" width="18.88671875" customWidth="1"/>
    <col min="3076" max="3076" width="8.21875" customWidth="1"/>
    <col min="3077" max="3077" width="8.33203125" customWidth="1"/>
    <col min="3078" max="3078" width="9.33203125" customWidth="1"/>
    <col min="3079" max="3079" width="9.44140625" customWidth="1"/>
    <col min="3080" max="3080" width="9.33203125" customWidth="1"/>
    <col min="3081" max="3081" width="11.33203125" customWidth="1"/>
    <col min="3082" max="3082" width="7.44140625" customWidth="1"/>
    <col min="3329" max="3329" width="7.77734375" customWidth="1"/>
    <col min="3330" max="3330" width="8.109375" customWidth="1"/>
    <col min="3331" max="3331" width="18.88671875" customWidth="1"/>
    <col min="3332" max="3332" width="8.21875" customWidth="1"/>
    <col min="3333" max="3333" width="8.33203125" customWidth="1"/>
    <col min="3334" max="3334" width="9.33203125" customWidth="1"/>
    <col min="3335" max="3335" width="9.44140625" customWidth="1"/>
    <col min="3336" max="3336" width="9.33203125" customWidth="1"/>
    <col min="3337" max="3337" width="11.33203125" customWidth="1"/>
    <col min="3338" max="3338" width="7.44140625" customWidth="1"/>
    <col min="3585" max="3585" width="7.77734375" customWidth="1"/>
    <col min="3586" max="3586" width="8.109375" customWidth="1"/>
    <col min="3587" max="3587" width="18.88671875" customWidth="1"/>
    <col min="3588" max="3588" width="8.21875" customWidth="1"/>
    <col min="3589" max="3589" width="8.33203125" customWidth="1"/>
    <col min="3590" max="3590" width="9.33203125" customWidth="1"/>
    <col min="3591" max="3591" width="9.44140625" customWidth="1"/>
    <col min="3592" max="3592" width="9.33203125" customWidth="1"/>
    <col min="3593" max="3593" width="11.33203125" customWidth="1"/>
    <col min="3594" max="3594" width="7.44140625" customWidth="1"/>
    <col min="3841" max="3841" width="7.77734375" customWidth="1"/>
    <col min="3842" max="3842" width="8.109375" customWidth="1"/>
    <col min="3843" max="3843" width="18.88671875" customWidth="1"/>
    <col min="3844" max="3844" width="8.21875" customWidth="1"/>
    <col min="3845" max="3845" width="8.33203125" customWidth="1"/>
    <col min="3846" max="3846" width="9.33203125" customWidth="1"/>
    <col min="3847" max="3847" width="9.44140625" customWidth="1"/>
    <col min="3848" max="3848" width="9.33203125" customWidth="1"/>
    <col min="3849" max="3849" width="11.33203125" customWidth="1"/>
    <col min="3850" max="3850" width="7.44140625" customWidth="1"/>
    <col min="4097" max="4097" width="7.77734375" customWidth="1"/>
    <col min="4098" max="4098" width="8.109375" customWidth="1"/>
    <col min="4099" max="4099" width="18.88671875" customWidth="1"/>
    <col min="4100" max="4100" width="8.21875" customWidth="1"/>
    <col min="4101" max="4101" width="8.33203125" customWidth="1"/>
    <col min="4102" max="4102" width="9.33203125" customWidth="1"/>
    <col min="4103" max="4103" width="9.44140625" customWidth="1"/>
    <col min="4104" max="4104" width="9.33203125" customWidth="1"/>
    <col min="4105" max="4105" width="11.33203125" customWidth="1"/>
    <col min="4106" max="4106" width="7.44140625" customWidth="1"/>
    <col min="4353" max="4353" width="7.77734375" customWidth="1"/>
    <col min="4354" max="4354" width="8.109375" customWidth="1"/>
    <col min="4355" max="4355" width="18.88671875" customWidth="1"/>
    <col min="4356" max="4356" width="8.21875" customWidth="1"/>
    <col min="4357" max="4357" width="8.33203125" customWidth="1"/>
    <col min="4358" max="4358" width="9.33203125" customWidth="1"/>
    <col min="4359" max="4359" width="9.44140625" customWidth="1"/>
    <col min="4360" max="4360" width="9.33203125" customWidth="1"/>
    <col min="4361" max="4361" width="11.33203125" customWidth="1"/>
    <col min="4362" max="4362" width="7.44140625" customWidth="1"/>
    <col min="4609" max="4609" width="7.77734375" customWidth="1"/>
    <col min="4610" max="4610" width="8.109375" customWidth="1"/>
    <col min="4611" max="4611" width="18.88671875" customWidth="1"/>
    <col min="4612" max="4612" width="8.21875" customWidth="1"/>
    <col min="4613" max="4613" width="8.33203125" customWidth="1"/>
    <col min="4614" max="4614" width="9.33203125" customWidth="1"/>
    <col min="4615" max="4615" width="9.44140625" customWidth="1"/>
    <col min="4616" max="4616" width="9.33203125" customWidth="1"/>
    <col min="4617" max="4617" width="11.33203125" customWidth="1"/>
    <col min="4618" max="4618" width="7.44140625" customWidth="1"/>
    <col min="4865" max="4865" width="7.77734375" customWidth="1"/>
    <col min="4866" max="4866" width="8.109375" customWidth="1"/>
    <col min="4867" max="4867" width="18.88671875" customWidth="1"/>
    <col min="4868" max="4868" width="8.21875" customWidth="1"/>
    <col min="4869" max="4869" width="8.33203125" customWidth="1"/>
    <col min="4870" max="4870" width="9.33203125" customWidth="1"/>
    <col min="4871" max="4871" width="9.44140625" customWidth="1"/>
    <col min="4872" max="4872" width="9.33203125" customWidth="1"/>
    <col min="4873" max="4873" width="11.33203125" customWidth="1"/>
    <col min="4874" max="4874" width="7.44140625" customWidth="1"/>
    <col min="5121" max="5121" width="7.77734375" customWidth="1"/>
    <col min="5122" max="5122" width="8.109375" customWidth="1"/>
    <col min="5123" max="5123" width="18.88671875" customWidth="1"/>
    <col min="5124" max="5124" width="8.21875" customWidth="1"/>
    <col min="5125" max="5125" width="8.33203125" customWidth="1"/>
    <col min="5126" max="5126" width="9.33203125" customWidth="1"/>
    <col min="5127" max="5127" width="9.44140625" customWidth="1"/>
    <col min="5128" max="5128" width="9.33203125" customWidth="1"/>
    <col min="5129" max="5129" width="11.33203125" customWidth="1"/>
    <col min="5130" max="5130" width="7.44140625" customWidth="1"/>
    <col min="5377" max="5377" width="7.77734375" customWidth="1"/>
    <col min="5378" max="5378" width="8.109375" customWidth="1"/>
    <col min="5379" max="5379" width="18.88671875" customWidth="1"/>
    <col min="5380" max="5380" width="8.21875" customWidth="1"/>
    <col min="5381" max="5381" width="8.33203125" customWidth="1"/>
    <col min="5382" max="5382" width="9.33203125" customWidth="1"/>
    <col min="5383" max="5383" width="9.44140625" customWidth="1"/>
    <col min="5384" max="5384" width="9.33203125" customWidth="1"/>
    <col min="5385" max="5385" width="11.33203125" customWidth="1"/>
    <col min="5386" max="5386" width="7.44140625" customWidth="1"/>
    <col min="5633" max="5633" width="7.77734375" customWidth="1"/>
    <col min="5634" max="5634" width="8.109375" customWidth="1"/>
    <col min="5635" max="5635" width="18.88671875" customWidth="1"/>
    <col min="5636" max="5636" width="8.21875" customWidth="1"/>
    <col min="5637" max="5637" width="8.33203125" customWidth="1"/>
    <col min="5638" max="5638" width="9.33203125" customWidth="1"/>
    <col min="5639" max="5639" width="9.44140625" customWidth="1"/>
    <col min="5640" max="5640" width="9.33203125" customWidth="1"/>
    <col min="5641" max="5641" width="11.33203125" customWidth="1"/>
    <col min="5642" max="5642" width="7.44140625" customWidth="1"/>
    <col min="5889" max="5889" width="7.77734375" customWidth="1"/>
    <col min="5890" max="5890" width="8.109375" customWidth="1"/>
    <col min="5891" max="5891" width="18.88671875" customWidth="1"/>
    <col min="5892" max="5892" width="8.21875" customWidth="1"/>
    <col min="5893" max="5893" width="8.33203125" customWidth="1"/>
    <col min="5894" max="5894" width="9.33203125" customWidth="1"/>
    <col min="5895" max="5895" width="9.44140625" customWidth="1"/>
    <col min="5896" max="5896" width="9.33203125" customWidth="1"/>
    <col min="5897" max="5897" width="11.33203125" customWidth="1"/>
    <col min="5898" max="5898" width="7.44140625" customWidth="1"/>
    <col min="6145" max="6145" width="7.77734375" customWidth="1"/>
    <col min="6146" max="6146" width="8.109375" customWidth="1"/>
    <col min="6147" max="6147" width="18.88671875" customWidth="1"/>
    <col min="6148" max="6148" width="8.21875" customWidth="1"/>
    <col min="6149" max="6149" width="8.33203125" customWidth="1"/>
    <col min="6150" max="6150" width="9.33203125" customWidth="1"/>
    <col min="6151" max="6151" width="9.44140625" customWidth="1"/>
    <col min="6152" max="6152" width="9.33203125" customWidth="1"/>
    <col min="6153" max="6153" width="11.33203125" customWidth="1"/>
    <col min="6154" max="6154" width="7.44140625" customWidth="1"/>
    <col min="6401" max="6401" width="7.77734375" customWidth="1"/>
    <col min="6402" max="6402" width="8.109375" customWidth="1"/>
    <col min="6403" max="6403" width="18.88671875" customWidth="1"/>
    <col min="6404" max="6404" width="8.21875" customWidth="1"/>
    <col min="6405" max="6405" width="8.33203125" customWidth="1"/>
    <col min="6406" max="6406" width="9.33203125" customWidth="1"/>
    <col min="6407" max="6407" width="9.44140625" customWidth="1"/>
    <col min="6408" max="6408" width="9.33203125" customWidth="1"/>
    <col min="6409" max="6409" width="11.33203125" customWidth="1"/>
    <col min="6410" max="6410" width="7.44140625" customWidth="1"/>
    <col min="6657" max="6657" width="7.77734375" customWidth="1"/>
    <col min="6658" max="6658" width="8.109375" customWidth="1"/>
    <col min="6659" max="6659" width="18.88671875" customWidth="1"/>
    <col min="6660" max="6660" width="8.21875" customWidth="1"/>
    <col min="6661" max="6661" width="8.33203125" customWidth="1"/>
    <col min="6662" max="6662" width="9.33203125" customWidth="1"/>
    <col min="6663" max="6663" width="9.44140625" customWidth="1"/>
    <col min="6664" max="6664" width="9.33203125" customWidth="1"/>
    <col min="6665" max="6665" width="11.33203125" customWidth="1"/>
    <col min="6666" max="6666" width="7.44140625" customWidth="1"/>
    <col min="6913" max="6913" width="7.77734375" customWidth="1"/>
    <col min="6914" max="6914" width="8.109375" customWidth="1"/>
    <col min="6915" max="6915" width="18.88671875" customWidth="1"/>
    <col min="6916" max="6916" width="8.21875" customWidth="1"/>
    <col min="6917" max="6917" width="8.33203125" customWidth="1"/>
    <col min="6918" max="6918" width="9.33203125" customWidth="1"/>
    <col min="6919" max="6919" width="9.44140625" customWidth="1"/>
    <col min="6920" max="6920" width="9.33203125" customWidth="1"/>
    <col min="6921" max="6921" width="11.33203125" customWidth="1"/>
    <col min="6922" max="6922" width="7.44140625" customWidth="1"/>
    <col min="7169" max="7169" width="7.77734375" customWidth="1"/>
    <col min="7170" max="7170" width="8.109375" customWidth="1"/>
    <col min="7171" max="7171" width="18.88671875" customWidth="1"/>
    <col min="7172" max="7172" width="8.21875" customWidth="1"/>
    <col min="7173" max="7173" width="8.33203125" customWidth="1"/>
    <col min="7174" max="7174" width="9.33203125" customWidth="1"/>
    <col min="7175" max="7175" width="9.44140625" customWidth="1"/>
    <col min="7176" max="7176" width="9.33203125" customWidth="1"/>
    <col min="7177" max="7177" width="11.33203125" customWidth="1"/>
    <col min="7178" max="7178" width="7.44140625" customWidth="1"/>
    <col min="7425" max="7425" width="7.77734375" customWidth="1"/>
    <col min="7426" max="7426" width="8.109375" customWidth="1"/>
    <col min="7427" max="7427" width="18.88671875" customWidth="1"/>
    <col min="7428" max="7428" width="8.21875" customWidth="1"/>
    <col min="7429" max="7429" width="8.33203125" customWidth="1"/>
    <col min="7430" max="7430" width="9.33203125" customWidth="1"/>
    <col min="7431" max="7431" width="9.44140625" customWidth="1"/>
    <col min="7432" max="7432" width="9.33203125" customWidth="1"/>
    <col min="7433" max="7433" width="11.33203125" customWidth="1"/>
    <col min="7434" max="7434" width="7.44140625" customWidth="1"/>
    <col min="7681" max="7681" width="7.77734375" customWidth="1"/>
    <col min="7682" max="7682" width="8.109375" customWidth="1"/>
    <col min="7683" max="7683" width="18.88671875" customWidth="1"/>
    <col min="7684" max="7684" width="8.21875" customWidth="1"/>
    <col min="7685" max="7685" width="8.33203125" customWidth="1"/>
    <col min="7686" max="7686" width="9.33203125" customWidth="1"/>
    <col min="7687" max="7687" width="9.44140625" customWidth="1"/>
    <col min="7688" max="7688" width="9.33203125" customWidth="1"/>
    <col min="7689" max="7689" width="11.33203125" customWidth="1"/>
    <col min="7690" max="7690" width="7.44140625" customWidth="1"/>
    <col min="7937" max="7937" width="7.77734375" customWidth="1"/>
    <col min="7938" max="7938" width="8.109375" customWidth="1"/>
    <col min="7939" max="7939" width="18.88671875" customWidth="1"/>
    <col min="7940" max="7940" width="8.21875" customWidth="1"/>
    <col min="7941" max="7941" width="8.33203125" customWidth="1"/>
    <col min="7942" max="7942" width="9.33203125" customWidth="1"/>
    <col min="7943" max="7943" width="9.44140625" customWidth="1"/>
    <col min="7944" max="7944" width="9.33203125" customWidth="1"/>
    <col min="7945" max="7945" width="11.33203125" customWidth="1"/>
    <col min="7946" max="7946" width="7.44140625" customWidth="1"/>
    <col min="8193" max="8193" width="7.77734375" customWidth="1"/>
    <col min="8194" max="8194" width="8.109375" customWidth="1"/>
    <col min="8195" max="8195" width="18.88671875" customWidth="1"/>
    <col min="8196" max="8196" width="8.21875" customWidth="1"/>
    <col min="8197" max="8197" width="8.33203125" customWidth="1"/>
    <col min="8198" max="8198" width="9.33203125" customWidth="1"/>
    <col min="8199" max="8199" width="9.44140625" customWidth="1"/>
    <col min="8200" max="8200" width="9.33203125" customWidth="1"/>
    <col min="8201" max="8201" width="11.33203125" customWidth="1"/>
    <col min="8202" max="8202" width="7.44140625" customWidth="1"/>
    <col min="8449" max="8449" width="7.77734375" customWidth="1"/>
    <col min="8450" max="8450" width="8.109375" customWidth="1"/>
    <col min="8451" max="8451" width="18.88671875" customWidth="1"/>
    <col min="8452" max="8452" width="8.21875" customWidth="1"/>
    <col min="8453" max="8453" width="8.33203125" customWidth="1"/>
    <col min="8454" max="8454" width="9.33203125" customWidth="1"/>
    <col min="8455" max="8455" width="9.44140625" customWidth="1"/>
    <col min="8456" max="8456" width="9.33203125" customWidth="1"/>
    <col min="8457" max="8457" width="11.33203125" customWidth="1"/>
    <col min="8458" max="8458" width="7.44140625" customWidth="1"/>
    <col min="8705" max="8705" width="7.77734375" customWidth="1"/>
    <col min="8706" max="8706" width="8.109375" customWidth="1"/>
    <col min="8707" max="8707" width="18.88671875" customWidth="1"/>
    <col min="8708" max="8708" width="8.21875" customWidth="1"/>
    <col min="8709" max="8709" width="8.33203125" customWidth="1"/>
    <col min="8710" max="8710" width="9.33203125" customWidth="1"/>
    <col min="8711" max="8711" width="9.44140625" customWidth="1"/>
    <col min="8712" max="8712" width="9.33203125" customWidth="1"/>
    <col min="8713" max="8713" width="11.33203125" customWidth="1"/>
    <col min="8714" max="8714" width="7.44140625" customWidth="1"/>
    <col min="8961" max="8961" width="7.77734375" customWidth="1"/>
    <col min="8962" max="8962" width="8.109375" customWidth="1"/>
    <col min="8963" max="8963" width="18.88671875" customWidth="1"/>
    <col min="8964" max="8964" width="8.21875" customWidth="1"/>
    <col min="8965" max="8965" width="8.33203125" customWidth="1"/>
    <col min="8966" max="8966" width="9.33203125" customWidth="1"/>
    <col min="8967" max="8967" width="9.44140625" customWidth="1"/>
    <col min="8968" max="8968" width="9.33203125" customWidth="1"/>
    <col min="8969" max="8969" width="11.33203125" customWidth="1"/>
    <col min="8970" max="8970" width="7.44140625" customWidth="1"/>
    <col min="9217" max="9217" width="7.77734375" customWidth="1"/>
    <col min="9218" max="9218" width="8.109375" customWidth="1"/>
    <col min="9219" max="9219" width="18.88671875" customWidth="1"/>
    <col min="9220" max="9220" width="8.21875" customWidth="1"/>
    <col min="9221" max="9221" width="8.33203125" customWidth="1"/>
    <col min="9222" max="9222" width="9.33203125" customWidth="1"/>
    <col min="9223" max="9223" width="9.44140625" customWidth="1"/>
    <col min="9224" max="9224" width="9.33203125" customWidth="1"/>
    <col min="9225" max="9225" width="11.33203125" customWidth="1"/>
    <col min="9226" max="9226" width="7.44140625" customWidth="1"/>
    <col min="9473" max="9473" width="7.77734375" customWidth="1"/>
    <col min="9474" max="9474" width="8.109375" customWidth="1"/>
    <col min="9475" max="9475" width="18.88671875" customWidth="1"/>
    <col min="9476" max="9476" width="8.21875" customWidth="1"/>
    <col min="9477" max="9477" width="8.33203125" customWidth="1"/>
    <col min="9478" max="9478" width="9.33203125" customWidth="1"/>
    <col min="9479" max="9479" width="9.44140625" customWidth="1"/>
    <col min="9480" max="9480" width="9.33203125" customWidth="1"/>
    <col min="9481" max="9481" width="11.33203125" customWidth="1"/>
    <col min="9482" max="9482" width="7.44140625" customWidth="1"/>
    <col min="9729" max="9729" width="7.77734375" customWidth="1"/>
    <col min="9730" max="9730" width="8.109375" customWidth="1"/>
    <col min="9731" max="9731" width="18.88671875" customWidth="1"/>
    <col min="9732" max="9732" width="8.21875" customWidth="1"/>
    <col min="9733" max="9733" width="8.33203125" customWidth="1"/>
    <col min="9734" max="9734" width="9.33203125" customWidth="1"/>
    <col min="9735" max="9735" width="9.44140625" customWidth="1"/>
    <col min="9736" max="9736" width="9.33203125" customWidth="1"/>
    <col min="9737" max="9737" width="11.33203125" customWidth="1"/>
    <col min="9738" max="9738" width="7.44140625" customWidth="1"/>
    <col min="9985" max="9985" width="7.77734375" customWidth="1"/>
    <col min="9986" max="9986" width="8.109375" customWidth="1"/>
    <col min="9987" max="9987" width="18.88671875" customWidth="1"/>
    <col min="9988" max="9988" width="8.21875" customWidth="1"/>
    <col min="9989" max="9989" width="8.33203125" customWidth="1"/>
    <col min="9990" max="9990" width="9.33203125" customWidth="1"/>
    <col min="9991" max="9991" width="9.44140625" customWidth="1"/>
    <col min="9992" max="9992" width="9.33203125" customWidth="1"/>
    <col min="9993" max="9993" width="11.33203125" customWidth="1"/>
    <col min="9994" max="9994" width="7.44140625" customWidth="1"/>
    <col min="10241" max="10241" width="7.77734375" customWidth="1"/>
    <col min="10242" max="10242" width="8.109375" customWidth="1"/>
    <col min="10243" max="10243" width="18.88671875" customWidth="1"/>
    <col min="10244" max="10244" width="8.21875" customWidth="1"/>
    <col min="10245" max="10245" width="8.33203125" customWidth="1"/>
    <col min="10246" max="10246" width="9.33203125" customWidth="1"/>
    <col min="10247" max="10247" width="9.44140625" customWidth="1"/>
    <col min="10248" max="10248" width="9.33203125" customWidth="1"/>
    <col min="10249" max="10249" width="11.33203125" customWidth="1"/>
    <col min="10250" max="10250" width="7.44140625" customWidth="1"/>
    <col min="10497" max="10497" width="7.77734375" customWidth="1"/>
    <col min="10498" max="10498" width="8.109375" customWidth="1"/>
    <col min="10499" max="10499" width="18.88671875" customWidth="1"/>
    <col min="10500" max="10500" width="8.21875" customWidth="1"/>
    <col min="10501" max="10501" width="8.33203125" customWidth="1"/>
    <col min="10502" max="10502" width="9.33203125" customWidth="1"/>
    <col min="10503" max="10503" width="9.44140625" customWidth="1"/>
    <col min="10504" max="10504" width="9.33203125" customWidth="1"/>
    <col min="10505" max="10505" width="11.33203125" customWidth="1"/>
    <col min="10506" max="10506" width="7.44140625" customWidth="1"/>
    <col min="10753" max="10753" width="7.77734375" customWidth="1"/>
    <col min="10754" max="10754" width="8.109375" customWidth="1"/>
    <col min="10755" max="10755" width="18.88671875" customWidth="1"/>
    <col min="10756" max="10756" width="8.21875" customWidth="1"/>
    <col min="10757" max="10757" width="8.33203125" customWidth="1"/>
    <col min="10758" max="10758" width="9.33203125" customWidth="1"/>
    <col min="10759" max="10759" width="9.44140625" customWidth="1"/>
    <col min="10760" max="10760" width="9.33203125" customWidth="1"/>
    <col min="10761" max="10761" width="11.33203125" customWidth="1"/>
    <col min="10762" max="10762" width="7.44140625" customWidth="1"/>
    <col min="11009" max="11009" width="7.77734375" customWidth="1"/>
    <col min="11010" max="11010" width="8.109375" customWidth="1"/>
    <col min="11011" max="11011" width="18.88671875" customWidth="1"/>
    <col min="11012" max="11012" width="8.21875" customWidth="1"/>
    <col min="11013" max="11013" width="8.33203125" customWidth="1"/>
    <col min="11014" max="11014" width="9.33203125" customWidth="1"/>
    <col min="11015" max="11015" width="9.44140625" customWidth="1"/>
    <col min="11016" max="11016" width="9.33203125" customWidth="1"/>
    <col min="11017" max="11017" width="11.33203125" customWidth="1"/>
    <col min="11018" max="11018" width="7.44140625" customWidth="1"/>
    <col min="11265" max="11265" width="7.77734375" customWidth="1"/>
    <col min="11266" max="11266" width="8.109375" customWidth="1"/>
    <col min="11267" max="11267" width="18.88671875" customWidth="1"/>
    <col min="11268" max="11268" width="8.21875" customWidth="1"/>
    <col min="11269" max="11269" width="8.33203125" customWidth="1"/>
    <col min="11270" max="11270" width="9.33203125" customWidth="1"/>
    <col min="11271" max="11271" width="9.44140625" customWidth="1"/>
    <col min="11272" max="11272" width="9.33203125" customWidth="1"/>
    <col min="11273" max="11273" width="11.33203125" customWidth="1"/>
    <col min="11274" max="11274" width="7.44140625" customWidth="1"/>
    <col min="11521" max="11521" width="7.77734375" customWidth="1"/>
    <col min="11522" max="11522" width="8.109375" customWidth="1"/>
    <col min="11523" max="11523" width="18.88671875" customWidth="1"/>
    <col min="11524" max="11524" width="8.21875" customWidth="1"/>
    <col min="11525" max="11525" width="8.33203125" customWidth="1"/>
    <col min="11526" max="11526" width="9.33203125" customWidth="1"/>
    <col min="11527" max="11527" width="9.44140625" customWidth="1"/>
    <col min="11528" max="11528" width="9.33203125" customWidth="1"/>
    <col min="11529" max="11529" width="11.33203125" customWidth="1"/>
    <col min="11530" max="11530" width="7.44140625" customWidth="1"/>
    <col min="11777" max="11777" width="7.77734375" customWidth="1"/>
    <col min="11778" max="11778" width="8.109375" customWidth="1"/>
    <col min="11779" max="11779" width="18.88671875" customWidth="1"/>
    <col min="11780" max="11780" width="8.21875" customWidth="1"/>
    <col min="11781" max="11781" width="8.33203125" customWidth="1"/>
    <col min="11782" max="11782" width="9.33203125" customWidth="1"/>
    <col min="11783" max="11783" width="9.44140625" customWidth="1"/>
    <col min="11784" max="11784" width="9.33203125" customWidth="1"/>
    <col min="11785" max="11785" width="11.33203125" customWidth="1"/>
    <col min="11786" max="11786" width="7.44140625" customWidth="1"/>
    <col min="12033" max="12033" width="7.77734375" customWidth="1"/>
    <col min="12034" max="12034" width="8.109375" customWidth="1"/>
    <col min="12035" max="12035" width="18.88671875" customWidth="1"/>
    <col min="12036" max="12036" width="8.21875" customWidth="1"/>
    <col min="12037" max="12037" width="8.33203125" customWidth="1"/>
    <col min="12038" max="12038" width="9.33203125" customWidth="1"/>
    <col min="12039" max="12039" width="9.44140625" customWidth="1"/>
    <col min="12040" max="12040" width="9.33203125" customWidth="1"/>
    <col min="12041" max="12041" width="11.33203125" customWidth="1"/>
    <col min="12042" max="12042" width="7.44140625" customWidth="1"/>
    <col min="12289" max="12289" width="7.77734375" customWidth="1"/>
    <col min="12290" max="12290" width="8.109375" customWidth="1"/>
    <col min="12291" max="12291" width="18.88671875" customWidth="1"/>
    <col min="12292" max="12292" width="8.21875" customWidth="1"/>
    <col min="12293" max="12293" width="8.33203125" customWidth="1"/>
    <col min="12294" max="12294" width="9.33203125" customWidth="1"/>
    <col min="12295" max="12295" width="9.44140625" customWidth="1"/>
    <col min="12296" max="12296" width="9.33203125" customWidth="1"/>
    <col min="12297" max="12297" width="11.33203125" customWidth="1"/>
    <col min="12298" max="12298" width="7.44140625" customWidth="1"/>
    <col min="12545" max="12545" width="7.77734375" customWidth="1"/>
    <col min="12546" max="12546" width="8.109375" customWidth="1"/>
    <col min="12547" max="12547" width="18.88671875" customWidth="1"/>
    <col min="12548" max="12548" width="8.21875" customWidth="1"/>
    <col min="12549" max="12549" width="8.33203125" customWidth="1"/>
    <col min="12550" max="12550" width="9.33203125" customWidth="1"/>
    <col min="12551" max="12551" width="9.44140625" customWidth="1"/>
    <col min="12552" max="12552" width="9.33203125" customWidth="1"/>
    <col min="12553" max="12553" width="11.33203125" customWidth="1"/>
    <col min="12554" max="12554" width="7.44140625" customWidth="1"/>
    <col min="12801" max="12801" width="7.77734375" customWidth="1"/>
    <col min="12802" max="12802" width="8.109375" customWidth="1"/>
    <col min="12803" max="12803" width="18.88671875" customWidth="1"/>
    <col min="12804" max="12804" width="8.21875" customWidth="1"/>
    <col min="12805" max="12805" width="8.33203125" customWidth="1"/>
    <col min="12806" max="12806" width="9.33203125" customWidth="1"/>
    <col min="12807" max="12807" width="9.44140625" customWidth="1"/>
    <col min="12808" max="12808" width="9.33203125" customWidth="1"/>
    <col min="12809" max="12809" width="11.33203125" customWidth="1"/>
    <col min="12810" max="12810" width="7.44140625" customWidth="1"/>
    <col min="13057" max="13057" width="7.77734375" customWidth="1"/>
    <col min="13058" max="13058" width="8.109375" customWidth="1"/>
    <col min="13059" max="13059" width="18.88671875" customWidth="1"/>
    <col min="13060" max="13060" width="8.21875" customWidth="1"/>
    <col min="13061" max="13061" width="8.33203125" customWidth="1"/>
    <col min="13062" max="13062" width="9.33203125" customWidth="1"/>
    <col min="13063" max="13063" width="9.44140625" customWidth="1"/>
    <col min="13064" max="13064" width="9.33203125" customWidth="1"/>
    <col min="13065" max="13065" width="11.33203125" customWidth="1"/>
    <col min="13066" max="13066" width="7.44140625" customWidth="1"/>
    <col min="13313" max="13313" width="7.77734375" customWidth="1"/>
    <col min="13314" max="13314" width="8.109375" customWidth="1"/>
    <col min="13315" max="13315" width="18.88671875" customWidth="1"/>
    <col min="13316" max="13316" width="8.21875" customWidth="1"/>
    <col min="13317" max="13317" width="8.33203125" customWidth="1"/>
    <col min="13318" max="13318" width="9.33203125" customWidth="1"/>
    <col min="13319" max="13319" width="9.44140625" customWidth="1"/>
    <col min="13320" max="13320" width="9.33203125" customWidth="1"/>
    <col min="13321" max="13321" width="11.33203125" customWidth="1"/>
    <col min="13322" max="13322" width="7.44140625" customWidth="1"/>
    <col min="13569" max="13569" width="7.77734375" customWidth="1"/>
    <col min="13570" max="13570" width="8.109375" customWidth="1"/>
    <col min="13571" max="13571" width="18.88671875" customWidth="1"/>
    <col min="13572" max="13572" width="8.21875" customWidth="1"/>
    <col min="13573" max="13573" width="8.33203125" customWidth="1"/>
    <col min="13574" max="13574" width="9.33203125" customWidth="1"/>
    <col min="13575" max="13575" width="9.44140625" customWidth="1"/>
    <col min="13576" max="13576" width="9.33203125" customWidth="1"/>
    <col min="13577" max="13577" width="11.33203125" customWidth="1"/>
    <col min="13578" max="13578" width="7.44140625" customWidth="1"/>
    <col min="13825" max="13825" width="7.77734375" customWidth="1"/>
    <col min="13826" max="13826" width="8.109375" customWidth="1"/>
    <col min="13827" max="13827" width="18.88671875" customWidth="1"/>
    <col min="13828" max="13828" width="8.21875" customWidth="1"/>
    <col min="13829" max="13829" width="8.33203125" customWidth="1"/>
    <col min="13830" max="13830" width="9.33203125" customWidth="1"/>
    <col min="13831" max="13831" width="9.44140625" customWidth="1"/>
    <col min="13832" max="13832" width="9.33203125" customWidth="1"/>
    <col min="13833" max="13833" width="11.33203125" customWidth="1"/>
    <col min="13834" max="13834" width="7.44140625" customWidth="1"/>
    <col min="14081" max="14081" width="7.77734375" customWidth="1"/>
    <col min="14082" max="14082" width="8.109375" customWidth="1"/>
    <col min="14083" max="14083" width="18.88671875" customWidth="1"/>
    <col min="14084" max="14084" width="8.21875" customWidth="1"/>
    <col min="14085" max="14085" width="8.33203125" customWidth="1"/>
    <col min="14086" max="14086" width="9.33203125" customWidth="1"/>
    <col min="14087" max="14087" width="9.44140625" customWidth="1"/>
    <col min="14088" max="14088" width="9.33203125" customWidth="1"/>
    <col min="14089" max="14089" width="11.33203125" customWidth="1"/>
    <col min="14090" max="14090" width="7.44140625" customWidth="1"/>
    <col min="14337" max="14337" width="7.77734375" customWidth="1"/>
    <col min="14338" max="14338" width="8.109375" customWidth="1"/>
    <col min="14339" max="14339" width="18.88671875" customWidth="1"/>
    <col min="14340" max="14340" width="8.21875" customWidth="1"/>
    <col min="14341" max="14341" width="8.33203125" customWidth="1"/>
    <col min="14342" max="14342" width="9.33203125" customWidth="1"/>
    <col min="14343" max="14343" width="9.44140625" customWidth="1"/>
    <col min="14344" max="14344" width="9.33203125" customWidth="1"/>
    <col min="14345" max="14345" width="11.33203125" customWidth="1"/>
    <col min="14346" max="14346" width="7.44140625" customWidth="1"/>
    <col min="14593" max="14593" width="7.77734375" customWidth="1"/>
    <col min="14594" max="14594" width="8.109375" customWidth="1"/>
    <col min="14595" max="14595" width="18.88671875" customWidth="1"/>
    <col min="14596" max="14596" width="8.21875" customWidth="1"/>
    <col min="14597" max="14597" width="8.33203125" customWidth="1"/>
    <col min="14598" max="14598" width="9.33203125" customWidth="1"/>
    <col min="14599" max="14599" width="9.44140625" customWidth="1"/>
    <col min="14600" max="14600" width="9.33203125" customWidth="1"/>
    <col min="14601" max="14601" width="11.33203125" customWidth="1"/>
    <col min="14602" max="14602" width="7.44140625" customWidth="1"/>
    <col min="14849" max="14849" width="7.77734375" customWidth="1"/>
    <col min="14850" max="14850" width="8.109375" customWidth="1"/>
    <col min="14851" max="14851" width="18.88671875" customWidth="1"/>
    <col min="14852" max="14852" width="8.21875" customWidth="1"/>
    <col min="14853" max="14853" width="8.33203125" customWidth="1"/>
    <col min="14854" max="14854" width="9.33203125" customWidth="1"/>
    <col min="14855" max="14855" width="9.44140625" customWidth="1"/>
    <col min="14856" max="14856" width="9.33203125" customWidth="1"/>
    <col min="14857" max="14857" width="11.33203125" customWidth="1"/>
    <col min="14858" max="14858" width="7.44140625" customWidth="1"/>
    <col min="15105" max="15105" width="7.77734375" customWidth="1"/>
    <col min="15106" max="15106" width="8.109375" customWidth="1"/>
    <col min="15107" max="15107" width="18.88671875" customWidth="1"/>
    <col min="15108" max="15108" width="8.21875" customWidth="1"/>
    <col min="15109" max="15109" width="8.33203125" customWidth="1"/>
    <col min="15110" max="15110" width="9.33203125" customWidth="1"/>
    <col min="15111" max="15111" width="9.44140625" customWidth="1"/>
    <col min="15112" max="15112" width="9.33203125" customWidth="1"/>
    <col min="15113" max="15113" width="11.33203125" customWidth="1"/>
    <col min="15114" max="15114" width="7.44140625" customWidth="1"/>
    <col min="15361" max="15361" width="7.77734375" customWidth="1"/>
    <col min="15362" max="15362" width="8.109375" customWidth="1"/>
    <col min="15363" max="15363" width="18.88671875" customWidth="1"/>
    <col min="15364" max="15364" width="8.21875" customWidth="1"/>
    <col min="15365" max="15365" width="8.33203125" customWidth="1"/>
    <col min="15366" max="15366" width="9.33203125" customWidth="1"/>
    <col min="15367" max="15367" width="9.44140625" customWidth="1"/>
    <col min="15368" max="15368" width="9.33203125" customWidth="1"/>
    <col min="15369" max="15369" width="11.33203125" customWidth="1"/>
    <col min="15370" max="15370" width="7.44140625" customWidth="1"/>
    <col min="15617" max="15617" width="7.77734375" customWidth="1"/>
    <col min="15618" max="15618" width="8.109375" customWidth="1"/>
    <col min="15619" max="15619" width="18.88671875" customWidth="1"/>
    <col min="15620" max="15620" width="8.21875" customWidth="1"/>
    <col min="15621" max="15621" width="8.33203125" customWidth="1"/>
    <col min="15622" max="15622" width="9.33203125" customWidth="1"/>
    <col min="15623" max="15623" width="9.44140625" customWidth="1"/>
    <col min="15624" max="15624" width="9.33203125" customWidth="1"/>
    <col min="15625" max="15625" width="11.33203125" customWidth="1"/>
    <col min="15626" max="15626" width="7.44140625" customWidth="1"/>
    <col min="15873" max="15873" width="7.77734375" customWidth="1"/>
    <col min="15874" max="15874" width="8.109375" customWidth="1"/>
    <col min="15875" max="15875" width="18.88671875" customWidth="1"/>
    <col min="15876" max="15876" width="8.21875" customWidth="1"/>
    <col min="15877" max="15877" width="8.33203125" customWidth="1"/>
    <col min="15878" max="15878" width="9.33203125" customWidth="1"/>
    <col min="15879" max="15879" width="9.44140625" customWidth="1"/>
    <col min="15880" max="15880" width="9.33203125" customWidth="1"/>
    <col min="15881" max="15881" width="11.33203125" customWidth="1"/>
    <col min="15882" max="15882" width="7.44140625" customWidth="1"/>
    <col min="16129" max="16129" width="7.77734375" customWidth="1"/>
    <col min="16130" max="16130" width="8.109375" customWidth="1"/>
    <col min="16131" max="16131" width="18.88671875" customWidth="1"/>
    <col min="16132" max="16132" width="8.21875" customWidth="1"/>
    <col min="16133" max="16133" width="8.33203125" customWidth="1"/>
    <col min="16134" max="16134" width="9.33203125" customWidth="1"/>
    <col min="16135" max="16135" width="9.44140625" customWidth="1"/>
    <col min="16136" max="16136" width="9.33203125" customWidth="1"/>
    <col min="16137" max="16137" width="11.33203125" customWidth="1"/>
    <col min="16138" max="16138" width="7.44140625" customWidth="1"/>
  </cols>
  <sheetData>
    <row r="1" spans="1:10" ht="26.25" customHeight="1" thickTop="1" x14ac:dyDescent="0.25">
      <c r="A1" s="276" t="s">
        <v>137</v>
      </c>
      <c r="B1" s="292"/>
      <c r="C1" s="292"/>
      <c r="D1" s="292"/>
      <c r="E1" s="292"/>
      <c r="F1" s="292"/>
      <c r="G1" s="292"/>
      <c r="H1" s="292"/>
      <c r="I1" s="292"/>
      <c r="J1" s="293"/>
    </row>
    <row r="2" spans="1:10" ht="6.75" customHeight="1" x14ac:dyDescent="0.15">
      <c r="A2" s="24"/>
      <c r="B2" s="25"/>
      <c r="C2" s="25"/>
      <c r="D2" s="25"/>
      <c r="E2" s="25"/>
      <c r="F2" s="25"/>
      <c r="G2" s="1"/>
      <c r="H2" s="1"/>
      <c r="I2" s="70"/>
      <c r="J2" s="2"/>
    </row>
    <row r="3" spans="1:10" ht="14.25" x14ac:dyDescent="0.15">
      <c r="A3" s="125" t="s">
        <v>166</v>
      </c>
      <c r="B3" s="4"/>
      <c r="C3" s="4"/>
      <c r="D3" s="4"/>
      <c r="E3" s="4"/>
      <c r="F3" s="4"/>
      <c r="G3" s="4"/>
      <c r="H3" s="4"/>
      <c r="I3" s="279" t="s">
        <v>51</v>
      </c>
      <c r="J3" s="280"/>
    </row>
    <row r="4" spans="1:10" ht="3.75" customHeight="1" thickBot="1" x14ac:dyDescent="0.2">
      <c r="A4" s="3"/>
      <c r="B4" s="4"/>
      <c r="C4" s="4"/>
      <c r="D4" s="4"/>
      <c r="E4" s="4"/>
      <c r="F4" s="4"/>
      <c r="G4" s="4"/>
      <c r="H4" s="4"/>
      <c r="I4" s="123"/>
      <c r="J4" s="124"/>
    </row>
    <row r="5" spans="1:10" s="14" customFormat="1" ht="18" customHeight="1" x14ac:dyDescent="0.15">
      <c r="A5" s="281" t="s">
        <v>139</v>
      </c>
      <c r="B5" s="283" t="s">
        <v>140</v>
      </c>
      <c r="C5" s="285" t="s">
        <v>74</v>
      </c>
      <c r="D5" s="286"/>
      <c r="E5" s="287"/>
      <c r="F5" s="288" t="s">
        <v>141</v>
      </c>
      <c r="G5" s="283" t="s">
        <v>2</v>
      </c>
      <c r="H5" s="283"/>
      <c r="I5" s="283" t="s">
        <v>3</v>
      </c>
      <c r="J5" s="290" t="s">
        <v>66</v>
      </c>
    </row>
    <row r="6" spans="1:10" s="14" customFormat="1" ht="18" customHeight="1" thickBot="1" x14ac:dyDescent="0.2">
      <c r="A6" s="282"/>
      <c r="B6" s="284" t="s">
        <v>39</v>
      </c>
      <c r="C6" s="18" t="s">
        <v>0</v>
      </c>
      <c r="D6" s="214" t="s">
        <v>142</v>
      </c>
      <c r="E6" s="214" t="s">
        <v>1</v>
      </c>
      <c r="F6" s="289"/>
      <c r="G6" s="214" t="s">
        <v>5</v>
      </c>
      <c r="H6" s="214" t="s">
        <v>143</v>
      </c>
      <c r="I6" s="284"/>
      <c r="J6" s="294"/>
    </row>
    <row r="7" spans="1:10" s="14" customFormat="1" ht="6.75" customHeight="1" x14ac:dyDescent="0.15">
      <c r="A7" s="5"/>
      <c r="B7" s="6"/>
      <c r="C7" s="6"/>
      <c r="D7" s="6"/>
      <c r="E7" s="6"/>
      <c r="F7" s="6"/>
      <c r="G7" s="6"/>
      <c r="H7" s="6"/>
      <c r="I7" s="7"/>
      <c r="J7" s="13"/>
    </row>
    <row r="8" spans="1:10" s="14" customFormat="1" ht="24" customHeight="1" x14ac:dyDescent="0.15">
      <c r="A8" s="19" t="s">
        <v>8</v>
      </c>
      <c r="B8" s="20">
        <f>SUM(B10,B32,B46)</f>
        <v>382046</v>
      </c>
      <c r="C8" s="20">
        <f>SUM(C10,C32,C46)</f>
        <v>1006154</v>
      </c>
      <c r="D8" s="20">
        <f>SUM(D10,D32,D46)</f>
        <v>495535</v>
      </c>
      <c r="E8" s="20">
        <f>SUM(E10,E32,E46)</f>
        <v>510619</v>
      </c>
      <c r="F8" s="20">
        <v>1005504</v>
      </c>
      <c r="G8" s="21">
        <f>C8-F8</f>
        <v>650</v>
      </c>
      <c r="H8" s="22">
        <f>(G8/F8)*100</f>
        <v>6.4644198332378583E-2</v>
      </c>
      <c r="I8" s="158"/>
      <c r="J8" s="157">
        <f>SUM(J10+J32+J46)</f>
        <v>268.05</v>
      </c>
    </row>
    <row r="9" spans="1:10" s="14" customFormat="1" ht="6" customHeight="1" x14ac:dyDescent="0.15">
      <c r="A9" s="8"/>
      <c r="B9" s="9"/>
      <c r="C9" s="9"/>
      <c r="D9" s="9"/>
      <c r="E9" s="9"/>
      <c r="F9" s="9"/>
      <c r="G9" s="9"/>
      <c r="H9" s="10"/>
      <c r="I9" s="10"/>
      <c r="J9" s="11"/>
    </row>
    <row r="10" spans="1:10" s="14" customFormat="1" ht="22.5" customHeight="1" x14ac:dyDescent="0.15">
      <c r="A10" s="26" t="s">
        <v>9</v>
      </c>
      <c r="B10" s="77">
        <f>SUM(B12:B30)</f>
        <v>166253</v>
      </c>
      <c r="C10" s="77">
        <f>SUM(C12:C30)</f>
        <v>424423</v>
      </c>
      <c r="D10" s="77">
        <f>SUM(D12:D30)</f>
        <v>211460</v>
      </c>
      <c r="E10" s="77">
        <f>SUM(E12:E30)</f>
        <v>212963</v>
      </c>
      <c r="F10" s="171">
        <v>423706</v>
      </c>
      <c r="G10" s="48">
        <f>C10-F10</f>
        <v>717</v>
      </c>
      <c r="H10" s="49">
        <f>(G10/F10)*100</f>
        <v>0.16922111086460895</v>
      </c>
      <c r="I10" s="49"/>
      <c r="J10" s="12">
        <v>165.55</v>
      </c>
    </row>
    <row r="11" spans="1:10" s="14" customFormat="1" ht="9" customHeight="1" x14ac:dyDescent="0.15">
      <c r="A11" s="27"/>
      <c r="B11" s="78"/>
      <c r="C11" s="50"/>
      <c r="D11" s="50"/>
      <c r="E11" s="51"/>
      <c r="F11" s="50"/>
      <c r="G11" s="52"/>
      <c r="H11" s="50"/>
      <c r="I11" s="119"/>
      <c r="J11" s="13"/>
    </row>
    <row r="12" spans="1:10" s="14" customFormat="1" ht="16.5" customHeight="1" x14ac:dyDescent="0.15">
      <c r="A12" s="27" t="s">
        <v>10</v>
      </c>
      <c r="B12" s="216">
        <v>7796</v>
      </c>
      <c r="C12" s="216">
        <v>18501</v>
      </c>
      <c r="D12" s="216">
        <v>9424</v>
      </c>
      <c r="E12" s="217">
        <v>9077</v>
      </c>
      <c r="F12" s="216">
        <v>18513</v>
      </c>
      <c r="G12" s="218">
        <f>C12-F12</f>
        <v>-12</v>
      </c>
      <c r="H12" s="219">
        <f t="shared" ref="H12:H30" si="0">(G12/F12)*100</f>
        <v>-6.4819316156214557E-2</v>
      </c>
      <c r="I12" s="120"/>
      <c r="J12" s="13">
        <v>5.62</v>
      </c>
    </row>
    <row r="13" spans="1:10" s="14" customFormat="1" ht="16.5" customHeight="1" x14ac:dyDescent="0.15">
      <c r="A13" s="27" t="s">
        <v>144</v>
      </c>
      <c r="B13" s="216">
        <v>5228</v>
      </c>
      <c r="C13" s="216">
        <v>13853</v>
      </c>
      <c r="D13" s="216">
        <v>6830</v>
      </c>
      <c r="E13" s="217">
        <v>7023</v>
      </c>
      <c r="F13" s="216">
        <v>13806</v>
      </c>
      <c r="G13" s="218">
        <f t="shared" ref="G13:G30" si="1">C13-F13</f>
        <v>47</v>
      </c>
      <c r="H13" s="219">
        <f t="shared" si="0"/>
        <v>0.34043169636389975</v>
      </c>
      <c r="I13" s="121"/>
      <c r="J13" s="13">
        <v>12.69</v>
      </c>
    </row>
    <row r="14" spans="1:10" s="14" customFormat="1" ht="16.5" customHeight="1" x14ac:dyDescent="0.15">
      <c r="A14" s="27" t="s">
        <v>11</v>
      </c>
      <c r="B14" s="216">
        <v>9394</v>
      </c>
      <c r="C14" s="216">
        <v>23931</v>
      </c>
      <c r="D14" s="216">
        <v>12007</v>
      </c>
      <c r="E14" s="217">
        <v>11924</v>
      </c>
      <c r="F14" s="216">
        <v>23337</v>
      </c>
      <c r="G14" s="218">
        <f t="shared" si="1"/>
        <v>594</v>
      </c>
      <c r="H14" s="219">
        <f t="shared" si="0"/>
        <v>2.5453143077516391</v>
      </c>
      <c r="I14" s="120"/>
      <c r="J14" s="13">
        <v>11.32</v>
      </c>
    </row>
    <row r="15" spans="1:10" s="14" customFormat="1" ht="16.5" customHeight="1" x14ac:dyDescent="0.15">
      <c r="A15" s="27" t="s">
        <v>12</v>
      </c>
      <c r="B15" s="216">
        <v>10673</v>
      </c>
      <c r="C15" s="216">
        <v>25915</v>
      </c>
      <c r="D15" s="216">
        <v>12829</v>
      </c>
      <c r="E15" s="217">
        <v>13086</v>
      </c>
      <c r="F15" s="216">
        <v>25921</v>
      </c>
      <c r="G15" s="218">
        <f t="shared" si="1"/>
        <v>-6</v>
      </c>
      <c r="H15" s="219">
        <f t="shared" si="0"/>
        <v>-2.3147255121330194E-2</v>
      </c>
      <c r="I15" s="121"/>
      <c r="J15" s="13">
        <v>2.19</v>
      </c>
    </row>
    <row r="16" spans="1:10" s="14" customFormat="1" ht="16.5" customHeight="1" x14ac:dyDescent="0.15">
      <c r="A16" s="27" t="s">
        <v>13</v>
      </c>
      <c r="B16" s="216">
        <v>4665</v>
      </c>
      <c r="C16" s="216">
        <v>12415</v>
      </c>
      <c r="D16" s="216">
        <v>6050</v>
      </c>
      <c r="E16" s="217">
        <v>6365</v>
      </c>
      <c r="F16" s="216">
        <v>12446</v>
      </c>
      <c r="G16" s="218">
        <f t="shared" si="1"/>
        <v>-31</v>
      </c>
      <c r="H16" s="219">
        <f t="shared" si="0"/>
        <v>-0.24907600835609836</v>
      </c>
      <c r="I16" s="220"/>
      <c r="J16" s="13">
        <v>0.92</v>
      </c>
    </row>
    <row r="17" spans="1:10" s="14" customFormat="1" ht="16.5" customHeight="1" x14ac:dyDescent="0.15">
      <c r="A17" s="27" t="s">
        <v>14</v>
      </c>
      <c r="B17" s="216">
        <v>1239</v>
      </c>
      <c r="C17" s="216">
        <v>2459</v>
      </c>
      <c r="D17" s="216">
        <v>1324</v>
      </c>
      <c r="E17" s="217">
        <v>1135</v>
      </c>
      <c r="F17" s="216">
        <v>2458</v>
      </c>
      <c r="G17" s="218">
        <f t="shared" si="1"/>
        <v>1</v>
      </c>
      <c r="H17" s="219">
        <f t="shared" si="0"/>
        <v>4.0683482506102521E-2</v>
      </c>
      <c r="I17" s="120"/>
      <c r="J17" s="13">
        <v>25.35</v>
      </c>
    </row>
    <row r="18" spans="1:10" s="14" customFormat="1" ht="16.5" customHeight="1" x14ac:dyDescent="0.15">
      <c r="A18" s="27" t="s">
        <v>15</v>
      </c>
      <c r="B18" s="216">
        <v>3557</v>
      </c>
      <c r="C18" s="216">
        <v>8021</v>
      </c>
      <c r="D18" s="216">
        <v>4127</v>
      </c>
      <c r="E18" s="217">
        <v>3894</v>
      </c>
      <c r="F18" s="216">
        <v>7876</v>
      </c>
      <c r="G18" s="218">
        <f t="shared" si="1"/>
        <v>145</v>
      </c>
      <c r="H18" s="219">
        <f t="shared" si="0"/>
        <v>1.841036058913154</v>
      </c>
      <c r="I18" s="121"/>
      <c r="J18" s="221">
        <v>6.76</v>
      </c>
    </row>
    <row r="19" spans="1:10" s="14" customFormat="1" ht="16.5" customHeight="1" x14ac:dyDescent="0.15">
      <c r="A19" s="27" t="s">
        <v>16</v>
      </c>
      <c r="B19" s="216">
        <v>4278</v>
      </c>
      <c r="C19" s="216">
        <v>10785</v>
      </c>
      <c r="D19" s="216">
        <v>5521</v>
      </c>
      <c r="E19" s="217">
        <v>5264</v>
      </c>
      <c r="F19" s="216">
        <v>10697</v>
      </c>
      <c r="G19" s="218">
        <f t="shared" si="1"/>
        <v>88</v>
      </c>
      <c r="H19" s="219">
        <f t="shared" si="0"/>
        <v>0.82266055903524349</v>
      </c>
      <c r="I19" s="120" t="s">
        <v>145</v>
      </c>
      <c r="J19" s="13">
        <v>11.57</v>
      </c>
    </row>
    <row r="20" spans="1:10" s="14" customFormat="1" ht="16.5" customHeight="1" x14ac:dyDescent="0.15">
      <c r="A20" s="27" t="s">
        <v>17</v>
      </c>
      <c r="B20" s="216">
        <v>12676</v>
      </c>
      <c r="C20" s="216">
        <v>33249</v>
      </c>
      <c r="D20" s="216">
        <v>16728</v>
      </c>
      <c r="E20" s="217">
        <v>16521</v>
      </c>
      <c r="F20" s="216">
        <v>33211</v>
      </c>
      <c r="G20" s="218">
        <f t="shared" si="1"/>
        <v>38</v>
      </c>
      <c r="H20" s="219">
        <f t="shared" si="0"/>
        <v>0.11441992111047544</v>
      </c>
      <c r="I20" s="121" t="s">
        <v>146</v>
      </c>
      <c r="J20" s="13">
        <v>25.04</v>
      </c>
    </row>
    <row r="21" spans="1:10" s="14" customFormat="1" ht="16.5" customHeight="1" x14ac:dyDescent="0.15">
      <c r="A21" s="27" t="s">
        <v>18</v>
      </c>
      <c r="B21" s="216">
        <v>13510</v>
      </c>
      <c r="C21" s="216">
        <v>32618</v>
      </c>
      <c r="D21" s="216">
        <v>16519</v>
      </c>
      <c r="E21" s="217">
        <v>16099</v>
      </c>
      <c r="F21" s="216">
        <v>32498</v>
      </c>
      <c r="G21" s="218">
        <f t="shared" si="1"/>
        <v>120</v>
      </c>
      <c r="H21" s="219">
        <f t="shared" si="0"/>
        <v>0.3692534925226168</v>
      </c>
      <c r="I21" s="121" t="s">
        <v>147</v>
      </c>
      <c r="J21" s="13">
        <v>15.05</v>
      </c>
    </row>
    <row r="22" spans="1:10" s="14" customFormat="1" ht="16.5" customHeight="1" x14ac:dyDescent="0.15">
      <c r="A22" s="27" t="s">
        <v>19</v>
      </c>
      <c r="B22" s="216">
        <v>8064</v>
      </c>
      <c r="C22" s="216">
        <v>19748</v>
      </c>
      <c r="D22" s="216">
        <v>9974</v>
      </c>
      <c r="E22" s="217">
        <v>9774</v>
      </c>
      <c r="F22" s="216">
        <v>19736</v>
      </c>
      <c r="G22" s="218">
        <f t="shared" si="1"/>
        <v>12</v>
      </c>
      <c r="H22" s="219">
        <f t="shared" si="0"/>
        <v>6.0802594244021083E-2</v>
      </c>
      <c r="I22" s="121"/>
      <c r="J22" s="13">
        <v>13.78</v>
      </c>
    </row>
    <row r="23" spans="1:10" s="14" customFormat="1" ht="16.5" customHeight="1" x14ac:dyDescent="0.15">
      <c r="A23" s="27" t="s">
        <v>20</v>
      </c>
      <c r="B23" s="216">
        <v>16005</v>
      </c>
      <c r="C23" s="216">
        <v>42227</v>
      </c>
      <c r="D23" s="216">
        <v>20628</v>
      </c>
      <c r="E23" s="217">
        <v>21599</v>
      </c>
      <c r="F23" s="216">
        <v>42297</v>
      </c>
      <c r="G23" s="218">
        <f t="shared" si="1"/>
        <v>-70</v>
      </c>
      <c r="H23" s="219">
        <f t="shared" si="0"/>
        <v>-0.16549637090100952</v>
      </c>
      <c r="I23" s="121"/>
      <c r="J23" s="13">
        <v>2.31</v>
      </c>
    </row>
    <row r="24" spans="1:10" s="14" customFormat="1" ht="16.5" customHeight="1" x14ac:dyDescent="0.15">
      <c r="A24" s="27" t="s">
        <v>21</v>
      </c>
      <c r="B24" s="216">
        <v>12473</v>
      </c>
      <c r="C24" s="216">
        <v>35849</v>
      </c>
      <c r="D24" s="216">
        <v>17511</v>
      </c>
      <c r="E24" s="217">
        <v>18338</v>
      </c>
      <c r="F24" s="216">
        <v>35925</v>
      </c>
      <c r="G24" s="218">
        <f t="shared" si="1"/>
        <v>-76</v>
      </c>
      <c r="H24" s="219">
        <f t="shared" si="0"/>
        <v>-0.21155184411969383</v>
      </c>
      <c r="I24" s="122" t="s">
        <v>92</v>
      </c>
      <c r="J24" s="13">
        <v>1.94</v>
      </c>
    </row>
    <row r="25" spans="1:10" s="14" customFormat="1" ht="16.5" customHeight="1" x14ac:dyDescent="0.15">
      <c r="A25" s="27" t="s">
        <v>22</v>
      </c>
      <c r="B25" s="216">
        <v>10223</v>
      </c>
      <c r="C25" s="216">
        <v>22038</v>
      </c>
      <c r="D25" s="216">
        <v>11276</v>
      </c>
      <c r="E25" s="217">
        <v>10762</v>
      </c>
      <c r="F25" s="216">
        <v>22085</v>
      </c>
      <c r="G25" s="218">
        <f t="shared" si="1"/>
        <v>-47</v>
      </c>
      <c r="H25" s="219">
        <f t="shared" si="0"/>
        <v>-0.21281412723568033</v>
      </c>
      <c r="I25" s="121" t="s">
        <v>148</v>
      </c>
      <c r="J25" s="13">
        <v>6.01</v>
      </c>
    </row>
    <row r="26" spans="1:10" s="14" customFormat="1" ht="16.5" customHeight="1" x14ac:dyDescent="0.15">
      <c r="A26" s="27" t="s">
        <v>23</v>
      </c>
      <c r="B26" s="216">
        <v>9056</v>
      </c>
      <c r="C26" s="216">
        <v>25007</v>
      </c>
      <c r="D26" s="216">
        <v>12255</v>
      </c>
      <c r="E26" s="217">
        <v>12752</v>
      </c>
      <c r="F26" s="216">
        <v>25088</v>
      </c>
      <c r="G26" s="218">
        <f t="shared" si="1"/>
        <v>-81</v>
      </c>
      <c r="H26" s="219">
        <f t="shared" si="0"/>
        <v>-0.3228635204081633</v>
      </c>
      <c r="I26" s="121" t="s">
        <v>149</v>
      </c>
      <c r="J26" s="13">
        <v>0.69</v>
      </c>
    </row>
    <row r="27" spans="1:10" s="14" customFormat="1" ht="16.5" customHeight="1" x14ac:dyDescent="0.15">
      <c r="A27" s="27" t="s">
        <v>24</v>
      </c>
      <c r="B27" s="216">
        <v>13300</v>
      </c>
      <c r="C27" s="216">
        <v>36125</v>
      </c>
      <c r="D27" s="216">
        <v>17756</v>
      </c>
      <c r="E27" s="217">
        <v>18369</v>
      </c>
      <c r="F27" s="216">
        <v>36222</v>
      </c>
      <c r="G27" s="218">
        <f t="shared" si="1"/>
        <v>-97</v>
      </c>
      <c r="H27" s="219">
        <f t="shared" si="0"/>
        <v>-0.26779305394511621</v>
      </c>
      <c r="I27" s="121" t="s">
        <v>150</v>
      </c>
      <c r="J27" s="13">
        <v>4.28</v>
      </c>
    </row>
    <row r="28" spans="1:10" s="14" customFormat="1" ht="16.5" customHeight="1" x14ac:dyDescent="0.15">
      <c r="A28" s="27" t="s">
        <v>25</v>
      </c>
      <c r="B28" s="216">
        <v>19077</v>
      </c>
      <c r="C28" s="216">
        <v>51291</v>
      </c>
      <c r="D28" s="216">
        <v>25060</v>
      </c>
      <c r="E28" s="217">
        <v>26231</v>
      </c>
      <c r="F28" s="216">
        <v>51259</v>
      </c>
      <c r="G28" s="218">
        <f t="shared" si="1"/>
        <v>32</v>
      </c>
      <c r="H28" s="219">
        <f t="shared" si="0"/>
        <v>6.2428061413605414E-2</v>
      </c>
      <c r="I28" s="121"/>
      <c r="J28" s="13">
        <v>1.94</v>
      </c>
    </row>
    <row r="29" spans="1:10" s="14" customFormat="1" ht="16.5" customHeight="1" x14ac:dyDescent="0.15">
      <c r="A29" s="27" t="s">
        <v>26</v>
      </c>
      <c r="B29" s="216">
        <v>2881</v>
      </c>
      <c r="C29" s="216">
        <v>5847</v>
      </c>
      <c r="D29" s="216">
        <v>3182</v>
      </c>
      <c r="E29" s="217">
        <v>2665</v>
      </c>
      <c r="F29" s="216">
        <v>5706</v>
      </c>
      <c r="G29" s="218">
        <f t="shared" si="1"/>
        <v>141</v>
      </c>
      <c r="H29" s="219">
        <f t="shared" si="0"/>
        <v>2.4710830704521554</v>
      </c>
      <c r="I29" s="121"/>
      <c r="J29" s="13">
        <v>7.3</v>
      </c>
    </row>
    <row r="30" spans="1:10" s="14" customFormat="1" ht="16.5" customHeight="1" x14ac:dyDescent="0.15">
      <c r="A30" s="27" t="s">
        <v>27</v>
      </c>
      <c r="B30" s="216">
        <v>2158</v>
      </c>
      <c r="C30" s="216">
        <v>4544</v>
      </c>
      <c r="D30" s="216">
        <v>2459</v>
      </c>
      <c r="E30" s="217">
        <v>2085</v>
      </c>
      <c r="F30" s="216">
        <v>4625</v>
      </c>
      <c r="G30" s="218">
        <f t="shared" si="1"/>
        <v>-81</v>
      </c>
      <c r="H30" s="219">
        <f t="shared" si="0"/>
        <v>-1.7513513513513514</v>
      </c>
      <c r="I30" s="222"/>
      <c r="J30" s="13">
        <v>10.79</v>
      </c>
    </row>
    <row r="31" spans="1:10" s="14" customFormat="1" ht="7.5" customHeight="1" x14ac:dyDescent="0.15">
      <c r="A31" s="27"/>
      <c r="B31" s="223"/>
      <c r="C31" s="223"/>
      <c r="D31" s="223"/>
      <c r="E31" s="223"/>
      <c r="F31" s="223"/>
      <c r="G31" s="220"/>
      <c r="H31" s="224"/>
      <c r="I31" s="222"/>
      <c r="J31" s="13"/>
    </row>
    <row r="32" spans="1:10" s="14" customFormat="1" ht="21.75" customHeight="1" x14ac:dyDescent="0.15">
      <c r="A32" s="28" t="s">
        <v>43</v>
      </c>
      <c r="B32" s="79">
        <f>SUM(B34:B44)</f>
        <v>110182</v>
      </c>
      <c r="C32" s="80">
        <f>SUM(C34:C44)</f>
        <v>284207</v>
      </c>
      <c r="D32" s="79">
        <f>SUM(D34:D44)</f>
        <v>138896</v>
      </c>
      <c r="E32" s="79">
        <f>SUM(E34:E44)</f>
        <v>145311</v>
      </c>
      <c r="F32" s="172">
        <v>284113</v>
      </c>
      <c r="G32" s="48">
        <f>C32-F32</f>
        <v>94</v>
      </c>
      <c r="H32" s="55">
        <f>(G32/F32)*100</f>
        <v>3.3085427277174922E-2</v>
      </c>
      <c r="I32" s="122"/>
      <c r="J32" s="170">
        <v>59.94</v>
      </c>
    </row>
    <row r="33" spans="1:10" s="14" customFormat="1" ht="6" customHeight="1" x14ac:dyDescent="0.15">
      <c r="A33" s="27"/>
      <c r="B33" s="225"/>
      <c r="C33" s="51"/>
      <c r="D33" s="224"/>
      <c r="E33" s="226"/>
      <c r="F33" s="50"/>
      <c r="G33" s="220"/>
      <c r="H33" s="50"/>
      <c r="I33" s="227"/>
      <c r="J33" s="228"/>
    </row>
    <row r="34" spans="1:10" s="14" customFormat="1" ht="18" customHeight="1" x14ac:dyDescent="0.15">
      <c r="A34" s="229" t="s">
        <v>151</v>
      </c>
      <c r="B34" s="216">
        <v>10067</v>
      </c>
      <c r="C34" s="216">
        <v>31221</v>
      </c>
      <c r="D34" s="216">
        <v>15232</v>
      </c>
      <c r="E34" s="216">
        <v>15989</v>
      </c>
      <c r="F34" s="216">
        <v>30995</v>
      </c>
      <c r="G34" s="230">
        <f t="shared" ref="G34:G44" si="2">C34-F34</f>
        <v>226</v>
      </c>
      <c r="H34" s="219">
        <f t="shared" ref="H34:H44" si="3">(G34/F34)*100</f>
        <v>0.72914986288110983</v>
      </c>
      <c r="I34" s="53" t="s">
        <v>152</v>
      </c>
      <c r="J34" s="221">
        <v>6.82</v>
      </c>
    </row>
    <row r="35" spans="1:10" s="14" customFormat="1" ht="18" customHeight="1" x14ac:dyDescent="0.15">
      <c r="A35" s="229" t="s">
        <v>98</v>
      </c>
      <c r="B35" s="216">
        <v>16730</v>
      </c>
      <c r="C35" s="216">
        <v>44885</v>
      </c>
      <c r="D35" s="216">
        <v>21905</v>
      </c>
      <c r="E35" s="216">
        <v>22980</v>
      </c>
      <c r="F35" s="216">
        <v>44957</v>
      </c>
      <c r="G35" s="230">
        <f t="shared" si="2"/>
        <v>-72</v>
      </c>
      <c r="H35" s="219">
        <f t="shared" si="3"/>
        <v>-0.16015303512245033</v>
      </c>
      <c r="I35" s="54" t="s">
        <v>153</v>
      </c>
      <c r="J35" s="221">
        <v>2.84</v>
      </c>
    </row>
    <row r="36" spans="1:10" s="14" customFormat="1" ht="18" customHeight="1" x14ac:dyDescent="0.15">
      <c r="A36" s="229" t="s">
        <v>100</v>
      </c>
      <c r="B36" s="216">
        <v>10752</v>
      </c>
      <c r="C36" s="216">
        <v>27949</v>
      </c>
      <c r="D36" s="216">
        <v>13522</v>
      </c>
      <c r="E36" s="216">
        <v>14427</v>
      </c>
      <c r="F36" s="216">
        <v>27987</v>
      </c>
      <c r="G36" s="230">
        <f t="shared" si="2"/>
        <v>-38</v>
      </c>
      <c r="H36" s="219">
        <f t="shared" si="3"/>
        <v>-0.1357773251866938</v>
      </c>
      <c r="I36" s="54" t="s">
        <v>101</v>
      </c>
      <c r="J36" s="221">
        <v>1.53</v>
      </c>
    </row>
    <row r="37" spans="1:10" s="14" customFormat="1" ht="18" customHeight="1" x14ac:dyDescent="0.15">
      <c r="A37" s="229" t="s">
        <v>102</v>
      </c>
      <c r="B37" s="216">
        <v>13808</v>
      </c>
      <c r="C37" s="216">
        <v>39272</v>
      </c>
      <c r="D37" s="216">
        <v>19195</v>
      </c>
      <c r="E37" s="216">
        <v>20077</v>
      </c>
      <c r="F37" s="216">
        <v>39230</v>
      </c>
      <c r="G37" s="230">
        <f t="shared" si="2"/>
        <v>42</v>
      </c>
      <c r="H37" s="219">
        <f t="shared" si="3"/>
        <v>0.10706092276319143</v>
      </c>
      <c r="I37" s="54" t="s">
        <v>103</v>
      </c>
      <c r="J37" s="221">
        <v>5.67</v>
      </c>
    </row>
    <row r="38" spans="1:10" s="14" customFormat="1" ht="18" customHeight="1" x14ac:dyDescent="0.15">
      <c r="A38" s="229" t="s">
        <v>154</v>
      </c>
      <c r="B38" s="216">
        <v>10679</v>
      </c>
      <c r="C38" s="216">
        <v>27201</v>
      </c>
      <c r="D38" s="216">
        <v>13125</v>
      </c>
      <c r="E38" s="216">
        <v>14076</v>
      </c>
      <c r="F38" s="216">
        <v>27256</v>
      </c>
      <c r="G38" s="230">
        <f t="shared" si="2"/>
        <v>-55</v>
      </c>
      <c r="H38" s="219">
        <f t="shared" si="3"/>
        <v>-0.20179043146463163</v>
      </c>
      <c r="I38" s="54" t="s">
        <v>105</v>
      </c>
      <c r="J38" s="221">
        <v>1.77</v>
      </c>
    </row>
    <row r="39" spans="1:10" s="14" customFormat="1" ht="18" customHeight="1" x14ac:dyDescent="0.15">
      <c r="A39" s="229" t="s">
        <v>28</v>
      </c>
      <c r="B39" s="216">
        <v>10899</v>
      </c>
      <c r="C39" s="216">
        <v>22346</v>
      </c>
      <c r="D39" s="216">
        <v>10801</v>
      </c>
      <c r="E39" s="216">
        <v>11545</v>
      </c>
      <c r="F39" s="216">
        <v>22355</v>
      </c>
      <c r="G39" s="230">
        <f t="shared" si="2"/>
        <v>-9</v>
      </c>
      <c r="H39" s="219">
        <f t="shared" si="3"/>
        <v>-4.0259449787519573E-2</v>
      </c>
      <c r="I39" s="54" t="s">
        <v>155</v>
      </c>
      <c r="J39" s="221">
        <v>0.8</v>
      </c>
    </row>
    <row r="40" spans="1:10" s="14" customFormat="1" ht="18" customHeight="1" x14ac:dyDescent="0.15">
      <c r="A40" s="229" t="s">
        <v>29</v>
      </c>
      <c r="B40" s="216">
        <v>9185</v>
      </c>
      <c r="C40" s="216">
        <v>27238</v>
      </c>
      <c r="D40" s="216">
        <v>13222</v>
      </c>
      <c r="E40" s="216">
        <v>14016</v>
      </c>
      <c r="F40" s="216">
        <v>27276</v>
      </c>
      <c r="G40" s="230">
        <f t="shared" si="2"/>
        <v>-38</v>
      </c>
      <c r="H40" s="219">
        <f t="shared" si="3"/>
        <v>-0.13931661533949261</v>
      </c>
      <c r="I40" s="54" t="s">
        <v>106</v>
      </c>
      <c r="J40" s="221">
        <v>2.21</v>
      </c>
    </row>
    <row r="41" spans="1:10" s="14" customFormat="1" ht="18" customHeight="1" x14ac:dyDescent="0.15">
      <c r="A41" s="229" t="s">
        <v>30</v>
      </c>
      <c r="B41" s="216">
        <v>5870</v>
      </c>
      <c r="C41" s="216">
        <v>17630</v>
      </c>
      <c r="D41" s="216">
        <v>8417</v>
      </c>
      <c r="E41" s="216">
        <v>9213</v>
      </c>
      <c r="F41" s="216">
        <v>17668</v>
      </c>
      <c r="G41" s="230">
        <f t="shared" si="2"/>
        <v>-38</v>
      </c>
      <c r="H41" s="219">
        <f t="shared" si="3"/>
        <v>-0.21507810731265564</v>
      </c>
      <c r="I41" s="54" t="s">
        <v>156</v>
      </c>
      <c r="J41" s="221">
        <v>0.63</v>
      </c>
    </row>
    <row r="42" spans="1:10" s="14" customFormat="1" ht="18" customHeight="1" x14ac:dyDescent="0.15">
      <c r="A42" s="229" t="s">
        <v>31</v>
      </c>
      <c r="B42" s="216">
        <v>1535</v>
      </c>
      <c r="C42" s="216">
        <v>2998</v>
      </c>
      <c r="D42" s="216">
        <v>1734</v>
      </c>
      <c r="E42" s="216">
        <v>1264</v>
      </c>
      <c r="F42" s="216">
        <v>2986</v>
      </c>
      <c r="G42" s="230">
        <f t="shared" si="2"/>
        <v>12</v>
      </c>
      <c r="H42" s="219">
        <f t="shared" si="3"/>
        <v>0.40187541862022769</v>
      </c>
      <c r="I42" s="54" t="s">
        <v>133</v>
      </c>
      <c r="J42" s="221">
        <v>10.28</v>
      </c>
    </row>
    <row r="43" spans="1:10" s="14" customFormat="1" ht="18" customHeight="1" x14ac:dyDescent="0.15">
      <c r="A43" s="229" t="s">
        <v>32</v>
      </c>
      <c r="B43" s="216">
        <v>13474</v>
      </c>
      <c r="C43" s="216">
        <v>26795</v>
      </c>
      <c r="D43" s="216">
        <v>12883</v>
      </c>
      <c r="E43" s="216">
        <v>13912</v>
      </c>
      <c r="F43" s="216">
        <v>26816</v>
      </c>
      <c r="G43" s="230">
        <f t="shared" si="2"/>
        <v>-21</v>
      </c>
      <c r="H43" s="219">
        <f t="shared" si="3"/>
        <v>-7.8311455847255365E-2</v>
      </c>
      <c r="I43" s="54" t="s">
        <v>134</v>
      </c>
      <c r="J43" s="221">
        <v>2.41</v>
      </c>
    </row>
    <row r="44" spans="1:10" s="14" customFormat="1" ht="18" customHeight="1" x14ac:dyDescent="0.15">
      <c r="A44" s="229" t="s">
        <v>108</v>
      </c>
      <c r="B44" s="216">
        <v>7183</v>
      </c>
      <c r="C44" s="216">
        <v>16672</v>
      </c>
      <c r="D44" s="216">
        <v>8860</v>
      </c>
      <c r="E44" s="216">
        <v>7812</v>
      </c>
      <c r="F44" s="216">
        <v>16587</v>
      </c>
      <c r="G44" s="230">
        <f t="shared" si="2"/>
        <v>85</v>
      </c>
      <c r="H44" s="219">
        <f t="shared" si="3"/>
        <v>0.51244950865135352</v>
      </c>
      <c r="I44" s="54" t="s">
        <v>135</v>
      </c>
      <c r="J44" s="221">
        <v>24.98</v>
      </c>
    </row>
    <row r="45" spans="1:10" s="14" customFormat="1" ht="18.75" customHeight="1" x14ac:dyDescent="0.15">
      <c r="A45" s="27"/>
      <c r="B45" s="231"/>
      <c r="C45" s="231"/>
      <c r="D45" s="231"/>
      <c r="E45" s="231"/>
      <c r="F45" s="231"/>
      <c r="G45" s="220"/>
      <c r="H45" s="224"/>
      <c r="I45" s="54" t="s">
        <v>107</v>
      </c>
      <c r="J45" s="221"/>
    </row>
    <row r="46" spans="1:10" s="14" customFormat="1" ht="24" customHeight="1" x14ac:dyDescent="0.15">
      <c r="A46" s="28" t="s">
        <v>127</v>
      </c>
      <c r="B46" s="79">
        <f>SUM(B48:B57)</f>
        <v>105611</v>
      </c>
      <c r="C46" s="79">
        <f>SUM(C48:C56)</f>
        <v>297524</v>
      </c>
      <c r="D46" s="79">
        <f>SUM(D48:D56)</f>
        <v>145179</v>
      </c>
      <c r="E46" s="79">
        <f>SUM(E48:E56)</f>
        <v>152345</v>
      </c>
      <c r="F46" s="79">
        <v>297685</v>
      </c>
      <c r="G46" s="48">
        <f>C46-F46</f>
        <v>-161</v>
      </c>
      <c r="H46" s="55">
        <f>(G46/F46)*100</f>
        <v>-5.4084014982279924E-2</v>
      </c>
      <c r="I46" s="53"/>
      <c r="J46" s="15">
        <v>42.56</v>
      </c>
    </row>
    <row r="47" spans="1:10" s="14" customFormat="1" ht="6.75" customHeight="1" x14ac:dyDescent="0.15">
      <c r="A47" s="27"/>
      <c r="B47" s="232"/>
      <c r="C47" s="233"/>
      <c r="D47" s="234"/>
      <c r="E47" s="235"/>
      <c r="F47" s="236"/>
      <c r="G47" s="220"/>
      <c r="H47" s="224"/>
      <c r="I47" s="227"/>
      <c r="J47" s="221"/>
    </row>
    <row r="48" spans="1:10" s="14" customFormat="1" ht="18.75" customHeight="1" x14ac:dyDescent="0.15">
      <c r="A48" s="229" t="s">
        <v>157</v>
      </c>
      <c r="B48" s="237">
        <v>10440</v>
      </c>
      <c r="C48" s="216">
        <v>30195</v>
      </c>
      <c r="D48" s="237">
        <v>14735</v>
      </c>
      <c r="E48" s="237">
        <v>15460</v>
      </c>
      <c r="F48" s="216">
        <v>30119</v>
      </c>
      <c r="G48" s="230">
        <f t="shared" ref="G48:G56" si="4">C48-F48</f>
        <v>76</v>
      </c>
      <c r="H48" s="219">
        <f t="shared" ref="H48:H56" si="5">(G48/F48)*100</f>
        <v>0.25233241475480594</v>
      </c>
      <c r="I48" s="238" t="s">
        <v>158</v>
      </c>
      <c r="J48" s="221">
        <v>0.65</v>
      </c>
    </row>
    <row r="49" spans="1:10" s="14" customFormat="1" ht="18.75" customHeight="1" x14ac:dyDescent="0.15">
      <c r="A49" s="229" t="s">
        <v>159</v>
      </c>
      <c r="B49" s="237">
        <v>8412</v>
      </c>
      <c r="C49" s="216">
        <v>21588</v>
      </c>
      <c r="D49" s="237">
        <v>10660</v>
      </c>
      <c r="E49" s="237">
        <v>10928</v>
      </c>
      <c r="F49" s="216">
        <v>21620</v>
      </c>
      <c r="G49" s="230">
        <f t="shared" si="4"/>
        <v>-32</v>
      </c>
      <c r="H49" s="219">
        <f t="shared" si="5"/>
        <v>-0.14801110083256244</v>
      </c>
      <c r="I49" s="239" t="s">
        <v>160</v>
      </c>
      <c r="J49" s="221">
        <v>0.82</v>
      </c>
    </row>
    <row r="50" spans="1:10" s="14" customFormat="1" ht="18.75" customHeight="1" x14ac:dyDescent="0.15">
      <c r="A50" s="229" t="s">
        <v>113</v>
      </c>
      <c r="B50" s="237">
        <v>12408</v>
      </c>
      <c r="C50" s="216">
        <v>39529</v>
      </c>
      <c r="D50" s="237">
        <v>19284</v>
      </c>
      <c r="E50" s="237">
        <v>20245</v>
      </c>
      <c r="F50" s="216">
        <v>39545</v>
      </c>
      <c r="G50" s="230">
        <f t="shared" si="4"/>
        <v>-16</v>
      </c>
      <c r="H50" s="219">
        <f t="shared" si="5"/>
        <v>-4.0460235175116953E-2</v>
      </c>
      <c r="I50" s="239" t="s">
        <v>114</v>
      </c>
      <c r="J50" s="221">
        <v>1.1200000000000001</v>
      </c>
    </row>
    <row r="51" spans="1:10" s="14" customFormat="1" ht="18.75" customHeight="1" x14ac:dyDescent="0.15">
      <c r="A51" s="229" t="s">
        <v>115</v>
      </c>
      <c r="B51" s="237">
        <v>17870</v>
      </c>
      <c r="C51" s="216">
        <v>50440</v>
      </c>
      <c r="D51" s="237">
        <v>24733</v>
      </c>
      <c r="E51" s="237">
        <v>25707</v>
      </c>
      <c r="F51" s="216">
        <v>50493</v>
      </c>
      <c r="G51" s="230">
        <f t="shared" si="4"/>
        <v>-53</v>
      </c>
      <c r="H51" s="219">
        <f t="shared" si="5"/>
        <v>-0.1049650446596558</v>
      </c>
      <c r="I51" s="239" t="s">
        <v>116</v>
      </c>
      <c r="J51" s="221">
        <v>2.19</v>
      </c>
    </row>
    <row r="52" spans="1:10" s="14" customFormat="1" ht="18.75" customHeight="1" x14ac:dyDescent="0.15">
      <c r="A52" s="229" t="s">
        <v>161</v>
      </c>
      <c r="B52" s="237">
        <v>10879</v>
      </c>
      <c r="C52" s="216">
        <v>30900</v>
      </c>
      <c r="D52" s="237">
        <v>14769</v>
      </c>
      <c r="E52" s="237">
        <v>16131</v>
      </c>
      <c r="F52" s="216">
        <v>30964</v>
      </c>
      <c r="G52" s="230">
        <f t="shared" si="4"/>
        <v>-64</v>
      </c>
      <c r="H52" s="219">
        <f>(G52/F52)*100</f>
        <v>-0.20669164190673042</v>
      </c>
      <c r="I52" s="239" t="s">
        <v>162</v>
      </c>
      <c r="J52" s="221">
        <v>0.97</v>
      </c>
    </row>
    <row r="53" spans="1:10" s="14" customFormat="1" ht="18.75" customHeight="1" x14ac:dyDescent="0.15">
      <c r="A53" s="229" t="s">
        <v>163</v>
      </c>
      <c r="B53" s="237">
        <v>11839</v>
      </c>
      <c r="C53" s="216">
        <v>32196</v>
      </c>
      <c r="D53" s="237">
        <v>15257</v>
      </c>
      <c r="E53" s="237">
        <v>16939</v>
      </c>
      <c r="F53" s="216">
        <v>32282</v>
      </c>
      <c r="G53" s="230">
        <f t="shared" si="4"/>
        <v>-86</v>
      </c>
      <c r="H53" s="219">
        <f t="shared" si="5"/>
        <v>-0.26640232947153214</v>
      </c>
      <c r="J53" s="221">
        <v>0.96</v>
      </c>
    </row>
    <row r="54" spans="1:10" s="14" customFormat="1" ht="18.75" customHeight="1" x14ac:dyDescent="0.15">
      <c r="A54" s="229" t="s">
        <v>164</v>
      </c>
      <c r="B54" s="237">
        <v>13291</v>
      </c>
      <c r="C54" s="216">
        <v>33316</v>
      </c>
      <c r="D54" s="237">
        <v>16207</v>
      </c>
      <c r="E54" s="237">
        <v>17109</v>
      </c>
      <c r="F54" s="216">
        <v>33350</v>
      </c>
      <c r="G54" s="230">
        <f t="shared" si="4"/>
        <v>-34</v>
      </c>
      <c r="H54" s="219">
        <f t="shared" si="5"/>
        <v>-0.10194902548725637</v>
      </c>
      <c r="J54" s="221">
        <v>3.52</v>
      </c>
    </row>
    <row r="55" spans="1:10" s="14" customFormat="1" ht="18.75" customHeight="1" x14ac:dyDescent="0.15">
      <c r="A55" s="229" t="s">
        <v>121</v>
      </c>
      <c r="B55" s="237">
        <v>5876</v>
      </c>
      <c r="C55" s="216">
        <v>17405</v>
      </c>
      <c r="D55" s="237">
        <v>8665</v>
      </c>
      <c r="E55" s="237">
        <v>8740</v>
      </c>
      <c r="F55" s="216">
        <v>17431</v>
      </c>
      <c r="G55" s="230">
        <f t="shared" si="4"/>
        <v>-26</v>
      </c>
      <c r="H55" s="219">
        <f t="shared" si="5"/>
        <v>-0.14915954334232115</v>
      </c>
      <c r="I55" s="239"/>
      <c r="J55" s="221">
        <v>13.17</v>
      </c>
    </row>
    <row r="56" spans="1:10" s="14" customFormat="1" ht="18.75" customHeight="1" x14ac:dyDescent="0.15">
      <c r="A56" s="229" t="s">
        <v>33</v>
      </c>
      <c r="B56" s="237">
        <v>14596</v>
      </c>
      <c r="C56" s="216">
        <v>41955</v>
      </c>
      <c r="D56" s="237">
        <v>20869</v>
      </c>
      <c r="E56" s="237">
        <v>21086</v>
      </c>
      <c r="F56" s="216">
        <v>41881</v>
      </c>
      <c r="G56" s="230">
        <f t="shared" si="4"/>
        <v>74</v>
      </c>
      <c r="H56" s="219">
        <f t="shared" si="5"/>
        <v>0.1766911009765765</v>
      </c>
      <c r="I56" s="239"/>
      <c r="J56" s="221">
        <v>19.16</v>
      </c>
    </row>
    <row r="57" spans="1:10" s="14" customFormat="1" ht="6" customHeight="1" thickBot="1" x14ac:dyDescent="0.2">
      <c r="A57" s="29"/>
      <c r="B57" s="81"/>
      <c r="C57" s="56"/>
      <c r="D57" s="81"/>
      <c r="E57" s="81"/>
      <c r="F57" s="56"/>
      <c r="G57" s="57"/>
      <c r="H57" s="58"/>
      <c r="I57" s="59"/>
      <c r="J57" s="16"/>
    </row>
    <row r="58" spans="1:10" ht="5.25" customHeight="1" thickTop="1" x14ac:dyDescent="0.15">
      <c r="B58" s="23"/>
      <c r="C58" s="23"/>
      <c r="D58" s="23"/>
      <c r="E58" s="23"/>
      <c r="F58" s="23"/>
      <c r="G58" s="14"/>
      <c r="H58" s="14"/>
      <c r="I58" s="14"/>
      <c r="J58" s="14"/>
    </row>
    <row r="59" spans="1:10" s="30" customFormat="1" ht="14.25" x14ac:dyDescent="0.15">
      <c r="A59" s="60" t="s">
        <v>165</v>
      </c>
      <c r="B59" s="61"/>
      <c r="C59" s="60"/>
      <c r="D59" s="60"/>
      <c r="E59" s="60"/>
      <c r="F59" s="60"/>
      <c r="G59" s="60"/>
      <c r="H59" s="60"/>
      <c r="I59" s="62"/>
      <c r="J59" s="62"/>
    </row>
    <row r="60" spans="1:10" s="30" customFormat="1" ht="14.25" x14ac:dyDescent="0.15">
      <c r="A60" s="117"/>
      <c r="B60" s="61"/>
      <c r="C60" s="60"/>
      <c r="D60" s="60"/>
      <c r="E60" s="60"/>
      <c r="F60" s="60"/>
      <c r="G60" s="60"/>
      <c r="H60" s="60"/>
      <c r="I60" s="62"/>
      <c r="J60" s="62"/>
    </row>
  </sheetData>
  <mergeCells count="9">
    <mergeCell ref="A1:J1"/>
    <mergeCell ref="I3:J3"/>
    <mergeCell ref="A5:A6"/>
    <mergeCell ref="B5:B6"/>
    <mergeCell ref="C5:E5"/>
    <mergeCell ref="F5:F6"/>
    <mergeCell ref="G5:H5"/>
    <mergeCell ref="I5:I6"/>
    <mergeCell ref="J5:J6"/>
  </mergeCells>
  <phoneticPr fontId="3" type="noConversion"/>
  <conditionalFormatting sqref="C12:C30">
    <cfRule type="dataBar" priority="3">
      <dataBar>
        <cfvo type="min"/>
        <cfvo type="max"/>
        <color rgb="FF63C384"/>
      </dataBar>
    </cfRule>
  </conditionalFormatting>
  <conditionalFormatting sqref="C34:C44">
    <cfRule type="dataBar" priority="2">
      <dataBar>
        <cfvo type="min"/>
        <cfvo type="max"/>
        <color rgb="FF63C384"/>
      </dataBar>
    </cfRule>
  </conditionalFormatting>
  <conditionalFormatting sqref="C48:C56">
    <cfRule type="dataBar" priority="1">
      <dataBar>
        <cfvo type="min"/>
        <cfvo type="max"/>
        <color rgb="FF63C384"/>
      </dataBar>
    </cfRule>
  </conditionalFormatting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L53"/>
  <sheetViews>
    <sheetView zoomScaleNormal="100" workbookViewId="0">
      <pane ySplit="10" topLeftCell="A11" activePane="bottomLeft" state="frozen"/>
      <selection activeCell="M30" sqref="M30"/>
      <selection pane="bottomLeft" activeCell="M13" sqref="M13"/>
    </sheetView>
  </sheetViews>
  <sheetFormatPr defaultRowHeight="13.5" x14ac:dyDescent="0.15"/>
  <cols>
    <col min="1" max="1" width="7.77734375" style="14" customWidth="1"/>
    <col min="2" max="2" width="8.109375" style="14" customWidth="1"/>
    <col min="3" max="3" width="18.88671875" style="14" customWidth="1"/>
    <col min="4" max="4" width="8.21875" style="14" customWidth="1"/>
    <col min="5" max="5" width="8.33203125" style="14" customWidth="1"/>
    <col min="6" max="6" width="9.33203125" style="14" customWidth="1"/>
    <col min="7" max="7" width="9.44140625" customWidth="1"/>
    <col min="8" max="8" width="9.33203125" customWidth="1"/>
    <col min="9" max="9" width="11.33203125" style="71" customWidth="1"/>
    <col min="10" max="10" width="7.44140625" customWidth="1"/>
    <col min="11" max="11" width="6.21875" customWidth="1"/>
    <col min="12" max="14" width="9.109375" customWidth="1"/>
  </cols>
  <sheetData>
    <row r="1" spans="1:12" ht="26.25" customHeight="1" thickTop="1" x14ac:dyDescent="0.25">
      <c r="A1" s="276" t="s">
        <v>246</v>
      </c>
      <c r="B1" s="277"/>
      <c r="C1" s="277"/>
      <c r="D1" s="277"/>
      <c r="E1" s="277"/>
      <c r="F1" s="277"/>
      <c r="G1" s="277"/>
      <c r="H1" s="277"/>
      <c r="I1" s="277"/>
      <c r="J1" s="278"/>
    </row>
    <row r="2" spans="1:12" ht="6.75" customHeight="1" x14ac:dyDescent="0.15">
      <c r="A2" s="24"/>
      <c r="B2" s="25"/>
      <c r="C2" s="25"/>
      <c r="D2" s="25"/>
      <c r="E2" s="25"/>
      <c r="F2" s="25"/>
      <c r="G2" s="1"/>
      <c r="H2" s="1"/>
      <c r="I2" s="70"/>
      <c r="J2" s="2"/>
    </row>
    <row r="3" spans="1:12" ht="14.25" x14ac:dyDescent="0.15">
      <c r="A3" s="125" t="s">
        <v>247</v>
      </c>
      <c r="B3" s="4"/>
      <c r="C3" s="4"/>
      <c r="D3" s="4"/>
      <c r="E3" s="4"/>
      <c r="F3" s="4"/>
      <c r="G3" s="4"/>
      <c r="H3" s="4"/>
      <c r="I3" s="279" t="s">
        <v>248</v>
      </c>
      <c r="J3" s="280"/>
      <c r="K3" s="263"/>
    </row>
    <row r="4" spans="1:12" ht="3.75" customHeight="1" thickBot="1" x14ac:dyDescent="0.2">
      <c r="A4" s="3"/>
      <c r="B4" s="4"/>
      <c r="C4" s="4"/>
      <c r="D4" s="4"/>
      <c r="E4" s="4"/>
      <c r="F4" s="4"/>
      <c r="G4" s="4"/>
      <c r="H4" s="4"/>
      <c r="I4" s="123"/>
      <c r="J4" s="272"/>
    </row>
    <row r="5" spans="1:12" s="14" customFormat="1" ht="18" customHeight="1" x14ac:dyDescent="0.15">
      <c r="A5" s="281" t="s">
        <v>35</v>
      </c>
      <c r="B5" s="283" t="s">
        <v>36</v>
      </c>
      <c r="C5" s="285" t="s">
        <v>74</v>
      </c>
      <c r="D5" s="286"/>
      <c r="E5" s="287"/>
      <c r="F5" s="288" t="s">
        <v>38</v>
      </c>
      <c r="G5" s="283" t="s">
        <v>2</v>
      </c>
      <c r="H5" s="283"/>
      <c r="I5" s="283" t="s">
        <v>3</v>
      </c>
      <c r="J5" s="290" t="s">
        <v>66</v>
      </c>
    </row>
    <row r="6" spans="1:12" s="14" customFormat="1" ht="18" customHeight="1" thickBot="1" x14ac:dyDescent="0.2">
      <c r="A6" s="282"/>
      <c r="B6" s="284" t="s">
        <v>39</v>
      </c>
      <c r="C6" s="18" t="s">
        <v>0</v>
      </c>
      <c r="D6" s="271" t="s">
        <v>40</v>
      </c>
      <c r="E6" s="271" t="s">
        <v>1</v>
      </c>
      <c r="F6" s="289"/>
      <c r="G6" s="271" t="s">
        <v>5</v>
      </c>
      <c r="H6" s="271" t="s">
        <v>6</v>
      </c>
      <c r="I6" s="284"/>
      <c r="J6" s="291"/>
    </row>
    <row r="7" spans="1:12" s="14" customFormat="1" ht="6.75" customHeight="1" x14ac:dyDescent="0.15">
      <c r="A7" s="5"/>
      <c r="B7" s="6"/>
      <c r="C7" s="6"/>
      <c r="D7" s="6"/>
      <c r="E7" s="6"/>
      <c r="F7" s="6"/>
      <c r="G7" s="6"/>
      <c r="H7" s="6"/>
      <c r="I7" s="7"/>
      <c r="J7" s="13"/>
    </row>
    <row r="8" spans="1:12" s="14" customFormat="1" ht="24" customHeight="1" x14ac:dyDescent="0.15">
      <c r="A8" s="19" t="s">
        <v>8</v>
      </c>
      <c r="B8" s="20">
        <f>SUM(B10,B30,B42)</f>
        <v>421975</v>
      </c>
      <c r="C8" s="20">
        <f>SUM(C10,C30,C42)</f>
        <v>1046552</v>
      </c>
      <c r="D8" s="20">
        <f>SUM(D10,D30,D42)</f>
        <v>513309</v>
      </c>
      <c r="E8" s="20">
        <f>SUM(E10,E30,E42)</f>
        <v>533243</v>
      </c>
      <c r="F8" s="20">
        <f>SUM(F10,F30,F42)</f>
        <v>1045533</v>
      </c>
      <c r="G8" s="21">
        <f>C8-F8</f>
        <v>1019</v>
      </c>
      <c r="H8" s="22">
        <f>(G8/F8)*100</f>
        <v>9.746225131105378E-2</v>
      </c>
      <c r="I8" s="158"/>
      <c r="J8" s="157">
        <f>SUM(J10+J30+J42)</f>
        <v>268.05</v>
      </c>
    </row>
    <row r="9" spans="1:12" s="14" customFormat="1" ht="6" customHeight="1" x14ac:dyDescent="0.15">
      <c r="A9" s="8"/>
      <c r="B9" s="9"/>
      <c r="C9" s="9"/>
      <c r="D9" s="9"/>
      <c r="E9" s="9"/>
      <c r="F9" s="9"/>
      <c r="G9" s="9"/>
      <c r="H9" s="10"/>
      <c r="I9" s="10"/>
      <c r="J9" s="11"/>
    </row>
    <row r="10" spans="1:12" s="14" customFormat="1" ht="22.5" customHeight="1" x14ac:dyDescent="0.15">
      <c r="A10" s="26" t="s">
        <v>9</v>
      </c>
      <c r="B10" s="77">
        <f>SUM(B11:B29)</f>
        <v>187556</v>
      </c>
      <c r="C10" s="77">
        <f>SUM(C11:C29)</f>
        <v>451202</v>
      </c>
      <c r="D10" s="77">
        <f>SUM(D11:D29)</f>
        <v>223650</v>
      </c>
      <c r="E10" s="77">
        <f>SUM(E11:E29)</f>
        <v>227552</v>
      </c>
      <c r="F10" s="77">
        <f>SUM(F11:F29)</f>
        <v>450814</v>
      </c>
      <c r="G10" s="48">
        <f>C10-F10</f>
        <v>388</v>
      </c>
      <c r="H10" s="49">
        <f>(G10/F10)*100</f>
        <v>8.6066537418979891E-2</v>
      </c>
      <c r="I10" s="49"/>
      <c r="J10" s="12">
        <v>165.55</v>
      </c>
    </row>
    <row r="11" spans="1:12" s="14" customFormat="1" ht="18" customHeight="1" x14ac:dyDescent="0.15">
      <c r="A11" s="190" t="s">
        <v>10</v>
      </c>
      <c r="B11" s="251">
        <v>7433</v>
      </c>
      <c r="C11" s="251">
        <v>16133</v>
      </c>
      <c r="D11" s="264">
        <v>8310</v>
      </c>
      <c r="E11" s="264">
        <v>7823</v>
      </c>
      <c r="F11" s="191">
        <v>16213</v>
      </c>
      <c r="G11" s="193">
        <f>C11-F11</f>
        <v>-80</v>
      </c>
      <c r="H11" s="194">
        <f t="shared" ref="H11:H29" si="0">(G11/F11)*100</f>
        <v>-0.49343119718744216</v>
      </c>
      <c r="I11" s="120"/>
      <c r="J11" s="11">
        <v>5.62</v>
      </c>
      <c r="L11" s="23"/>
    </row>
    <row r="12" spans="1:12" s="14" customFormat="1" ht="18" customHeight="1" x14ac:dyDescent="0.15">
      <c r="A12" s="190" t="s">
        <v>89</v>
      </c>
      <c r="B12" s="245">
        <v>9473</v>
      </c>
      <c r="C12" s="245">
        <v>24289</v>
      </c>
      <c r="D12" s="265">
        <v>11728</v>
      </c>
      <c r="E12" s="265">
        <v>12561</v>
      </c>
      <c r="F12" s="191">
        <v>24299</v>
      </c>
      <c r="G12" s="193">
        <f t="shared" ref="G12:G29" si="1">C12-F12</f>
        <v>-10</v>
      </c>
      <c r="H12" s="194">
        <f t="shared" si="0"/>
        <v>-4.1153956952961028E-2</v>
      </c>
      <c r="I12" s="121"/>
      <c r="J12" s="11">
        <v>12.69</v>
      </c>
      <c r="L12" s="23"/>
    </row>
    <row r="13" spans="1:12" s="14" customFormat="1" ht="18" customHeight="1" x14ac:dyDescent="0.15">
      <c r="A13" s="190" t="s">
        <v>11</v>
      </c>
      <c r="B13" s="245">
        <v>16901</v>
      </c>
      <c r="C13" s="245">
        <v>42496</v>
      </c>
      <c r="D13" s="265">
        <v>20807</v>
      </c>
      <c r="E13" s="265">
        <v>21689</v>
      </c>
      <c r="F13" s="191">
        <v>42450</v>
      </c>
      <c r="G13" s="193">
        <f t="shared" si="1"/>
        <v>46</v>
      </c>
      <c r="H13" s="194">
        <f t="shared" si="0"/>
        <v>0.10836277974087161</v>
      </c>
      <c r="I13" s="120"/>
      <c r="J13" s="11">
        <v>11.32</v>
      </c>
      <c r="L13" s="23"/>
    </row>
    <row r="14" spans="1:12" s="14" customFormat="1" ht="18" customHeight="1" x14ac:dyDescent="0.15">
      <c r="A14" s="190" t="s">
        <v>12</v>
      </c>
      <c r="B14" s="245">
        <v>9938</v>
      </c>
      <c r="C14" s="245">
        <v>22779</v>
      </c>
      <c r="D14" s="265">
        <v>11289</v>
      </c>
      <c r="E14" s="265">
        <v>11490</v>
      </c>
      <c r="F14" s="191">
        <v>22811</v>
      </c>
      <c r="G14" s="193">
        <f t="shared" si="1"/>
        <v>-32</v>
      </c>
      <c r="H14" s="194">
        <f t="shared" si="0"/>
        <v>-0.14028319670334488</v>
      </c>
      <c r="I14" s="121"/>
      <c r="J14" s="11">
        <v>2.19</v>
      </c>
      <c r="L14" s="23"/>
    </row>
    <row r="15" spans="1:12" s="14" customFormat="1" ht="18" customHeight="1" x14ac:dyDescent="0.15">
      <c r="A15" s="190" t="s">
        <v>13</v>
      </c>
      <c r="B15" s="245">
        <v>4831</v>
      </c>
      <c r="C15" s="245">
        <v>11977</v>
      </c>
      <c r="D15" s="265">
        <v>5835</v>
      </c>
      <c r="E15" s="265">
        <v>6142</v>
      </c>
      <c r="F15" s="191">
        <v>11998</v>
      </c>
      <c r="G15" s="193">
        <f t="shared" si="1"/>
        <v>-21</v>
      </c>
      <c r="H15" s="194">
        <f t="shared" si="0"/>
        <v>-0.1750291715285881</v>
      </c>
      <c r="I15" s="120"/>
      <c r="J15" s="11">
        <v>0.92</v>
      </c>
      <c r="L15" s="23"/>
    </row>
    <row r="16" spans="1:12" s="14" customFormat="1" ht="18" customHeight="1" x14ac:dyDescent="0.15">
      <c r="A16" s="190" t="s">
        <v>14</v>
      </c>
      <c r="B16" s="245">
        <v>1328</v>
      </c>
      <c r="C16" s="245">
        <v>2571</v>
      </c>
      <c r="D16" s="265">
        <v>1343</v>
      </c>
      <c r="E16" s="265">
        <v>1228</v>
      </c>
      <c r="F16" s="191">
        <v>2583</v>
      </c>
      <c r="G16" s="193">
        <f t="shared" si="1"/>
        <v>-12</v>
      </c>
      <c r="H16" s="194">
        <f t="shared" si="0"/>
        <v>-0.46457607433217191</v>
      </c>
      <c r="I16" s="121"/>
      <c r="J16" s="11">
        <v>25.35</v>
      </c>
      <c r="L16" s="23"/>
    </row>
    <row r="17" spans="1:12" s="14" customFormat="1" ht="18" customHeight="1" x14ac:dyDescent="0.15">
      <c r="A17" s="190" t="s">
        <v>228</v>
      </c>
      <c r="B17" s="245">
        <v>8886</v>
      </c>
      <c r="C17" s="245">
        <v>20199</v>
      </c>
      <c r="D17" s="265">
        <v>9835</v>
      </c>
      <c r="E17" s="265">
        <v>10364</v>
      </c>
      <c r="F17" s="191">
        <v>20210</v>
      </c>
      <c r="G17" s="193">
        <f t="shared" si="1"/>
        <v>-11</v>
      </c>
      <c r="H17" s="194">
        <f t="shared" si="0"/>
        <v>-5.4428500742206828E-2</v>
      </c>
      <c r="I17" s="121"/>
      <c r="J17" s="196">
        <v>6.76</v>
      </c>
      <c r="L17" s="23"/>
    </row>
    <row r="18" spans="1:12" s="14" customFormat="1" ht="18" customHeight="1" x14ac:dyDescent="0.15">
      <c r="A18" s="190" t="s">
        <v>16</v>
      </c>
      <c r="B18" s="245">
        <v>6936</v>
      </c>
      <c r="C18" s="245">
        <v>16579</v>
      </c>
      <c r="D18" s="265">
        <v>8382</v>
      </c>
      <c r="E18" s="265">
        <v>8197</v>
      </c>
      <c r="F18" s="191">
        <v>16211</v>
      </c>
      <c r="G18" s="193">
        <f t="shared" si="1"/>
        <v>368</v>
      </c>
      <c r="H18" s="194">
        <f t="shared" si="0"/>
        <v>2.2700635371044351</v>
      </c>
      <c r="I18" s="122" t="s">
        <v>92</v>
      </c>
      <c r="J18" s="11">
        <v>11.57</v>
      </c>
      <c r="L18" s="23"/>
    </row>
    <row r="19" spans="1:12" s="14" customFormat="1" ht="18" customHeight="1" x14ac:dyDescent="0.15">
      <c r="A19" s="190" t="s">
        <v>17</v>
      </c>
      <c r="B19" s="245">
        <v>12865</v>
      </c>
      <c r="C19" s="245">
        <v>31672</v>
      </c>
      <c r="D19" s="265">
        <v>15903</v>
      </c>
      <c r="E19" s="265">
        <v>15769</v>
      </c>
      <c r="F19" s="191">
        <v>31754</v>
      </c>
      <c r="G19" s="193">
        <f t="shared" si="1"/>
        <v>-82</v>
      </c>
      <c r="H19" s="194">
        <f t="shared" si="0"/>
        <v>-0.25823518296907477</v>
      </c>
      <c r="I19" s="121" t="s">
        <v>136</v>
      </c>
      <c r="J19" s="11">
        <v>25.04</v>
      </c>
      <c r="L19" s="23"/>
    </row>
    <row r="20" spans="1:12" s="14" customFormat="1" ht="18" customHeight="1" x14ac:dyDescent="0.15">
      <c r="A20" s="190" t="s">
        <v>18</v>
      </c>
      <c r="B20" s="245">
        <v>16015</v>
      </c>
      <c r="C20" s="245">
        <v>36599</v>
      </c>
      <c r="D20" s="265">
        <v>18606</v>
      </c>
      <c r="E20" s="265">
        <v>17993</v>
      </c>
      <c r="F20" s="191">
        <v>36626</v>
      </c>
      <c r="G20" s="193">
        <f t="shared" si="1"/>
        <v>-27</v>
      </c>
      <c r="H20" s="194">
        <f t="shared" si="0"/>
        <v>-7.3718123737235852E-2</v>
      </c>
      <c r="I20" s="121" t="s">
        <v>233</v>
      </c>
      <c r="J20" s="11">
        <v>15.05</v>
      </c>
      <c r="L20" s="23"/>
    </row>
    <row r="21" spans="1:12" s="14" customFormat="1" ht="18" customHeight="1" x14ac:dyDescent="0.15">
      <c r="A21" s="190" t="s">
        <v>19</v>
      </c>
      <c r="B21" s="245">
        <v>6996</v>
      </c>
      <c r="C21" s="245">
        <v>16353</v>
      </c>
      <c r="D21" s="265">
        <v>8347</v>
      </c>
      <c r="E21" s="265">
        <v>8006</v>
      </c>
      <c r="F21" s="191">
        <v>16416</v>
      </c>
      <c r="G21" s="193">
        <f t="shared" si="1"/>
        <v>-63</v>
      </c>
      <c r="H21" s="194">
        <f t="shared" si="0"/>
        <v>-0.38377192982456138</v>
      </c>
      <c r="I21" s="121" t="s">
        <v>234</v>
      </c>
      <c r="J21" s="11">
        <v>13.78</v>
      </c>
      <c r="L21" s="23"/>
    </row>
    <row r="22" spans="1:12" s="14" customFormat="1" ht="18" customHeight="1" x14ac:dyDescent="0.15">
      <c r="A22" s="190" t="s">
        <v>20</v>
      </c>
      <c r="B22" s="245">
        <v>16132</v>
      </c>
      <c r="C22" s="245">
        <v>39491</v>
      </c>
      <c r="D22" s="265">
        <v>19203</v>
      </c>
      <c r="E22" s="265">
        <v>20288</v>
      </c>
      <c r="F22" s="191">
        <v>39483</v>
      </c>
      <c r="G22" s="193">
        <f t="shared" si="1"/>
        <v>8</v>
      </c>
      <c r="H22" s="194">
        <f t="shared" si="0"/>
        <v>2.0261884861839274E-2</v>
      </c>
      <c r="I22" s="121" t="s">
        <v>235</v>
      </c>
      <c r="J22" s="11">
        <v>2.31</v>
      </c>
      <c r="L22" s="23"/>
    </row>
    <row r="23" spans="1:12" s="14" customFormat="1" ht="18" customHeight="1" x14ac:dyDescent="0.15">
      <c r="A23" s="190" t="s">
        <v>21</v>
      </c>
      <c r="B23" s="245">
        <v>12788</v>
      </c>
      <c r="C23" s="245">
        <v>34232</v>
      </c>
      <c r="D23" s="265">
        <v>16616</v>
      </c>
      <c r="E23" s="265">
        <v>17616</v>
      </c>
      <c r="F23" s="191">
        <v>34195</v>
      </c>
      <c r="G23" s="193">
        <f t="shared" si="1"/>
        <v>37</v>
      </c>
      <c r="H23" s="194">
        <f t="shared" si="0"/>
        <v>0.10820295364819417</v>
      </c>
      <c r="I23" s="121" t="s">
        <v>236</v>
      </c>
      <c r="J23" s="11">
        <v>1.94</v>
      </c>
      <c r="L23" s="23"/>
    </row>
    <row r="24" spans="1:12" s="14" customFormat="1" ht="18" customHeight="1" x14ac:dyDescent="0.15">
      <c r="A24" s="190" t="s">
        <v>22</v>
      </c>
      <c r="B24" s="245">
        <v>10422</v>
      </c>
      <c r="C24" s="245">
        <v>20600</v>
      </c>
      <c r="D24" s="265">
        <v>10657</v>
      </c>
      <c r="E24" s="265">
        <v>9943</v>
      </c>
      <c r="F24" s="191">
        <v>20704</v>
      </c>
      <c r="G24" s="193">
        <f t="shared" si="1"/>
        <v>-104</v>
      </c>
      <c r="H24" s="194">
        <f t="shared" si="0"/>
        <v>-0.50231839258114375</v>
      </c>
      <c r="I24" s="121"/>
      <c r="J24" s="11">
        <v>6.01</v>
      </c>
      <c r="L24" s="23"/>
    </row>
    <row r="25" spans="1:12" s="14" customFormat="1" ht="18" customHeight="1" x14ac:dyDescent="0.15">
      <c r="A25" s="190" t="s">
        <v>23</v>
      </c>
      <c r="B25" s="245">
        <v>8905</v>
      </c>
      <c r="C25" s="245">
        <v>23188</v>
      </c>
      <c r="D25" s="265">
        <v>11271</v>
      </c>
      <c r="E25" s="265">
        <v>11917</v>
      </c>
      <c r="F25" s="191">
        <v>23216</v>
      </c>
      <c r="G25" s="193">
        <f t="shared" si="1"/>
        <v>-28</v>
      </c>
      <c r="H25" s="194">
        <f t="shared" si="0"/>
        <v>-0.1206064782908339</v>
      </c>
      <c r="I25" s="240"/>
      <c r="J25" s="11">
        <v>0.69</v>
      </c>
      <c r="L25" s="23"/>
    </row>
    <row r="26" spans="1:12" s="14" customFormat="1" ht="18" customHeight="1" x14ac:dyDescent="0.15">
      <c r="A26" s="190" t="s">
        <v>24</v>
      </c>
      <c r="B26" s="245">
        <v>13336</v>
      </c>
      <c r="C26" s="245">
        <v>33691</v>
      </c>
      <c r="D26" s="265">
        <v>16622</v>
      </c>
      <c r="E26" s="265">
        <v>17069</v>
      </c>
      <c r="F26" s="191">
        <v>33701</v>
      </c>
      <c r="G26" s="193">
        <f t="shared" si="1"/>
        <v>-10</v>
      </c>
      <c r="H26" s="194">
        <f t="shared" si="0"/>
        <v>-2.9672710008605087E-2</v>
      </c>
      <c r="I26" s="240"/>
      <c r="J26" s="11">
        <v>4.28</v>
      </c>
      <c r="L26" s="23"/>
    </row>
    <row r="27" spans="1:12" s="14" customFormat="1" ht="18" customHeight="1" x14ac:dyDescent="0.15">
      <c r="A27" s="190" t="s">
        <v>25</v>
      </c>
      <c r="B27" s="245">
        <v>19230</v>
      </c>
      <c r="C27" s="245">
        <v>48009</v>
      </c>
      <c r="D27" s="265">
        <v>23336</v>
      </c>
      <c r="E27" s="265">
        <v>24673</v>
      </c>
      <c r="F27" s="191">
        <v>48089</v>
      </c>
      <c r="G27" s="193">
        <f t="shared" si="1"/>
        <v>-80</v>
      </c>
      <c r="H27" s="194">
        <f t="shared" si="0"/>
        <v>-0.16635821081744265</v>
      </c>
      <c r="I27" s="121"/>
      <c r="J27" s="11">
        <v>1.94</v>
      </c>
      <c r="L27" s="23"/>
    </row>
    <row r="28" spans="1:12" s="14" customFormat="1" ht="18" customHeight="1" x14ac:dyDescent="0.15">
      <c r="A28" s="190" t="s">
        <v>26</v>
      </c>
      <c r="B28" s="245">
        <v>3786</v>
      </c>
      <c r="C28" s="245">
        <v>7932</v>
      </c>
      <c r="D28" s="265">
        <v>4195</v>
      </c>
      <c r="E28" s="265">
        <v>3737</v>
      </c>
      <c r="F28" s="191">
        <v>7434</v>
      </c>
      <c r="G28" s="193">
        <f t="shared" si="1"/>
        <v>498</v>
      </c>
      <c r="H28" s="194">
        <f t="shared" si="0"/>
        <v>6.6989507667473775</v>
      </c>
      <c r="I28" s="241"/>
      <c r="J28" s="11">
        <v>7.3</v>
      </c>
      <c r="L28" s="23"/>
    </row>
    <row r="29" spans="1:12" s="14" customFormat="1" ht="18" customHeight="1" x14ac:dyDescent="0.15">
      <c r="A29" s="190" t="s">
        <v>27</v>
      </c>
      <c r="B29" s="253">
        <v>1355</v>
      </c>
      <c r="C29" s="253">
        <v>2412</v>
      </c>
      <c r="D29" s="266">
        <v>1365</v>
      </c>
      <c r="E29" s="266">
        <v>1047</v>
      </c>
      <c r="F29" s="191">
        <v>2421</v>
      </c>
      <c r="G29" s="193">
        <f t="shared" si="1"/>
        <v>-9</v>
      </c>
      <c r="H29" s="194">
        <f t="shared" si="0"/>
        <v>-0.37174721189591076</v>
      </c>
      <c r="I29" s="197"/>
      <c r="J29" s="11">
        <v>10.79</v>
      </c>
      <c r="L29" s="23"/>
    </row>
    <row r="30" spans="1:12" s="14" customFormat="1" ht="21.75" customHeight="1" x14ac:dyDescent="0.15">
      <c r="A30" s="28" t="s">
        <v>43</v>
      </c>
      <c r="B30" s="79">
        <f>SUM(B31:B41)</f>
        <v>121082</v>
      </c>
      <c r="C30" s="80">
        <f>SUM(C31:C41)</f>
        <v>294736</v>
      </c>
      <c r="D30" s="79">
        <f>SUM(D31:D41)</f>
        <v>143571</v>
      </c>
      <c r="E30" s="79">
        <f>SUM(E31:E41)</f>
        <v>151165</v>
      </c>
      <c r="F30" s="80">
        <f>SUM(F31:F41)</f>
        <v>294990</v>
      </c>
      <c r="G30" s="48">
        <f>C30-F30</f>
        <v>-254</v>
      </c>
      <c r="H30" s="55">
        <f>(G30/F30)*100</f>
        <v>-8.6104613715719189E-2</v>
      </c>
      <c r="I30" s="241" t="s">
        <v>97</v>
      </c>
      <c r="J30" s="170">
        <v>59.94</v>
      </c>
      <c r="L30" s="23"/>
    </row>
    <row r="31" spans="1:12" s="14" customFormat="1" ht="18.75" customHeight="1" x14ac:dyDescent="0.15">
      <c r="A31" s="204" t="s">
        <v>96</v>
      </c>
      <c r="B31" s="251">
        <v>11746</v>
      </c>
      <c r="C31" s="251">
        <v>34120</v>
      </c>
      <c r="D31" s="264">
        <v>16658</v>
      </c>
      <c r="E31" s="264">
        <v>17462</v>
      </c>
      <c r="F31" s="262">
        <v>34132</v>
      </c>
      <c r="G31" s="193">
        <f t="shared" ref="G31:G41" si="2">C31-F31</f>
        <v>-12</v>
      </c>
      <c r="H31" s="194">
        <f t="shared" ref="H31:H41" si="3">(G31/F31)*100</f>
        <v>-3.5157623344661902E-2</v>
      </c>
      <c r="I31" s="54" t="s">
        <v>99</v>
      </c>
      <c r="J31" s="196">
        <v>6.82</v>
      </c>
      <c r="L31" s="23"/>
    </row>
    <row r="32" spans="1:12" s="14" customFormat="1" ht="18.75" customHeight="1" x14ac:dyDescent="0.15">
      <c r="A32" s="204" t="s">
        <v>98</v>
      </c>
      <c r="B32" s="245">
        <v>18794</v>
      </c>
      <c r="C32" s="245">
        <v>48098</v>
      </c>
      <c r="D32" s="268">
        <v>23347</v>
      </c>
      <c r="E32" s="268">
        <v>24751</v>
      </c>
      <c r="F32" s="191">
        <v>48104</v>
      </c>
      <c r="G32" s="193">
        <f t="shared" si="2"/>
        <v>-6</v>
      </c>
      <c r="H32" s="194">
        <f t="shared" si="3"/>
        <v>-1.2472975220355896E-2</v>
      </c>
      <c r="I32" s="54" t="s">
        <v>101</v>
      </c>
      <c r="J32" s="196">
        <v>2.84</v>
      </c>
      <c r="L32" s="23"/>
    </row>
    <row r="33" spans="1:12" s="14" customFormat="1" ht="18.75" customHeight="1" x14ac:dyDescent="0.15">
      <c r="A33" s="204" t="s">
        <v>100</v>
      </c>
      <c r="B33" s="245">
        <v>10479</v>
      </c>
      <c r="C33" s="245">
        <v>25141</v>
      </c>
      <c r="D33" s="268">
        <v>12152</v>
      </c>
      <c r="E33" s="268">
        <v>12989</v>
      </c>
      <c r="F33" s="191">
        <v>25180</v>
      </c>
      <c r="G33" s="193">
        <f t="shared" si="2"/>
        <v>-39</v>
      </c>
      <c r="H33" s="194">
        <f t="shared" si="3"/>
        <v>-0.15488482922954724</v>
      </c>
      <c r="I33" s="54" t="s">
        <v>93</v>
      </c>
      <c r="J33" s="196">
        <v>1.53</v>
      </c>
      <c r="L33" s="23"/>
    </row>
    <row r="34" spans="1:12" s="14" customFormat="1" ht="18.75" customHeight="1" x14ac:dyDescent="0.15">
      <c r="A34" s="204" t="s">
        <v>102</v>
      </c>
      <c r="B34" s="245">
        <v>14674</v>
      </c>
      <c r="C34" s="245">
        <v>39841</v>
      </c>
      <c r="D34" s="268">
        <v>19252</v>
      </c>
      <c r="E34" s="268">
        <v>20589</v>
      </c>
      <c r="F34" s="191">
        <v>39829</v>
      </c>
      <c r="G34" s="193">
        <f t="shared" si="2"/>
        <v>12</v>
      </c>
      <c r="H34" s="194">
        <f t="shared" si="3"/>
        <v>3.0128800622661881E-2</v>
      </c>
      <c r="I34" s="54" t="s">
        <v>103</v>
      </c>
      <c r="J34" s="196">
        <v>5.67</v>
      </c>
      <c r="L34" s="23"/>
    </row>
    <row r="35" spans="1:12" s="14" customFormat="1" ht="18.75" customHeight="1" x14ac:dyDescent="0.15">
      <c r="A35" s="204" t="s">
        <v>104</v>
      </c>
      <c r="B35" s="245">
        <v>13042</v>
      </c>
      <c r="C35" s="245">
        <v>31938</v>
      </c>
      <c r="D35" s="268">
        <v>15284</v>
      </c>
      <c r="E35" s="268">
        <v>16654</v>
      </c>
      <c r="F35" s="191">
        <v>31990</v>
      </c>
      <c r="G35" s="193">
        <f t="shared" si="2"/>
        <v>-52</v>
      </c>
      <c r="H35" s="194">
        <f t="shared" si="3"/>
        <v>-0.16255079712410128</v>
      </c>
      <c r="I35" s="54" t="s">
        <v>105</v>
      </c>
      <c r="J35" s="196">
        <v>1.77</v>
      </c>
      <c r="L35" s="23"/>
    </row>
    <row r="36" spans="1:12" s="14" customFormat="1" ht="18.75" customHeight="1" x14ac:dyDescent="0.15">
      <c r="A36" s="204" t="s">
        <v>28</v>
      </c>
      <c r="B36" s="245">
        <v>11168</v>
      </c>
      <c r="C36" s="245">
        <v>21332</v>
      </c>
      <c r="D36" s="268">
        <v>10333</v>
      </c>
      <c r="E36" s="268">
        <v>10999</v>
      </c>
      <c r="F36" s="191">
        <v>21395</v>
      </c>
      <c r="G36" s="193">
        <f t="shared" si="2"/>
        <v>-63</v>
      </c>
      <c r="H36" s="194">
        <f t="shared" si="3"/>
        <v>-0.2944613227389577</v>
      </c>
      <c r="I36" s="54" t="s">
        <v>130</v>
      </c>
      <c r="J36" s="196">
        <v>0.8</v>
      </c>
      <c r="L36" s="23"/>
    </row>
    <row r="37" spans="1:12" s="14" customFormat="1" ht="18.75" customHeight="1" x14ac:dyDescent="0.15">
      <c r="A37" s="204" t="s">
        <v>29</v>
      </c>
      <c r="B37" s="245">
        <v>9032</v>
      </c>
      <c r="C37" s="245">
        <v>25347</v>
      </c>
      <c r="D37" s="268">
        <v>12255</v>
      </c>
      <c r="E37" s="268">
        <v>13092</v>
      </c>
      <c r="F37" s="191">
        <v>25374</v>
      </c>
      <c r="G37" s="193">
        <f t="shared" si="2"/>
        <v>-27</v>
      </c>
      <c r="H37" s="194">
        <f t="shared" si="3"/>
        <v>-0.10640813431071175</v>
      </c>
      <c r="I37" s="54" t="s">
        <v>106</v>
      </c>
      <c r="J37" s="196">
        <v>2.21</v>
      </c>
      <c r="L37" s="23"/>
    </row>
    <row r="38" spans="1:12" s="14" customFormat="1" ht="18.75" customHeight="1" x14ac:dyDescent="0.15">
      <c r="A38" s="204" t="s">
        <v>30</v>
      </c>
      <c r="B38" s="245">
        <v>5921</v>
      </c>
      <c r="C38" s="245">
        <v>16869</v>
      </c>
      <c r="D38" s="268">
        <v>7962</v>
      </c>
      <c r="E38" s="268">
        <v>8907</v>
      </c>
      <c r="F38" s="191">
        <v>16893</v>
      </c>
      <c r="G38" s="193">
        <f t="shared" si="2"/>
        <v>-24</v>
      </c>
      <c r="H38" s="194">
        <f t="shared" si="3"/>
        <v>-0.14207068016338129</v>
      </c>
      <c r="I38" s="54" t="s">
        <v>167</v>
      </c>
      <c r="J38" s="196">
        <v>0.63</v>
      </c>
      <c r="L38" s="23"/>
    </row>
    <row r="39" spans="1:12" s="14" customFormat="1" ht="18.75" customHeight="1" x14ac:dyDescent="0.15">
      <c r="A39" s="204" t="s">
        <v>31</v>
      </c>
      <c r="B39" s="245">
        <v>1891</v>
      </c>
      <c r="C39" s="245">
        <v>3556</v>
      </c>
      <c r="D39" s="268">
        <v>1991</v>
      </c>
      <c r="E39" s="268">
        <v>1565</v>
      </c>
      <c r="F39" s="191">
        <v>3598</v>
      </c>
      <c r="G39" s="193">
        <f t="shared" si="2"/>
        <v>-42</v>
      </c>
      <c r="H39" s="194">
        <f t="shared" si="3"/>
        <v>-1.1673151750972763</v>
      </c>
      <c r="I39" s="54" t="s">
        <v>133</v>
      </c>
      <c r="J39" s="196">
        <v>10.28</v>
      </c>
      <c r="L39" s="23"/>
    </row>
    <row r="40" spans="1:12" s="14" customFormat="1" ht="18.75" customHeight="1" x14ac:dyDescent="0.15">
      <c r="A40" s="204" t="s">
        <v>32</v>
      </c>
      <c r="B40" s="245">
        <v>14247</v>
      </c>
      <c r="C40" s="245">
        <v>26283</v>
      </c>
      <c r="D40" s="268">
        <v>12741</v>
      </c>
      <c r="E40" s="268">
        <v>13542</v>
      </c>
      <c r="F40" s="191">
        <v>26331</v>
      </c>
      <c r="G40" s="193">
        <f t="shared" si="2"/>
        <v>-48</v>
      </c>
      <c r="H40" s="194">
        <f t="shared" si="3"/>
        <v>-0.18229463370172042</v>
      </c>
      <c r="I40" s="54" t="s">
        <v>135</v>
      </c>
      <c r="J40" s="196">
        <v>2.41</v>
      </c>
      <c r="L40" s="23"/>
    </row>
    <row r="41" spans="1:12" s="14" customFormat="1" ht="18.75" customHeight="1" x14ac:dyDescent="0.15">
      <c r="A41" s="204" t="s">
        <v>108</v>
      </c>
      <c r="B41" s="253">
        <v>10088</v>
      </c>
      <c r="C41" s="253">
        <v>22211</v>
      </c>
      <c r="D41" s="269">
        <v>11596</v>
      </c>
      <c r="E41" s="269">
        <v>10615</v>
      </c>
      <c r="F41" s="191">
        <v>22164</v>
      </c>
      <c r="G41" s="193">
        <f t="shared" si="2"/>
        <v>47</v>
      </c>
      <c r="H41" s="194">
        <f t="shared" si="3"/>
        <v>0.21205558563436203</v>
      </c>
      <c r="I41" s="54" t="s">
        <v>107</v>
      </c>
      <c r="J41" s="196">
        <v>24.98</v>
      </c>
      <c r="L41" s="23"/>
    </row>
    <row r="42" spans="1:12" s="14" customFormat="1" ht="24" customHeight="1" x14ac:dyDescent="0.15">
      <c r="A42" s="28" t="s">
        <v>44</v>
      </c>
      <c r="B42" s="79">
        <f>SUM(B43:B51)</f>
        <v>113337</v>
      </c>
      <c r="C42" s="79">
        <f>SUM(C43:C51)</f>
        <v>300614</v>
      </c>
      <c r="D42" s="79">
        <f>SUM(D43:D51)</f>
        <v>146088</v>
      </c>
      <c r="E42" s="79">
        <f>SUM(E43:E51)</f>
        <v>154526</v>
      </c>
      <c r="F42" s="79">
        <f>SUM(F43:F51)</f>
        <v>299729</v>
      </c>
      <c r="G42" s="48">
        <f>C42-F42</f>
        <v>885</v>
      </c>
      <c r="H42" s="55">
        <f>(G42/F42)*100</f>
        <v>0.29526672427426109</v>
      </c>
      <c r="I42" s="53"/>
      <c r="J42" s="15">
        <v>42.56</v>
      </c>
      <c r="L42" s="23"/>
    </row>
    <row r="43" spans="1:12" s="14" customFormat="1" ht="21" customHeight="1" x14ac:dyDescent="0.15">
      <c r="A43" s="204" t="s">
        <v>109</v>
      </c>
      <c r="B43" s="251">
        <v>10579</v>
      </c>
      <c r="C43" s="251">
        <v>28714</v>
      </c>
      <c r="D43" s="270">
        <v>13994</v>
      </c>
      <c r="E43" s="270">
        <v>14720</v>
      </c>
      <c r="F43" s="191">
        <v>28793</v>
      </c>
      <c r="G43" s="193">
        <f t="shared" ref="G43:G51" si="4">C43-F43</f>
        <v>-79</v>
      </c>
      <c r="H43" s="194">
        <f t="shared" ref="H43:H51" si="5">(G43/F43)*100</f>
        <v>-0.27437224325356857</v>
      </c>
      <c r="I43" s="211" t="s">
        <v>110</v>
      </c>
      <c r="J43" s="196">
        <v>0.65</v>
      </c>
      <c r="L43" s="23"/>
    </row>
    <row r="44" spans="1:12" s="14" customFormat="1" ht="21" customHeight="1" x14ac:dyDescent="0.15">
      <c r="A44" s="204" t="s">
        <v>111</v>
      </c>
      <c r="B44" s="245">
        <v>8126</v>
      </c>
      <c r="C44" s="245">
        <v>19641</v>
      </c>
      <c r="D44" s="268">
        <v>9688</v>
      </c>
      <c r="E44" s="268">
        <v>9953</v>
      </c>
      <c r="F44" s="191">
        <v>19688</v>
      </c>
      <c r="G44" s="193">
        <f t="shared" si="4"/>
        <v>-47</v>
      </c>
      <c r="H44" s="194">
        <f t="shared" si="5"/>
        <v>-0.23872409589597723</v>
      </c>
      <c r="I44" s="54" t="s">
        <v>112</v>
      </c>
      <c r="J44" s="196">
        <v>0.82</v>
      </c>
      <c r="L44" s="23"/>
    </row>
    <row r="45" spans="1:12" s="14" customFormat="1" ht="21" customHeight="1" x14ac:dyDescent="0.15">
      <c r="A45" s="204" t="s">
        <v>113</v>
      </c>
      <c r="B45" s="245">
        <v>12229</v>
      </c>
      <c r="C45" s="245">
        <v>36952</v>
      </c>
      <c r="D45" s="268">
        <v>17949</v>
      </c>
      <c r="E45" s="268">
        <v>19003</v>
      </c>
      <c r="F45" s="191">
        <v>37033</v>
      </c>
      <c r="G45" s="193">
        <f t="shared" si="4"/>
        <v>-81</v>
      </c>
      <c r="H45" s="194">
        <f t="shared" si="5"/>
        <v>-0.21872384089865796</v>
      </c>
      <c r="I45" s="54" t="s">
        <v>240</v>
      </c>
      <c r="J45" s="196">
        <v>1.1200000000000001</v>
      </c>
      <c r="L45" s="23"/>
    </row>
    <row r="46" spans="1:12" s="14" customFormat="1" ht="21" customHeight="1" x14ac:dyDescent="0.15">
      <c r="A46" s="204" t="s">
        <v>115</v>
      </c>
      <c r="B46" s="245">
        <v>19995</v>
      </c>
      <c r="C46" s="245">
        <v>53070</v>
      </c>
      <c r="D46" s="268">
        <v>25968</v>
      </c>
      <c r="E46" s="268">
        <v>27102</v>
      </c>
      <c r="F46" s="191">
        <v>53154</v>
      </c>
      <c r="G46" s="193">
        <f t="shared" si="4"/>
        <v>-84</v>
      </c>
      <c r="H46" s="194">
        <f t="shared" si="5"/>
        <v>-0.15803138051698837</v>
      </c>
      <c r="I46" s="54" t="s">
        <v>241</v>
      </c>
      <c r="J46" s="196">
        <v>2.19</v>
      </c>
      <c r="L46" s="23"/>
    </row>
    <row r="47" spans="1:12" s="14" customFormat="1" ht="21" customHeight="1" x14ac:dyDescent="0.15">
      <c r="A47" s="204" t="s">
        <v>117</v>
      </c>
      <c r="B47" s="245">
        <v>10565</v>
      </c>
      <c r="C47" s="245">
        <v>28709</v>
      </c>
      <c r="D47" s="268">
        <v>13543</v>
      </c>
      <c r="E47" s="268">
        <v>15166</v>
      </c>
      <c r="F47" s="191">
        <v>28779</v>
      </c>
      <c r="G47" s="193">
        <f t="shared" si="4"/>
        <v>-70</v>
      </c>
      <c r="H47" s="194">
        <f>(G47/F47)*100</f>
        <v>-0.24323291288786963</v>
      </c>
      <c r="I47" s="54"/>
      <c r="J47" s="196">
        <v>0.97</v>
      </c>
      <c r="L47" s="23"/>
    </row>
    <row r="48" spans="1:12" s="14" customFormat="1" ht="21" customHeight="1" x14ac:dyDescent="0.15">
      <c r="A48" s="204" t="s">
        <v>119</v>
      </c>
      <c r="B48" s="245">
        <v>11960</v>
      </c>
      <c r="C48" s="245">
        <v>30169</v>
      </c>
      <c r="D48" s="268">
        <v>14164</v>
      </c>
      <c r="E48" s="268">
        <v>16005</v>
      </c>
      <c r="F48" s="191">
        <v>30293</v>
      </c>
      <c r="G48" s="193">
        <f t="shared" si="4"/>
        <v>-124</v>
      </c>
      <c r="H48" s="194">
        <f t="shared" si="5"/>
        <v>-0.4093354900472056</v>
      </c>
      <c r="I48" s="275"/>
      <c r="J48" s="196">
        <v>0.96</v>
      </c>
      <c r="L48" s="23"/>
    </row>
    <row r="49" spans="1:12" s="14" customFormat="1" ht="21" customHeight="1" x14ac:dyDescent="0.15">
      <c r="A49" s="204" t="s">
        <v>120</v>
      </c>
      <c r="B49" s="245">
        <v>14945</v>
      </c>
      <c r="C49" s="245">
        <v>34372</v>
      </c>
      <c r="D49" s="268">
        <v>16681</v>
      </c>
      <c r="E49" s="268">
        <v>17691</v>
      </c>
      <c r="F49" s="191">
        <v>33733</v>
      </c>
      <c r="G49" s="193">
        <f t="shared" si="4"/>
        <v>639</v>
      </c>
      <c r="H49" s="194">
        <f t="shared" si="5"/>
        <v>1.8942874929594167</v>
      </c>
      <c r="I49" s="275"/>
      <c r="J49" s="196">
        <v>3.52</v>
      </c>
      <c r="L49" s="23"/>
    </row>
    <row r="50" spans="1:12" s="14" customFormat="1" ht="21" customHeight="1" x14ac:dyDescent="0.15">
      <c r="A50" s="204" t="s">
        <v>121</v>
      </c>
      <c r="B50" s="245">
        <v>6762</v>
      </c>
      <c r="C50" s="245">
        <v>18809</v>
      </c>
      <c r="D50" s="268">
        <v>9310</v>
      </c>
      <c r="E50" s="268">
        <v>9499</v>
      </c>
      <c r="F50" s="191">
        <v>18157</v>
      </c>
      <c r="G50" s="193">
        <f t="shared" si="4"/>
        <v>652</v>
      </c>
      <c r="H50" s="194">
        <f t="shared" si="5"/>
        <v>3.5909015806575977</v>
      </c>
      <c r="I50" s="54"/>
      <c r="J50" s="196">
        <v>13.17</v>
      </c>
      <c r="L50" s="23"/>
    </row>
    <row r="51" spans="1:12" s="14" customFormat="1" ht="21" customHeight="1" thickBot="1" x14ac:dyDescent="0.2">
      <c r="A51" s="29" t="s">
        <v>33</v>
      </c>
      <c r="B51" s="254">
        <v>18176</v>
      </c>
      <c r="C51" s="254">
        <v>50178</v>
      </c>
      <c r="D51" s="267">
        <v>24791</v>
      </c>
      <c r="E51" s="267">
        <v>25387</v>
      </c>
      <c r="F51" s="255">
        <v>50099</v>
      </c>
      <c r="G51" s="257">
        <f t="shared" si="4"/>
        <v>79</v>
      </c>
      <c r="H51" s="58">
        <f t="shared" si="5"/>
        <v>0.15768777819916566</v>
      </c>
      <c r="I51" s="258"/>
      <c r="J51" s="16">
        <v>19.16</v>
      </c>
      <c r="L51" s="23"/>
    </row>
    <row r="52" spans="1:12" s="30" customFormat="1" ht="15" thickTop="1" x14ac:dyDescent="0.15">
      <c r="A52" s="60" t="s">
        <v>129</v>
      </c>
      <c r="B52" s="61"/>
      <c r="C52" s="60"/>
      <c r="D52" s="60"/>
      <c r="E52" s="60"/>
      <c r="F52" s="60"/>
      <c r="G52" s="60"/>
      <c r="H52" s="60"/>
      <c r="I52" s="62"/>
      <c r="J52" s="62"/>
    </row>
    <row r="53" spans="1:12" s="30" customFormat="1" ht="14.25" x14ac:dyDescent="0.15">
      <c r="A53" s="117"/>
      <c r="B53" s="61"/>
      <c r="C53" s="60"/>
      <c r="D53" s="60"/>
      <c r="E53" s="60"/>
      <c r="F53" s="60"/>
      <c r="G53" s="60"/>
      <c r="H53" s="60"/>
      <c r="I53" s="62"/>
      <c r="J53" s="62"/>
    </row>
  </sheetData>
  <mergeCells count="9">
    <mergeCell ref="A1:J1"/>
    <mergeCell ref="I3:J3"/>
    <mergeCell ref="A5:A6"/>
    <mergeCell ref="B5:B6"/>
    <mergeCell ref="C5:E5"/>
    <mergeCell ref="F5:F6"/>
    <mergeCell ref="G5:H5"/>
    <mergeCell ref="I5:I6"/>
    <mergeCell ref="J5:J6"/>
  </mergeCells>
  <phoneticPr fontId="3" type="noConversion"/>
  <conditionalFormatting sqref="C11:C29">
    <cfRule type="dataBar" priority="5">
      <dataBar>
        <cfvo type="min"/>
        <cfvo type="max"/>
        <color rgb="FF63C384"/>
      </dataBar>
    </cfRule>
  </conditionalFormatting>
  <conditionalFormatting sqref="C31:C40">
    <cfRule type="dataBar" priority="4">
      <dataBar>
        <cfvo type="min"/>
        <cfvo type="max"/>
        <color rgb="FF63C384"/>
      </dataBar>
    </cfRule>
  </conditionalFormatting>
  <conditionalFormatting sqref="C41">
    <cfRule type="dataBar" priority="3">
      <dataBar>
        <cfvo type="min"/>
        <cfvo type="max"/>
        <color rgb="FF63C384"/>
      </dataBar>
    </cfRule>
  </conditionalFormatting>
  <conditionalFormatting sqref="C43:C50">
    <cfRule type="dataBar" priority="2">
      <dataBar>
        <cfvo type="min"/>
        <cfvo type="max"/>
        <color rgb="FF63C384"/>
      </dataBar>
    </cfRule>
  </conditionalFormatting>
  <conditionalFormatting sqref="C51">
    <cfRule type="dataBar" priority="1">
      <dataBar>
        <cfvo type="min"/>
        <cfvo type="max"/>
        <color rgb="FF63C384"/>
      </dataBar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L53"/>
  <sheetViews>
    <sheetView zoomScaleNormal="100" workbookViewId="0">
      <pane ySplit="10" topLeftCell="A11" activePane="bottomLeft" state="frozen"/>
      <selection activeCell="M30" sqref="M30"/>
      <selection pane="bottomLeft" activeCell="I26" sqref="I26"/>
    </sheetView>
  </sheetViews>
  <sheetFormatPr defaultRowHeight="13.5" x14ac:dyDescent="0.15"/>
  <cols>
    <col min="1" max="1" width="7.77734375" style="14" customWidth="1"/>
    <col min="2" max="2" width="8.109375" style="14" customWidth="1"/>
    <col min="3" max="3" width="18.88671875" style="14" customWidth="1"/>
    <col min="4" max="4" width="8.21875" style="14" customWidth="1"/>
    <col min="5" max="5" width="8.33203125" style="14" customWidth="1"/>
    <col min="6" max="6" width="9.33203125" style="14" customWidth="1"/>
    <col min="7" max="7" width="9.44140625" customWidth="1"/>
    <col min="8" max="8" width="9.33203125" customWidth="1"/>
    <col min="9" max="9" width="11.33203125" style="71" customWidth="1"/>
    <col min="10" max="10" width="7.44140625" customWidth="1"/>
    <col min="11" max="11" width="6.21875" customWidth="1"/>
    <col min="12" max="14" width="9.109375" customWidth="1"/>
  </cols>
  <sheetData>
    <row r="1" spans="1:12" ht="26.25" customHeight="1" thickTop="1" x14ac:dyDescent="0.25">
      <c r="A1" s="276" t="s">
        <v>244</v>
      </c>
      <c r="B1" s="292"/>
      <c r="C1" s="292"/>
      <c r="D1" s="292"/>
      <c r="E1" s="292"/>
      <c r="F1" s="292"/>
      <c r="G1" s="292"/>
      <c r="H1" s="292"/>
      <c r="I1" s="292"/>
      <c r="J1" s="293"/>
    </row>
    <row r="2" spans="1:12" ht="6.75" customHeight="1" x14ac:dyDescent="0.15">
      <c r="A2" s="24"/>
      <c r="B2" s="25"/>
      <c r="C2" s="25"/>
      <c r="D2" s="25"/>
      <c r="E2" s="25"/>
      <c r="F2" s="25"/>
      <c r="G2" s="1"/>
      <c r="H2" s="1"/>
      <c r="I2" s="70"/>
      <c r="J2" s="2"/>
    </row>
    <row r="3" spans="1:12" ht="14.25" x14ac:dyDescent="0.15">
      <c r="A3" s="125" t="s">
        <v>245</v>
      </c>
      <c r="B3" s="4"/>
      <c r="C3" s="4"/>
      <c r="D3" s="4"/>
      <c r="E3" s="4"/>
      <c r="F3" s="4"/>
      <c r="G3" s="4"/>
      <c r="H3" s="4"/>
      <c r="I3" s="279" t="s">
        <v>51</v>
      </c>
      <c r="J3" s="280"/>
    </row>
    <row r="4" spans="1:12" ht="3.75" customHeight="1" thickBot="1" x14ac:dyDescent="0.2">
      <c r="A4" s="3"/>
      <c r="B4" s="4"/>
      <c r="C4" s="4"/>
      <c r="D4" s="4"/>
      <c r="E4" s="4"/>
      <c r="F4" s="4"/>
      <c r="G4" s="4"/>
      <c r="H4" s="4"/>
      <c r="I4" s="123"/>
      <c r="J4" s="124"/>
    </row>
    <row r="5" spans="1:12" s="14" customFormat="1" ht="18" customHeight="1" x14ac:dyDescent="0.15">
      <c r="A5" s="281" t="s">
        <v>35</v>
      </c>
      <c r="B5" s="283" t="s">
        <v>36</v>
      </c>
      <c r="C5" s="285" t="s">
        <v>74</v>
      </c>
      <c r="D5" s="286"/>
      <c r="E5" s="287"/>
      <c r="F5" s="288" t="s">
        <v>38</v>
      </c>
      <c r="G5" s="283" t="s">
        <v>2</v>
      </c>
      <c r="H5" s="283"/>
      <c r="I5" s="283" t="s">
        <v>3</v>
      </c>
      <c r="J5" s="290" t="s">
        <v>66</v>
      </c>
    </row>
    <row r="6" spans="1:12" s="14" customFormat="1" ht="18" customHeight="1" thickBot="1" x14ac:dyDescent="0.2">
      <c r="A6" s="282"/>
      <c r="B6" s="284" t="s">
        <v>39</v>
      </c>
      <c r="C6" s="18" t="s">
        <v>0</v>
      </c>
      <c r="D6" s="260" t="s">
        <v>40</v>
      </c>
      <c r="E6" s="260" t="s">
        <v>1</v>
      </c>
      <c r="F6" s="289"/>
      <c r="G6" s="260" t="s">
        <v>5</v>
      </c>
      <c r="H6" s="260" t="s">
        <v>6</v>
      </c>
      <c r="I6" s="284"/>
      <c r="J6" s="294"/>
    </row>
    <row r="7" spans="1:12" s="14" customFormat="1" ht="6.75" customHeight="1" x14ac:dyDescent="0.15">
      <c r="A7" s="5"/>
      <c r="B7" s="6"/>
      <c r="C7" s="6"/>
      <c r="D7" s="6"/>
      <c r="E7" s="6"/>
      <c r="F7" s="6"/>
      <c r="G7" s="6"/>
      <c r="H7" s="6"/>
      <c r="I7" s="7"/>
      <c r="J7" s="13"/>
    </row>
    <row r="8" spans="1:12" s="14" customFormat="1" ht="24" customHeight="1" x14ac:dyDescent="0.15">
      <c r="A8" s="19" t="s">
        <v>8</v>
      </c>
      <c r="B8" s="20">
        <f>SUM(B10,B30,B42)</f>
        <v>420749</v>
      </c>
      <c r="C8" s="20">
        <f>SUM(C10,C30,C42)</f>
        <v>1045533</v>
      </c>
      <c r="D8" s="20">
        <f>SUM(D10,D30,D42)</f>
        <v>512768</v>
      </c>
      <c r="E8" s="20">
        <f>SUM(E10,E30,E42)</f>
        <v>532765</v>
      </c>
      <c r="F8" s="20">
        <f>SUM(F10,F30,F42)</f>
        <v>1044179</v>
      </c>
      <c r="G8" s="21">
        <f>C8-F8</f>
        <v>1354</v>
      </c>
      <c r="H8" s="22">
        <f>(G8/F8)*100</f>
        <v>0.12967125368351595</v>
      </c>
      <c r="I8" s="158"/>
      <c r="J8" s="157">
        <f>SUM(J10+J30+J42)</f>
        <v>268.05</v>
      </c>
    </row>
    <row r="9" spans="1:12" s="14" customFormat="1" ht="6" customHeight="1" x14ac:dyDescent="0.15">
      <c r="A9" s="8"/>
      <c r="B9" s="9"/>
      <c r="C9" s="9"/>
      <c r="D9" s="9"/>
      <c r="E9" s="9"/>
      <c r="F9" s="9"/>
      <c r="G9" s="9"/>
      <c r="H9" s="10"/>
      <c r="I9" s="10"/>
      <c r="J9" s="11"/>
    </row>
    <row r="10" spans="1:12" s="14" customFormat="1" ht="22.5" customHeight="1" x14ac:dyDescent="0.15">
      <c r="A10" s="26" t="s">
        <v>9</v>
      </c>
      <c r="B10" s="77">
        <f>SUM(B11:B29)</f>
        <v>187068</v>
      </c>
      <c r="C10" s="77">
        <f>SUM(C11:C29)</f>
        <v>450814</v>
      </c>
      <c r="D10" s="77">
        <f>SUM(D11:D29)</f>
        <v>223428</v>
      </c>
      <c r="E10" s="77">
        <f>SUM(E11:E29)</f>
        <v>227386</v>
      </c>
      <c r="F10" s="77">
        <f>SUM(F11:F29)</f>
        <v>450346</v>
      </c>
      <c r="G10" s="48">
        <f>C10-F10</f>
        <v>468</v>
      </c>
      <c r="H10" s="49">
        <f>(G10/F10)*100</f>
        <v>0.10392009699209052</v>
      </c>
      <c r="I10" s="49"/>
      <c r="J10" s="12">
        <v>165.55</v>
      </c>
    </row>
    <row r="11" spans="1:12" s="14" customFormat="1" ht="18" customHeight="1" x14ac:dyDescent="0.15">
      <c r="A11" s="190" t="s">
        <v>10</v>
      </c>
      <c r="B11" s="245">
        <v>7447</v>
      </c>
      <c r="C11" s="251">
        <v>16213</v>
      </c>
      <c r="D11" s="251">
        <v>8352</v>
      </c>
      <c r="E11" s="251">
        <v>7861</v>
      </c>
      <c r="F11" s="191">
        <v>16316</v>
      </c>
      <c r="G11" s="193">
        <f>C11-F11</f>
        <v>-103</v>
      </c>
      <c r="H11" s="194">
        <f t="shared" ref="H11:H29" si="0">(G11/F11)*100</f>
        <v>-0.63128217700416767</v>
      </c>
      <c r="I11" s="120"/>
      <c r="J11" s="11">
        <v>5.62</v>
      </c>
      <c r="L11" s="23"/>
    </row>
    <row r="12" spans="1:12" s="14" customFormat="1" ht="18" customHeight="1" x14ac:dyDescent="0.15">
      <c r="A12" s="190" t="s">
        <v>89</v>
      </c>
      <c r="B12" s="245">
        <v>9474</v>
      </c>
      <c r="C12" s="245">
        <v>24299</v>
      </c>
      <c r="D12" s="245">
        <v>11734</v>
      </c>
      <c r="E12" s="245">
        <v>12565</v>
      </c>
      <c r="F12" s="191">
        <v>24356</v>
      </c>
      <c r="G12" s="193">
        <f t="shared" ref="G12:G29" si="1">C12-F12</f>
        <v>-57</v>
      </c>
      <c r="H12" s="194">
        <f t="shared" si="0"/>
        <v>-0.23402857612087372</v>
      </c>
      <c r="I12" s="121"/>
      <c r="J12" s="11">
        <v>12.69</v>
      </c>
      <c r="L12" s="23"/>
    </row>
    <row r="13" spans="1:12" s="14" customFormat="1" ht="18" customHeight="1" x14ac:dyDescent="0.15">
      <c r="A13" s="190" t="s">
        <v>11</v>
      </c>
      <c r="B13" s="245">
        <v>16851</v>
      </c>
      <c r="C13" s="245">
        <v>42450</v>
      </c>
      <c r="D13" s="245">
        <v>20784</v>
      </c>
      <c r="E13" s="245">
        <v>21666</v>
      </c>
      <c r="F13" s="191">
        <v>42504</v>
      </c>
      <c r="G13" s="193">
        <f t="shared" si="1"/>
        <v>-54</v>
      </c>
      <c r="H13" s="194">
        <f t="shared" si="0"/>
        <v>-0.12704686617730096</v>
      </c>
      <c r="I13" s="120"/>
      <c r="J13" s="11">
        <v>11.32</v>
      </c>
      <c r="L13" s="23"/>
    </row>
    <row r="14" spans="1:12" s="14" customFormat="1" ht="18" customHeight="1" x14ac:dyDescent="0.15">
      <c r="A14" s="190" t="s">
        <v>12</v>
      </c>
      <c r="B14" s="245">
        <v>9944</v>
      </c>
      <c r="C14" s="245">
        <v>22811</v>
      </c>
      <c r="D14" s="245">
        <v>11311</v>
      </c>
      <c r="E14" s="245">
        <v>11500</v>
      </c>
      <c r="F14" s="191">
        <v>22863</v>
      </c>
      <c r="G14" s="193">
        <f t="shared" si="1"/>
        <v>-52</v>
      </c>
      <c r="H14" s="194">
        <f t="shared" si="0"/>
        <v>-0.22744171805974717</v>
      </c>
      <c r="I14" s="121"/>
      <c r="J14" s="11">
        <v>2.19</v>
      </c>
      <c r="L14" s="23"/>
    </row>
    <row r="15" spans="1:12" s="14" customFormat="1" ht="18" customHeight="1" x14ac:dyDescent="0.15">
      <c r="A15" s="190" t="s">
        <v>13</v>
      </c>
      <c r="B15" s="245">
        <v>4835</v>
      </c>
      <c r="C15" s="245">
        <v>11998</v>
      </c>
      <c r="D15" s="245">
        <v>5834</v>
      </c>
      <c r="E15" s="245">
        <v>6164</v>
      </c>
      <c r="F15" s="191">
        <v>12001</v>
      </c>
      <c r="G15" s="193">
        <f t="shared" si="1"/>
        <v>-3</v>
      </c>
      <c r="H15" s="194">
        <f t="shared" si="0"/>
        <v>-2.4997916840263309E-2</v>
      </c>
      <c r="I15" s="120"/>
      <c r="J15" s="11">
        <v>0.92</v>
      </c>
      <c r="L15" s="23"/>
    </row>
    <row r="16" spans="1:12" s="14" customFormat="1" ht="18" customHeight="1" x14ac:dyDescent="0.15">
      <c r="A16" s="190" t="s">
        <v>14</v>
      </c>
      <c r="B16" s="245">
        <v>1325</v>
      </c>
      <c r="C16" s="245">
        <v>2583</v>
      </c>
      <c r="D16" s="245">
        <v>1344</v>
      </c>
      <c r="E16" s="245">
        <v>1239</v>
      </c>
      <c r="F16" s="191">
        <v>2577</v>
      </c>
      <c r="G16" s="193">
        <f t="shared" si="1"/>
        <v>6</v>
      </c>
      <c r="H16" s="194">
        <f t="shared" si="0"/>
        <v>0.23282887077997672</v>
      </c>
      <c r="I16" s="121"/>
      <c r="J16" s="11">
        <v>25.35</v>
      </c>
      <c r="L16" s="23"/>
    </row>
    <row r="17" spans="1:12" s="14" customFormat="1" ht="18" customHeight="1" x14ac:dyDescent="0.15">
      <c r="A17" s="190" t="s">
        <v>228</v>
      </c>
      <c r="B17" s="245">
        <v>8880</v>
      </c>
      <c r="C17" s="245">
        <v>20210</v>
      </c>
      <c r="D17" s="245">
        <v>9842</v>
      </c>
      <c r="E17" s="245">
        <v>10368</v>
      </c>
      <c r="F17" s="191">
        <v>20231</v>
      </c>
      <c r="G17" s="193">
        <f t="shared" si="1"/>
        <v>-21</v>
      </c>
      <c r="H17" s="194">
        <f t="shared" si="0"/>
        <v>-0.10380109732588602</v>
      </c>
      <c r="I17" s="121"/>
      <c r="J17" s="196">
        <v>6.76</v>
      </c>
      <c r="L17" s="23"/>
    </row>
    <row r="18" spans="1:12" s="14" customFormat="1" ht="18" customHeight="1" x14ac:dyDescent="0.15">
      <c r="A18" s="190" t="s">
        <v>16</v>
      </c>
      <c r="B18" s="245">
        <v>6721</v>
      </c>
      <c r="C18" s="245">
        <v>16211</v>
      </c>
      <c r="D18" s="245">
        <v>8190</v>
      </c>
      <c r="E18" s="245">
        <v>8021</v>
      </c>
      <c r="F18" s="191">
        <v>15745</v>
      </c>
      <c r="G18" s="193">
        <f t="shared" si="1"/>
        <v>466</v>
      </c>
      <c r="H18" s="194">
        <f t="shared" si="0"/>
        <v>2.9596697364242619</v>
      </c>
      <c r="I18" s="122" t="s">
        <v>92</v>
      </c>
      <c r="J18" s="11">
        <v>11.57</v>
      </c>
      <c r="L18" s="23"/>
    </row>
    <row r="19" spans="1:12" s="14" customFormat="1" ht="18" customHeight="1" x14ac:dyDescent="0.15">
      <c r="A19" s="190" t="s">
        <v>17</v>
      </c>
      <c r="B19" s="245">
        <v>12884</v>
      </c>
      <c r="C19" s="245">
        <v>31754</v>
      </c>
      <c r="D19" s="245">
        <v>15947</v>
      </c>
      <c r="E19" s="245">
        <v>15807</v>
      </c>
      <c r="F19" s="191">
        <v>31767</v>
      </c>
      <c r="G19" s="193">
        <f t="shared" si="1"/>
        <v>-13</v>
      </c>
      <c r="H19" s="194">
        <f t="shared" si="0"/>
        <v>-4.092297037806529E-2</v>
      </c>
      <c r="I19" s="121" t="s">
        <v>136</v>
      </c>
      <c r="J19" s="11">
        <v>25.04</v>
      </c>
      <c r="L19" s="23"/>
    </row>
    <row r="20" spans="1:12" s="14" customFormat="1" ht="18" customHeight="1" x14ac:dyDescent="0.15">
      <c r="A20" s="190" t="s">
        <v>18</v>
      </c>
      <c r="B20" s="245">
        <v>16013</v>
      </c>
      <c r="C20" s="245">
        <v>36626</v>
      </c>
      <c r="D20" s="245">
        <v>18621</v>
      </c>
      <c r="E20" s="245">
        <v>18005</v>
      </c>
      <c r="F20" s="191">
        <v>36545</v>
      </c>
      <c r="G20" s="193">
        <f t="shared" si="1"/>
        <v>81</v>
      </c>
      <c r="H20" s="194">
        <f t="shared" si="0"/>
        <v>0.22164454781775891</v>
      </c>
      <c r="I20" s="121" t="s">
        <v>233</v>
      </c>
      <c r="J20" s="11">
        <v>15.05</v>
      </c>
      <c r="L20" s="23"/>
    </row>
    <row r="21" spans="1:12" s="14" customFormat="1" ht="18" customHeight="1" x14ac:dyDescent="0.15">
      <c r="A21" s="190" t="s">
        <v>19</v>
      </c>
      <c r="B21" s="245">
        <v>7017</v>
      </c>
      <c r="C21" s="245">
        <v>16416</v>
      </c>
      <c r="D21" s="245">
        <v>8385</v>
      </c>
      <c r="E21" s="245">
        <v>8031</v>
      </c>
      <c r="F21" s="191">
        <v>16481</v>
      </c>
      <c r="G21" s="193">
        <f t="shared" si="1"/>
        <v>-65</v>
      </c>
      <c r="H21" s="194">
        <f t="shared" si="0"/>
        <v>-0.39439354408106303</v>
      </c>
      <c r="I21" s="121" t="s">
        <v>234</v>
      </c>
      <c r="J21" s="11">
        <v>13.78</v>
      </c>
      <c r="L21" s="23"/>
    </row>
    <row r="22" spans="1:12" s="14" customFormat="1" ht="18" customHeight="1" x14ac:dyDescent="0.15">
      <c r="A22" s="190" t="s">
        <v>20</v>
      </c>
      <c r="B22" s="245">
        <v>16088</v>
      </c>
      <c r="C22" s="245">
        <v>39483</v>
      </c>
      <c r="D22" s="245">
        <v>19192</v>
      </c>
      <c r="E22" s="245">
        <v>20291</v>
      </c>
      <c r="F22" s="191">
        <v>39549</v>
      </c>
      <c r="G22" s="193">
        <f t="shared" si="1"/>
        <v>-66</v>
      </c>
      <c r="H22" s="194">
        <f t="shared" si="0"/>
        <v>-0.16688158992642038</v>
      </c>
      <c r="I22" s="121" t="s">
        <v>235</v>
      </c>
      <c r="J22" s="11">
        <v>2.31</v>
      </c>
      <c r="L22" s="23"/>
    </row>
    <row r="23" spans="1:12" s="14" customFormat="1" ht="18" customHeight="1" x14ac:dyDescent="0.15">
      <c r="A23" s="190" t="s">
        <v>21</v>
      </c>
      <c r="B23" s="245">
        <v>12762</v>
      </c>
      <c r="C23" s="245">
        <v>34195</v>
      </c>
      <c r="D23" s="245">
        <v>16600</v>
      </c>
      <c r="E23" s="245">
        <v>17595</v>
      </c>
      <c r="F23" s="191">
        <v>34237</v>
      </c>
      <c r="G23" s="193">
        <f t="shared" si="1"/>
        <v>-42</v>
      </c>
      <c r="H23" s="194">
        <f t="shared" si="0"/>
        <v>-0.12267429973420568</v>
      </c>
      <c r="I23" s="121" t="s">
        <v>236</v>
      </c>
      <c r="J23" s="11">
        <v>1.94</v>
      </c>
      <c r="L23" s="23"/>
    </row>
    <row r="24" spans="1:12" s="14" customFormat="1" ht="18" customHeight="1" x14ac:dyDescent="0.15">
      <c r="A24" s="190" t="s">
        <v>22</v>
      </c>
      <c r="B24" s="245">
        <v>10442</v>
      </c>
      <c r="C24" s="245">
        <v>20704</v>
      </c>
      <c r="D24" s="245">
        <v>10695</v>
      </c>
      <c r="E24" s="245">
        <v>10009</v>
      </c>
      <c r="F24" s="191">
        <v>20800</v>
      </c>
      <c r="G24" s="193">
        <f t="shared" si="1"/>
        <v>-96</v>
      </c>
      <c r="H24" s="194">
        <f t="shared" si="0"/>
        <v>-0.46153846153846156</v>
      </c>
      <c r="I24" s="121"/>
      <c r="J24" s="11">
        <v>6.01</v>
      </c>
      <c r="L24" s="23"/>
    </row>
    <row r="25" spans="1:12" s="14" customFormat="1" ht="18" customHeight="1" x14ac:dyDescent="0.15">
      <c r="A25" s="190" t="s">
        <v>23</v>
      </c>
      <c r="B25" s="245">
        <v>8907</v>
      </c>
      <c r="C25" s="245">
        <v>23216</v>
      </c>
      <c r="D25" s="245">
        <v>11276</v>
      </c>
      <c r="E25" s="245">
        <v>11940</v>
      </c>
      <c r="F25" s="191">
        <v>23286</v>
      </c>
      <c r="G25" s="193">
        <f t="shared" si="1"/>
        <v>-70</v>
      </c>
      <c r="H25" s="194">
        <f t="shared" si="0"/>
        <v>-0.30060980846860774</v>
      </c>
      <c r="I25" s="240"/>
      <c r="J25" s="11">
        <v>0.69</v>
      </c>
      <c r="L25" s="23"/>
    </row>
    <row r="26" spans="1:12" s="14" customFormat="1" ht="18" customHeight="1" x14ac:dyDescent="0.15">
      <c r="A26" s="190" t="s">
        <v>24</v>
      </c>
      <c r="B26" s="245">
        <v>13331</v>
      </c>
      <c r="C26" s="245">
        <v>33701</v>
      </c>
      <c r="D26" s="245">
        <v>16624</v>
      </c>
      <c r="E26" s="245">
        <v>17077</v>
      </c>
      <c r="F26" s="191">
        <v>33753</v>
      </c>
      <c r="G26" s="193">
        <f t="shared" si="1"/>
        <v>-52</v>
      </c>
      <c r="H26" s="194">
        <f t="shared" si="0"/>
        <v>-0.15406037981809023</v>
      </c>
      <c r="I26" s="240"/>
      <c r="J26" s="11">
        <v>4.28</v>
      </c>
      <c r="L26" s="23"/>
    </row>
    <row r="27" spans="1:12" s="14" customFormat="1" ht="18" customHeight="1" x14ac:dyDescent="0.15">
      <c r="A27" s="190" t="s">
        <v>25</v>
      </c>
      <c r="B27" s="245">
        <v>19227</v>
      </c>
      <c r="C27" s="245">
        <v>48089</v>
      </c>
      <c r="D27" s="245">
        <v>23368</v>
      </c>
      <c r="E27" s="245">
        <v>24721</v>
      </c>
      <c r="F27" s="191">
        <v>48104</v>
      </c>
      <c r="G27" s="193">
        <f t="shared" si="1"/>
        <v>-15</v>
      </c>
      <c r="H27" s="194">
        <f t="shared" si="0"/>
        <v>-3.1182438050889737E-2</v>
      </c>
      <c r="I27" s="121"/>
      <c r="J27" s="11">
        <v>1.94</v>
      </c>
      <c r="L27" s="23"/>
    </row>
    <row r="28" spans="1:12" s="14" customFormat="1" ht="18" customHeight="1" x14ac:dyDescent="0.15">
      <c r="A28" s="190" t="s">
        <v>26</v>
      </c>
      <c r="B28" s="245">
        <v>3567</v>
      </c>
      <c r="C28" s="245">
        <v>7434</v>
      </c>
      <c r="D28" s="245">
        <v>3962</v>
      </c>
      <c r="E28" s="245">
        <v>3472</v>
      </c>
      <c r="F28" s="191">
        <v>6796</v>
      </c>
      <c r="G28" s="193">
        <f t="shared" si="1"/>
        <v>638</v>
      </c>
      <c r="H28" s="194">
        <f t="shared" si="0"/>
        <v>9.3878752207180707</v>
      </c>
      <c r="I28" s="241"/>
      <c r="J28" s="11">
        <v>7.3</v>
      </c>
      <c r="L28" s="23"/>
    </row>
    <row r="29" spans="1:12" s="14" customFormat="1" ht="18" customHeight="1" x14ac:dyDescent="0.15">
      <c r="A29" s="190" t="s">
        <v>27</v>
      </c>
      <c r="B29" s="252">
        <v>1353</v>
      </c>
      <c r="C29" s="253">
        <v>2421</v>
      </c>
      <c r="D29" s="253">
        <v>1367</v>
      </c>
      <c r="E29" s="253">
        <v>1054</v>
      </c>
      <c r="F29" s="191">
        <v>2435</v>
      </c>
      <c r="G29" s="193">
        <f t="shared" si="1"/>
        <v>-14</v>
      </c>
      <c r="H29" s="194">
        <f t="shared" si="0"/>
        <v>-0.57494866529774125</v>
      </c>
      <c r="I29" s="197"/>
      <c r="J29" s="11">
        <v>10.79</v>
      </c>
      <c r="L29" s="23"/>
    </row>
    <row r="30" spans="1:12" s="14" customFormat="1" ht="21.75" customHeight="1" x14ac:dyDescent="0.15">
      <c r="A30" s="28" t="s">
        <v>43</v>
      </c>
      <c r="B30" s="79">
        <f>SUM(B31:B41)</f>
        <v>120993</v>
      </c>
      <c r="C30" s="80">
        <f>SUM(C31:C41)</f>
        <v>294990</v>
      </c>
      <c r="D30" s="79">
        <f>SUM(D31:D41)</f>
        <v>143667</v>
      </c>
      <c r="E30" s="79">
        <f>SUM(E31:E41)</f>
        <v>151323</v>
      </c>
      <c r="F30" s="80">
        <f>SUM(F31:F41)</f>
        <v>295315</v>
      </c>
      <c r="G30" s="48">
        <f>C30-F30</f>
        <v>-325</v>
      </c>
      <c r="H30" s="55">
        <f>(G30/F30)*100</f>
        <v>-0.1100519783959501</v>
      </c>
      <c r="I30" s="241" t="s">
        <v>97</v>
      </c>
      <c r="J30" s="170">
        <v>59.94</v>
      </c>
      <c r="L30" s="23"/>
    </row>
    <row r="31" spans="1:12" s="14" customFormat="1" ht="18.75" customHeight="1" x14ac:dyDescent="0.15">
      <c r="A31" s="204" t="s">
        <v>96</v>
      </c>
      <c r="B31" s="245">
        <v>11760</v>
      </c>
      <c r="C31" s="245">
        <v>34132</v>
      </c>
      <c r="D31" s="251">
        <v>16661</v>
      </c>
      <c r="E31" s="251">
        <v>17471</v>
      </c>
      <c r="F31" s="262">
        <v>34134</v>
      </c>
      <c r="G31" s="193">
        <f t="shared" ref="G31:G41" si="2">C31-F31</f>
        <v>-2</v>
      </c>
      <c r="H31" s="194">
        <f t="shared" ref="H31:H41" si="3">(G31/F31)*100</f>
        <v>-5.8592605613171618E-3</v>
      </c>
      <c r="I31" s="54" t="s">
        <v>99</v>
      </c>
      <c r="J31" s="196">
        <v>6.82</v>
      </c>
      <c r="L31" s="23"/>
    </row>
    <row r="32" spans="1:12" s="14" customFormat="1" ht="18.75" customHeight="1" x14ac:dyDescent="0.15">
      <c r="A32" s="204" t="s">
        <v>98</v>
      </c>
      <c r="B32" s="245">
        <v>18743</v>
      </c>
      <c r="C32" s="245">
        <v>48104</v>
      </c>
      <c r="D32" s="191">
        <v>23362</v>
      </c>
      <c r="E32" s="191">
        <v>24742</v>
      </c>
      <c r="F32" s="191">
        <v>48200</v>
      </c>
      <c r="G32" s="193">
        <f t="shared" si="2"/>
        <v>-96</v>
      </c>
      <c r="H32" s="194">
        <f t="shared" si="3"/>
        <v>-0.19917012448132779</v>
      </c>
      <c r="I32" s="54" t="s">
        <v>101</v>
      </c>
      <c r="J32" s="196">
        <v>2.84</v>
      </c>
      <c r="L32" s="23"/>
    </row>
    <row r="33" spans="1:12" s="14" customFormat="1" ht="18.75" customHeight="1" x14ac:dyDescent="0.15">
      <c r="A33" s="204" t="s">
        <v>100</v>
      </c>
      <c r="B33" s="245">
        <v>10465</v>
      </c>
      <c r="C33" s="245">
        <v>25180</v>
      </c>
      <c r="D33" s="191">
        <v>12185</v>
      </c>
      <c r="E33" s="191">
        <v>12995</v>
      </c>
      <c r="F33" s="191">
        <v>25277</v>
      </c>
      <c r="G33" s="193">
        <f t="shared" si="2"/>
        <v>-97</v>
      </c>
      <c r="H33" s="194">
        <f t="shared" si="3"/>
        <v>-0.38374807136922895</v>
      </c>
      <c r="I33" s="54" t="s">
        <v>93</v>
      </c>
      <c r="J33" s="196">
        <v>1.53</v>
      </c>
      <c r="L33" s="23"/>
    </row>
    <row r="34" spans="1:12" s="14" customFormat="1" ht="18.75" customHeight="1" x14ac:dyDescent="0.15">
      <c r="A34" s="204" t="s">
        <v>102</v>
      </c>
      <c r="B34" s="245">
        <v>14649</v>
      </c>
      <c r="C34" s="245">
        <v>39829</v>
      </c>
      <c r="D34" s="191">
        <v>19252</v>
      </c>
      <c r="E34" s="191">
        <v>20577</v>
      </c>
      <c r="F34" s="191">
        <v>39776</v>
      </c>
      <c r="G34" s="193">
        <f t="shared" si="2"/>
        <v>53</v>
      </c>
      <c r="H34" s="194">
        <f t="shared" si="3"/>
        <v>0.13324617860016089</v>
      </c>
      <c r="I34" s="54" t="s">
        <v>103</v>
      </c>
      <c r="J34" s="196">
        <v>5.67</v>
      </c>
      <c r="L34" s="23"/>
    </row>
    <row r="35" spans="1:12" s="14" customFormat="1" ht="18.75" customHeight="1" x14ac:dyDescent="0.15">
      <c r="A35" s="204" t="s">
        <v>104</v>
      </c>
      <c r="B35" s="245">
        <v>13054</v>
      </c>
      <c r="C35" s="245">
        <v>31990</v>
      </c>
      <c r="D35" s="191">
        <v>15282</v>
      </c>
      <c r="E35" s="191">
        <v>16708</v>
      </c>
      <c r="F35" s="191">
        <v>32032</v>
      </c>
      <c r="G35" s="193">
        <f t="shared" si="2"/>
        <v>-42</v>
      </c>
      <c r="H35" s="194">
        <f t="shared" si="3"/>
        <v>-0.13111888111888112</v>
      </c>
      <c r="I35" s="54" t="s">
        <v>105</v>
      </c>
      <c r="J35" s="196">
        <v>1.77</v>
      </c>
      <c r="L35" s="23"/>
    </row>
    <row r="36" spans="1:12" s="14" customFormat="1" ht="18.75" customHeight="1" x14ac:dyDescent="0.15">
      <c r="A36" s="204" t="s">
        <v>28</v>
      </c>
      <c r="B36" s="245">
        <v>11188</v>
      </c>
      <c r="C36" s="245">
        <v>21395</v>
      </c>
      <c r="D36" s="191">
        <v>10365</v>
      </c>
      <c r="E36" s="191">
        <v>11030</v>
      </c>
      <c r="F36" s="191">
        <v>21471</v>
      </c>
      <c r="G36" s="193">
        <f t="shared" si="2"/>
        <v>-76</v>
      </c>
      <c r="H36" s="194">
        <f t="shared" si="3"/>
        <v>-0.35396581435424523</v>
      </c>
      <c r="I36" s="54" t="s">
        <v>130</v>
      </c>
      <c r="J36" s="196">
        <v>0.8</v>
      </c>
      <c r="L36" s="23"/>
    </row>
    <row r="37" spans="1:12" s="14" customFormat="1" ht="18.75" customHeight="1" x14ac:dyDescent="0.15">
      <c r="A37" s="204" t="s">
        <v>29</v>
      </c>
      <c r="B37" s="245">
        <v>9034</v>
      </c>
      <c r="C37" s="245">
        <v>25374</v>
      </c>
      <c r="D37" s="191">
        <v>12263</v>
      </c>
      <c r="E37" s="191">
        <v>13111</v>
      </c>
      <c r="F37" s="191">
        <v>25423</v>
      </c>
      <c r="G37" s="193">
        <f t="shared" si="2"/>
        <v>-49</v>
      </c>
      <c r="H37" s="194">
        <f t="shared" si="3"/>
        <v>-0.19273885851394407</v>
      </c>
      <c r="I37" s="54" t="s">
        <v>106</v>
      </c>
      <c r="J37" s="196">
        <v>2.21</v>
      </c>
      <c r="L37" s="23"/>
    </row>
    <row r="38" spans="1:12" s="14" customFormat="1" ht="18.75" customHeight="1" x14ac:dyDescent="0.15">
      <c r="A38" s="204" t="s">
        <v>30</v>
      </c>
      <c r="B38" s="245">
        <v>5915</v>
      </c>
      <c r="C38" s="245">
        <v>16893</v>
      </c>
      <c r="D38" s="191">
        <v>7961</v>
      </c>
      <c r="E38" s="191">
        <v>8932</v>
      </c>
      <c r="F38" s="191">
        <v>16895</v>
      </c>
      <c r="G38" s="193">
        <f t="shared" si="2"/>
        <v>-2</v>
      </c>
      <c r="H38" s="194">
        <f t="shared" si="3"/>
        <v>-1.1837821840781297E-2</v>
      </c>
      <c r="I38" s="54" t="s">
        <v>167</v>
      </c>
      <c r="J38" s="196">
        <v>0.63</v>
      </c>
      <c r="L38" s="23"/>
    </row>
    <row r="39" spans="1:12" s="14" customFormat="1" ht="18.75" customHeight="1" x14ac:dyDescent="0.15">
      <c r="A39" s="204" t="s">
        <v>31</v>
      </c>
      <c r="B39" s="245">
        <v>1905</v>
      </c>
      <c r="C39" s="245">
        <v>3598</v>
      </c>
      <c r="D39" s="191">
        <v>2013</v>
      </c>
      <c r="E39" s="191">
        <v>1585</v>
      </c>
      <c r="F39" s="191">
        <v>3573</v>
      </c>
      <c r="G39" s="193">
        <f t="shared" si="2"/>
        <v>25</v>
      </c>
      <c r="H39" s="194">
        <f t="shared" si="3"/>
        <v>0.69969213546039744</v>
      </c>
      <c r="I39" s="54" t="s">
        <v>133</v>
      </c>
      <c r="J39" s="196">
        <v>10.28</v>
      </c>
      <c r="L39" s="23"/>
    </row>
    <row r="40" spans="1:12" s="14" customFormat="1" ht="18.75" customHeight="1" x14ac:dyDescent="0.15">
      <c r="A40" s="204" t="s">
        <v>32</v>
      </c>
      <c r="B40" s="245">
        <v>14228</v>
      </c>
      <c r="C40" s="245">
        <v>26331</v>
      </c>
      <c r="D40" s="191">
        <v>12769</v>
      </c>
      <c r="E40" s="191">
        <v>13562</v>
      </c>
      <c r="F40" s="191">
        <v>26385</v>
      </c>
      <c r="G40" s="193">
        <f t="shared" si="2"/>
        <v>-54</v>
      </c>
      <c r="H40" s="194">
        <f t="shared" si="3"/>
        <v>-0.20466173962478679</v>
      </c>
      <c r="I40" s="54" t="s">
        <v>135</v>
      </c>
      <c r="J40" s="196">
        <v>2.41</v>
      </c>
      <c r="L40" s="23"/>
    </row>
    <row r="41" spans="1:12" s="14" customFormat="1" ht="18.75" customHeight="1" x14ac:dyDescent="0.15">
      <c r="A41" s="204" t="s">
        <v>108</v>
      </c>
      <c r="B41" s="245">
        <v>10052</v>
      </c>
      <c r="C41" s="245">
        <v>22164</v>
      </c>
      <c r="D41" s="191">
        <v>11554</v>
      </c>
      <c r="E41" s="191">
        <v>10610</v>
      </c>
      <c r="F41" s="191">
        <v>22149</v>
      </c>
      <c r="G41" s="193">
        <f t="shared" si="2"/>
        <v>15</v>
      </c>
      <c r="H41" s="194">
        <f t="shared" si="3"/>
        <v>6.7723147771908437E-2</v>
      </c>
      <c r="I41" s="54" t="s">
        <v>107</v>
      </c>
      <c r="J41" s="196">
        <v>24.98</v>
      </c>
      <c r="L41" s="23"/>
    </row>
    <row r="42" spans="1:12" s="14" customFormat="1" ht="24" customHeight="1" x14ac:dyDescent="0.15">
      <c r="A42" s="28" t="s">
        <v>44</v>
      </c>
      <c r="B42" s="79">
        <f>SUM(B43:B51)</f>
        <v>112688</v>
      </c>
      <c r="C42" s="79">
        <f>SUM(C43:C51)</f>
        <v>299729</v>
      </c>
      <c r="D42" s="79">
        <f>SUM(D43:D51)</f>
        <v>145673</v>
      </c>
      <c r="E42" s="79">
        <f>SUM(E43:E51)</f>
        <v>154056</v>
      </c>
      <c r="F42" s="79">
        <f>SUM(F43:F51)</f>
        <v>298518</v>
      </c>
      <c r="G42" s="48">
        <f>C42-F42</f>
        <v>1211</v>
      </c>
      <c r="H42" s="55">
        <f>(G42/F42)*100</f>
        <v>0.40567067982500216</v>
      </c>
      <c r="I42" s="53"/>
      <c r="J42" s="15">
        <v>42.56</v>
      </c>
      <c r="L42" s="23"/>
    </row>
    <row r="43" spans="1:12" s="14" customFormat="1" ht="21" customHeight="1" x14ac:dyDescent="0.15">
      <c r="A43" s="204" t="s">
        <v>109</v>
      </c>
      <c r="B43" s="245">
        <v>10571</v>
      </c>
      <c r="C43" s="245">
        <v>28793</v>
      </c>
      <c r="D43" s="191">
        <v>14032</v>
      </c>
      <c r="E43" s="191">
        <v>14761</v>
      </c>
      <c r="F43" s="191">
        <v>28821</v>
      </c>
      <c r="G43" s="193">
        <f t="shared" ref="G43:G51" si="4">C43-F43</f>
        <v>-28</v>
      </c>
      <c r="H43" s="194">
        <f t="shared" ref="H43:H51" si="5">(G43/F43)*100</f>
        <v>-9.7151382672356956E-2</v>
      </c>
      <c r="I43" s="211" t="s">
        <v>110</v>
      </c>
      <c r="J43" s="196">
        <v>0.65</v>
      </c>
      <c r="L43" s="23"/>
    </row>
    <row r="44" spans="1:12" s="14" customFormat="1" ht="21" customHeight="1" x14ac:dyDescent="0.15">
      <c r="A44" s="204" t="s">
        <v>111</v>
      </c>
      <c r="B44" s="245">
        <v>8119</v>
      </c>
      <c r="C44" s="245">
        <v>19688</v>
      </c>
      <c r="D44" s="191">
        <v>9703</v>
      </c>
      <c r="E44" s="191">
        <v>9985</v>
      </c>
      <c r="F44" s="191">
        <v>19741</v>
      </c>
      <c r="G44" s="193">
        <f t="shared" si="4"/>
        <v>-53</v>
      </c>
      <c r="H44" s="194">
        <f t="shared" si="5"/>
        <v>-0.26847677422622968</v>
      </c>
      <c r="I44" s="54" t="s">
        <v>112</v>
      </c>
      <c r="J44" s="196">
        <v>0.82</v>
      </c>
      <c r="L44" s="23"/>
    </row>
    <row r="45" spans="1:12" s="14" customFormat="1" ht="21" customHeight="1" x14ac:dyDescent="0.15">
      <c r="A45" s="204" t="s">
        <v>113</v>
      </c>
      <c r="B45" s="245">
        <v>12242</v>
      </c>
      <c r="C45" s="245">
        <v>37033</v>
      </c>
      <c r="D45" s="191">
        <v>17997</v>
      </c>
      <c r="E45" s="191">
        <v>19036</v>
      </c>
      <c r="F45" s="191">
        <v>37211</v>
      </c>
      <c r="G45" s="193">
        <f t="shared" si="4"/>
        <v>-178</v>
      </c>
      <c r="H45" s="194">
        <f t="shared" si="5"/>
        <v>-0.47835317513638442</v>
      </c>
      <c r="I45" s="54" t="s">
        <v>240</v>
      </c>
      <c r="J45" s="196">
        <v>1.1200000000000001</v>
      </c>
      <c r="L45" s="23"/>
    </row>
    <row r="46" spans="1:12" s="14" customFormat="1" ht="21" customHeight="1" x14ac:dyDescent="0.15">
      <c r="A46" s="204" t="s">
        <v>115</v>
      </c>
      <c r="B46" s="245">
        <v>19980</v>
      </c>
      <c r="C46" s="245">
        <v>53154</v>
      </c>
      <c r="D46" s="191">
        <v>26009</v>
      </c>
      <c r="E46" s="191">
        <v>27145</v>
      </c>
      <c r="F46" s="191">
        <v>53189</v>
      </c>
      <c r="G46" s="193">
        <f t="shared" si="4"/>
        <v>-35</v>
      </c>
      <c r="H46" s="194">
        <f t="shared" si="5"/>
        <v>-6.5803079584124527E-2</v>
      </c>
      <c r="I46" s="54" t="s">
        <v>241</v>
      </c>
      <c r="J46" s="196">
        <v>2.19</v>
      </c>
      <c r="L46" s="23"/>
    </row>
    <row r="47" spans="1:12" s="14" customFormat="1" ht="21" customHeight="1" x14ac:dyDescent="0.15">
      <c r="A47" s="204" t="s">
        <v>117</v>
      </c>
      <c r="B47" s="245">
        <v>10569</v>
      </c>
      <c r="C47" s="245">
        <v>28779</v>
      </c>
      <c r="D47" s="191">
        <v>13572</v>
      </c>
      <c r="E47" s="191">
        <v>15207</v>
      </c>
      <c r="F47" s="191">
        <v>28890</v>
      </c>
      <c r="G47" s="193">
        <f t="shared" si="4"/>
        <v>-111</v>
      </c>
      <c r="H47" s="194">
        <f>(G47/F47)*100</f>
        <v>-0.38421599169262721</v>
      </c>
      <c r="I47" s="54"/>
      <c r="J47" s="196">
        <v>0.97</v>
      </c>
      <c r="L47" s="23"/>
    </row>
    <row r="48" spans="1:12" s="14" customFormat="1" ht="21" customHeight="1" x14ac:dyDescent="0.15">
      <c r="A48" s="204" t="s">
        <v>119</v>
      </c>
      <c r="B48" s="245">
        <v>11969</v>
      </c>
      <c r="C48" s="245">
        <v>30293</v>
      </c>
      <c r="D48" s="191">
        <v>14242</v>
      </c>
      <c r="E48" s="191">
        <v>16051</v>
      </c>
      <c r="F48" s="191">
        <v>30406</v>
      </c>
      <c r="G48" s="193">
        <f t="shared" si="4"/>
        <v>-113</v>
      </c>
      <c r="H48" s="194">
        <f t="shared" si="5"/>
        <v>-0.37163717687298559</v>
      </c>
      <c r="I48" s="212"/>
      <c r="J48" s="196">
        <v>0.96</v>
      </c>
      <c r="L48" s="23"/>
    </row>
    <row r="49" spans="1:12" s="14" customFormat="1" ht="21" customHeight="1" x14ac:dyDescent="0.15">
      <c r="A49" s="204" t="s">
        <v>120</v>
      </c>
      <c r="B49" s="245">
        <v>14661</v>
      </c>
      <c r="C49" s="245">
        <v>33733</v>
      </c>
      <c r="D49" s="191">
        <v>16344</v>
      </c>
      <c r="E49" s="191">
        <v>17389</v>
      </c>
      <c r="F49" s="191">
        <v>32380</v>
      </c>
      <c r="G49" s="193">
        <f t="shared" si="4"/>
        <v>1353</v>
      </c>
      <c r="H49" s="194">
        <f t="shared" si="5"/>
        <v>4.1785052501544167</v>
      </c>
      <c r="I49" s="212"/>
      <c r="J49" s="196">
        <v>3.52</v>
      </c>
      <c r="L49" s="23"/>
    </row>
    <row r="50" spans="1:12" s="14" customFormat="1" ht="21" customHeight="1" x14ac:dyDescent="0.15">
      <c r="A50" s="204" t="s">
        <v>121</v>
      </c>
      <c r="B50" s="245">
        <v>6437</v>
      </c>
      <c r="C50" s="245">
        <v>18157</v>
      </c>
      <c r="D50" s="191">
        <v>9006</v>
      </c>
      <c r="E50" s="191">
        <v>9151</v>
      </c>
      <c r="F50" s="191">
        <v>17756</v>
      </c>
      <c r="G50" s="193">
        <f t="shared" si="4"/>
        <v>401</v>
      </c>
      <c r="H50" s="194">
        <f t="shared" si="5"/>
        <v>2.2583915296237893</v>
      </c>
      <c r="I50" s="54"/>
      <c r="J50" s="196">
        <v>13.17</v>
      </c>
      <c r="L50" s="23"/>
    </row>
    <row r="51" spans="1:12" s="14" customFormat="1" ht="21" customHeight="1" thickBot="1" x14ac:dyDescent="0.2">
      <c r="A51" s="29" t="s">
        <v>33</v>
      </c>
      <c r="B51" s="255">
        <v>18140</v>
      </c>
      <c r="C51" s="254">
        <v>50099</v>
      </c>
      <c r="D51" s="255">
        <v>24768</v>
      </c>
      <c r="E51" s="255">
        <v>25331</v>
      </c>
      <c r="F51" s="255">
        <v>50124</v>
      </c>
      <c r="G51" s="257">
        <f t="shared" si="4"/>
        <v>-25</v>
      </c>
      <c r="H51" s="58">
        <f t="shared" si="5"/>
        <v>-4.9876306759237085E-2</v>
      </c>
      <c r="I51" s="258"/>
      <c r="J51" s="16">
        <v>19.16</v>
      </c>
      <c r="L51" s="23"/>
    </row>
    <row r="52" spans="1:12" s="30" customFormat="1" ht="15" thickTop="1" x14ac:dyDescent="0.15">
      <c r="A52" s="60" t="s">
        <v>129</v>
      </c>
      <c r="B52" s="61"/>
      <c r="C52" s="60"/>
      <c r="D52" s="60"/>
      <c r="E52" s="60"/>
      <c r="F52" s="60"/>
      <c r="G52" s="60"/>
      <c r="H52" s="60"/>
      <c r="I52" s="62"/>
      <c r="J52" s="62"/>
    </row>
    <row r="53" spans="1:12" s="30" customFormat="1" ht="14.25" x14ac:dyDescent="0.15">
      <c r="A53" s="117"/>
      <c r="B53" s="61"/>
      <c r="C53" s="60"/>
      <c r="D53" s="60"/>
      <c r="E53" s="60"/>
      <c r="F53" s="60"/>
      <c r="G53" s="60"/>
      <c r="H53" s="60"/>
      <c r="I53" s="62"/>
      <c r="J53" s="62"/>
    </row>
  </sheetData>
  <mergeCells count="9">
    <mergeCell ref="A1:J1"/>
    <mergeCell ref="I3:J3"/>
    <mergeCell ref="A5:A6"/>
    <mergeCell ref="B5:B6"/>
    <mergeCell ref="C5:E5"/>
    <mergeCell ref="F5:F6"/>
    <mergeCell ref="G5:H5"/>
    <mergeCell ref="I5:I6"/>
    <mergeCell ref="J5:J6"/>
  </mergeCells>
  <phoneticPr fontId="3" type="noConversion"/>
  <conditionalFormatting sqref="C11:C29">
    <cfRule type="dataBar" priority="9">
      <dataBar>
        <cfvo type="min"/>
        <cfvo type="max"/>
        <color rgb="FF63C384"/>
      </dataBar>
    </cfRule>
  </conditionalFormatting>
  <conditionalFormatting sqref="C31:C40">
    <cfRule type="dataBar" priority="4">
      <dataBar>
        <cfvo type="min"/>
        <cfvo type="max"/>
        <color rgb="FF63C384"/>
      </dataBar>
    </cfRule>
  </conditionalFormatting>
  <conditionalFormatting sqref="C41">
    <cfRule type="dataBar" priority="3">
      <dataBar>
        <cfvo type="min"/>
        <cfvo type="max"/>
        <color rgb="FF63C384"/>
      </dataBar>
    </cfRule>
  </conditionalFormatting>
  <conditionalFormatting sqref="C43:C50">
    <cfRule type="dataBar" priority="2">
      <dataBar>
        <cfvo type="min"/>
        <cfvo type="max"/>
        <color rgb="FF63C384"/>
      </dataBar>
    </cfRule>
  </conditionalFormatting>
  <conditionalFormatting sqref="C51">
    <cfRule type="dataBar" priority="1">
      <dataBar>
        <cfvo type="min"/>
        <cfvo type="max"/>
        <color rgb="FF63C384"/>
      </dataBar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L53"/>
  <sheetViews>
    <sheetView zoomScaleNormal="100" workbookViewId="0">
      <pane ySplit="10" topLeftCell="A11" activePane="bottomLeft" state="frozen"/>
      <selection activeCell="M30" sqref="M30"/>
      <selection pane="bottomLeft" activeCell="C51" sqref="C10:C51"/>
    </sheetView>
  </sheetViews>
  <sheetFormatPr defaultRowHeight="13.5" x14ac:dyDescent="0.15"/>
  <cols>
    <col min="1" max="1" width="7.77734375" style="14" customWidth="1"/>
    <col min="2" max="2" width="8.109375" style="14" customWidth="1"/>
    <col min="3" max="3" width="18.88671875" style="14" customWidth="1"/>
    <col min="4" max="4" width="8.21875" style="14" customWidth="1"/>
    <col min="5" max="5" width="8.33203125" style="14" customWidth="1"/>
    <col min="6" max="6" width="9.33203125" style="14" customWidth="1"/>
    <col min="7" max="7" width="9.44140625" customWidth="1"/>
    <col min="8" max="8" width="9.33203125" customWidth="1"/>
    <col min="9" max="9" width="11.33203125" style="71" customWidth="1"/>
    <col min="10" max="10" width="7.44140625" customWidth="1"/>
    <col min="11" max="11" width="6.21875" customWidth="1"/>
    <col min="12" max="14" width="9.109375" customWidth="1"/>
  </cols>
  <sheetData>
    <row r="1" spans="1:12" ht="26.25" customHeight="1" thickTop="1" x14ac:dyDescent="0.25">
      <c r="A1" s="276" t="s">
        <v>242</v>
      </c>
      <c r="B1" s="292"/>
      <c r="C1" s="292"/>
      <c r="D1" s="292"/>
      <c r="E1" s="292"/>
      <c r="F1" s="292"/>
      <c r="G1" s="292"/>
      <c r="H1" s="292"/>
      <c r="I1" s="292"/>
      <c r="J1" s="293"/>
    </row>
    <row r="2" spans="1:12" ht="6.75" customHeight="1" x14ac:dyDescent="0.15">
      <c r="A2" s="24"/>
      <c r="B2" s="25"/>
      <c r="C2" s="25"/>
      <c r="D2" s="25"/>
      <c r="E2" s="25"/>
      <c r="F2" s="25"/>
      <c r="G2" s="1"/>
      <c r="H2" s="1"/>
      <c r="I2" s="70"/>
      <c r="J2" s="2"/>
    </row>
    <row r="3" spans="1:12" ht="14.25" x14ac:dyDescent="0.15">
      <c r="A3" s="125" t="s">
        <v>243</v>
      </c>
      <c r="B3" s="4"/>
      <c r="C3" s="4"/>
      <c r="D3" s="4"/>
      <c r="E3" s="4"/>
      <c r="F3" s="4"/>
      <c r="G3" s="4"/>
      <c r="H3" s="4"/>
      <c r="I3" s="279" t="s">
        <v>51</v>
      </c>
      <c r="J3" s="280"/>
    </row>
    <row r="4" spans="1:12" ht="3.75" customHeight="1" thickBot="1" x14ac:dyDescent="0.2">
      <c r="A4" s="3"/>
      <c r="B4" s="4"/>
      <c r="C4" s="4"/>
      <c r="D4" s="4"/>
      <c r="E4" s="4"/>
      <c r="F4" s="4"/>
      <c r="G4" s="4"/>
      <c r="H4" s="4"/>
      <c r="I4" s="123"/>
      <c r="J4" s="124"/>
    </row>
    <row r="5" spans="1:12" s="14" customFormat="1" ht="18" customHeight="1" x14ac:dyDescent="0.15">
      <c r="A5" s="281" t="s">
        <v>35</v>
      </c>
      <c r="B5" s="283" t="s">
        <v>36</v>
      </c>
      <c r="C5" s="285" t="s">
        <v>74</v>
      </c>
      <c r="D5" s="286"/>
      <c r="E5" s="287"/>
      <c r="F5" s="288" t="s">
        <v>38</v>
      </c>
      <c r="G5" s="283" t="s">
        <v>2</v>
      </c>
      <c r="H5" s="283"/>
      <c r="I5" s="283" t="s">
        <v>3</v>
      </c>
      <c r="J5" s="290" t="s">
        <v>66</v>
      </c>
    </row>
    <row r="6" spans="1:12" s="14" customFormat="1" ht="18" customHeight="1" thickBot="1" x14ac:dyDescent="0.2">
      <c r="A6" s="282"/>
      <c r="B6" s="284" t="s">
        <v>39</v>
      </c>
      <c r="C6" s="18" t="s">
        <v>0</v>
      </c>
      <c r="D6" s="261" t="s">
        <v>40</v>
      </c>
      <c r="E6" s="261" t="s">
        <v>1</v>
      </c>
      <c r="F6" s="289"/>
      <c r="G6" s="261" t="s">
        <v>5</v>
      </c>
      <c r="H6" s="261" t="s">
        <v>6</v>
      </c>
      <c r="I6" s="284"/>
      <c r="J6" s="294"/>
    </row>
    <row r="7" spans="1:12" s="14" customFormat="1" ht="6.75" customHeight="1" x14ac:dyDescent="0.15">
      <c r="A7" s="5"/>
      <c r="B7" s="6"/>
      <c r="C7" s="6"/>
      <c r="D7" s="6"/>
      <c r="E7" s="6"/>
      <c r="F7" s="6"/>
      <c r="G7" s="6"/>
      <c r="H7" s="6"/>
      <c r="I7" s="7"/>
      <c r="J7" s="13"/>
    </row>
    <row r="8" spans="1:12" s="14" customFormat="1" ht="24" customHeight="1" x14ac:dyDescent="0.15">
      <c r="A8" s="19" t="s">
        <v>8</v>
      </c>
      <c r="B8" s="20">
        <f>SUM(B10,B30,B42)</f>
        <v>419505</v>
      </c>
      <c r="C8" s="20">
        <f>SUM(C10,C30,C42)</f>
        <v>1044179</v>
      </c>
      <c r="D8" s="20">
        <f>SUM(D10,D30,D42)</f>
        <v>512152</v>
      </c>
      <c r="E8" s="20">
        <f>SUM(E10,E30,E42)</f>
        <v>532027</v>
      </c>
      <c r="F8" s="20">
        <f>SUM(F10,F30,F42)</f>
        <v>1043426</v>
      </c>
      <c r="G8" s="21">
        <f>C8-F8</f>
        <v>753</v>
      </c>
      <c r="H8" s="22">
        <f>(G8/F8)*100</f>
        <v>7.2166114319558841E-2</v>
      </c>
      <c r="I8" s="158"/>
      <c r="J8" s="157">
        <f>SUM(J10+J30+J42)</f>
        <v>268.05</v>
      </c>
    </row>
    <row r="9" spans="1:12" s="14" customFormat="1" ht="6" customHeight="1" x14ac:dyDescent="0.15">
      <c r="A9" s="8"/>
      <c r="B9" s="9"/>
      <c r="C9" s="9"/>
      <c r="D9" s="9"/>
      <c r="E9" s="9"/>
      <c r="F9" s="9"/>
      <c r="G9" s="9"/>
      <c r="H9" s="10"/>
      <c r="I9" s="10"/>
      <c r="J9" s="11"/>
    </row>
    <row r="10" spans="1:12" s="14" customFormat="1" ht="22.5" customHeight="1" x14ac:dyDescent="0.15">
      <c r="A10" s="26" t="s">
        <v>9</v>
      </c>
      <c r="B10" s="77">
        <f>SUM(B11:B29)</f>
        <v>186597</v>
      </c>
      <c r="C10" s="77">
        <f>SUM(C11:C29)</f>
        <v>450346</v>
      </c>
      <c r="D10" s="77">
        <f>SUM(D11:D29)</f>
        <v>223214</v>
      </c>
      <c r="E10" s="77">
        <f>SUM(E11:E29)</f>
        <v>227132</v>
      </c>
      <c r="F10" s="77">
        <f>SUM(F11:F29)</f>
        <v>449768</v>
      </c>
      <c r="G10" s="48">
        <f>C10-F10</f>
        <v>578</v>
      </c>
      <c r="H10" s="49">
        <f>(G10/F10)*100</f>
        <v>0.12851069884918445</v>
      </c>
      <c r="I10" s="49"/>
      <c r="J10" s="12">
        <v>165.55</v>
      </c>
    </row>
    <row r="11" spans="1:12" s="14" customFormat="1" ht="18" customHeight="1" x14ac:dyDescent="0.15">
      <c r="A11" s="190" t="s">
        <v>10</v>
      </c>
      <c r="B11" s="251">
        <v>7487</v>
      </c>
      <c r="C11" s="251">
        <v>16316</v>
      </c>
      <c r="D11" s="251">
        <v>8405</v>
      </c>
      <c r="E11" s="251">
        <v>7911</v>
      </c>
      <c r="F11" s="191">
        <v>16338</v>
      </c>
      <c r="G11" s="193">
        <f>C11-F11</f>
        <v>-22</v>
      </c>
      <c r="H11" s="194">
        <f t="shared" ref="H11:H29" si="0">(G11/F11)*100</f>
        <v>-0.13465540457828376</v>
      </c>
      <c r="I11" s="120"/>
      <c r="J11" s="11">
        <v>5.62</v>
      </c>
      <c r="L11" s="23"/>
    </row>
    <row r="12" spans="1:12" s="14" customFormat="1" ht="18" customHeight="1" x14ac:dyDescent="0.15">
      <c r="A12" s="190" t="s">
        <v>89</v>
      </c>
      <c r="B12" s="245">
        <v>9472</v>
      </c>
      <c r="C12" s="245">
        <v>24356</v>
      </c>
      <c r="D12" s="245">
        <v>11761</v>
      </c>
      <c r="E12" s="245">
        <v>12595</v>
      </c>
      <c r="F12" s="191">
        <v>24388</v>
      </c>
      <c r="G12" s="193">
        <f t="shared" ref="G12:G29" si="1">C12-F12</f>
        <v>-32</v>
      </c>
      <c r="H12" s="194">
        <f t="shared" si="0"/>
        <v>-0.13121207151057895</v>
      </c>
      <c r="I12" s="121"/>
      <c r="J12" s="11">
        <v>12.69</v>
      </c>
      <c r="L12" s="23"/>
    </row>
    <row r="13" spans="1:12" s="14" customFormat="1" ht="18" customHeight="1" x14ac:dyDescent="0.15">
      <c r="A13" s="190" t="s">
        <v>11</v>
      </c>
      <c r="B13" s="245">
        <v>16853</v>
      </c>
      <c r="C13" s="245">
        <v>42504</v>
      </c>
      <c r="D13" s="245">
        <v>20817</v>
      </c>
      <c r="E13" s="245">
        <v>21687</v>
      </c>
      <c r="F13" s="191">
        <v>42601</v>
      </c>
      <c r="G13" s="193">
        <f t="shared" si="1"/>
        <v>-97</v>
      </c>
      <c r="H13" s="194">
        <f t="shared" si="0"/>
        <v>-0.22769418558249804</v>
      </c>
      <c r="I13" s="120"/>
      <c r="J13" s="11">
        <v>11.32</v>
      </c>
      <c r="L13" s="23"/>
    </row>
    <row r="14" spans="1:12" s="14" customFormat="1" ht="18" customHeight="1" x14ac:dyDescent="0.15">
      <c r="A14" s="190" t="s">
        <v>12</v>
      </c>
      <c r="B14" s="245">
        <v>9965</v>
      </c>
      <c r="C14" s="245">
        <v>22863</v>
      </c>
      <c r="D14" s="245">
        <v>11337</v>
      </c>
      <c r="E14" s="245">
        <v>11526</v>
      </c>
      <c r="F14" s="191">
        <v>22894</v>
      </c>
      <c r="G14" s="193">
        <f t="shared" si="1"/>
        <v>-31</v>
      </c>
      <c r="H14" s="194">
        <f t="shared" si="0"/>
        <v>-0.13540665676596489</v>
      </c>
      <c r="I14" s="121"/>
      <c r="J14" s="11">
        <v>2.19</v>
      </c>
      <c r="L14" s="23"/>
    </row>
    <row r="15" spans="1:12" s="14" customFormat="1" ht="18" customHeight="1" x14ac:dyDescent="0.15">
      <c r="A15" s="190" t="s">
        <v>13</v>
      </c>
      <c r="B15" s="245">
        <v>4822</v>
      </c>
      <c r="C15" s="245">
        <v>12001</v>
      </c>
      <c r="D15" s="245">
        <v>5838</v>
      </c>
      <c r="E15" s="245">
        <v>6163</v>
      </c>
      <c r="F15" s="191">
        <v>12050</v>
      </c>
      <c r="G15" s="193">
        <f t="shared" si="1"/>
        <v>-49</v>
      </c>
      <c r="H15" s="194">
        <f t="shared" si="0"/>
        <v>-0.40663900414937759</v>
      </c>
      <c r="I15" s="120"/>
      <c r="J15" s="11">
        <v>0.92</v>
      </c>
      <c r="L15" s="23"/>
    </row>
    <row r="16" spans="1:12" s="14" customFormat="1" ht="18" customHeight="1" x14ac:dyDescent="0.15">
      <c r="A16" s="190" t="s">
        <v>14</v>
      </c>
      <c r="B16" s="245">
        <v>1323</v>
      </c>
      <c r="C16" s="245">
        <v>2577</v>
      </c>
      <c r="D16" s="245">
        <v>1341</v>
      </c>
      <c r="E16" s="245">
        <v>1236</v>
      </c>
      <c r="F16" s="191">
        <v>2577</v>
      </c>
      <c r="G16" s="193">
        <f t="shared" si="1"/>
        <v>0</v>
      </c>
      <c r="H16" s="194">
        <f t="shared" si="0"/>
        <v>0</v>
      </c>
      <c r="I16" s="121"/>
      <c r="J16" s="11">
        <v>25.35</v>
      </c>
      <c r="L16" s="23"/>
    </row>
    <row r="17" spans="1:12" s="14" customFormat="1" ht="18" customHeight="1" x14ac:dyDescent="0.15">
      <c r="A17" s="190" t="s">
        <v>228</v>
      </c>
      <c r="B17" s="245">
        <v>8888</v>
      </c>
      <c r="C17" s="245">
        <v>20231</v>
      </c>
      <c r="D17" s="245">
        <v>9859</v>
      </c>
      <c r="E17" s="245">
        <v>10372</v>
      </c>
      <c r="F17" s="191">
        <v>20244</v>
      </c>
      <c r="G17" s="193">
        <f t="shared" si="1"/>
        <v>-13</v>
      </c>
      <c r="H17" s="194">
        <f t="shared" si="0"/>
        <v>-6.4216557992491596E-2</v>
      </c>
      <c r="I17" s="121"/>
      <c r="J17" s="196">
        <v>6.76</v>
      </c>
      <c r="L17" s="23"/>
    </row>
    <row r="18" spans="1:12" s="14" customFormat="1" ht="18" customHeight="1" x14ac:dyDescent="0.15">
      <c r="A18" s="190" t="s">
        <v>16</v>
      </c>
      <c r="B18" s="245">
        <v>6495</v>
      </c>
      <c r="C18" s="245">
        <v>15745</v>
      </c>
      <c r="D18" s="246">
        <v>7968</v>
      </c>
      <c r="E18" s="246">
        <v>7777</v>
      </c>
      <c r="F18" s="191">
        <v>15153</v>
      </c>
      <c r="G18" s="193">
        <f t="shared" si="1"/>
        <v>592</v>
      </c>
      <c r="H18" s="194">
        <f t="shared" si="0"/>
        <v>3.9068171319210721</v>
      </c>
      <c r="I18" s="122" t="s">
        <v>92</v>
      </c>
      <c r="J18" s="11">
        <v>11.57</v>
      </c>
      <c r="L18" s="23"/>
    </row>
    <row r="19" spans="1:12" s="14" customFormat="1" ht="18" customHeight="1" x14ac:dyDescent="0.15">
      <c r="A19" s="190" t="s">
        <v>17</v>
      </c>
      <c r="B19" s="245">
        <v>12897</v>
      </c>
      <c r="C19" s="245">
        <v>31767</v>
      </c>
      <c r="D19" s="246">
        <v>15958</v>
      </c>
      <c r="E19" s="246">
        <v>15809</v>
      </c>
      <c r="F19" s="191">
        <v>31777</v>
      </c>
      <c r="G19" s="193">
        <f t="shared" si="1"/>
        <v>-10</v>
      </c>
      <c r="H19" s="194">
        <f t="shared" si="0"/>
        <v>-3.1469301696195363E-2</v>
      </c>
      <c r="I19" s="121" t="s">
        <v>136</v>
      </c>
      <c r="J19" s="11">
        <v>25.04</v>
      </c>
      <c r="L19" s="23"/>
    </row>
    <row r="20" spans="1:12" s="14" customFormat="1" ht="18" customHeight="1" x14ac:dyDescent="0.15">
      <c r="A20" s="190" t="s">
        <v>18</v>
      </c>
      <c r="B20" s="245">
        <v>15953</v>
      </c>
      <c r="C20" s="245">
        <v>36545</v>
      </c>
      <c r="D20" s="246">
        <v>18583</v>
      </c>
      <c r="E20" s="246">
        <v>17962</v>
      </c>
      <c r="F20" s="191">
        <v>36553</v>
      </c>
      <c r="G20" s="193">
        <f t="shared" si="1"/>
        <v>-8</v>
      </c>
      <c r="H20" s="194">
        <f t="shared" si="0"/>
        <v>-2.1886028506552128E-2</v>
      </c>
      <c r="I20" s="121" t="s">
        <v>233</v>
      </c>
      <c r="J20" s="11">
        <v>15.05</v>
      </c>
      <c r="L20" s="23"/>
    </row>
    <row r="21" spans="1:12" s="14" customFormat="1" ht="18" customHeight="1" x14ac:dyDescent="0.15">
      <c r="A21" s="190" t="s">
        <v>19</v>
      </c>
      <c r="B21" s="245">
        <v>7043</v>
      </c>
      <c r="C21" s="245">
        <v>16481</v>
      </c>
      <c r="D21" s="246">
        <v>8433</v>
      </c>
      <c r="E21" s="246">
        <v>8048</v>
      </c>
      <c r="F21" s="191">
        <v>16569</v>
      </c>
      <c r="G21" s="193">
        <f t="shared" si="1"/>
        <v>-88</v>
      </c>
      <c r="H21" s="194">
        <f t="shared" si="0"/>
        <v>-0.5311123181845615</v>
      </c>
      <c r="I21" s="121" t="s">
        <v>234</v>
      </c>
      <c r="J21" s="11">
        <v>13.78</v>
      </c>
      <c r="L21" s="23"/>
    </row>
    <row r="22" spans="1:12" s="14" customFormat="1" ht="18" customHeight="1" x14ac:dyDescent="0.15">
      <c r="A22" s="190" t="s">
        <v>20</v>
      </c>
      <c r="B22" s="245">
        <v>16090</v>
      </c>
      <c r="C22" s="245">
        <v>39549</v>
      </c>
      <c r="D22" s="246">
        <v>19215</v>
      </c>
      <c r="E22" s="246">
        <v>20334</v>
      </c>
      <c r="F22" s="191">
        <v>39708</v>
      </c>
      <c r="G22" s="193">
        <f t="shared" si="1"/>
        <v>-159</v>
      </c>
      <c r="H22" s="194">
        <f t="shared" si="0"/>
        <v>-0.40042308854638864</v>
      </c>
      <c r="I22" s="121" t="s">
        <v>235</v>
      </c>
      <c r="J22" s="11">
        <v>2.31</v>
      </c>
      <c r="L22" s="23"/>
    </row>
    <row r="23" spans="1:12" s="14" customFormat="1" ht="18" customHeight="1" x14ac:dyDescent="0.15">
      <c r="A23" s="190" t="s">
        <v>21</v>
      </c>
      <c r="B23" s="245">
        <v>12763</v>
      </c>
      <c r="C23" s="245">
        <v>34237</v>
      </c>
      <c r="D23" s="246">
        <v>16605</v>
      </c>
      <c r="E23" s="246">
        <v>17632</v>
      </c>
      <c r="F23" s="191">
        <v>34340</v>
      </c>
      <c r="G23" s="193">
        <f t="shared" si="1"/>
        <v>-103</v>
      </c>
      <c r="H23" s="194">
        <f t="shared" si="0"/>
        <v>-0.29994175888177055</v>
      </c>
      <c r="I23" s="121" t="s">
        <v>236</v>
      </c>
      <c r="J23" s="11">
        <v>1.94</v>
      </c>
      <c r="L23" s="23"/>
    </row>
    <row r="24" spans="1:12" s="14" customFormat="1" ht="18" customHeight="1" x14ac:dyDescent="0.15">
      <c r="A24" s="190" t="s">
        <v>22</v>
      </c>
      <c r="B24" s="245">
        <v>10462</v>
      </c>
      <c r="C24" s="245">
        <v>20800</v>
      </c>
      <c r="D24" s="246">
        <v>10741</v>
      </c>
      <c r="E24" s="246">
        <v>10059</v>
      </c>
      <c r="F24" s="191">
        <v>20885</v>
      </c>
      <c r="G24" s="193">
        <f t="shared" si="1"/>
        <v>-85</v>
      </c>
      <c r="H24" s="194">
        <f t="shared" si="0"/>
        <v>-0.40699066315537469</v>
      </c>
      <c r="I24" s="121"/>
      <c r="J24" s="11">
        <v>6.01</v>
      </c>
      <c r="L24" s="23"/>
    </row>
    <row r="25" spans="1:12" s="14" customFormat="1" ht="18" customHeight="1" x14ac:dyDescent="0.15">
      <c r="A25" s="190" t="s">
        <v>23</v>
      </c>
      <c r="B25" s="245">
        <v>8921</v>
      </c>
      <c r="C25" s="245">
        <v>23286</v>
      </c>
      <c r="D25" s="246">
        <v>11306</v>
      </c>
      <c r="E25" s="246">
        <v>11980</v>
      </c>
      <c r="F25" s="191">
        <v>23346</v>
      </c>
      <c r="G25" s="193">
        <f t="shared" si="1"/>
        <v>-60</v>
      </c>
      <c r="H25" s="194">
        <f t="shared" si="0"/>
        <v>-0.25700334104343359</v>
      </c>
      <c r="I25" s="240"/>
      <c r="J25" s="11">
        <v>0.69</v>
      </c>
      <c r="L25" s="23"/>
    </row>
    <row r="26" spans="1:12" s="14" customFormat="1" ht="18" customHeight="1" x14ac:dyDescent="0.15">
      <c r="A26" s="190" t="s">
        <v>24</v>
      </c>
      <c r="B26" s="245">
        <v>13329</v>
      </c>
      <c r="C26" s="245">
        <v>33753</v>
      </c>
      <c r="D26" s="246">
        <v>16647</v>
      </c>
      <c r="E26" s="246">
        <v>17106</v>
      </c>
      <c r="F26" s="191">
        <v>33817</v>
      </c>
      <c r="G26" s="193">
        <f t="shared" si="1"/>
        <v>-64</v>
      </c>
      <c r="H26" s="194">
        <f t="shared" si="0"/>
        <v>-0.18925392554040868</v>
      </c>
      <c r="I26" s="240"/>
      <c r="J26" s="11">
        <v>4.28</v>
      </c>
      <c r="L26" s="23"/>
    </row>
    <row r="27" spans="1:12" s="14" customFormat="1" ht="18" customHeight="1" x14ac:dyDescent="0.15">
      <c r="A27" s="190" t="s">
        <v>25</v>
      </c>
      <c r="B27" s="245">
        <v>19192</v>
      </c>
      <c r="C27" s="245">
        <v>48104</v>
      </c>
      <c r="D27" s="246">
        <v>23394</v>
      </c>
      <c r="E27" s="246">
        <v>24710</v>
      </c>
      <c r="F27" s="191">
        <v>48028</v>
      </c>
      <c r="G27" s="193">
        <f t="shared" si="1"/>
        <v>76</v>
      </c>
      <c r="H27" s="194">
        <f t="shared" si="0"/>
        <v>0.15824102606812693</v>
      </c>
      <c r="I27" s="121"/>
      <c r="J27" s="11">
        <v>1.94</v>
      </c>
      <c r="L27" s="23"/>
    </row>
    <row r="28" spans="1:12" s="14" customFormat="1" ht="18" customHeight="1" x14ac:dyDescent="0.15">
      <c r="A28" s="190" t="s">
        <v>26</v>
      </c>
      <c r="B28" s="245">
        <v>3294</v>
      </c>
      <c r="C28" s="245">
        <v>6796</v>
      </c>
      <c r="D28" s="246">
        <v>3635</v>
      </c>
      <c r="E28" s="246">
        <v>3161</v>
      </c>
      <c r="F28" s="191">
        <v>6057</v>
      </c>
      <c r="G28" s="193">
        <f t="shared" si="1"/>
        <v>739</v>
      </c>
      <c r="H28" s="194">
        <f t="shared" si="0"/>
        <v>12.200759451873864</v>
      </c>
      <c r="I28" s="241"/>
      <c r="J28" s="11">
        <v>7.3</v>
      </c>
      <c r="L28" s="23"/>
    </row>
    <row r="29" spans="1:12" s="14" customFormat="1" ht="18" customHeight="1" x14ac:dyDescent="0.15">
      <c r="A29" s="190" t="s">
        <v>27</v>
      </c>
      <c r="B29" s="253">
        <v>1348</v>
      </c>
      <c r="C29" s="253">
        <v>2435</v>
      </c>
      <c r="D29" s="252">
        <v>1371</v>
      </c>
      <c r="E29" s="252">
        <v>1064</v>
      </c>
      <c r="F29" s="191">
        <v>2443</v>
      </c>
      <c r="G29" s="193">
        <f t="shared" si="1"/>
        <v>-8</v>
      </c>
      <c r="H29" s="194">
        <f t="shared" si="0"/>
        <v>-0.32746623004502662</v>
      </c>
      <c r="I29" s="197"/>
      <c r="J29" s="11">
        <v>10.79</v>
      </c>
      <c r="L29" s="23"/>
    </row>
    <row r="30" spans="1:12" s="14" customFormat="1" ht="21.75" customHeight="1" x14ac:dyDescent="0.15">
      <c r="A30" s="28" t="s">
        <v>43</v>
      </c>
      <c r="B30" s="79">
        <f>SUM(B31:B41)</f>
        <v>120934</v>
      </c>
      <c r="C30" s="80">
        <f>SUM(C31:C41)</f>
        <v>295315</v>
      </c>
      <c r="D30" s="79">
        <f>SUM(D31:D41)</f>
        <v>143802</v>
      </c>
      <c r="E30" s="79">
        <f>SUM(E31:E41)</f>
        <v>151513</v>
      </c>
      <c r="F30" s="79">
        <f>SUM(F31:F41)</f>
        <v>295879</v>
      </c>
      <c r="G30" s="48">
        <f>C30-F30</f>
        <v>-564</v>
      </c>
      <c r="H30" s="55">
        <f>(G30/F30)*100</f>
        <v>-0.19061846227680909</v>
      </c>
      <c r="I30" s="241" t="s">
        <v>97</v>
      </c>
      <c r="J30" s="170">
        <v>59.94</v>
      </c>
      <c r="L30" s="23"/>
    </row>
    <row r="31" spans="1:12" s="14" customFormat="1" ht="18.75" customHeight="1" x14ac:dyDescent="0.15">
      <c r="A31" s="204" t="s">
        <v>96</v>
      </c>
      <c r="B31" s="251">
        <v>11757</v>
      </c>
      <c r="C31" s="251">
        <v>34134</v>
      </c>
      <c r="D31" s="251">
        <v>16671</v>
      </c>
      <c r="E31" s="251">
        <v>17463</v>
      </c>
      <c r="F31" s="191">
        <v>34142</v>
      </c>
      <c r="G31" s="193">
        <f t="shared" ref="G31:G41" si="2">C31-F31</f>
        <v>-8</v>
      </c>
      <c r="H31" s="194">
        <f t="shared" ref="H31:H41" si="3">(G31/F31)*100</f>
        <v>-2.3431550582859822E-2</v>
      </c>
      <c r="I31" s="54" t="s">
        <v>99</v>
      </c>
      <c r="J31" s="196">
        <v>6.82</v>
      </c>
      <c r="L31" s="23"/>
    </row>
    <row r="32" spans="1:12" s="14" customFormat="1" ht="18.75" customHeight="1" x14ac:dyDescent="0.15">
      <c r="A32" s="204" t="s">
        <v>98</v>
      </c>
      <c r="B32" s="245">
        <v>18761</v>
      </c>
      <c r="C32" s="245">
        <v>48200</v>
      </c>
      <c r="D32" s="245">
        <v>23423</v>
      </c>
      <c r="E32" s="245">
        <v>24777</v>
      </c>
      <c r="F32" s="191">
        <v>48343</v>
      </c>
      <c r="G32" s="193">
        <f t="shared" si="2"/>
        <v>-143</v>
      </c>
      <c r="H32" s="194">
        <f t="shared" si="3"/>
        <v>-0.29580290838384043</v>
      </c>
      <c r="I32" s="54" t="s">
        <v>101</v>
      </c>
      <c r="J32" s="196">
        <v>2.84</v>
      </c>
      <c r="L32" s="23"/>
    </row>
    <row r="33" spans="1:12" s="14" customFormat="1" ht="18.75" customHeight="1" x14ac:dyDescent="0.15">
      <c r="A33" s="204" t="s">
        <v>100</v>
      </c>
      <c r="B33" s="245">
        <v>10488</v>
      </c>
      <c r="C33" s="245">
        <v>25277</v>
      </c>
      <c r="D33" s="245">
        <v>12201</v>
      </c>
      <c r="E33" s="245">
        <v>13076</v>
      </c>
      <c r="F33" s="191">
        <v>25387</v>
      </c>
      <c r="G33" s="193">
        <f t="shared" si="2"/>
        <v>-110</v>
      </c>
      <c r="H33" s="194">
        <f t="shared" si="3"/>
        <v>-0.43329263008626462</v>
      </c>
      <c r="I33" s="54" t="s">
        <v>93</v>
      </c>
      <c r="J33" s="196">
        <v>1.53</v>
      </c>
      <c r="L33" s="23"/>
    </row>
    <row r="34" spans="1:12" s="14" customFormat="1" ht="18.75" customHeight="1" x14ac:dyDescent="0.15">
      <c r="A34" s="204" t="s">
        <v>102</v>
      </c>
      <c r="B34" s="245">
        <v>14621</v>
      </c>
      <c r="C34" s="245">
        <v>39776</v>
      </c>
      <c r="D34" s="245">
        <v>19208</v>
      </c>
      <c r="E34" s="245">
        <v>20568</v>
      </c>
      <c r="F34" s="191">
        <v>39790</v>
      </c>
      <c r="G34" s="193">
        <f t="shared" si="2"/>
        <v>-14</v>
      </c>
      <c r="H34" s="194">
        <f t="shared" si="3"/>
        <v>-3.5184719778838906E-2</v>
      </c>
      <c r="I34" s="54" t="s">
        <v>103</v>
      </c>
      <c r="J34" s="196">
        <v>5.67</v>
      </c>
      <c r="L34" s="23"/>
    </row>
    <row r="35" spans="1:12" s="14" customFormat="1" ht="18.75" customHeight="1" x14ac:dyDescent="0.15">
      <c r="A35" s="204" t="s">
        <v>104</v>
      </c>
      <c r="B35" s="245">
        <v>13037</v>
      </c>
      <c r="C35" s="245">
        <v>32032</v>
      </c>
      <c r="D35" s="245">
        <v>15312</v>
      </c>
      <c r="E35" s="245">
        <v>16720</v>
      </c>
      <c r="F35" s="191">
        <v>32119</v>
      </c>
      <c r="G35" s="193">
        <f t="shared" si="2"/>
        <v>-87</v>
      </c>
      <c r="H35" s="194">
        <f t="shared" si="3"/>
        <v>-0.27086771070083127</v>
      </c>
      <c r="I35" s="54" t="s">
        <v>105</v>
      </c>
      <c r="J35" s="196">
        <v>1.77</v>
      </c>
      <c r="L35" s="23"/>
    </row>
    <row r="36" spans="1:12" s="14" customFormat="1" ht="18.75" customHeight="1" x14ac:dyDescent="0.15">
      <c r="A36" s="204" t="s">
        <v>28</v>
      </c>
      <c r="B36" s="245">
        <v>11222</v>
      </c>
      <c r="C36" s="245">
        <v>21471</v>
      </c>
      <c r="D36" s="245">
        <v>10388</v>
      </c>
      <c r="E36" s="245">
        <v>11083</v>
      </c>
      <c r="F36" s="191">
        <v>21538</v>
      </c>
      <c r="G36" s="193">
        <f t="shared" si="2"/>
        <v>-67</v>
      </c>
      <c r="H36" s="194">
        <f t="shared" si="3"/>
        <v>-0.31107809453059709</v>
      </c>
      <c r="I36" s="54" t="s">
        <v>130</v>
      </c>
      <c r="J36" s="196">
        <v>0.8</v>
      </c>
      <c r="L36" s="23"/>
    </row>
    <row r="37" spans="1:12" s="14" customFormat="1" ht="18.75" customHeight="1" x14ac:dyDescent="0.15">
      <c r="A37" s="204" t="s">
        <v>29</v>
      </c>
      <c r="B37" s="245">
        <v>9024</v>
      </c>
      <c r="C37" s="245">
        <v>25423</v>
      </c>
      <c r="D37" s="245">
        <v>12295</v>
      </c>
      <c r="E37" s="245">
        <v>13128</v>
      </c>
      <c r="F37" s="191">
        <v>25481</v>
      </c>
      <c r="G37" s="193">
        <f t="shared" si="2"/>
        <v>-58</v>
      </c>
      <c r="H37" s="194">
        <f t="shared" si="3"/>
        <v>-0.22762058004002986</v>
      </c>
      <c r="I37" s="54" t="s">
        <v>106</v>
      </c>
      <c r="J37" s="196">
        <v>2.21</v>
      </c>
      <c r="L37" s="23"/>
    </row>
    <row r="38" spans="1:12" s="14" customFormat="1" ht="18.75" customHeight="1" x14ac:dyDescent="0.15">
      <c r="A38" s="204" t="s">
        <v>30</v>
      </c>
      <c r="B38" s="245">
        <v>5913</v>
      </c>
      <c r="C38" s="245">
        <v>16895</v>
      </c>
      <c r="D38" s="246">
        <v>7965</v>
      </c>
      <c r="E38" s="246">
        <v>8930</v>
      </c>
      <c r="F38" s="191">
        <v>16947</v>
      </c>
      <c r="G38" s="193">
        <f t="shared" si="2"/>
        <v>-52</v>
      </c>
      <c r="H38" s="194">
        <f t="shared" si="3"/>
        <v>-0.30683896854900572</v>
      </c>
      <c r="I38" s="54" t="s">
        <v>167</v>
      </c>
      <c r="J38" s="196">
        <v>0.63</v>
      </c>
      <c r="L38" s="23"/>
    </row>
    <row r="39" spans="1:12" s="14" customFormat="1" ht="18.75" customHeight="1" x14ac:dyDescent="0.15">
      <c r="A39" s="204" t="s">
        <v>31</v>
      </c>
      <c r="B39" s="245">
        <v>1883</v>
      </c>
      <c r="C39" s="245">
        <v>3573</v>
      </c>
      <c r="D39" s="246">
        <v>1997</v>
      </c>
      <c r="E39" s="246">
        <v>1576</v>
      </c>
      <c r="F39" s="191">
        <v>3496</v>
      </c>
      <c r="G39" s="193">
        <f t="shared" si="2"/>
        <v>77</v>
      </c>
      <c r="H39" s="194">
        <f t="shared" si="3"/>
        <v>2.2025171624713957</v>
      </c>
      <c r="I39" s="54" t="s">
        <v>133</v>
      </c>
      <c r="J39" s="196">
        <v>10.28</v>
      </c>
      <c r="L39" s="23"/>
    </row>
    <row r="40" spans="1:12" s="14" customFormat="1" ht="18.75" customHeight="1" x14ac:dyDescent="0.15">
      <c r="A40" s="204" t="s">
        <v>32</v>
      </c>
      <c r="B40" s="245">
        <v>14209</v>
      </c>
      <c r="C40" s="245">
        <v>26385</v>
      </c>
      <c r="D40" s="246">
        <v>12794</v>
      </c>
      <c r="E40" s="246">
        <v>13591</v>
      </c>
      <c r="F40" s="191">
        <v>26538</v>
      </c>
      <c r="G40" s="193">
        <f t="shared" si="2"/>
        <v>-153</v>
      </c>
      <c r="H40" s="194">
        <f t="shared" si="3"/>
        <v>-0.57653176576983944</v>
      </c>
      <c r="I40" s="54" t="s">
        <v>135</v>
      </c>
      <c r="J40" s="196">
        <v>2.41</v>
      </c>
      <c r="L40" s="23"/>
    </row>
    <row r="41" spans="1:12" s="14" customFormat="1" ht="18.75" customHeight="1" x14ac:dyDescent="0.15">
      <c r="A41" s="204" t="s">
        <v>108</v>
      </c>
      <c r="B41" s="253">
        <v>10019</v>
      </c>
      <c r="C41" s="253">
        <v>22149</v>
      </c>
      <c r="D41" s="252">
        <v>11548</v>
      </c>
      <c r="E41" s="252">
        <v>10601</v>
      </c>
      <c r="F41" s="191">
        <v>22098</v>
      </c>
      <c r="G41" s="193">
        <f t="shared" si="2"/>
        <v>51</v>
      </c>
      <c r="H41" s="194">
        <f t="shared" si="3"/>
        <v>0.2307901167526473</v>
      </c>
      <c r="I41" s="54" t="s">
        <v>107</v>
      </c>
      <c r="J41" s="196">
        <v>24.98</v>
      </c>
      <c r="L41" s="23"/>
    </row>
    <row r="42" spans="1:12" s="14" customFormat="1" ht="24" customHeight="1" x14ac:dyDescent="0.15">
      <c r="A42" s="28" t="s">
        <v>44</v>
      </c>
      <c r="B42" s="79">
        <f>SUM(B43:B51)</f>
        <v>111974</v>
      </c>
      <c r="C42" s="79">
        <f>SUM(C43:C51)</f>
        <v>298518</v>
      </c>
      <c r="D42" s="79">
        <f>SUM(D43:D51)</f>
        <v>145136</v>
      </c>
      <c r="E42" s="79">
        <f>SUM(E43:E51)</f>
        <v>153382</v>
      </c>
      <c r="F42" s="79">
        <f>SUM(F43:F51)</f>
        <v>297779</v>
      </c>
      <c r="G42" s="48">
        <f>C42-F42</f>
        <v>739</v>
      </c>
      <c r="H42" s="55">
        <f>(G42/F42)*100</f>
        <v>0.24817062318027799</v>
      </c>
      <c r="I42" s="53"/>
      <c r="J42" s="15">
        <v>42.56</v>
      </c>
      <c r="L42" s="23"/>
    </row>
    <row r="43" spans="1:12" s="14" customFormat="1" ht="21" customHeight="1" x14ac:dyDescent="0.15">
      <c r="A43" s="204" t="s">
        <v>109</v>
      </c>
      <c r="B43" s="251">
        <v>10543</v>
      </c>
      <c r="C43" s="251">
        <v>28821</v>
      </c>
      <c r="D43" s="251">
        <v>14022</v>
      </c>
      <c r="E43" s="251">
        <v>14799</v>
      </c>
      <c r="F43" s="191">
        <v>28850</v>
      </c>
      <c r="G43" s="193">
        <f t="shared" ref="G43:G51" si="4">C43-F43</f>
        <v>-29</v>
      </c>
      <c r="H43" s="194">
        <f t="shared" ref="H43:H51" si="5">(G43/F43)*100</f>
        <v>-0.10051993067590988</v>
      </c>
      <c r="I43" s="211" t="s">
        <v>110</v>
      </c>
      <c r="J43" s="196">
        <v>0.65</v>
      </c>
      <c r="L43" s="23"/>
    </row>
    <row r="44" spans="1:12" s="14" customFormat="1" ht="21" customHeight="1" x14ac:dyDescent="0.15">
      <c r="A44" s="204" t="s">
        <v>111</v>
      </c>
      <c r="B44" s="245">
        <v>8147</v>
      </c>
      <c r="C44" s="245">
        <v>19741</v>
      </c>
      <c r="D44" s="245">
        <v>9748</v>
      </c>
      <c r="E44" s="245">
        <v>9993</v>
      </c>
      <c r="F44" s="191">
        <v>19815</v>
      </c>
      <c r="G44" s="193">
        <f t="shared" si="4"/>
        <v>-74</v>
      </c>
      <c r="H44" s="194">
        <f t="shared" si="5"/>
        <v>-0.37345445369669444</v>
      </c>
      <c r="I44" s="54" t="s">
        <v>112</v>
      </c>
      <c r="J44" s="196">
        <v>0.82</v>
      </c>
      <c r="L44" s="23"/>
    </row>
    <row r="45" spans="1:12" s="14" customFormat="1" ht="21" customHeight="1" x14ac:dyDescent="0.15">
      <c r="A45" s="204" t="s">
        <v>113</v>
      </c>
      <c r="B45" s="245">
        <v>12267</v>
      </c>
      <c r="C45" s="245">
        <v>37211</v>
      </c>
      <c r="D45" s="245">
        <v>18103</v>
      </c>
      <c r="E45" s="245">
        <v>19108</v>
      </c>
      <c r="F45" s="191">
        <v>37380</v>
      </c>
      <c r="G45" s="193">
        <f t="shared" si="4"/>
        <v>-169</v>
      </c>
      <c r="H45" s="194">
        <f t="shared" si="5"/>
        <v>-0.45211342964151952</v>
      </c>
      <c r="I45" s="54" t="s">
        <v>240</v>
      </c>
      <c r="J45" s="196">
        <v>1.1200000000000001</v>
      </c>
      <c r="L45" s="23"/>
    </row>
    <row r="46" spans="1:12" s="14" customFormat="1" ht="21" customHeight="1" x14ac:dyDescent="0.15">
      <c r="A46" s="204" t="s">
        <v>115</v>
      </c>
      <c r="B46" s="245">
        <v>19953</v>
      </c>
      <c r="C46" s="245">
        <v>53189</v>
      </c>
      <c r="D46" s="245">
        <v>26061</v>
      </c>
      <c r="E46" s="245">
        <v>27128</v>
      </c>
      <c r="F46" s="191">
        <v>53088</v>
      </c>
      <c r="G46" s="193">
        <f t="shared" si="4"/>
        <v>101</v>
      </c>
      <c r="H46" s="194">
        <f t="shared" si="5"/>
        <v>0.19025015069318868</v>
      </c>
      <c r="I46" s="54" t="s">
        <v>241</v>
      </c>
      <c r="J46" s="196">
        <v>2.19</v>
      </c>
      <c r="L46" s="23"/>
    </row>
    <row r="47" spans="1:12" s="14" customFormat="1" ht="21" customHeight="1" x14ac:dyDescent="0.15">
      <c r="A47" s="204" t="s">
        <v>117</v>
      </c>
      <c r="B47" s="245">
        <v>10588</v>
      </c>
      <c r="C47" s="245">
        <v>28890</v>
      </c>
      <c r="D47" s="245">
        <v>13634</v>
      </c>
      <c r="E47" s="245">
        <v>15256</v>
      </c>
      <c r="F47" s="191">
        <v>29052</v>
      </c>
      <c r="G47" s="193">
        <f t="shared" si="4"/>
        <v>-162</v>
      </c>
      <c r="H47" s="194">
        <f>(G47/F47)*100</f>
        <v>-0.55762081784386619</v>
      </c>
      <c r="I47" s="54"/>
      <c r="J47" s="196">
        <v>0.97</v>
      </c>
      <c r="L47" s="23"/>
    </row>
    <row r="48" spans="1:12" s="14" customFormat="1" ht="21" customHeight="1" x14ac:dyDescent="0.15">
      <c r="A48" s="204" t="s">
        <v>119</v>
      </c>
      <c r="B48" s="245">
        <v>11984</v>
      </c>
      <c r="C48" s="245">
        <v>30406</v>
      </c>
      <c r="D48" s="245">
        <v>14291</v>
      </c>
      <c r="E48" s="245">
        <v>16115</v>
      </c>
      <c r="F48" s="191">
        <v>30572</v>
      </c>
      <c r="G48" s="193">
        <f t="shared" si="4"/>
        <v>-166</v>
      </c>
      <c r="H48" s="194">
        <f t="shared" si="5"/>
        <v>-0.54298050503728901</v>
      </c>
      <c r="I48" s="212"/>
      <c r="J48" s="196">
        <v>0.96</v>
      </c>
      <c r="L48" s="23"/>
    </row>
    <row r="49" spans="1:12" s="14" customFormat="1" ht="21" customHeight="1" x14ac:dyDescent="0.15">
      <c r="A49" s="204" t="s">
        <v>120</v>
      </c>
      <c r="B49" s="245">
        <v>14140</v>
      </c>
      <c r="C49" s="245">
        <v>32380</v>
      </c>
      <c r="D49" s="245">
        <v>15663</v>
      </c>
      <c r="E49" s="245">
        <v>16717</v>
      </c>
      <c r="F49" s="191">
        <v>31077</v>
      </c>
      <c r="G49" s="193">
        <f t="shared" si="4"/>
        <v>1303</v>
      </c>
      <c r="H49" s="194">
        <f t="shared" si="5"/>
        <v>4.1928114039321684</v>
      </c>
      <c r="I49" s="212"/>
      <c r="J49" s="196">
        <v>3.52</v>
      </c>
      <c r="L49" s="23"/>
    </row>
    <row r="50" spans="1:12" s="14" customFormat="1" ht="21" customHeight="1" x14ac:dyDescent="0.15">
      <c r="A50" s="204" t="s">
        <v>121</v>
      </c>
      <c r="B50" s="245">
        <v>6236</v>
      </c>
      <c r="C50" s="245">
        <v>17756</v>
      </c>
      <c r="D50" s="246">
        <v>8809</v>
      </c>
      <c r="E50" s="246">
        <v>8947</v>
      </c>
      <c r="F50" s="191">
        <v>17819</v>
      </c>
      <c r="G50" s="193">
        <f t="shared" si="4"/>
        <v>-63</v>
      </c>
      <c r="H50" s="194">
        <f t="shared" si="5"/>
        <v>-0.3535551938941579</v>
      </c>
      <c r="I50" s="54"/>
      <c r="J50" s="196">
        <v>13.17</v>
      </c>
      <c r="L50" s="23"/>
    </row>
    <row r="51" spans="1:12" s="14" customFormat="1" ht="21" customHeight="1" thickBot="1" x14ac:dyDescent="0.2">
      <c r="A51" s="29" t="s">
        <v>33</v>
      </c>
      <c r="B51" s="254">
        <v>18116</v>
      </c>
      <c r="C51" s="254">
        <v>50124</v>
      </c>
      <c r="D51" s="255">
        <v>24805</v>
      </c>
      <c r="E51" s="255">
        <v>25319</v>
      </c>
      <c r="F51" s="256">
        <v>50126</v>
      </c>
      <c r="G51" s="257">
        <f t="shared" si="4"/>
        <v>-2</v>
      </c>
      <c r="H51" s="58">
        <f t="shared" si="5"/>
        <v>-3.9899453377488731E-3</v>
      </c>
      <c r="I51" s="258"/>
      <c r="J51" s="16">
        <v>19.16</v>
      </c>
      <c r="L51" s="23"/>
    </row>
    <row r="52" spans="1:12" s="30" customFormat="1" ht="15" thickTop="1" x14ac:dyDescent="0.15">
      <c r="A52" s="60" t="s">
        <v>129</v>
      </c>
      <c r="B52" s="61"/>
      <c r="C52" s="60"/>
      <c r="D52" s="60"/>
      <c r="E52" s="60"/>
      <c r="F52" s="60"/>
      <c r="G52" s="60"/>
      <c r="H52" s="60"/>
      <c r="I52" s="62"/>
      <c r="J52" s="62"/>
    </row>
    <row r="53" spans="1:12" s="30" customFormat="1" ht="14.25" x14ac:dyDescent="0.15">
      <c r="A53" s="117"/>
      <c r="B53" s="61"/>
      <c r="C53" s="60"/>
      <c r="D53" s="60"/>
      <c r="E53" s="60"/>
      <c r="F53" s="60"/>
      <c r="G53" s="60"/>
      <c r="H53" s="60"/>
      <c r="I53" s="62"/>
      <c r="J53" s="62"/>
    </row>
  </sheetData>
  <mergeCells count="9">
    <mergeCell ref="A1:J1"/>
    <mergeCell ref="I3:J3"/>
    <mergeCell ref="A5:A6"/>
    <mergeCell ref="B5:B6"/>
    <mergeCell ref="C5:E5"/>
    <mergeCell ref="F5:F6"/>
    <mergeCell ref="G5:H5"/>
    <mergeCell ref="I5:I6"/>
    <mergeCell ref="J5:J6"/>
  </mergeCells>
  <phoneticPr fontId="3" type="noConversion"/>
  <conditionalFormatting sqref="C43:C51">
    <cfRule type="dataBar" priority="3">
      <dataBar>
        <cfvo type="min"/>
        <cfvo type="max"/>
        <color rgb="FF63C384"/>
      </dataBar>
    </cfRule>
  </conditionalFormatting>
  <conditionalFormatting sqref="C31:C41">
    <cfRule type="dataBar" priority="2">
      <dataBar>
        <cfvo type="min"/>
        <cfvo type="max"/>
        <color rgb="FF63C384"/>
      </dataBar>
    </cfRule>
  </conditionalFormatting>
  <conditionalFormatting sqref="C11:C29">
    <cfRule type="dataBar" priority="1">
      <dataBar>
        <cfvo type="min"/>
        <cfvo type="max"/>
        <color rgb="FF63C384"/>
      </dataBar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J53"/>
  <sheetViews>
    <sheetView zoomScaleNormal="100" workbookViewId="0">
      <pane ySplit="10" topLeftCell="A11" activePane="bottomLeft" state="frozen"/>
      <selection activeCell="M30" sqref="M30"/>
      <selection pane="bottomLeft" activeCell="F13" sqref="F13"/>
    </sheetView>
  </sheetViews>
  <sheetFormatPr defaultRowHeight="13.5" x14ac:dyDescent="0.15"/>
  <cols>
    <col min="1" max="1" width="7.77734375" style="14" customWidth="1"/>
    <col min="2" max="2" width="8.109375" style="14" customWidth="1"/>
    <col min="3" max="3" width="18.88671875" style="14" customWidth="1"/>
    <col min="4" max="4" width="8.21875" style="14" customWidth="1"/>
    <col min="5" max="5" width="8.33203125" style="14" customWidth="1"/>
    <col min="6" max="6" width="9.33203125" style="14" customWidth="1"/>
    <col min="7" max="7" width="9.44140625" customWidth="1"/>
    <col min="8" max="8" width="9.33203125" customWidth="1"/>
    <col min="9" max="9" width="11.33203125" style="71" customWidth="1"/>
    <col min="10" max="10" width="7.44140625" customWidth="1"/>
    <col min="11" max="11" width="6.21875" customWidth="1"/>
    <col min="12" max="14" width="9.109375" customWidth="1"/>
  </cols>
  <sheetData>
    <row r="1" spans="1:10" ht="26.25" customHeight="1" thickTop="1" x14ac:dyDescent="0.25">
      <c r="A1" s="276" t="s">
        <v>238</v>
      </c>
      <c r="B1" s="292"/>
      <c r="C1" s="292"/>
      <c r="D1" s="292"/>
      <c r="E1" s="292"/>
      <c r="F1" s="292"/>
      <c r="G1" s="292"/>
      <c r="H1" s="292"/>
      <c r="I1" s="292"/>
      <c r="J1" s="293"/>
    </row>
    <row r="2" spans="1:10" ht="6.75" customHeight="1" x14ac:dyDescent="0.15">
      <c r="A2" s="24"/>
      <c r="B2" s="25"/>
      <c r="C2" s="25"/>
      <c r="D2" s="25"/>
      <c r="E2" s="25"/>
      <c r="F2" s="25"/>
      <c r="G2" s="1"/>
      <c r="H2" s="1"/>
      <c r="I2" s="70"/>
      <c r="J2" s="2"/>
    </row>
    <row r="3" spans="1:10" ht="14.25" x14ac:dyDescent="0.15">
      <c r="A3" s="125" t="s">
        <v>239</v>
      </c>
      <c r="B3" s="4"/>
      <c r="C3" s="4"/>
      <c r="D3" s="4"/>
      <c r="E3" s="4"/>
      <c r="F3" s="4"/>
      <c r="G3" s="4"/>
      <c r="H3" s="4"/>
      <c r="I3" s="279" t="s">
        <v>51</v>
      </c>
      <c r="J3" s="280"/>
    </row>
    <row r="4" spans="1:10" ht="3.75" customHeight="1" thickBot="1" x14ac:dyDescent="0.2">
      <c r="A4" s="3"/>
      <c r="B4" s="4"/>
      <c r="C4" s="4"/>
      <c r="D4" s="4"/>
      <c r="E4" s="4"/>
      <c r="F4" s="4"/>
      <c r="G4" s="4"/>
      <c r="H4" s="4"/>
      <c r="I4" s="123"/>
      <c r="J4" s="124"/>
    </row>
    <row r="5" spans="1:10" s="14" customFormat="1" ht="18" customHeight="1" x14ac:dyDescent="0.15">
      <c r="A5" s="281" t="s">
        <v>35</v>
      </c>
      <c r="B5" s="283" t="s">
        <v>36</v>
      </c>
      <c r="C5" s="285" t="s">
        <v>74</v>
      </c>
      <c r="D5" s="286"/>
      <c r="E5" s="287"/>
      <c r="F5" s="288" t="s">
        <v>38</v>
      </c>
      <c r="G5" s="283" t="s">
        <v>2</v>
      </c>
      <c r="H5" s="283"/>
      <c r="I5" s="283" t="s">
        <v>3</v>
      </c>
      <c r="J5" s="290" t="s">
        <v>66</v>
      </c>
    </row>
    <row r="6" spans="1:10" s="14" customFormat="1" ht="18" customHeight="1" thickBot="1" x14ac:dyDescent="0.2">
      <c r="A6" s="282"/>
      <c r="B6" s="284" t="s">
        <v>39</v>
      </c>
      <c r="C6" s="18" t="s">
        <v>0</v>
      </c>
      <c r="D6" s="259" t="s">
        <v>40</v>
      </c>
      <c r="E6" s="259" t="s">
        <v>1</v>
      </c>
      <c r="F6" s="289"/>
      <c r="G6" s="259" t="s">
        <v>5</v>
      </c>
      <c r="H6" s="259" t="s">
        <v>6</v>
      </c>
      <c r="I6" s="284"/>
      <c r="J6" s="294"/>
    </row>
    <row r="7" spans="1:10" s="14" customFormat="1" ht="6.75" customHeight="1" x14ac:dyDescent="0.15">
      <c r="A7" s="5"/>
      <c r="B7" s="6"/>
      <c r="C7" s="6"/>
      <c r="D7" s="6"/>
      <c r="E7" s="6"/>
      <c r="F7" s="6"/>
      <c r="G7" s="6"/>
      <c r="H7" s="6"/>
      <c r="I7" s="7"/>
      <c r="J7" s="13"/>
    </row>
    <row r="8" spans="1:10" s="14" customFormat="1" ht="24" customHeight="1" x14ac:dyDescent="0.15">
      <c r="A8" s="19" t="s">
        <v>8</v>
      </c>
      <c r="B8" s="20">
        <f>SUM(B10,B30,B42)</f>
        <v>418575</v>
      </c>
      <c r="C8" s="20">
        <f>SUM(C10,C30,C42)</f>
        <v>1043426</v>
      </c>
      <c r="D8" s="20">
        <f>SUM(D10,D30,D42)</f>
        <v>511917</v>
      </c>
      <c r="E8" s="20">
        <f>SUM(E10,E30,E42)</f>
        <v>531509</v>
      </c>
      <c r="F8" s="20">
        <f>SUM(F10,F30,F42)</f>
        <v>1043997</v>
      </c>
      <c r="G8" s="21">
        <f>C8-F8</f>
        <v>-571</v>
      </c>
      <c r="H8" s="22">
        <f>(G8/F8)*100</f>
        <v>-5.4693643755681288E-2</v>
      </c>
      <c r="I8" s="158"/>
      <c r="J8" s="157">
        <f>SUM(J10+J30+J42)</f>
        <v>268.05</v>
      </c>
    </row>
    <row r="9" spans="1:10" s="14" customFormat="1" ht="6" customHeight="1" x14ac:dyDescent="0.15">
      <c r="A9" s="8"/>
      <c r="B9" s="9"/>
      <c r="C9" s="9"/>
      <c r="D9" s="9"/>
      <c r="E9" s="9"/>
      <c r="F9" s="9"/>
      <c r="G9" s="9"/>
      <c r="H9" s="10"/>
      <c r="I9" s="10"/>
      <c r="J9" s="11"/>
    </row>
    <row r="10" spans="1:10" s="14" customFormat="1" ht="22.5" customHeight="1" x14ac:dyDescent="0.15">
      <c r="A10" s="26" t="s">
        <v>9</v>
      </c>
      <c r="B10" s="77">
        <f>SUM(B11:B29)</f>
        <v>186088</v>
      </c>
      <c r="C10" s="77">
        <f>SUM(C11:C29)</f>
        <v>449768</v>
      </c>
      <c r="D10" s="77">
        <f>SUM(D11:D29)</f>
        <v>223057</v>
      </c>
      <c r="E10" s="77">
        <f>SUM(E11:E29)</f>
        <v>226711</v>
      </c>
      <c r="F10" s="77">
        <f>SUM(F11:F29)</f>
        <v>450011</v>
      </c>
      <c r="G10" s="48">
        <f>C10-F10</f>
        <v>-243</v>
      </c>
      <c r="H10" s="49">
        <f>(G10/F10)*100</f>
        <v>-5.3998680032265871E-2</v>
      </c>
      <c r="I10" s="49"/>
      <c r="J10" s="12">
        <v>165.55</v>
      </c>
    </row>
    <row r="11" spans="1:10" s="14" customFormat="1" ht="18" customHeight="1" x14ac:dyDescent="0.15">
      <c r="A11" s="190" t="s">
        <v>10</v>
      </c>
      <c r="B11" s="251">
        <v>7487</v>
      </c>
      <c r="C11" s="251">
        <v>16338</v>
      </c>
      <c r="D11" s="191">
        <v>8405</v>
      </c>
      <c r="E11" s="191">
        <v>7933</v>
      </c>
      <c r="F11" s="191">
        <v>16348</v>
      </c>
      <c r="G11" s="193">
        <f>C11-F11</f>
        <v>-10</v>
      </c>
      <c r="H11" s="194">
        <f t="shared" ref="H11:H29" si="0">(G11/F11)*100</f>
        <v>-6.1169562025935896E-2</v>
      </c>
      <c r="I11" s="120"/>
      <c r="J11" s="11">
        <v>5.62</v>
      </c>
    </row>
    <row r="12" spans="1:10" s="14" customFormat="1" ht="18" customHeight="1" x14ac:dyDescent="0.15">
      <c r="A12" s="190" t="s">
        <v>89</v>
      </c>
      <c r="B12" s="245">
        <v>9481</v>
      </c>
      <c r="C12" s="245">
        <v>24388</v>
      </c>
      <c r="D12" s="191">
        <v>11778</v>
      </c>
      <c r="E12" s="191">
        <v>12610</v>
      </c>
      <c r="F12" s="191">
        <v>24356</v>
      </c>
      <c r="G12" s="193">
        <f t="shared" ref="G12:G29" si="1">C12-F12</f>
        <v>32</v>
      </c>
      <c r="H12" s="194">
        <f t="shared" si="0"/>
        <v>0.13138446378715718</v>
      </c>
      <c r="I12" s="121"/>
      <c r="J12" s="11">
        <v>12.69</v>
      </c>
    </row>
    <row r="13" spans="1:10" s="14" customFormat="1" ht="18" customHeight="1" x14ac:dyDescent="0.15">
      <c r="A13" s="190" t="s">
        <v>11</v>
      </c>
      <c r="B13" s="245">
        <v>16881</v>
      </c>
      <c r="C13" s="245">
        <v>42601</v>
      </c>
      <c r="D13" s="191">
        <v>20880</v>
      </c>
      <c r="E13" s="191">
        <v>21721</v>
      </c>
      <c r="F13" s="191">
        <v>42601</v>
      </c>
      <c r="G13" s="193">
        <f t="shared" si="1"/>
        <v>0</v>
      </c>
      <c r="H13" s="194">
        <f t="shared" si="0"/>
        <v>0</v>
      </c>
      <c r="I13" s="120"/>
      <c r="J13" s="11">
        <v>11.32</v>
      </c>
    </row>
    <row r="14" spans="1:10" s="14" customFormat="1" ht="18" customHeight="1" x14ac:dyDescent="0.15">
      <c r="A14" s="190" t="s">
        <v>12</v>
      </c>
      <c r="B14" s="245">
        <v>9957</v>
      </c>
      <c r="C14" s="245">
        <v>22894</v>
      </c>
      <c r="D14" s="191">
        <v>11358</v>
      </c>
      <c r="E14" s="191">
        <v>11536</v>
      </c>
      <c r="F14" s="191">
        <v>23044</v>
      </c>
      <c r="G14" s="193">
        <f t="shared" si="1"/>
        <v>-150</v>
      </c>
      <c r="H14" s="194">
        <f t="shared" si="0"/>
        <v>-0.65092865821905921</v>
      </c>
      <c r="I14" s="121"/>
      <c r="J14" s="11">
        <v>2.19</v>
      </c>
    </row>
    <row r="15" spans="1:10" s="14" customFormat="1" ht="18" customHeight="1" x14ac:dyDescent="0.15">
      <c r="A15" s="190" t="s">
        <v>13</v>
      </c>
      <c r="B15" s="245">
        <v>4833</v>
      </c>
      <c r="C15" s="245">
        <v>12050</v>
      </c>
      <c r="D15" s="191">
        <v>5863</v>
      </c>
      <c r="E15" s="191">
        <v>6187</v>
      </c>
      <c r="F15" s="191">
        <v>12074</v>
      </c>
      <c r="G15" s="193">
        <f t="shared" si="1"/>
        <v>-24</v>
      </c>
      <c r="H15" s="194">
        <f t="shared" si="0"/>
        <v>-0.19877422560874605</v>
      </c>
      <c r="I15" s="120"/>
      <c r="J15" s="11">
        <v>0.92</v>
      </c>
    </row>
    <row r="16" spans="1:10" s="14" customFormat="1" ht="18" customHeight="1" x14ac:dyDescent="0.15">
      <c r="A16" s="190" t="s">
        <v>14</v>
      </c>
      <c r="B16" s="245">
        <v>1330</v>
      </c>
      <c r="C16" s="245">
        <v>2577</v>
      </c>
      <c r="D16" s="191">
        <v>1341</v>
      </c>
      <c r="E16" s="191">
        <v>1236</v>
      </c>
      <c r="F16" s="191">
        <v>2573</v>
      </c>
      <c r="G16" s="193">
        <f t="shared" si="1"/>
        <v>4</v>
      </c>
      <c r="H16" s="194">
        <f t="shared" si="0"/>
        <v>0.15546055188495919</v>
      </c>
      <c r="I16" s="121"/>
      <c r="J16" s="11">
        <v>25.35</v>
      </c>
    </row>
    <row r="17" spans="1:10" s="14" customFormat="1" ht="18" customHeight="1" x14ac:dyDescent="0.15">
      <c r="A17" s="190" t="s">
        <v>228</v>
      </c>
      <c r="B17" s="245">
        <v>8899</v>
      </c>
      <c r="C17" s="245">
        <v>20244</v>
      </c>
      <c r="D17" s="191">
        <v>9898</v>
      </c>
      <c r="E17" s="191">
        <v>10346</v>
      </c>
      <c r="F17" s="191">
        <v>20216</v>
      </c>
      <c r="G17" s="193">
        <f t="shared" si="1"/>
        <v>28</v>
      </c>
      <c r="H17" s="194">
        <f t="shared" si="0"/>
        <v>0.13850415512465375</v>
      </c>
      <c r="I17" s="121"/>
      <c r="J17" s="196">
        <v>6.76</v>
      </c>
    </row>
    <row r="18" spans="1:10" s="14" customFormat="1" ht="18" customHeight="1" x14ac:dyDescent="0.15">
      <c r="A18" s="190" t="s">
        <v>16</v>
      </c>
      <c r="B18" s="245">
        <v>6201</v>
      </c>
      <c r="C18" s="245">
        <v>15153</v>
      </c>
      <c r="D18" s="191">
        <v>7666</v>
      </c>
      <c r="E18" s="191">
        <v>7487</v>
      </c>
      <c r="F18" s="191">
        <v>14961</v>
      </c>
      <c r="G18" s="193">
        <f t="shared" si="1"/>
        <v>192</v>
      </c>
      <c r="H18" s="194">
        <f t="shared" si="0"/>
        <v>1.2833366753559254</v>
      </c>
      <c r="I18" s="122" t="s">
        <v>92</v>
      </c>
      <c r="J18" s="11">
        <v>11.57</v>
      </c>
    </row>
    <row r="19" spans="1:10" s="14" customFormat="1" ht="18" customHeight="1" x14ac:dyDescent="0.15">
      <c r="A19" s="190" t="s">
        <v>17</v>
      </c>
      <c r="B19" s="245">
        <v>12890</v>
      </c>
      <c r="C19" s="245">
        <v>31777</v>
      </c>
      <c r="D19" s="191">
        <v>15967</v>
      </c>
      <c r="E19" s="191">
        <v>15810</v>
      </c>
      <c r="F19" s="191">
        <v>31814</v>
      </c>
      <c r="G19" s="193">
        <f t="shared" si="1"/>
        <v>-37</v>
      </c>
      <c r="H19" s="194">
        <f t="shared" si="0"/>
        <v>-0.11630099955994216</v>
      </c>
      <c r="I19" s="121" t="s">
        <v>136</v>
      </c>
      <c r="J19" s="11">
        <v>25.04</v>
      </c>
    </row>
    <row r="20" spans="1:10" s="14" customFormat="1" ht="18" customHeight="1" x14ac:dyDescent="0.15">
      <c r="A20" s="190" t="s">
        <v>18</v>
      </c>
      <c r="B20" s="245">
        <v>15930</v>
      </c>
      <c r="C20" s="245">
        <v>36553</v>
      </c>
      <c r="D20" s="191">
        <v>18623</v>
      </c>
      <c r="E20" s="191">
        <v>17930</v>
      </c>
      <c r="F20" s="191">
        <v>36534</v>
      </c>
      <c r="G20" s="193">
        <f t="shared" si="1"/>
        <v>19</v>
      </c>
      <c r="H20" s="194">
        <f t="shared" si="0"/>
        <v>5.2006350249083053E-2</v>
      </c>
      <c r="I20" s="121" t="s">
        <v>233</v>
      </c>
      <c r="J20" s="11">
        <v>15.05</v>
      </c>
    </row>
    <row r="21" spans="1:10" s="14" customFormat="1" ht="18" customHeight="1" x14ac:dyDescent="0.15">
      <c r="A21" s="190" t="s">
        <v>19</v>
      </c>
      <c r="B21" s="245">
        <v>7070</v>
      </c>
      <c r="C21" s="245">
        <v>16569</v>
      </c>
      <c r="D21" s="191">
        <v>8485</v>
      </c>
      <c r="E21" s="191">
        <v>8084</v>
      </c>
      <c r="F21" s="191">
        <v>16642</v>
      </c>
      <c r="G21" s="193">
        <f t="shared" si="1"/>
        <v>-73</v>
      </c>
      <c r="H21" s="194">
        <f t="shared" si="0"/>
        <v>-0.43864920081720948</v>
      </c>
      <c r="I21" s="121" t="s">
        <v>234</v>
      </c>
      <c r="J21" s="11">
        <v>13.78</v>
      </c>
    </row>
    <row r="22" spans="1:10" s="14" customFormat="1" ht="18" customHeight="1" x14ac:dyDescent="0.15">
      <c r="A22" s="190" t="s">
        <v>20</v>
      </c>
      <c r="B22" s="245">
        <v>16115</v>
      </c>
      <c r="C22" s="245">
        <v>39708</v>
      </c>
      <c r="D22" s="191">
        <v>19291</v>
      </c>
      <c r="E22" s="191">
        <v>20417</v>
      </c>
      <c r="F22" s="191">
        <v>39826</v>
      </c>
      <c r="G22" s="193">
        <f t="shared" si="1"/>
        <v>-118</v>
      </c>
      <c r="H22" s="194">
        <f t="shared" si="0"/>
        <v>-0.2962888565258876</v>
      </c>
      <c r="I22" s="121" t="s">
        <v>235</v>
      </c>
      <c r="J22" s="11">
        <v>2.31</v>
      </c>
    </row>
    <row r="23" spans="1:10" s="14" customFormat="1" ht="18" customHeight="1" x14ac:dyDescent="0.15">
      <c r="A23" s="190" t="s">
        <v>21</v>
      </c>
      <c r="B23" s="245">
        <v>12773</v>
      </c>
      <c r="C23" s="245">
        <v>34340</v>
      </c>
      <c r="D23" s="191">
        <v>16665</v>
      </c>
      <c r="E23" s="191">
        <v>17675</v>
      </c>
      <c r="F23" s="191">
        <v>34384</v>
      </c>
      <c r="G23" s="193">
        <f t="shared" si="1"/>
        <v>-44</v>
      </c>
      <c r="H23" s="194">
        <f t="shared" si="0"/>
        <v>-0.12796649604467195</v>
      </c>
      <c r="I23" s="121" t="s">
        <v>236</v>
      </c>
      <c r="J23" s="11">
        <v>1.94</v>
      </c>
    </row>
    <row r="24" spans="1:10" s="14" customFormat="1" ht="18" customHeight="1" x14ac:dyDescent="0.15">
      <c r="A24" s="190" t="s">
        <v>22</v>
      </c>
      <c r="B24" s="245">
        <v>10475</v>
      </c>
      <c r="C24" s="245">
        <v>20885</v>
      </c>
      <c r="D24" s="191">
        <v>10768</v>
      </c>
      <c r="E24" s="191">
        <v>10117</v>
      </c>
      <c r="F24" s="191">
        <v>20923</v>
      </c>
      <c r="G24" s="193">
        <f t="shared" si="1"/>
        <v>-38</v>
      </c>
      <c r="H24" s="194">
        <f t="shared" si="0"/>
        <v>-0.18161831477321608</v>
      </c>
      <c r="I24" s="121"/>
      <c r="J24" s="11">
        <v>6.01</v>
      </c>
    </row>
    <row r="25" spans="1:10" s="14" customFormat="1" ht="18" customHeight="1" x14ac:dyDescent="0.15">
      <c r="A25" s="190" t="s">
        <v>23</v>
      </c>
      <c r="B25" s="245">
        <v>8916</v>
      </c>
      <c r="C25" s="245">
        <v>23346</v>
      </c>
      <c r="D25" s="191">
        <v>11329</v>
      </c>
      <c r="E25" s="191">
        <v>12017</v>
      </c>
      <c r="F25" s="191">
        <v>23416</v>
      </c>
      <c r="G25" s="193">
        <f t="shared" si="1"/>
        <v>-70</v>
      </c>
      <c r="H25" s="194">
        <f t="shared" si="0"/>
        <v>-0.29894089511445165</v>
      </c>
      <c r="I25" s="240"/>
      <c r="J25" s="11">
        <v>0.69</v>
      </c>
    </row>
    <row r="26" spans="1:10" s="14" customFormat="1" ht="18" customHeight="1" x14ac:dyDescent="0.15">
      <c r="A26" s="190" t="s">
        <v>24</v>
      </c>
      <c r="B26" s="245">
        <v>13381</v>
      </c>
      <c r="C26" s="245">
        <v>33817</v>
      </c>
      <c r="D26" s="191">
        <v>16693</v>
      </c>
      <c r="E26" s="191">
        <v>17124</v>
      </c>
      <c r="F26" s="191">
        <v>33905</v>
      </c>
      <c r="G26" s="193">
        <f t="shared" si="1"/>
        <v>-88</v>
      </c>
      <c r="H26" s="194">
        <f t="shared" si="0"/>
        <v>-0.25954873912402299</v>
      </c>
      <c r="I26" s="240"/>
      <c r="J26" s="11">
        <v>4.28</v>
      </c>
    </row>
    <row r="27" spans="1:10" s="14" customFormat="1" ht="18" customHeight="1" x14ac:dyDescent="0.15">
      <c r="A27" s="190" t="s">
        <v>25</v>
      </c>
      <c r="B27" s="245">
        <v>19077</v>
      </c>
      <c r="C27" s="245">
        <v>48028</v>
      </c>
      <c r="D27" s="191">
        <v>23393</v>
      </c>
      <c r="E27" s="191">
        <v>24635</v>
      </c>
      <c r="F27" s="191">
        <v>48119</v>
      </c>
      <c r="G27" s="193">
        <f t="shared" si="1"/>
        <v>-91</v>
      </c>
      <c r="H27" s="194">
        <f t="shared" si="0"/>
        <v>-0.18911448700097674</v>
      </c>
      <c r="I27" s="121"/>
      <c r="J27" s="11">
        <v>1.94</v>
      </c>
    </row>
    <row r="28" spans="1:10" s="14" customFormat="1" ht="18" customHeight="1" x14ac:dyDescent="0.15">
      <c r="A28" s="190" t="s">
        <v>26</v>
      </c>
      <c r="B28" s="245">
        <v>3039</v>
      </c>
      <c r="C28" s="245">
        <v>6057</v>
      </c>
      <c r="D28" s="191">
        <v>3276</v>
      </c>
      <c r="E28" s="191">
        <v>2781</v>
      </c>
      <c r="F28" s="191">
        <v>5840</v>
      </c>
      <c r="G28" s="193">
        <f t="shared" si="1"/>
        <v>217</v>
      </c>
      <c r="H28" s="194">
        <f t="shared" si="0"/>
        <v>3.7157534246575343</v>
      </c>
      <c r="I28" s="241"/>
      <c r="J28" s="11">
        <v>7.3</v>
      </c>
    </row>
    <row r="29" spans="1:10" s="14" customFormat="1" ht="18" customHeight="1" x14ac:dyDescent="0.15">
      <c r="A29" s="190" t="s">
        <v>27</v>
      </c>
      <c r="B29" s="253">
        <v>1353</v>
      </c>
      <c r="C29" s="253">
        <v>2443</v>
      </c>
      <c r="D29" s="191">
        <v>1378</v>
      </c>
      <c r="E29" s="191">
        <v>1065</v>
      </c>
      <c r="F29" s="191">
        <v>2435</v>
      </c>
      <c r="G29" s="193">
        <f t="shared" si="1"/>
        <v>8</v>
      </c>
      <c r="H29" s="194">
        <f t="shared" si="0"/>
        <v>0.32854209445585214</v>
      </c>
      <c r="I29" s="197"/>
      <c r="J29" s="11">
        <v>10.79</v>
      </c>
    </row>
    <row r="30" spans="1:10" s="14" customFormat="1" ht="21.75" customHeight="1" x14ac:dyDescent="0.15">
      <c r="A30" s="28" t="s">
        <v>43</v>
      </c>
      <c r="B30" s="79">
        <f>SUM(B31:B41)</f>
        <v>120972</v>
      </c>
      <c r="C30" s="80">
        <f>SUM(C31:C41)</f>
        <v>295879</v>
      </c>
      <c r="D30" s="79">
        <f>SUM(D31:D41)</f>
        <v>144116</v>
      </c>
      <c r="E30" s="79">
        <f>SUM(E31:E41)</f>
        <v>151763</v>
      </c>
      <c r="F30" s="79">
        <f>SUM(F31:F41)</f>
        <v>296167</v>
      </c>
      <c r="G30" s="48">
        <f>C30-F30</f>
        <v>-288</v>
      </c>
      <c r="H30" s="55">
        <f>(G30/F30)*100</f>
        <v>-9.7242434167209707E-2</v>
      </c>
      <c r="I30" s="241" t="s">
        <v>97</v>
      </c>
      <c r="J30" s="170">
        <v>59.94</v>
      </c>
    </row>
    <row r="31" spans="1:10" s="14" customFormat="1" ht="18.75" customHeight="1" x14ac:dyDescent="0.15">
      <c r="A31" s="204" t="s">
        <v>96</v>
      </c>
      <c r="B31" s="251">
        <v>11728</v>
      </c>
      <c r="C31" s="251">
        <v>34142</v>
      </c>
      <c r="D31" s="191">
        <v>16671</v>
      </c>
      <c r="E31" s="191">
        <v>17471</v>
      </c>
      <c r="F31" s="191">
        <v>34250</v>
      </c>
      <c r="G31" s="193">
        <f t="shared" ref="G31:G41" si="2">C31-F31</f>
        <v>-108</v>
      </c>
      <c r="H31" s="194">
        <f t="shared" ref="H31:H41" si="3">(G31/F31)*100</f>
        <v>-0.31532846715328466</v>
      </c>
      <c r="I31" s="54" t="s">
        <v>99</v>
      </c>
      <c r="J31" s="196">
        <v>6.82</v>
      </c>
    </row>
    <row r="32" spans="1:10" s="14" customFormat="1" ht="18.75" customHeight="1" x14ac:dyDescent="0.15">
      <c r="A32" s="204" t="s">
        <v>98</v>
      </c>
      <c r="B32" s="245">
        <v>18779</v>
      </c>
      <c r="C32" s="245">
        <v>48343</v>
      </c>
      <c r="D32" s="191">
        <v>23503</v>
      </c>
      <c r="E32" s="191">
        <v>24840</v>
      </c>
      <c r="F32" s="191">
        <v>48319</v>
      </c>
      <c r="G32" s="193">
        <f t="shared" si="2"/>
        <v>24</v>
      </c>
      <c r="H32" s="194">
        <f t="shared" si="3"/>
        <v>4.9669902108901258E-2</v>
      </c>
      <c r="I32" s="54" t="s">
        <v>101</v>
      </c>
      <c r="J32" s="196">
        <v>2.84</v>
      </c>
    </row>
    <row r="33" spans="1:10" s="14" customFormat="1" ht="18.75" customHeight="1" x14ac:dyDescent="0.15">
      <c r="A33" s="204" t="s">
        <v>100</v>
      </c>
      <c r="B33" s="245">
        <v>10506</v>
      </c>
      <c r="C33" s="245">
        <v>25387</v>
      </c>
      <c r="D33" s="191">
        <v>12257</v>
      </c>
      <c r="E33" s="191">
        <v>13130</v>
      </c>
      <c r="F33" s="191">
        <v>25438</v>
      </c>
      <c r="G33" s="193">
        <f t="shared" si="2"/>
        <v>-51</v>
      </c>
      <c r="H33" s="194">
        <f t="shared" si="3"/>
        <v>-0.20048745970595172</v>
      </c>
      <c r="I33" s="54" t="s">
        <v>93</v>
      </c>
      <c r="J33" s="196">
        <v>1.53</v>
      </c>
    </row>
    <row r="34" spans="1:10" s="14" customFormat="1" ht="18.75" customHeight="1" x14ac:dyDescent="0.15">
      <c r="A34" s="204" t="s">
        <v>102</v>
      </c>
      <c r="B34" s="245">
        <v>14631</v>
      </c>
      <c r="C34" s="245">
        <v>39790</v>
      </c>
      <c r="D34" s="191">
        <v>19215</v>
      </c>
      <c r="E34" s="191">
        <v>20575</v>
      </c>
      <c r="F34" s="191">
        <v>39779</v>
      </c>
      <c r="G34" s="193">
        <f t="shared" si="2"/>
        <v>11</v>
      </c>
      <c r="H34" s="194">
        <f t="shared" si="3"/>
        <v>2.7652781618441893E-2</v>
      </c>
      <c r="I34" s="54" t="s">
        <v>103</v>
      </c>
      <c r="J34" s="196">
        <v>5.67</v>
      </c>
    </row>
    <row r="35" spans="1:10" s="14" customFormat="1" ht="18.75" customHeight="1" x14ac:dyDescent="0.15">
      <c r="A35" s="204" t="s">
        <v>104</v>
      </c>
      <c r="B35" s="245">
        <v>13057</v>
      </c>
      <c r="C35" s="245">
        <v>32119</v>
      </c>
      <c r="D35" s="191">
        <v>15360</v>
      </c>
      <c r="E35" s="191">
        <v>16759</v>
      </c>
      <c r="F35" s="191">
        <v>32264</v>
      </c>
      <c r="G35" s="193">
        <f t="shared" si="2"/>
        <v>-145</v>
      </c>
      <c r="H35" s="194">
        <f t="shared" si="3"/>
        <v>-0.44941730721547235</v>
      </c>
      <c r="I35" s="54" t="s">
        <v>105</v>
      </c>
      <c r="J35" s="196">
        <v>1.77</v>
      </c>
    </row>
    <row r="36" spans="1:10" s="14" customFormat="1" ht="18.75" customHeight="1" x14ac:dyDescent="0.15">
      <c r="A36" s="204" t="s">
        <v>28</v>
      </c>
      <c r="B36" s="245">
        <v>11230</v>
      </c>
      <c r="C36" s="245">
        <v>21538</v>
      </c>
      <c r="D36" s="191">
        <v>10429</v>
      </c>
      <c r="E36" s="191">
        <v>11109</v>
      </c>
      <c r="F36" s="191">
        <v>21580</v>
      </c>
      <c r="G36" s="193">
        <f t="shared" si="2"/>
        <v>-42</v>
      </c>
      <c r="H36" s="194">
        <f t="shared" si="3"/>
        <v>-0.19462465245597776</v>
      </c>
      <c r="I36" s="54" t="s">
        <v>130</v>
      </c>
      <c r="J36" s="196">
        <v>0.8</v>
      </c>
    </row>
    <row r="37" spans="1:10" s="14" customFormat="1" ht="18.75" customHeight="1" x14ac:dyDescent="0.15">
      <c r="A37" s="204" t="s">
        <v>29</v>
      </c>
      <c r="B37" s="245">
        <v>9033</v>
      </c>
      <c r="C37" s="245">
        <v>25481</v>
      </c>
      <c r="D37" s="191">
        <v>12327</v>
      </c>
      <c r="E37" s="191">
        <v>13154</v>
      </c>
      <c r="F37" s="191">
        <v>25522</v>
      </c>
      <c r="G37" s="193">
        <f t="shared" si="2"/>
        <v>-41</v>
      </c>
      <c r="H37" s="194">
        <f t="shared" si="3"/>
        <v>-0.16064571742026487</v>
      </c>
      <c r="I37" s="54" t="s">
        <v>106</v>
      </c>
      <c r="J37" s="196">
        <v>2.21</v>
      </c>
    </row>
    <row r="38" spans="1:10" s="14" customFormat="1" ht="18.75" customHeight="1" x14ac:dyDescent="0.15">
      <c r="A38" s="204" t="s">
        <v>30</v>
      </c>
      <c r="B38" s="245">
        <v>5925</v>
      </c>
      <c r="C38" s="245">
        <v>16947</v>
      </c>
      <c r="D38" s="191">
        <v>7988</v>
      </c>
      <c r="E38" s="191">
        <v>8959</v>
      </c>
      <c r="F38" s="191">
        <v>16978</v>
      </c>
      <c r="G38" s="193">
        <f t="shared" si="2"/>
        <v>-31</v>
      </c>
      <c r="H38" s="194">
        <f t="shared" si="3"/>
        <v>-0.18258923312522088</v>
      </c>
      <c r="I38" s="54" t="s">
        <v>167</v>
      </c>
      <c r="J38" s="196">
        <v>0.63</v>
      </c>
    </row>
    <row r="39" spans="1:10" s="14" customFormat="1" ht="18.75" customHeight="1" x14ac:dyDescent="0.15">
      <c r="A39" s="204" t="s">
        <v>31</v>
      </c>
      <c r="B39" s="245">
        <v>1842</v>
      </c>
      <c r="C39" s="245">
        <v>3496</v>
      </c>
      <c r="D39" s="191">
        <v>1960</v>
      </c>
      <c r="E39" s="191">
        <v>1536</v>
      </c>
      <c r="F39" s="191">
        <v>3370</v>
      </c>
      <c r="G39" s="193">
        <f t="shared" si="2"/>
        <v>126</v>
      </c>
      <c r="H39" s="194">
        <f t="shared" si="3"/>
        <v>3.7388724035608307</v>
      </c>
      <c r="I39" s="54" t="s">
        <v>133</v>
      </c>
      <c r="J39" s="196">
        <v>10.28</v>
      </c>
    </row>
    <row r="40" spans="1:10" s="14" customFormat="1" ht="18.75" customHeight="1" x14ac:dyDescent="0.15">
      <c r="A40" s="204" t="s">
        <v>32</v>
      </c>
      <c r="B40" s="245">
        <v>14263</v>
      </c>
      <c r="C40" s="245">
        <v>26538</v>
      </c>
      <c r="D40" s="191">
        <v>12889</v>
      </c>
      <c r="E40" s="191">
        <v>13649</v>
      </c>
      <c r="F40" s="191">
        <v>26558</v>
      </c>
      <c r="G40" s="193">
        <f t="shared" si="2"/>
        <v>-20</v>
      </c>
      <c r="H40" s="194">
        <f t="shared" si="3"/>
        <v>-7.5306875517734767E-2</v>
      </c>
      <c r="I40" s="54" t="s">
        <v>135</v>
      </c>
      <c r="J40" s="196">
        <v>2.41</v>
      </c>
    </row>
    <row r="41" spans="1:10" s="14" customFormat="1" ht="18.75" customHeight="1" x14ac:dyDescent="0.15">
      <c r="A41" s="204" t="s">
        <v>108</v>
      </c>
      <c r="B41" s="253">
        <v>9978</v>
      </c>
      <c r="C41" s="253">
        <v>22098</v>
      </c>
      <c r="D41" s="191">
        <v>11517</v>
      </c>
      <c r="E41" s="191">
        <v>10581</v>
      </c>
      <c r="F41" s="191">
        <v>22109</v>
      </c>
      <c r="G41" s="193">
        <f t="shared" si="2"/>
        <v>-11</v>
      </c>
      <c r="H41" s="194">
        <f t="shared" si="3"/>
        <v>-4.9753494052195937E-2</v>
      </c>
      <c r="I41" s="54" t="s">
        <v>107</v>
      </c>
      <c r="J41" s="196">
        <v>24.98</v>
      </c>
    </row>
    <row r="42" spans="1:10" s="14" customFormat="1" ht="24" customHeight="1" x14ac:dyDescent="0.15">
      <c r="A42" s="28" t="s">
        <v>44</v>
      </c>
      <c r="B42" s="79">
        <f>SUM(B43:B51)</f>
        <v>111515</v>
      </c>
      <c r="C42" s="79">
        <f>SUM(C43:C51)</f>
        <v>297779</v>
      </c>
      <c r="D42" s="79">
        <f>SUM(D43:D51)</f>
        <v>144744</v>
      </c>
      <c r="E42" s="79">
        <f>SUM(E43:E51)</f>
        <v>153035</v>
      </c>
      <c r="F42" s="79">
        <f>SUM(F43:F51)</f>
        <v>297819</v>
      </c>
      <c r="G42" s="48">
        <f>C42-F42</f>
        <v>-40</v>
      </c>
      <c r="H42" s="55">
        <f>(G42/F42)*100</f>
        <v>-1.3430976532726253E-2</v>
      </c>
      <c r="I42" s="53"/>
      <c r="J42" s="15">
        <v>42.56</v>
      </c>
    </row>
    <row r="43" spans="1:10" s="14" customFormat="1" ht="21" customHeight="1" x14ac:dyDescent="0.15">
      <c r="A43" s="204" t="s">
        <v>109</v>
      </c>
      <c r="B43" s="251">
        <v>10550</v>
      </c>
      <c r="C43" s="251">
        <v>28850</v>
      </c>
      <c r="D43" s="191">
        <v>14043</v>
      </c>
      <c r="E43" s="191">
        <v>14807</v>
      </c>
      <c r="F43" s="191">
        <v>28947</v>
      </c>
      <c r="G43" s="193">
        <f t="shared" ref="G43:G51" si="4">C43-F43</f>
        <v>-97</v>
      </c>
      <c r="H43" s="194">
        <f t="shared" ref="H43:H51" si="5">(G43/F43)*100</f>
        <v>-0.33509517393857741</v>
      </c>
      <c r="I43" s="211" t="s">
        <v>110</v>
      </c>
      <c r="J43" s="196">
        <v>0.65</v>
      </c>
    </row>
    <row r="44" spans="1:10" s="14" customFormat="1" ht="21" customHeight="1" x14ac:dyDescent="0.15">
      <c r="A44" s="204" t="s">
        <v>111</v>
      </c>
      <c r="B44" s="245">
        <v>8175</v>
      </c>
      <c r="C44" s="245">
        <v>19815</v>
      </c>
      <c r="D44" s="191">
        <v>9781</v>
      </c>
      <c r="E44" s="191">
        <v>10034</v>
      </c>
      <c r="F44" s="191">
        <v>19907</v>
      </c>
      <c r="G44" s="193">
        <f t="shared" si="4"/>
        <v>-92</v>
      </c>
      <c r="H44" s="194">
        <f t="shared" si="5"/>
        <v>-0.46214899281659716</v>
      </c>
      <c r="I44" s="54" t="s">
        <v>112</v>
      </c>
      <c r="J44" s="196">
        <v>0.82</v>
      </c>
    </row>
    <row r="45" spans="1:10" s="14" customFormat="1" ht="21" customHeight="1" x14ac:dyDescent="0.15">
      <c r="A45" s="204" t="s">
        <v>113</v>
      </c>
      <c r="B45" s="245">
        <v>12290</v>
      </c>
      <c r="C45" s="245">
        <v>37380</v>
      </c>
      <c r="D45" s="191">
        <v>18167</v>
      </c>
      <c r="E45" s="191">
        <v>19213</v>
      </c>
      <c r="F45" s="191">
        <v>37461</v>
      </c>
      <c r="G45" s="193">
        <f t="shared" si="4"/>
        <v>-81</v>
      </c>
      <c r="H45" s="194">
        <f t="shared" si="5"/>
        <v>-0.21622487386882358</v>
      </c>
      <c r="I45" s="54" t="s">
        <v>240</v>
      </c>
      <c r="J45" s="196">
        <v>1.1200000000000001</v>
      </c>
    </row>
    <row r="46" spans="1:10" s="14" customFormat="1" ht="21" customHeight="1" x14ac:dyDescent="0.15">
      <c r="A46" s="204" t="s">
        <v>115</v>
      </c>
      <c r="B46" s="245">
        <v>19895</v>
      </c>
      <c r="C46" s="245">
        <v>53088</v>
      </c>
      <c r="D46" s="191">
        <v>25994</v>
      </c>
      <c r="E46" s="191">
        <v>27094</v>
      </c>
      <c r="F46" s="191">
        <v>52755</v>
      </c>
      <c r="G46" s="193">
        <f t="shared" si="4"/>
        <v>333</v>
      </c>
      <c r="H46" s="194">
        <f t="shared" si="5"/>
        <v>0.63121978959340352</v>
      </c>
      <c r="I46" s="54" t="s">
        <v>241</v>
      </c>
      <c r="J46" s="196">
        <v>2.19</v>
      </c>
    </row>
    <row r="47" spans="1:10" s="14" customFormat="1" ht="21" customHeight="1" x14ac:dyDescent="0.15">
      <c r="A47" s="204" t="s">
        <v>117</v>
      </c>
      <c r="B47" s="245">
        <v>10614</v>
      </c>
      <c r="C47" s="245">
        <v>29052</v>
      </c>
      <c r="D47" s="191">
        <v>13726</v>
      </c>
      <c r="E47" s="191">
        <v>15326</v>
      </c>
      <c r="F47" s="191">
        <v>29175</v>
      </c>
      <c r="G47" s="193">
        <f t="shared" si="4"/>
        <v>-123</v>
      </c>
      <c r="H47" s="194">
        <f>(G47/F47)*100</f>
        <v>-0.42159383033419029</v>
      </c>
      <c r="I47" s="54"/>
      <c r="J47" s="196">
        <v>0.97</v>
      </c>
    </row>
    <row r="48" spans="1:10" s="14" customFormat="1" ht="21" customHeight="1" x14ac:dyDescent="0.15">
      <c r="A48" s="204" t="s">
        <v>119</v>
      </c>
      <c r="B48" s="245">
        <v>12016</v>
      </c>
      <c r="C48" s="245">
        <v>30572</v>
      </c>
      <c r="D48" s="191">
        <v>14379</v>
      </c>
      <c r="E48" s="191">
        <v>16193</v>
      </c>
      <c r="F48" s="191">
        <v>30563</v>
      </c>
      <c r="G48" s="193">
        <f t="shared" si="4"/>
        <v>9</v>
      </c>
      <c r="H48" s="194">
        <f t="shared" si="5"/>
        <v>2.944737100415535E-2</v>
      </c>
      <c r="I48" s="212"/>
      <c r="J48" s="196">
        <v>0.96</v>
      </c>
    </row>
    <row r="49" spans="1:10" s="14" customFormat="1" ht="21" customHeight="1" x14ac:dyDescent="0.15">
      <c r="A49" s="204" t="s">
        <v>120</v>
      </c>
      <c r="B49" s="245">
        <v>13643</v>
      </c>
      <c r="C49" s="245">
        <v>31077</v>
      </c>
      <c r="D49" s="191">
        <v>15011</v>
      </c>
      <c r="E49" s="191">
        <v>16066</v>
      </c>
      <c r="F49" s="191">
        <v>31073</v>
      </c>
      <c r="G49" s="193">
        <f t="shared" si="4"/>
        <v>4</v>
      </c>
      <c r="H49" s="194">
        <f t="shared" si="5"/>
        <v>1.2872912174556689E-2</v>
      </c>
      <c r="I49" s="212"/>
      <c r="J49" s="196">
        <v>3.52</v>
      </c>
    </row>
    <row r="50" spans="1:10" s="14" customFormat="1" ht="21" customHeight="1" x14ac:dyDescent="0.15">
      <c r="A50" s="204" t="s">
        <v>121</v>
      </c>
      <c r="B50" s="245">
        <v>6249</v>
      </c>
      <c r="C50" s="245">
        <v>17819</v>
      </c>
      <c r="D50" s="191">
        <v>8862</v>
      </c>
      <c r="E50" s="191">
        <v>8957</v>
      </c>
      <c r="F50" s="191">
        <v>17809</v>
      </c>
      <c r="G50" s="193">
        <f t="shared" si="4"/>
        <v>10</v>
      </c>
      <c r="H50" s="194">
        <f t="shared" si="5"/>
        <v>5.6151384131618839E-2</v>
      </c>
      <c r="I50" s="54"/>
      <c r="J50" s="196">
        <v>13.17</v>
      </c>
    </row>
    <row r="51" spans="1:10" s="14" customFormat="1" ht="21" customHeight="1" thickBot="1" x14ac:dyDescent="0.2">
      <c r="A51" s="29" t="s">
        <v>33</v>
      </c>
      <c r="B51" s="254">
        <v>18083</v>
      </c>
      <c r="C51" s="254">
        <v>50126</v>
      </c>
      <c r="D51" s="256">
        <v>24781</v>
      </c>
      <c r="E51" s="256">
        <v>25345</v>
      </c>
      <c r="F51" s="256">
        <v>50129</v>
      </c>
      <c r="G51" s="257">
        <f t="shared" si="4"/>
        <v>-3</v>
      </c>
      <c r="H51" s="58">
        <f t="shared" si="5"/>
        <v>-5.9845598356240894E-3</v>
      </c>
      <c r="I51" s="258"/>
      <c r="J51" s="16">
        <v>19.16</v>
      </c>
    </row>
    <row r="52" spans="1:10" s="30" customFormat="1" ht="15" thickTop="1" x14ac:dyDescent="0.15">
      <c r="A52" s="60" t="s">
        <v>129</v>
      </c>
      <c r="B52" s="61"/>
      <c r="C52" s="60"/>
      <c r="D52" s="60"/>
      <c r="E52" s="60"/>
      <c r="F52" s="60"/>
      <c r="G52" s="60"/>
      <c r="H52" s="60"/>
      <c r="I52" s="62"/>
      <c r="J52" s="62"/>
    </row>
    <row r="53" spans="1:10" s="30" customFormat="1" ht="14.25" x14ac:dyDescent="0.15">
      <c r="A53" s="117"/>
      <c r="B53" s="61"/>
      <c r="C53" s="60"/>
      <c r="D53" s="60"/>
      <c r="E53" s="60"/>
      <c r="F53" s="60"/>
      <c r="G53" s="60"/>
      <c r="H53" s="60"/>
      <c r="I53" s="62"/>
      <c r="J53" s="62"/>
    </row>
  </sheetData>
  <mergeCells count="9">
    <mergeCell ref="A1:J1"/>
    <mergeCell ref="I3:J3"/>
    <mergeCell ref="A5:A6"/>
    <mergeCell ref="B5:B6"/>
    <mergeCell ref="C5:E5"/>
    <mergeCell ref="F5:F6"/>
    <mergeCell ref="G5:H5"/>
    <mergeCell ref="I5:I6"/>
    <mergeCell ref="J5:J6"/>
  </mergeCells>
  <phoneticPr fontId="3" type="noConversion"/>
  <conditionalFormatting sqref="C43:C51">
    <cfRule type="dataBar" priority="3">
      <dataBar>
        <cfvo type="min"/>
        <cfvo type="max"/>
        <color rgb="FF63C384"/>
      </dataBar>
    </cfRule>
  </conditionalFormatting>
  <conditionalFormatting sqref="C31:C41">
    <cfRule type="dataBar" priority="2">
      <dataBar>
        <cfvo type="min"/>
        <cfvo type="max"/>
        <color rgb="FF63C384"/>
      </dataBar>
    </cfRule>
  </conditionalFormatting>
  <conditionalFormatting sqref="C11:C29">
    <cfRule type="dataBar" priority="1">
      <dataBar>
        <cfvo type="min"/>
        <cfvo type="max"/>
        <color rgb="FF63C384"/>
      </dataBar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J53"/>
  <sheetViews>
    <sheetView zoomScaleNormal="100" workbookViewId="0">
      <pane ySplit="10" topLeftCell="A11" activePane="bottomLeft" state="frozen"/>
      <selection activeCell="M30" sqref="M30"/>
      <selection pane="bottomLeft" activeCell="O20" sqref="O20"/>
    </sheetView>
  </sheetViews>
  <sheetFormatPr defaultRowHeight="13.5" x14ac:dyDescent="0.15"/>
  <cols>
    <col min="1" max="1" width="7.77734375" style="14" customWidth="1"/>
    <col min="2" max="2" width="8.109375" style="14" customWidth="1"/>
    <col min="3" max="3" width="18.88671875" style="14" customWidth="1"/>
    <col min="4" max="4" width="8.21875" style="14" customWidth="1"/>
    <col min="5" max="5" width="8.33203125" style="14" customWidth="1"/>
    <col min="6" max="6" width="9.33203125" style="14" customWidth="1"/>
    <col min="7" max="7" width="9.44140625" customWidth="1"/>
    <col min="8" max="8" width="9.33203125" customWidth="1"/>
    <col min="9" max="9" width="11.33203125" style="71" customWidth="1"/>
    <col min="10" max="10" width="7.44140625" customWidth="1"/>
    <col min="11" max="11" width="6.21875" customWidth="1"/>
    <col min="12" max="14" width="9.109375" customWidth="1"/>
  </cols>
  <sheetData>
    <row r="1" spans="1:10" ht="26.25" customHeight="1" thickTop="1" x14ac:dyDescent="0.25">
      <c r="A1" s="276" t="s">
        <v>232</v>
      </c>
      <c r="B1" s="292"/>
      <c r="C1" s="292"/>
      <c r="D1" s="292"/>
      <c r="E1" s="292"/>
      <c r="F1" s="292"/>
      <c r="G1" s="292"/>
      <c r="H1" s="292"/>
      <c r="I1" s="292"/>
      <c r="J1" s="293"/>
    </row>
    <row r="2" spans="1:10" ht="6.75" customHeight="1" x14ac:dyDescent="0.15">
      <c r="A2" s="24"/>
      <c r="B2" s="25"/>
      <c r="C2" s="25"/>
      <c r="D2" s="25"/>
      <c r="E2" s="25"/>
      <c r="F2" s="25"/>
      <c r="G2" s="1"/>
      <c r="H2" s="1"/>
      <c r="I2" s="70"/>
      <c r="J2" s="2"/>
    </row>
    <row r="3" spans="1:10" ht="14.25" x14ac:dyDescent="0.15">
      <c r="A3" s="125" t="s">
        <v>231</v>
      </c>
      <c r="B3" s="4"/>
      <c r="C3" s="4"/>
      <c r="D3" s="4"/>
      <c r="E3" s="4"/>
      <c r="F3" s="4"/>
      <c r="G3" s="4"/>
      <c r="H3" s="4"/>
      <c r="I3" s="279" t="s">
        <v>51</v>
      </c>
      <c r="J3" s="280"/>
    </row>
    <row r="4" spans="1:10" ht="3.75" customHeight="1" thickBot="1" x14ac:dyDescent="0.2">
      <c r="A4" s="3"/>
      <c r="B4" s="4"/>
      <c r="C4" s="4"/>
      <c r="D4" s="4"/>
      <c r="E4" s="4"/>
      <c r="F4" s="4"/>
      <c r="G4" s="4"/>
      <c r="H4" s="4"/>
      <c r="I4" s="123"/>
      <c r="J4" s="124"/>
    </row>
    <row r="5" spans="1:10" s="14" customFormat="1" ht="18" customHeight="1" x14ac:dyDescent="0.15">
      <c r="A5" s="281" t="s">
        <v>35</v>
      </c>
      <c r="B5" s="283" t="s">
        <v>36</v>
      </c>
      <c r="C5" s="285" t="s">
        <v>74</v>
      </c>
      <c r="D5" s="286"/>
      <c r="E5" s="287"/>
      <c r="F5" s="288" t="s">
        <v>38</v>
      </c>
      <c r="G5" s="283" t="s">
        <v>2</v>
      </c>
      <c r="H5" s="283"/>
      <c r="I5" s="283" t="s">
        <v>3</v>
      </c>
      <c r="J5" s="290" t="s">
        <v>66</v>
      </c>
    </row>
    <row r="6" spans="1:10" s="14" customFormat="1" ht="18" customHeight="1" thickBot="1" x14ac:dyDescent="0.2">
      <c r="A6" s="282"/>
      <c r="B6" s="284" t="s">
        <v>39</v>
      </c>
      <c r="C6" s="18" t="s">
        <v>0</v>
      </c>
      <c r="D6" s="249" t="s">
        <v>40</v>
      </c>
      <c r="E6" s="249" t="s">
        <v>1</v>
      </c>
      <c r="F6" s="289"/>
      <c r="G6" s="249" t="s">
        <v>5</v>
      </c>
      <c r="H6" s="249" t="s">
        <v>6</v>
      </c>
      <c r="I6" s="284"/>
      <c r="J6" s="294"/>
    </row>
    <row r="7" spans="1:10" s="14" customFormat="1" ht="6.75" customHeight="1" x14ac:dyDescent="0.15">
      <c r="A7" s="5"/>
      <c r="B7" s="6"/>
      <c r="C7" s="6"/>
      <c r="D7" s="6"/>
      <c r="E7" s="6"/>
      <c r="F7" s="6"/>
      <c r="G7" s="6"/>
      <c r="H7" s="6"/>
      <c r="I7" s="7"/>
      <c r="J7" s="13"/>
    </row>
    <row r="8" spans="1:10" s="14" customFormat="1" ht="24" customHeight="1" x14ac:dyDescent="0.15">
      <c r="A8" s="19" t="s">
        <v>8</v>
      </c>
      <c r="B8" s="20">
        <f>SUM(B10,B30,B42)</f>
        <v>418085</v>
      </c>
      <c r="C8" s="20">
        <f>SUM(C10,C30,C42)</f>
        <v>1043997</v>
      </c>
      <c r="D8" s="20">
        <f>SUM(D10,D30,D42)</f>
        <v>512223</v>
      </c>
      <c r="E8" s="20">
        <f>SUM(E10,E30,E42)</f>
        <v>531774</v>
      </c>
      <c r="F8" s="20">
        <f>SUM(F10,F30,F42)</f>
        <v>1044189</v>
      </c>
      <c r="G8" s="21">
        <f>C8-F8</f>
        <v>-192</v>
      </c>
      <c r="H8" s="22">
        <f>(G8/F8)*100</f>
        <v>-1.8387475830524934E-2</v>
      </c>
      <c r="I8" s="158"/>
      <c r="J8" s="157">
        <f>SUM(J10+J30+J42)</f>
        <v>268.05</v>
      </c>
    </row>
    <row r="9" spans="1:10" s="14" customFormat="1" ht="6" customHeight="1" x14ac:dyDescent="0.15">
      <c r="A9" s="8"/>
      <c r="B9" s="9"/>
      <c r="C9" s="9"/>
      <c r="D9" s="9"/>
      <c r="E9" s="9"/>
      <c r="F9" s="9"/>
      <c r="G9" s="9"/>
      <c r="H9" s="10"/>
      <c r="I9" s="10"/>
      <c r="J9" s="11"/>
    </row>
    <row r="10" spans="1:10" s="14" customFormat="1" ht="22.5" customHeight="1" x14ac:dyDescent="0.15">
      <c r="A10" s="26" t="s">
        <v>9</v>
      </c>
      <c r="B10" s="77">
        <f>SUM(B11:B29)</f>
        <v>185935</v>
      </c>
      <c r="C10" s="77">
        <f>SUM(C11:C29)</f>
        <v>450011</v>
      </c>
      <c r="D10" s="77">
        <f>SUM(D11:D29)</f>
        <v>223168</v>
      </c>
      <c r="E10" s="77">
        <f>SUM(E11:E29)</f>
        <v>226843</v>
      </c>
      <c r="F10" s="77">
        <f>SUM(F11:F29)</f>
        <v>450449</v>
      </c>
      <c r="G10" s="48">
        <f>C10-F10</f>
        <v>-438</v>
      </c>
      <c r="H10" s="49">
        <f>(G10/F10)*100</f>
        <v>-9.7236313100928187E-2</v>
      </c>
      <c r="I10" s="49"/>
      <c r="J10" s="12">
        <v>165.55</v>
      </c>
    </row>
    <row r="11" spans="1:10" s="14" customFormat="1" ht="18" customHeight="1" x14ac:dyDescent="0.15">
      <c r="A11" s="190" t="s">
        <v>10</v>
      </c>
      <c r="B11" s="251">
        <v>7489</v>
      </c>
      <c r="C11" s="251">
        <v>16348</v>
      </c>
      <c r="D11" s="191">
        <v>8421</v>
      </c>
      <c r="E11" s="191">
        <v>7927</v>
      </c>
      <c r="F11" s="191">
        <v>16414</v>
      </c>
      <c r="G11" s="193">
        <f>C11-F11</f>
        <v>-66</v>
      </c>
      <c r="H11" s="194">
        <f t="shared" ref="H11:H29" si="0">(G11/F11)*100</f>
        <v>-0.40209577190203488</v>
      </c>
      <c r="I11" s="120"/>
      <c r="J11" s="11">
        <v>5.62</v>
      </c>
    </row>
    <row r="12" spans="1:10" s="14" customFormat="1" ht="18" customHeight="1" x14ac:dyDescent="0.15">
      <c r="A12" s="190" t="s">
        <v>89</v>
      </c>
      <c r="B12" s="245">
        <v>9469</v>
      </c>
      <c r="C12" s="245">
        <v>24356</v>
      </c>
      <c r="D12" s="191">
        <v>11757</v>
      </c>
      <c r="E12" s="191">
        <v>12599</v>
      </c>
      <c r="F12" s="191">
        <v>24294</v>
      </c>
      <c r="G12" s="193">
        <f t="shared" ref="G12:G29" si="1">C12-F12</f>
        <v>62</v>
      </c>
      <c r="H12" s="194">
        <f t="shared" si="0"/>
        <v>0.25520704700749158</v>
      </c>
      <c r="I12" s="121"/>
      <c r="J12" s="11">
        <v>12.69</v>
      </c>
    </row>
    <row r="13" spans="1:10" s="14" customFormat="1" ht="18" customHeight="1" x14ac:dyDescent="0.15">
      <c r="A13" s="190" t="s">
        <v>11</v>
      </c>
      <c r="B13" s="245">
        <v>16885</v>
      </c>
      <c r="C13" s="245">
        <v>42601</v>
      </c>
      <c r="D13" s="191">
        <v>20886</v>
      </c>
      <c r="E13" s="191">
        <v>21715</v>
      </c>
      <c r="F13" s="191">
        <v>42498</v>
      </c>
      <c r="G13" s="193">
        <f t="shared" si="1"/>
        <v>103</v>
      </c>
      <c r="H13" s="194">
        <f t="shared" si="0"/>
        <v>0.24236434655748504</v>
      </c>
      <c r="I13" s="120"/>
      <c r="J13" s="11">
        <v>11.32</v>
      </c>
    </row>
    <row r="14" spans="1:10" s="14" customFormat="1" ht="18" customHeight="1" x14ac:dyDescent="0.15">
      <c r="A14" s="190" t="s">
        <v>12</v>
      </c>
      <c r="B14" s="245">
        <v>9994</v>
      </c>
      <c r="C14" s="245">
        <v>23044</v>
      </c>
      <c r="D14" s="191">
        <v>11427</v>
      </c>
      <c r="E14" s="191">
        <v>11617</v>
      </c>
      <c r="F14" s="191">
        <v>23146</v>
      </c>
      <c r="G14" s="193">
        <f t="shared" si="1"/>
        <v>-102</v>
      </c>
      <c r="H14" s="194">
        <f t="shared" si="0"/>
        <v>-0.44068089518707332</v>
      </c>
      <c r="I14" s="121"/>
      <c r="J14" s="11">
        <v>2.19</v>
      </c>
    </row>
    <row r="15" spans="1:10" s="14" customFormat="1" ht="18" customHeight="1" x14ac:dyDescent="0.15">
      <c r="A15" s="190" t="s">
        <v>13</v>
      </c>
      <c r="B15" s="245">
        <v>4821</v>
      </c>
      <c r="C15" s="245">
        <v>12074</v>
      </c>
      <c r="D15" s="191">
        <v>5868</v>
      </c>
      <c r="E15" s="191">
        <v>6206</v>
      </c>
      <c r="F15" s="191">
        <v>12061</v>
      </c>
      <c r="G15" s="193">
        <f t="shared" si="1"/>
        <v>13</v>
      </c>
      <c r="H15" s="194">
        <f t="shared" si="0"/>
        <v>0.10778542409418787</v>
      </c>
      <c r="I15" s="120"/>
      <c r="J15" s="11">
        <v>0.92</v>
      </c>
    </row>
    <row r="16" spans="1:10" s="14" customFormat="1" ht="18" customHeight="1" x14ac:dyDescent="0.15">
      <c r="A16" s="190" t="s">
        <v>14</v>
      </c>
      <c r="B16" s="245">
        <v>1324</v>
      </c>
      <c r="C16" s="245">
        <v>2573</v>
      </c>
      <c r="D16" s="191">
        <v>1338</v>
      </c>
      <c r="E16" s="191">
        <v>1235</v>
      </c>
      <c r="F16" s="191">
        <v>2608</v>
      </c>
      <c r="G16" s="193">
        <f t="shared" si="1"/>
        <v>-35</v>
      </c>
      <c r="H16" s="194">
        <f t="shared" si="0"/>
        <v>-1.3420245398773007</v>
      </c>
      <c r="I16" s="121"/>
      <c r="J16" s="11">
        <v>25.35</v>
      </c>
    </row>
    <row r="17" spans="1:10" s="14" customFormat="1" ht="18" customHeight="1" x14ac:dyDescent="0.15">
      <c r="A17" s="190" t="s">
        <v>228</v>
      </c>
      <c r="B17" s="245">
        <v>8853</v>
      </c>
      <c r="C17" s="245">
        <v>20216</v>
      </c>
      <c r="D17" s="191">
        <v>9886</v>
      </c>
      <c r="E17" s="191">
        <v>10330</v>
      </c>
      <c r="F17" s="191">
        <v>20075</v>
      </c>
      <c r="G17" s="193">
        <f t="shared" si="1"/>
        <v>141</v>
      </c>
      <c r="H17" s="194">
        <f t="shared" si="0"/>
        <v>0.7023661270236613</v>
      </c>
      <c r="I17" s="121"/>
      <c r="J17" s="196">
        <v>6.76</v>
      </c>
    </row>
    <row r="18" spans="1:10" s="14" customFormat="1" ht="18" customHeight="1" x14ac:dyDescent="0.15">
      <c r="A18" s="190" t="s">
        <v>16</v>
      </c>
      <c r="B18" s="245">
        <v>6086</v>
      </c>
      <c r="C18" s="246">
        <v>14961</v>
      </c>
      <c r="D18" s="191">
        <v>7575</v>
      </c>
      <c r="E18" s="191">
        <v>7386</v>
      </c>
      <c r="F18" s="191">
        <v>14909</v>
      </c>
      <c r="G18" s="193">
        <f t="shared" si="1"/>
        <v>52</v>
      </c>
      <c r="H18" s="194">
        <f t="shared" si="0"/>
        <v>0.34878261452813736</v>
      </c>
      <c r="I18" s="122" t="s">
        <v>92</v>
      </c>
      <c r="J18" s="11">
        <v>11.57</v>
      </c>
    </row>
    <row r="19" spans="1:10" s="14" customFormat="1" ht="18" customHeight="1" x14ac:dyDescent="0.15">
      <c r="A19" s="190" t="s">
        <v>17</v>
      </c>
      <c r="B19" s="245">
        <v>12908</v>
      </c>
      <c r="C19" s="246">
        <v>31814</v>
      </c>
      <c r="D19" s="191">
        <v>15979</v>
      </c>
      <c r="E19" s="191">
        <v>15835</v>
      </c>
      <c r="F19" s="191">
        <v>31833</v>
      </c>
      <c r="G19" s="193">
        <f t="shared" si="1"/>
        <v>-19</v>
      </c>
      <c r="H19" s="194">
        <f t="shared" si="0"/>
        <v>-5.9686488863757735E-2</v>
      </c>
      <c r="I19" s="121" t="s">
        <v>136</v>
      </c>
      <c r="J19" s="11">
        <v>25.04</v>
      </c>
    </row>
    <row r="20" spans="1:10" s="14" customFormat="1" ht="18" customHeight="1" x14ac:dyDescent="0.15">
      <c r="A20" s="190" t="s">
        <v>18</v>
      </c>
      <c r="B20" s="245">
        <v>15903</v>
      </c>
      <c r="C20" s="246">
        <v>36534</v>
      </c>
      <c r="D20" s="191">
        <v>18612</v>
      </c>
      <c r="E20" s="191">
        <v>17922</v>
      </c>
      <c r="F20" s="191">
        <v>36546</v>
      </c>
      <c r="G20" s="193">
        <f t="shared" si="1"/>
        <v>-12</v>
      </c>
      <c r="H20" s="194">
        <f t="shared" si="0"/>
        <v>-3.2835330815957971E-2</v>
      </c>
      <c r="I20" s="121" t="s">
        <v>233</v>
      </c>
      <c r="J20" s="11">
        <v>15.05</v>
      </c>
    </row>
    <row r="21" spans="1:10" s="14" customFormat="1" ht="18" customHeight="1" x14ac:dyDescent="0.15">
      <c r="A21" s="190" t="s">
        <v>19</v>
      </c>
      <c r="B21" s="245">
        <v>7093</v>
      </c>
      <c r="C21" s="246">
        <v>16642</v>
      </c>
      <c r="D21" s="191">
        <v>8530</v>
      </c>
      <c r="E21" s="191">
        <v>8112</v>
      </c>
      <c r="F21" s="191">
        <v>16734</v>
      </c>
      <c r="G21" s="193">
        <f t="shared" si="1"/>
        <v>-92</v>
      </c>
      <c r="H21" s="194">
        <f t="shared" si="0"/>
        <v>-0.54977889327118445</v>
      </c>
      <c r="I21" s="121" t="s">
        <v>234</v>
      </c>
      <c r="J21" s="11">
        <v>13.78</v>
      </c>
    </row>
    <row r="22" spans="1:10" s="14" customFormat="1" ht="18" customHeight="1" x14ac:dyDescent="0.15">
      <c r="A22" s="190" t="s">
        <v>20</v>
      </c>
      <c r="B22" s="245">
        <v>16134</v>
      </c>
      <c r="C22" s="246">
        <v>39826</v>
      </c>
      <c r="D22" s="191">
        <v>19361</v>
      </c>
      <c r="E22" s="191">
        <v>20465</v>
      </c>
      <c r="F22" s="191">
        <v>39944</v>
      </c>
      <c r="G22" s="193">
        <f t="shared" si="1"/>
        <v>-118</v>
      </c>
      <c r="H22" s="194">
        <f t="shared" si="0"/>
        <v>-0.29541357901061488</v>
      </c>
      <c r="I22" s="121" t="s">
        <v>235</v>
      </c>
      <c r="J22" s="11">
        <v>2.31</v>
      </c>
    </row>
    <row r="23" spans="1:10" s="14" customFormat="1" ht="18" customHeight="1" x14ac:dyDescent="0.15">
      <c r="A23" s="190" t="s">
        <v>21</v>
      </c>
      <c r="B23" s="245">
        <v>12767</v>
      </c>
      <c r="C23" s="246">
        <v>34384</v>
      </c>
      <c r="D23" s="191">
        <v>16671</v>
      </c>
      <c r="E23" s="191">
        <v>17713</v>
      </c>
      <c r="F23" s="191">
        <v>34451</v>
      </c>
      <c r="G23" s="193">
        <f t="shared" si="1"/>
        <v>-67</v>
      </c>
      <c r="H23" s="194">
        <f t="shared" si="0"/>
        <v>-0.19447911526515921</v>
      </c>
      <c r="I23" s="121" t="s">
        <v>236</v>
      </c>
      <c r="J23" s="11">
        <v>1.94</v>
      </c>
    </row>
    <row r="24" spans="1:10" s="14" customFormat="1" ht="18" customHeight="1" x14ac:dyDescent="0.15">
      <c r="A24" s="190" t="s">
        <v>22</v>
      </c>
      <c r="B24" s="245">
        <v>10482</v>
      </c>
      <c r="C24" s="246">
        <v>20923</v>
      </c>
      <c r="D24" s="191">
        <v>10780</v>
      </c>
      <c r="E24" s="191">
        <v>10143</v>
      </c>
      <c r="F24" s="191">
        <v>20979</v>
      </c>
      <c r="G24" s="193">
        <f t="shared" si="1"/>
        <v>-56</v>
      </c>
      <c r="H24" s="194">
        <f t="shared" si="0"/>
        <v>-0.26693360026693363</v>
      </c>
      <c r="I24" s="121"/>
      <c r="J24" s="11">
        <v>6.01</v>
      </c>
    </row>
    <row r="25" spans="1:10" s="14" customFormat="1" ht="18" customHeight="1" x14ac:dyDescent="0.15">
      <c r="A25" s="190" t="s">
        <v>23</v>
      </c>
      <c r="B25" s="245">
        <v>8933</v>
      </c>
      <c r="C25" s="246">
        <v>23416</v>
      </c>
      <c r="D25" s="191">
        <v>11378</v>
      </c>
      <c r="E25" s="191">
        <v>12038</v>
      </c>
      <c r="F25" s="191">
        <v>23520</v>
      </c>
      <c r="G25" s="193">
        <f t="shared" si="1"/>
        <v>-104</v>
      </c>
      <c r="H25" s="194">
        <f t="shared" si="0"/>
        <v>-0.44217687074829937</v>
      </c>
      <c r="I25" s="240"/>
      <c r="J25" s="11">
        <v>0.69</v>
      </c>
    </row>
    <row r="26" spans="1:10" s="14" customFormat="1" ht="18" customHeight="1" x14ac:dyDescent="0.15">
      <c r="A26" s="190" t="s">
        <v>24</v>
      </c>
      <c r="B26" s="245">
        <v>13414</v>
      </c>
      <c r="C26" s="246">
        <v>33905</v>
      </c>
      <c r="D26" s="191">
        <v>16729</v>
      </c>
      <c r="E26" s="191">
        <v>17176</v>
      </c>
      <c r="F26" s="191">
        <v>33976</v>
      </c>
      <c r="G26" s="193">
        <f t="shared" si="1"/>
        <v>-71</v>
      </c>
      <c r="H26" s="194">
        <f t="shared" si="0"/>
        <v>-0.20897103838003295</v>
      </c>
      <c r="I26" s="240"/>
      <c r="J26" s="11">
        <v>4.28</v>
      </c>
    </row>
    <row r="27" spans="1:10" s="14" customFormat="1" ht="18" customHeight="1" x14ac:dyDescent="0.15">
      <c r="A27" s="190" t="s">
        <v>25</v>
      </c>
      <c r="B27" s="245">
        <v>19070</v>
      </c>
      <c r="C27" s="246">
        <v>48119</v>
      </c>
      <c r="D27" s="191">
        <v>23431</v>
      </c>
      <c r="E27" s="191">
        <v>24688</v>
      </c>
      <c r="F27" s="191">
        <v>48233</v>
      </c>
      <c r="G27" s="193">
        <f t="shared" si="1"/>
        <v>-114</v>
      </c>
      <c r="H27" s="194">
        <f t="shared" si="0"/>
        <v>-0.23635270457985197</v>
      </c>
      <c r="I27" s="121"/>
      <c r="J27" s="11">
        <v>1.94</v>
      </c>
    </row>
    <row r="28" spans="1:10" s="14" customFormat="1" ht="18" customHeight="1" x14ac:dyDescent="0.15">
      <c r="A28" s="190" t="s">
        <v>26</v>
      </c>
      <c r="B28" s="245">
        <v>2961</v>
      </c>
      <c r="C28" s="246">
        <v>5840</v>
      </c>
      <c r="D28" s="191">
        <v>3171</v>
      </c>
      <c r="E28" s="191">
        <v>2669</v>
      </c>
      <c r="F28" s="191">
        <v>5798</v>
      </c>
      <c r="G28" s="193">
        <f t="shared" si="1"/>
        <v>42</v>
      </c>
      <c r="H28" s="194">
        <f t="shared" si="0"/>
        <v>0.72438771990341499</v>
      </c>
      <c r="I28" s="241"/>
      <c r="J28" s="11">
        <v>7.3</v>
      </c>
    </row>
    <row r="29" spans="1:10" s="14" customFormat="1" ht="18" customHeight="1" x14ac:dyDescent="0.15">
      <c r="A29" s="190" t="s">
        <v>27</v>
      </c>
      <c r="B29" s="253">
        <v>1349</v>
      </c>
      <c r="C29" s="252">
        <v>2435</v>
      </c>
      <c r="D29" s="191">
        <v>1368</v>
      </c>
      <c r="E29" s="191">
        <v>1067</v>
      </c>
      <c r="F29" s="191">
        <v>2430</v>
      </c>
      <c r="G29" s="193">
        <f t="shared" si="1"/>
        <v>5</v>
      </c>
      <c r="H29" s="194">
        <f t="shared" si="0"/>
        <v>0.20576131687242799</v>
      </c>
      <c r="I29" s="197"/>
      <c r="J29" s="11">
        <v>10.79</v>
      </c>
    </row>
    <row r="30" spans="1:10" s="14" customFormat="1" ht="21.75" customHeight="1" x14ac:dyDescent="0.15">
      <c r="A30" s="28" t="s">
        <v>43</v>
      </c>
      <c r="B30" s="79">
        <f>SUM(B31:B41)</f>
        <v>120847</v>
      </c>
      <c r="C30" s="80">
        <f>SUM(C31:C41)</f>
        <v>296167</v>
      </c>
      <c r="D30" s="79">
        <f>SUM(D31:D41)</f>
        <v>144306</v>
      </c>
      <c r="E30" s="79">
        <f>SUM(E31:E41)</f>
        <v>151861</v>
      </c>
      <c r="F30" s="79">
        <f>SUM(F31:F41)</f>
        <v>296223</v>
      </c>
      <c r="G30" s="48">
        <f>C30-F30</f>
        <v>-56</v>
      </c>
      <c r="H30" s="55">
        <f>(G30/F30)*100</f>
        <v>-1.890467654436016E-2</v>
      </c>
      <c r="I30" s="241" t="s">
        <v>97</v>
      </c>
      <c r="J30" s="170">
        <v>59.94</v>
      </c>
    </row>
    <row r="31" spans="1:10" s="14" customFormat="1" ht="18.75" customHeight="1" x14ac:dyDescent="0.15">
      <c r="A31" s="204" t="s">
        <v>96</v>
      </c>
      <c r="B31" s="251">
        <v>11727</v>
      </c>
      <c r="C31" s="251">
        <v>34250</v>
      </c>
      <c r="D31" s="191">
        <v>16730</v>
      </c>
      <c r="E31" s="191">
        <v>17520</v>
      </c>
      <c r="F31" s="191">
        <v>34262</v>
      </c>
      <c r="G31" s="193">
        <f t="shared" ref="G31:G41" si="2">C31-F31</f>
        <v>-12</v>
      </c>
      <c r="H31" s="194">
        <f t="shared" ref="H31:H41" si="3">(G31/F31)*100</f>
        <v>-3.5024225089019902E-2</v>
      </c>
      <c r="I31" s="54" t="s">
        <v>99</v>
      </c>
      <c r="J31" s="196">
        <v>6.82</v>
      </c>
    </row>
    <row r="32" spans="1:10" s="14" customFormat="1" ht="18.75" customHeight="1" x14ac:dyDescent="0.15">
      <c r="A32" s="204" t="s">
        <v>98</v>
      </c>
      <c r="B32" s="245">
        <v>18716</v>
      </c>
      <c r="C32" s="245">
        <v>48319</v>
      </c>
      <c r="D32" s="191">
        <v>23504</v>
      </c>
      <c r="E32" s="191">
        <v>24815</v>
      </c>
      <c r="F32" s="191">
        <v>48357</v>
      </c>
      <c r="G32" s="193">
        <f t="shared" si="2"/>
        <v>-38</v>
      </c>
      <c r="H32" s="194">
        <f t="shared" si="3"/>
        <v>-7.8582211468866972E-2</v>
      </c>
      <c r="I32" s="54" t="s">
        <v>101</v>
      </c>
      <c r="J32" s="196">
        <v>2.84</v>
      </c>
    </row>
    <row r="33" spans="1:10" s="14" customFormat="1" ht="18.75" customHeight="1" x14ac:dyDescent="0.15">
      <c r="A33" s="204" t="s">
        <v>100</v>
      </c>
      <c r="B33" s="245">
        <v>10493</v>
      </c>
      <c r="C33" s="245">
        <v>25438</v>
      </c>
      <c r="D33" s="191">
        <v>12259</v>
      </c>
      <c r="E33" s="191">
        <v>13179</v>
      </c>
      <c r="F33" s="191">
        <v>25550</v>
      </c>
      <c r="G33" s="193">
        <f t="shared" si="2"/>
        <v>-112</v>
      </c>
      <c r="H33" s="194">
        <f t="shared" si="3"/>
        <v>-0.43835616438356162</v>
      </c>
      <c r="I33" s="54" t="s">
        <v>237</v>
      </c>
      <c r="J33" s="196">
        <v>1.53</v>
      </c>
    </row>
    <row r="34" spans="1:10" s="14" customFormat="1" ht="18.75" customHeight="1" x14ac:dyDescent="0.15">
      <c r="A34" s="204" t="s">
        <v>102</v>
      </c>
      <c r="B34" s="245">
        <v>14619</v>
      </c>
      <c r="C34" s="245">
        <v>39779</v>
      </c>
      <c r="D34" s="191">
        <v>19217</v>
      </c>
      <c r="E34" s="191">
        <v>20562</v>
      </c>
      <c r="F34" s="191">
        <v>39833</v>
      </c>
      <c r="G34" s="193">
        <f t="shared" si="2"/>
        <v>-54</v>
      </c>
      <c r="H34" s="194">
        <f t="shared" si="3"/>
        <v>-0.13556598799989958</v>
      </c>
      <c r="I34" s="54" t="s">
        <v>103</v>
      </c>
      <c r="J34" s="196">
        <v>5.67</v>
      </c>
    </row>
    <row r="35" spans="1:10" s="14" customFormat="1" ht="18.75" customHeight="1" x14ac:dyDescent="0.15">
      <c r="A35" s="204" t="s">
        <v>104</v>
      </c>
      <c r="B35" s="245">
        <v>13098</v>
      </c>
      <c r="C35" s="245">
        <v>32264</v>
      </c>
      <c r="D35" s="191">
        <v>15447</v>
      </c>
      <c r="E35" s="191">
        <v>16817</v>
      </c>
      <c r="F35" s="191">
        <v>32283</v>
      </c>
      <c r="G35" s="193">
        <f t="shared" si="2"/>
        <v>-19</v>
      </c>
      <c r="H35" s="194">
        <f t="shared" si="3"/>
        <v>-5.8854505467273804E-2</v>
      </c>
      <c r="I35" s="54" t="s">
        <v>105</v>
      </c>
      <c r="J35" s="196">
        <v>1.77</v>
      </c>
    </row>
    <row r="36" spans="1:10" s="14" customFormat="1" ht="18.75" customHeight="1" x14ac:dyDescent="0.15">
      <c r="A36" s="204" t="s">
        <v>28</v>
      </c>
      <c r="B36" s="245">
        <v>11251</v>
      </c>
      <c r="C36" s="245">
        <v>21580</v>
      </c>
      <c r="D36" s="191">
        <v>10433</v>
      </c>
      <c r="E36" s="191">
        <v>11147</v>
      </c>
      <c r="F36" s="191">
        <v>21590</v>
      </c>
      <c r="G36" s="193">
        <f t="shared" si="2"/>
        <v>-10</v>
      </c>
      <c r="H36" s="194">
        <f t="shared" si="3"/>
        <v>-4.6317739694302917E-2</v>
      </c>
      <c r="I36" s="54" t="s">
        <v>130</v>
      </c>
      <c r="J36" s="196">
        <v>0.8</v>
      </c>
    </row>
    <row r="37" spans="1:10" s="14" customFormat="1" ht="18.75" customHeight="1" x14ac:dyDescent="0.15">
      <c r="A37" s="204" t="s">
        <v>29</v>
      </c>
      <c r="B37" s="245">
        <v>9018</v>
      </c>
      <c r="C37" s="245">
        <v>25522</v>
      </c>
      <c r="D37" s="191">
        <v>12352</v>
      </c>
      <c r="E37" s="191">
        <v>13170</v>
      </c>
      <c r="F37" s="191">
        <v>25559</v>
      </c>
      <c r="G37" s="193">
        <f t="shared" si="2"/>
        <v>-37</v>
      </c>
      <c r="H37" s="194">
        <f t="shared" si="3"/>
        <v>-0.14476309714777572</v>
      </c>
      <c r="I37" s="54" t="s">
        <v>106</v>
      </c>
      <c r="J37" s="196">
        <v>2.21</v>
      </c>
    </row>
    <row r="38" spans="1:10" s="14" customFormat="1" ht="18.75" customHeight="1" x14ac:dyDescent="0.15">
      <c r="A38" s="204" t="s">
        <v>30</v>
      </c>
      <c r="B38" s="245">
        <v>5924</v>
      </c>
      <c r="C38" s="246">
        <v>16978</v>
      </c>
      <c r="D38" s="191">
        <v>8017</v>
      </c>
      <c r="E38" s="191">
        <v>8961</v>
      </c>
      <c r="F38" s="191">
        <v>17020</v>
      </c>
      <c r="G38" s="193">
        <f t="shared" si="2"/>
        <v>-42</v>
      </c>
      <c r="H38" s="194">
        <f t="shared" si="3"/>
        <v>-0.24676850763807284</v>
      </c>
      <c r="I38" s="54" t="s">
        <v>167</v>
      </c>
      <c r="J38" s="196">
        <v>0.63</v>
      </c>
    </row>
    <row r="39" spans="1:10" s="14" customFormat="1" ht="18.75" customHeight="1" x14ac:dyDescent="0.15">
      <c r="A39" s="204" t="s">
        <v>31</v>
      </c>
      <c r="B39" s="245">
        <v>1787</v>
      </c>
      <c r="C39" s="246">
        <v>3370</v>
      </c>
      <c r="D39" s="191">
        <v>1895</v>
      </c>
      <c r="E39" s="191">
        <v>1475</v>
      </c>
      <c r="F39" s="191">
        <v>3165</v>
      </c>
      <c r="G39" s="193">
        <f t="shared" si="2"/>
        <v>205</v>
      </c>
      <c r="H39" s="194">
        <f t="shared" si="3"/>
        <v>6.4770932069510261</v>
      </c>
      <c r="I39" s="54" t="s">
        <v>133</v>
      </c>
      <c r="J39" s="196">
        <v>10.28</v>
      </c>
    </row>
    <row r="40" spans="1:10" s="14" customFormat="1" ht="18.75" customHeight="1" x14ac:dyDescent="0.15">
      <c r="A40" s="204" t="s">
        <v>32</v>
      </c>
      <c r="B40" s="245">
        <v>14263</v>
      </c>
      <c r="C40" s="246">
        <v>26558</v>
      </c>
      <c r="D40" s="191">
        <v>12922</v>
      </c>
      <c r="E40" s="191">
        <v>13636</v>
      </c>
      <c r="F40" s="191">
        <v>26530</v>
      </c>
      <c r="G40" s="193">
        <f t="shared" si="2"/>
        <v>28</v>
      </c>
      <c r="H40" s="194">
        <f t="shared" si="3"/>
        <v>0.10554089709762532</v>
      </c>
      <c r="I40" s="54" t="s">
        <v>135</v>
      </c>
      <c r="J40" s="196">
        <v>2.41</v>
      </c>
    </row>
    <row r="41" spans="1:10" s="14" customFormat="1" ht="18.75" customHeight="1" x14ac:dyDescent="0.15">
      <c r="A41" s="204" t="s">
        <v>108</v>
      </c>
      <c r="B41" s="253">
        <v>9951</v>
      </c>
      <c r="C41" s="252">
        <v>22109</v>
      </c>
      <c r="D41" s="191">
        <v>11530</v>
      </c>
      <c r="E41" s="191">
        <v>10579</v>
      </c>
      <c r="F41" s="191">
        <v>22074</v>
      </c>
      <c r="G41" s="193">
        <f t="shared" si="2"/>
        <v>35</v>
      </c>
      <c r="H41" s="194">
        <f t="shared" si="3"/>
        <v>0.15855757905227871</v>
      </c>
      <c r="I41" s="54" t="s">
        <v>107</v>
      </c>
      <c r="J41" s="196">
        <v>24.98</v>
      </c>
    </row>
    <row r="42" spans="1:10" s="14" customFormat="1" ht="24" customHeight="1" x14ac:dyDescent="0.15">
      <c r="A42" s="28" t="s">
        <v>44</v>
      </c>
      <c r="B42" s="79">
        <f>SUM(B43:B51)</f>
        <v>111303</v>
      </c>
      <c r="C42" s="79">
        <f>SUM(C43:C51)</f>
        <v>297819</v>
      </c>
      <c r="D42" s="79">
        <f>SUM(D43:D51)</f>
        <v>144749</v>
      </c>
      <c r="E42" s="79">
        <f>SUM(E43:E51)</f>
        <v>153070</v>
      </c>
      <c r="F42" s="79">
        <f>SUM(F43:F51)</f>
        <v>297517</v>
      </c>
      <c r="G42" s="48">
        <f>C42-F42</f>
        <v>302</v>
      </c>
      <c r="H42" s="55">
        <f>(G42/F42)*100</f>
        <v>0.10150680465317947</v>
      </c>
      <c r="I42" s="53"/>
      <c r="J42" s="15">
        <v>42.56</v>
      </c>
    </row>
    <row r="43" spans="1:10" s="14" customFormat="1" ht="21" customHeight="1" x14ac:dyDescent="0.15">
      <c r="A43" s="204" t="s">
        <v>109</v>
      </c>
      <c r="B43" s="251">
        <v>10549</v>
      </c>
      <c r="C43" s="251">
        <v>28947</v>
      </c>
      <c r="D43" s="191">
        <v>14103</v>
      </c>
      <c r="E43" s="191">
        <v>14844</v>
      </c>
      <c r="F43" s="191">
        <v>29010</v>
      </c>
      <c r="G43" s="193">
        <f t="shared" ref="G43:G51" si="4">C43-F43</f>
        <v>-63</v>
      </c>
      <c r="H43" s="194">
        <f t="shared" ref="H43:H51" si="5">(G43/F43)*100</f>
        <v>-0.21716649431230611</v>
      </c>
      <c r="I43" s="211" t="s">
        <v>110</v>
      </c>
      <c r="J43" s="196">
        <v>0.65</v>
      </c>
    </row>
    <row r="44" spans="1:10" s="14" customFormat="1" ht="21" customHeight="1" x14ac:dyDescent="0.15">
      <c r="A44" s="204" t="s">
        <v>111</v>
      </c>
      <c r="B44" s="245">
        <v>8187</v>
      </c>
      <c r="C44" s="245">
        <v>19907</v>
      </c>
      <c r="D44" s="191">
        <v>9820</v>
      </c>
      <c r="E44" s="191">
        <v>10087</v>
      </c>
      <c r="F44" s="191">
        <v>19934</v>
      </c>
      <c r="G44" s="193">
        <f t="shared" si="4"/>
        <v>-27</v>
      </c>
      <c r="H44" s="194">
        <f t="shared" si="5"/>
        <v>-0.13544697501755795</v>
      </c>
      <c r="I44" s="54" t="s">
        <v>112</v>
      </c>
      <c r="J44" s="196">
        <v>0.82</v>
      </c>
    </row>
    <row r="45" spans="1:10" s="14" customFormat="1" ht="21" customHeight="1" x14ac:dyDescent="0.15">
      <c r="A45" s="204" t="s">
        <v>113</v>
      </c>
      <c r="B45" s="245">
        <v>12281</v>
      </c>
      <c r="C45" s="245">
        <v>37461</v>
      </c>
      <c r="D45" s="191">
        <v>18205</v>
      </c>
      <c r="E45" s="191">
        <v>19256</v>
      </c>
      <c r="F45" s="191">
        <v>37480</v>
      </c>
      <c r="G45" s="193">
        <f t="shared" si="4"/>
        <v>-19</v>
      </c>
      <c r="H45" s="194">
        <f t="shared" si="5"/>
        <v>-5.0693703308431162E-2</v>
      </c>
      <c r="I45" s="54" t="s">
        <v>114</v>
      </c>
      <c r="J45" s="196">
        <v>1.1200000000000001</v>
      </c>
    </row>
    <row r="46" spans="1:10" s="14" customFormat="1" ht="21" customHeight="1" x14ac:dyDescent="0.15">
      <c r="A46" s="204" t="s">
        <v>115</v>
      </c>
      <c r="B46" s="245">
        <v>19736</v>
      </c>
      <c r="C46" s="245">
        <v>52755</v>
      </c>
      <c r="D46" s="191">
        <v>25816</v>
      </c>
      <c r="E46" s="191">
        <v>26939</v>
      </c>
      <c r="F46" s="191">
        <v>52225</v>
      </c>
      <c r="G46" s="193">
        <f t="shared" si="4"/>
        <v>530</v>
      </c>
      <c r="H46" s="194">
        <f t="shared" si="5"/>
        <v>1.0148396361895644</v>
      </c>
      <c r="I46" s="54" t="s">
        <v>116</v>
      </c>
      <c r="J46" s="196">
        <v>2.19</v>
      </c>
    </row>
    <row r="47" spans="1:10" s="14" customFormat="1" ht="21" customHeight="1" x14ac:dyDescent="0.15">
      <c r="A47" s="204" t="s">
        <v>117</v>
      </c>
      <c r="B47" s="245">
        <v>10634</v>
      </c>
      <c r="C47" s="245">
        <v>29175</v>
      </c>
      <c r="D47" s="191">
        <v>13791</v>
      </c>
      <c r="E47" s="191">
        <v>15384</v>
      </c>
      <c r="F47" s="191">
        <v>29188</v>
      </c>
      <c r="G47" s="193">
        <f t="shared" si="4"/>
        <v>-13</v>
      </c>
      <c r="H47" s="194">
        <f>(G47/F47)*100</f>
        <v>-4.4538851582842265E-2</v>
      </c>
      <c r="I47" s="54" t="s">
        <v>118</v>
      </c>
      <c r="J47" s="196">
        <v>0.97</v>
      </c>
    </row>
    <row r="48" spans="1:10" s="14" customFormat="1" ht="21" customHeight="1" x14ac:dyDescent="0.15">
      <c r="A48" s="204" t="s">
        <v>119</v>
      </c>
      <c r="B48" s="245">
        <v>12007</v>
      </c>
      <c r="C48" s="245">
        <v>30563</v>
      </c>
      <c r="D48" s="191">
        <v>14373</v>
      </c>
      <c r="E48" s="191">
        <v>16190</v>
      </c>
      <c r="F48" s="191">
        <v>30674</v>
      </c>
      <c r="G48" s="193">
        <f t="shared" si="4"/>
        <v>-111</v>
      </c>
      <c r="H48" s="194">
        <f t="shared" si="5"/>
        <v>-0.36186998761165806</v>
      </c>
      <c r="I48" s="212"/>
      <c r="J48" s="196">
        <v>0.96</v>
      </c>
    </row>
    <row r="49" spans="1:10" s="14" customFormat="1" ht="21" customHeight="1" x14ac:dyDescent="0.15">
      <c r="A49" s="204" t="s">
        <v>120</v>
      </c>
      <c r="B49" s="245">
        <v>13608</v>
      </c>
      <c r="C49" s="245">
        <v>31073</v>
      </c>
      <c r="D49" s="191">
        <v>14995</v>
      </c>
      <c r="E49" s="191">
        <v>16078</v>
      </c>
      <c r="F49" s="191">
        <v>31116</v>
      </c>
      <c r="G49" s="193">
        <f t="shared" si="4"/>
        <v>-43</v>
      </c>
      <c r="H49" s="194">
        <f t="shared" si="5"/>
        <v>-0.13819256973904101</v>
      </c>
      <c r="I49" s="212"/>
      <c r="J49" s="196">
        <v>3.52</v>
      </c>
    </row>
    <row r="50" spans="1:10" s="14" customFormat="1" ht="21" customHeight="1" x14ac:dyDescent="0.15">
      <c r="A50" s="204" t="s">
        <v>121</v>
      </c>
      <c r="B50" s="245">
        <v>6235</v>
      </c>
      <c r="C50" s="246">
        <v>17809</v>
      </c>
      <c r="D50" s="191">
        <v>8863</v>
      </c>
      <c r="E50" s="191">
        <v>8946</v>
      </c>
      <c r="F50" s="191">
        <v>17814</v>
      </c>
      <c r="G50" s="193">
        <f t="shared" si="4"/>
        <v>-5</v>
      </c>
      <c r="H50" s="194">
        <f t="shared" si="5"/>
        <v>-2.8067811833389467E-2</v>
      </c>
      <c r="I50" s="54"/>
      <c r="J50" s="196">
        <v>13.17</v>
      </c>
    </row>
    <row r="51" spans="1:10" s="14" customFormat="1" ht="21" customHeight="1" thickBot="1" x14ac:dyDescent="0.2">
      <c r="A51" s="29" t="s">
        <v>33</v>
      </c>
      <c r="B51" s="254">
        <v>18066</v>
      </c>
      <c r="C51" s="255">
        <v>50129</v>
      </c>
      <c r="D51" s="256">
        <v>24783</v>
      </c>
      <c r="E51" s="256">
        <v>25346</v>
      </c>
      <c r="F51" s="256">
        <v>50076</v>
      </c>
      <c r="G51" s="257">
        <f t="shared" si="4"/>
        <v>53</v>
      </c>
      <c r="H51" s="58">
        <f t="shared" si="5"/>
        <v>0.10583912453071333</v>
      </c>
      <c r="I51" s="258"/>
      <c r="J51" s="16">
        <v>19.16</v>
      </c>
    </row>
    <row r="52" spans="1:10" s="30" customFormat="1" ht="15" thickTop="1" x14ac:dyDescent="0.15">
      <c r="A52" s="60" t="s">
        <v>129</v>
      </c>
      <c r="B52" s="61"/>
      <c r="C52" s="60"/>
      <c r="D52" s="60"/>
      <c r="E52" s="60"/>
      <c r="F52" s="60"/>
      <c r="G52" s="60"/>
      <c r="H52" s="60"/>
      <c r="I52" s="62"/>
      <c r="J52" s="62"/>
    </row>
    <row r="53" spans="1:10" s="30" customFormat="1" ht="14.25" x14ac:dyDescent="0.15">
      <c r="A53" s="117"/>
      <c r="B53" s="61"/>
      <c r="C53" s="60"/>
      <c r="D53" s="60"/>
      <c r="E53" s="60"/>
      <c r="F53" s="60"/>
      <c r="G53" s="60"/>
      <c r="H53" s="60"/>
      <c r="I53" s="62"/>
      <c r="J53" s="62"/>
    </row>
  </sheetData>
  <mergeCells count="9">
    <mergeCell ref="A1:J1"/>
    <mergeCell ref="I3:J3"/>
    <mergeCell ref="A5:A6"/>
    <mergeCell ref="B5:B6"/>
    <mergeCell ref="C5:E5"/>
    <mergeCell ref="F5:F6"/>
    <mergeCell ref="G5:H5"/>
    <mergeCell ref="I5:I6"/>
    <mergeCell ref="J5:J6"/>
  </mergeCells>
  <phoneticPr fontId="3" type="noConversion"/>
  <conditionalFormatting sqref="C43:C51">
    <cfRule type="dataBar" priority="3">
      <dataBar>
        <cfvo type="min"/>
        <cfvo type="max"/>
        <color rgb="FF63C384"/>
      </dataBar>
    </cfRule>
  </conditionalFormatting>
  <conditionalFormatting sqref="C31:C41">
    <cfRule type="dataBar" priority="2">
      <dataBar>
        <cfvo type="min"/>
        <cfvo type="max"/>
        <color rgb="FF63C384"/>
      </dataBar>
    </cfRule>
  </conditionalFormatting>
  <conditionalFormatting sqref="C11:C29">
    <cfRule type="dataBar" priority="1">
      <dataBar>
        <cfvo type="min"/>
        <cfvo type="max"/>
        <color rgb="FF63C384"/>
      </dataBar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J61"/>
  <sheetViews>
    <sheetView zoomScaleNormal="100" workbookViewId="0">
      <pane ySplit="10" topLeftCell="A11" activePane="bottomLeft" state="frozen"/>
      <selection activeCell="M30" sqref="M30"/>
      <selection pane="bottomLeft" activeCell="O21" sqref="O21"/>
    </sheetView>
  </sheetViews>
  <sheetFormatPr defaultRowHeight="13.5" x14ac:dyDescent="0.15"/>
  <cols>
    <col min="1" max="1" width="7.77734375" style="14" customWidth="1"/>
    <col min="2" max="2" width="8.109375" style="14" customWidth="1"/>
    <col min="3" max="3" width="18.88671875" style="14" customWidth="1"/>
    <col min="4" max="4" width="8.21875" style="14" customWidth="1"/>
    <col min="5" max="5" width="8.33203125" style="14" customWidth="1"/>
    <col min="6" max="6" width="9.33203125" style="14" customWidth="1"/>
    <col min="7" max="7" width="9.44140625" customWidth="1"/>
    <col min="8" max="8" width="9.33203125" customWidth="1"/>
    <col min="9" max="9" width="11.33203125" style="71" customWidth="1"/>
    <col min="10" max="10" width="7.44140625" customWidth="1"/>
    <col min="11" max="11" width="6.21875" customWidth="1"/>
    <col min="12" max="14" width="9.109375" customWidth="1"/>
  </cols>
  <sheetData>
    <row r="1" spans="1:10" ht="26.25" customHeight="1" thickTop="1" x14ac:dyDescent="0.25">
      <c r="A1" s="276" t="s">
        <v>229</v>
      </c>
      <c r="B1" s="292"/>
      <c r="C1" s="292"/>
      <c r="D1" s="292"/>
      <c r="E1" s="292"/>
      <c r="F1" s="292"/>
      <c r="G1" s="292"/>
      <c r="H1" s="292"/>
      <c r="I1" s="292"/>
      <c r="J1" s="293"/>
    </row>
    <row r="2" spans="1:10" ht="6.75" customHeight="1" x14ac:dyDescent="0.15">
      <c r="A2" s="24"/>
      <c r="B2" s="25"/>
      <c r="C2" s="25"/>
      <c r="D2" s="25"/>
      <c r="E2" s="25"/>
      <c r="F2" s="25"/>
      <c r="G2" s="1"/>
      <c r="H2" s="1"/>
      <c r="I2" s="70"/>
      <c r="J2" s="2"/>
    </row>
    <row r="3" spans="1:10" ht="14.25" x14ac:dyDescent="0.15">
      <c r="A3" s="125" t="s">
        <v>230</v>
      </c>
      <c r="B3" s="4"/>
      <c r="C3" s="4"/>
      <c r="D3" s="4"/>
      <c r="E3" s="4"/>
      <c r="F3" s="4"/>
      <c r="G3" s="4"/>
      <c r="H3" s="4"/>
      <c r="I3" s="279" t="s">
        <v>51</v>
      </c>
      <c r="J3" s="280"/>
    </row>
    <row r="4" spans="1:10" ht="3.75" customHeight="1" thickBot="1" x14ac:dyDescent="0.2">
      <c r="A4" s="3"/>
      <c r="B4" s="4"/>
      <c r="C4" s="4"/>
      <c r="D4" s="4"/>
      <c r="E4" s="4"/>
      <c r="F4" s="4"/>
      <c r="G4" s="4"/>
      <c r="H4" s="4"/>
      <c r="I4" s="123"/>
      <c r="J4" s="124"/>
    </row>
    <row r="5" spans="1:10" s="14" customFormat="1" ht="18" customHeight="1" x14ac:dyDescent="0.15">
      <c r="A5" s="281" t="s">
        <v>35</v>
      </c>
      <c r="B5" s="283" t="s">
        <v>36</v>
      </c>
      <c r="C5" s="285" t="s">
        <v>74</v>
      </c>
      <c r="D5" s="286"/>
      <c r="E5" s="287"/>
      <c r="F5" s="288" t="s">
        <v>38</v>
      </c>
      <c r="G5" s="283" t="s">
        <v>2</v>
      </c>
      <c r="H5" s="283"/>
      <c r="I5" s="283" t="s">
        <v>3</v>
      </c>
      <c r="J5" s="290" t="s">
        <v>66</v>
      </c>
    </row>
    <row r="6" spans="1:10" s="14" customFormat="1" ht="18" customHeight="1" thickBot="1" x14ac:dyDescent="0.2">
      <c r="A6" s="282"/>
      <c r="B6" s="284" t="s">
        <v>39</v>
      </c>
      <c r="C6" s="18" t="s">
        <v>0</v>
      </c>
      <c r="D6" s="248" t="s">
        <v>40</v>
      </c>
      <c r="E6" s="248" t="s">
        <v>1</v>
      </c>
      <c r="F6" s="289"/>
      <c r="G6" s="248" t="s">
        <v>5</v>
      </c>
      <c r="H6" s="248" t="s">
        <v>6</v>
      </c>
      <c r="I6" s="284"/>
      <c r="J6" s="294"/>
    </row>
    <row r="7" spans="1:10" s="14" customFormat="1" ht="6.75" customHeight="1" x14ac:dyDescent="0.15">
      <c r="A7" s="5"/>
      <c r="B7" s="6"/>
      <c r="C7" s="6"/>
      <c r="D7" s="6"/>
      <c r="E7" s="6"/>
      <c r="F7" s="6"/>
      <c r="G7" s="6"/>
      <c r="H7" s="6"/>
      <c r="I7" s="7"/>
      <c r="J7" s="13"/>
    </row>
    <row r="8" spans="1:10" s="14" customFormat="1" ht="24" customHeight="1" x14ac:dyDescent="0.15">
      <c r="A8" s="19" t="s">
        <v>8</v>
      </c>
      <c r="B8" s="20">
        <f>SUM(B10,B32,B47)</f>
        <v>417607</v>
      </c>
      <c r="C8" s="20">
        <f>SUM(C10,C32,C47)</f>
        <v>1044189</v>
      </c>
      <c r="D8" s="20">
        <f>SUM(D10,D32,D47)</f>
        <v>512359</v>
      </c>
      <c r="E8" s="20">
        <f>SUM(E10,E32,E47)</f>
        <v>531830</v>
      </c>
      <c r="F8" s="20">
        <f>SUM(F10,F32,F47)</f>
        <v>1043958</v>
      </c>
      <c r="G8" s="21">
        <f>C8-F8</f>
        <v>231</v>
      </c>
      <c r="H8" s="22">
        <f>(G8/F8)*100</f>
        <v>2.2127326961429484E-2</v>
      </c>
      <c r="I8" s="158"/>
      <c r="J8" s="157">
        <f>SUM(J10+J32+J47)</f>
        <v>268.05</v>
      </c>
    </row>
    <row r="9" spans="1:10" s="14" customFormat="1" ht="6" customHeight="1" x14ac:dyDescent="0.15">
      <c r="A9" s="8"/>
      <c r="B9" s="9"/>
      <c r="C9" s="9"/>
      <c r="D9" s="9"/>
      <c r="E9" s="9"/>
      <c r="F9" s="9"/>
      <c r="G9" s="9"/>
      <c r="H9" s="10"/>
      <c r="I9" s="10"/>
      <c r="J9" s="11"/>
    </row>
    <row r="10" spans="1:10" s="14" customFormat="1" ht="22.5" customHeight="1" x14ac:dyDescent="0.15">
      <c r="A10" s="26" t="s">
        <v>9</v>
      </c>
      <c r="B10" s="77">
        <f>SUM(B12:B30)</f>
        <v>185883</v>
      </c>
      <c r="C10" s="77">
        <f>SUM(C12:C30)</f>
        <v>450449</v>
      </c>
      <c r="D10" s="77">
        <f>SUM(D12:D30)</f>
        <v>223323</v>
      </c>
      <c r="E10" s="77">
        <f>SUM(E12:E30)</f>
        <v>227126</v>
      </c>
      <c r="F10" s="77">
        <f>SUM(F12:F30)</f>
        <v>450804</v>
      </c>
      <c r="G10" s="48">
        <f>C10-F10</f>
        <v>-355</v>
      </c>
      <c r="H10" s="49">
        <f>(G10/F10)*100</f>
        <v>-7.8748192118969662E-2</v>
      </c>
      <c r="I10" s="49"/>
      <c r="J10" s="12">
        <v>165.55</v>
      </c>
    </row>
    <row r="11" spans="1:10" s="14" customFormat="1" ht="4.5" customHeight="1" x14ac:dyDescent="0.15">
      <c r="A11" s="27"/>
      <c r="B11" s="78"/>
      <c r="C11" s="50"/>
      <c r="D11" s="50"/>
      <c r="E11" s="51"/>
      <c r="F11" s="50"/>
      <c r="G11" s="52"/>
      <c r="H11" s="50"/>
      <c r="I11" s="119"/>
      <c r="J11" s="13"/>
    </row>
    <row r="12" spans="1:10" s="14" customFormat="1" ht="18" customHeight="1" x14ac:dyDescent="0.15">
      <c r="A12" s="190" t="s">
        <v>10</v>
      </c>
      <c r="B12" s="191">
        <v>7528</v>
      </c>
      <c r="C12" s="250">
        <v>16414</v>
      </c>
      <c r="D12" s="191">
        <v>8457</v>
      </c>
      <c r="E12" s="191">
        <v>7957</v>
      </c>
      <c r="F12" s="191">
        <v>16515</v>
      </c>
      <c r="G12" s="193">
        <f>C12-F12</f>
        <v>-101</v>
      </c>
      <c r="H12" s="194">
        <f t="shared" ref="H12:H30" si="0">(G12/F12)*100</f>
        <v>-0.61156524371783227</v>
      </c>
      <c r="I12" s="120"/>
      <c r="J12" s="11">
        <v>5.62</v>
      </c>
    </row>
    <row r="13" spans="1:10" s="14" customFormat="1" ht="18" customHeight="1" x14ac:dyDescent="0.15">
      <c r="A13" s="190" t="s">
        <v>89</v>
      </c>
      <c r="B13" s="191">
        <v>9448</v>
      </c>
      <c r="C13" s="250">
        <v>24294</v>
      </c>
      <c r="D13" s="191">
        <v>11736</v>
      </c>
      <c r="E13" s="191">
        <v>12558</v>
      </c>
      <c r="F13" s="191">
        <v>24272</v>
      </c>
      <c r="G13" s="193">
        <f t="shared" ref="G13:G30" si="1">C13-F13</f>
        <v>22</v>
      </c>
      <c r="H13" s="194">
        <f t="shared" si="0"/>
        <v>9.0639419907712598E-2</v>
      </c>
      <c r="I13" s="121"/>
      <c r="J13" s="11">
        <v>12.69</v>
      </c>
    </row>
    <row r="14" spans="1:10" s="14" customFormat="1" ht="18" customHeight="1" x14ac:dyDescent="0.15">
      <c r="A14" s="190" t="s">
        <v>11</v>
      </c>
      <c r="B14" s="191">
        <v>16841</v>
      </c>
      <c r="C14" s="250">
        <v>42498</v>
      </c>
      <c r="D14" s="191">
        <v>20817</v>
      </c>
      <c r="E14" s="191">
        <v>21681</v>
      </c>
      <c r="F14" s="191">
        <v>42441</v>
      </c>
      <c r="G14" s="193">
        <f t="shared" si="1"/>
        <v>57</v>
      </c>
      <c r="H14" s="194">
        <f t="shared" si="0"/>
        <v>0.13430409274051036</v>
      </c>
      <c r="I14" s="120"/>
      <c r="J14" s="11">
        <v>11.32</v>
      </c>
    </row>
    <row r="15" spans="1:10" s="14" customFormat="1" ht="18" customHeight="1" x14ac:dyDescent="0.15">
      <c r="A15" s="190" t="s">
        <v>12</v>
      </c>
      <c r="B15" s="191">
        <v>10032</v>
      </c>
      <c r="C15" s="250">
        <v>23146</v>
      </c>
      <c r="D15" s="191">
        <v>11479</v>
      </c>
      <c r="E15" s="191">
        <v>11667</v>
      </c>
      <c r="F15" s="191">
        <v>23301</v>
      </c>
      <c r="G15" s="193">
        <f t="shared" si="1"/>
        <v>-155</v>
      </c>
      <c r="H15" s="194">
        <f t="shared" si="0"/>
        <v>-0.66520750182395605</v>
      </c>
      <c r="I15" s="121"/>
      <c r="J15" s="11">
        <v>2.19</v>
      </c>
    </row>
    <row r="16" spans="1:10" s="14" customFormat="1" ht="18" customHeight="1" x14ac:dyDescent="0.15">
      <c r="A16" s="190" t="s">
        <v>13</v>
      </c>
      <c r="B16" s="191">
        <v>4809</v>
      </c>
      <c r="C16" s="250">
        <v>12061</v>
      </c>
      <c r="D16" s="191">
        <v>5858</v>
      </c>
      <c r="E16" s="191">
        <v>6203</v>
      </c>
      <c r="F16" s="191">
        <v>12045</v>
      </c>
      <c r="G16" s="193">
        <f t="shared" si="1"/>
        <v>16</v>
      </c>
      <c r="H16" s="194">
        <f t="shared" si="0"/>
        <v>0.13283520132835203</v>
      </c>
      <c r="I16" s="120"/>
      <c r="J16" s="11">
        <v>0.92</v>
      </c>
    </row>
    <row r="17" spans="1:10" s="14" customFormat="1" ht="18" customHeight="1" x14ac:dyDescent="0.15">
      <c r="A17" s="190" t="s">
        <v>14</v>
      </c>
      <c r="B17" s="191">
        <v>1329</v>
      </c>
      <c r="C17" s="250">
        <v>2608</v>
      </c>
      <c r="D17" s="191">
        <v>1353</v>
      </c>
      <c r="E17" s="191">
        <v>1255</v>
      </c>
      <c r="F17" s="191">
        <v>2542</v>
      </c>
      <c r="G17" s="193">
        <f t="shared" si="1"/>
        <v>66</v>
      </c>
      <c r="H17" s="194">
        <f t="shared" si="0"/>
        <v>2.5963808025177024</v>
      </c>
      <c r="I17" s="121"/>
      <c r="J17" s="11">
        <v>25.35</v>
      </c>
    </row>
    <row r="18" spans="1:10" s="14" customFormat="1" ht="18" customHeight="1" x14ac:dyDescent="0.15">
      <c r="A18" s="190" t="s">
        <v>228</v>
      </c>
      <c r="B18" s="191">
        <v>8744</v>
      </c>
      <c r="C18" s="250">
        <v>20075</v>
      </c>
      <c r="D18" s="191">
        <v>9822</v>
      </c>
      <c r="E18" s="191">
        <v>10253</v>
      </c>
      <c r="F18" s="191">
        <v>19834</v>
      </c>
      <c r="G18" s="193">
        <f t="shared" si="1"/>
        <v>241</v>
      </c>
      <c r="H18" s="194">
        <f t="shared" si="0"/>
        <v>1.2150852072199254</v>
      </c>
      <c r="I18" s="121"/>
      <c r="J18" s="196">
        <v>6.76</v>
      </c>
    </row>
    <row r="19" spans="1:10" s="14" customFormat="1" ht="18" customHeight="1" x14ac:dyDescent="0.15">
      <c r="A19" s="190" t="s">
        <v>16</v>
      </c>
      <c r="B19" s="191">
        <v>6057</v>
      </c>
      <c r="C19" s="250">
        <v>14909</v>
      </c>
      <c r="D19" s="191">
        <v>7550</v>
      </c>
      <c r="E19" s="191">
        <v>7359</v>
      </c>
      <c r="F19" s="191">
        <v>14836</v>
      </c>
      <c r="G19" s="193">
        <f t="shared" si="1"/>
        <v>73</v>
      </c>
      <c r="H19" s="194">
        <f t="shared" si="0"/>
        <v>0.49204637368562953</v>
      </c>
      <c r="I19" s="122" t="s">
        <v>92</v>
      </c>
      <c r="J19" s="11">
        <v>11.57</v>
      </c>
    </row>
    <row r="20" spans="1:10" s="14" customFormat="1" ht="18" customHeight="1" x14ac:dyDescent="0.15">
      <c r="A20" s="190" t="s">
        <v>17</v>
      </c>
      <c r="B20" s="191">
        <v>12907</v>
      </c>
      <c r="C20" s="250">
        <v>31833</v>
      </c>
      <c r="D20" s="191">
        <v>15982</v>
      </c>
      <c r="E20" s="191">
        <v>15851</v>
      </c>
      <c r="F20" s="191">
        <v>31895</v>
      </c>
      <c r="G20" s="193">
        <f t="shared" si="1"/>
        <v>-62</v>
      </c>
      <c r="H20" s="194">
        <f t="shared" si="0"/>
        <v>-0.19438783508386895</v>
      </c>
      <c r="I20" s="121" t="s">
        <v>136</v>
      </c>
      <c r="J20" s="11">
        <v>25.04</v>
      </c>
    </row>
    <row r="21" spans="1:10" s="14" customFormat="1" ht="18" customHeight="1" x14ac:dyDescent="0.15">
      <c r="A21" s="190" t="s">
        <v>18</v>
      </c>
      <c r="B21" s="191">
        <v>15884</v>
      </c>
      <c r="C21" s="250">
        <v>36546</v>
      </c>
      <c r="D21" s="191">
        <v>18614</v>
      </c>
      <c r="E21" s="191">
        <v>17932</v>
      </c>
      <c r="F21" s="191">
        <v>36576</v>
      </c>
      <c r="G21" s="193">
        <f t="shared" si="1"/>
        <v>-30</v>
      </c>
      <c r="H21" s="194">
        <f t="shared" si="0"/>
        <v>-8.2020997375328086E-2</v>
      </c>
      <c r="I21" s="121" t="s">
        <v>93</v>
      </c>
      <c r="J21" s="11">
        <v>15.05</v>
      </c>
    </row>
    <row r="22" spans="1:10" s="14" customFormat="1" ht="18" customHeight="1" x14ac:dyDescent="0.15">
      <c r="A22" s="190" t="s">
        <v>19</v>
      </c>
      <c r="B22" s="191">
        <v>7120</v>
      </c>
      <c r="C22" s="250">
        <v>16734</v>
      </c>
      <c r="D22" s="191">
        <v>8583</v>
      </c>
      <c r="E22" s="191">
        <v>8151</v>
      </c>
      <c r="F22" s="191">
        <v>16828</v>
      </c>
      <c r="G22" s="193">
        <f t="shared" si="1"/>
        <v>-94</v>
      </c>
      <c r="H22" s="194">
        <f t="shared" si="0"/>
        <v>-0.55859282148799627</v>
      </c>
      <c r="I22" s="121" t="s">
        <v>91</v>
      </c>
      <c r="J22" s="11">
        <v>13.78</v>
      </c>
    </row>
    <row r="23" spans="1:10" s="14" customFormat="1" ht="18" customHeight="1" x14ac:dyDescent="0.15">
      <c r="A23" s="190" t="s">
        <v>20</v>
      </c>
      <c r="B23" s="191">
        <v>16151</v>
      </c>
      <c r="C23" s="250">
        <v>39944</v>
      </c>
      <c r="D23" s="191">
        <v>19385</v>
      </c>
      <c r="E23" s="191">
        <v>20559</v>
      </c>
      <c r="F23" s="191">
        <v>40014</v>
      </c>
      <c r="G23" s="193">
        <f t="shared" si="1"/>
        <v>-70</v>
      </c>
      <c r="H23" s="194">
        <f t="shared" si="0"/>
        <v>-0.1749387714299995</v>
      </c>
      <c r="I23" s="121" t="s">
        <v>94</v>
      </c>
      <c r="J23" s="11">
        <v>2.31</v>
      </c>
    </row>
    <row r="24" spans="1:10" s="14" customFormat="1" ht="18" customHeight="1" x14ac:dyDescent="0.15">
      <c r="A24" s="190" t="s">
        <v>21</v>
      </c>
      <c r="B24" s="191">
        <v>12772</v>
      </c>
      <c r="C24" s="250">
        <v>34451</v>
      </c>
      <c r="D24" s="191">
        <v>16688</v>
      </c>
      <c r="E24" s="191">
        <v>17763</v>
      </c>
      <c r="F24" s="191">
        <v>34581</v>
      </c>
      <c r="G24" s="193">
        <f t="shared" si="1"/>
        <v>-130</v>
      </c>
      <c r="H24" s="194">
        <f t="shared" si="0"/>
        <v>-0.37592897834070732</v>
      </c>
      <c r="I24" s="121" t="s">
        <v>131</v>
      </c>
      <c r="J24" s="11">
        <v>1.94</v>
      </c>
    </row>
    <row r="25" spans="1:10" s="14" customFormat="1" ht="18" customHeight="1" x14ac:dyDescent="0.15">
      <c r="A25" s="190" t="s">
        <v>22</v>
      </c>
      <c r="B25" s="191">
        <v>10483</v>
      </c>
      <c r="C25" s="250">
        <v>20979</v>
      </c>
      <c r="D25" s="191">
        <v>10806</v>
      </c>
      <c r="E25" s="191">
        <v>10173</v>
      </c>
      <c r="F25" s="191">
        <v>21078</v>
      </c>
      <c r="G25" s="193">
        <f t="shared" si="1"/>
        <v>-99</v>
      </c>
      <c r="H25" s="194">
        <f t="shared" si="0"/>
        <v>-0.46968403074295467</v>
      </c>
      <c r="I25" s="121" t="s">
        <v>95</v>
      </c>
      <c r="J25" s="11">
        <v>6.01</v>
      </c>
    </row>
    <row r="26" spans="1:10" s="14" customFormat="1" ht="18" customHeight="1" x14ac:dyDescent="0.15">
      <c r="A26" s="190" t="s">
        <v>23</v>
      </c>
      <c r="B26" s="191">
        <v>8966</v>
      </c>
      <c r="C26" s="250">
        <v>23520</v>
      </c>
      <c r="D26" s="191">
        <v>11438</v>
      </c>
      <c r="E26" s="191">
        <v>12082</v>
      </c>
      <c r="F26" s="191">
        <v>23598</v>
      </c>
      <c r="G26" s="193">
        <f t="shared" si="1"/>
        <v>-78</v>
      </c>
      <c r="H26" s="194">
        <f t="shared" si="0"/>
        <v>-0.33053648614289344</v>
      </c>
      <c r="I26" s="240"/>
      <c r="J26" s="11">
        <v>0.69</v>
      </c>
    </row>
    <row r="27" spans="1:10" s="14" customFormat="1" ht="18" customHeight="1" x14ac:dyDescent="0.15">
      <c r="A27" s="190" t="s">
        <v>24</v>
      </c>
      <c r="B27" s="191">
        <v>13422</v>
      </c>
      <c r="C27" s="250">
        <v>33976</v>
      </c>
      <c r="D27" s="191">
        <v>16759</v>
      </c>
      <c r="E27" s="191">
        <v>17217</v>
      </c>
      <c r="F27" s="191">
        <v>33964</v>
      </c>
      <c r="G27" s="193">
        <f t="shared" si="1"/>
        <v>12</v>
      </c>
      <c r="H27" s="194">
        <f t="shared" si="0"/>
        <v>3.533152749970557E-2</v>
      </c>
      <c r="I27" s="240"/>
      <c r="J27" s="11">
        <v>4.28</v>
      </c>
    </row>
    <row r="28" spans="1:10" s="14" customFormat="1" ht="18" customHeight="1" x14ac:dyDescent="0.15">
      <c r="A28" s="190" t="s">
        <v>25</v>
      </c>
      <c r="B28" s="191">
        <v>19100</v>
      </c>
      <c r="C28" s="250">
        <v>48233</v>
      </c>
      <c r="D28" s="191">
        <v>23487</v>
      </c>
      <c r="E28" s="191">
        <v>24746</v>
      </c>
      <c r="F28" s="191">
        <v>48252</v>
      </c>
      <c r="G28" s="193">
        <f t="shared" si="1"/>
        <v>-19</v>
      </c>
      <c r="H28" s="194">
        <f t="shared" si="0"/>
        <v>-3.9376606151040369E-2</v>
      </c>
      <c r="I28" s="121"/>
      <c r="J28" s="11">
        <v>1.94</v>
      </c>
    </row>
    <row r="29" spans="1:10" s="14" customFormat="1" ht="18" customHeight="1" x14ac:dyDescent="0.15">
      <c r="A29" s="190" t="s">
        <v>26</v>
      </c>
      <c r="B29" s="191">
        <v>2949</v>
      </c>
      <c r="C29" s="250">
        <v>5798</v>
      </c>
      <c r="D29" s="191">
        <v>3147</v>
      </c>
      <c r="E29" s="191">
        <v>2651</v>
      </c>
      <c r="F29" s="191">
        <v>5827</v>
      </c>
      <c r="G29" s="193">
        <f t="shared" si="1"/>
        <v>-29</v>
      </c>
      <c r="H29" s="194">
        <f t="shared" si="0"/>
        <v>-0.49768319890166463</v>
      </c>
      <c r="I29" s="241"/>
      <c r="J29" s="11">
        <v>7.3</v>
      </c>
    </row>
    <row r="30" spans="1:10" s="14" customFormat="1" ht="18" customHeight="1" x14ac:dyDescent="0.15">
      <c r="A30" s="190" t="s">
        <v>27</v>
      </c>
      <c r="B30" s="191">
        <v>1341</v>
      </c>
      <c r="C30" s="250">
        <v>2430</v>
      </c>
      <c r="D30" s="191">
        <v>1362</v>
      </c>
      <c r="E30" s="191">
        <v>1068</v>
      </c>
      <c r="F30" s="191">
        <v>2405</v>
      </c>
      <c r="G30" s="193">
        <f t="shared" si="1"/>
        <v>25</v>
      </c>
      <c r="H30" s="194">
        <f t="shared" si="0"/>
        <v>1.0395010395010396</v>
      </c>
      <c r="I30" s="197"/>
      <c r="J30" s="11">
        <v>10.79</v>
      </c>
    </row>
    <row r="31" spans="1:10" s="14" customFormat="1" ht="7.5" customHeight="1" x14ac:dyDescent="0.15">
      <c r="A31" s="190"/>
      <c r="B31" s="198"/>
      <c r="C31" s="198"/>
      <c r="D31" s="198"/>
      <c r="E31" s="198"/>
      <c r="F31" s="198"/>
      <c r="G31" s="195"/>
      <c r="H31" s="199"/>
      <c r="I31" s="197"/>
      <c r="J31" s="11"/>
    </row>
    <row r="32" spans="1:10" s="14" customFormat="1" ht="21.75" customHeight="1" x14ac:dyDescent="0.15">
      <c r="A32" s="28" t="s">
        <v>43</v>
      </c>
      <c r="B32" s="79">
        <f>SUM(B34:B44)</f>
        <v>120658</v>
      </c>
      <c r="C32" s="80">
        <f>SUM(C34:C44)</f>
        <v>296223</v>
      </c>
      <c r="D32" s="79">
        <f>SUM(D34:D44)</f>
        <v>144394</v>
      </c>
      <c r="E32" s="79">
        <f>SUM(E34:E44)</f>
        <v>151829</v>
      </c>
      <c r="F32" s="79">
        <f>SUM(F34:F44)</f>
        <v>296245</v>
      </c>
      <c r="G32" s="48">
        <f>C32-F32</f>
        <v>-22</v>
      </c>
      <c r="H32" s="55">
        <f>(G32/F32)*100</f>
        <v>-7.4262856757076065E-3</v>
      </c>
      <c r="I32" s="241" t="s">
        <v>97</v>
      </c>
      <c r="J32" s="170">
        <v>59.94</v>
      </c>
    </row>
    <row r="33" spans="1:10" s="14" customFormat="1" ht="6" customHeight="1" x14ac:dyDescent="0.15">
      <c r="A33" s="190"/>
      <c r="B33" s="200"/>
      <c r="C33" s="10"/>
      <c r="D33" s="199"/>
      <c r="E33" s="201"/>
      <c r="F33" s="202"/>
      <c r="G33" s="195"/>
      <c r="H33" s="202"/>
      <c r="I33" s="187"/>
      <c r="J33" s="203"/>
    </row>
    <row r="34" spans="1:10" s="14" customFormat="1" ht="18.75" customHeight="1" x14ac:dyDescent="0.15">
      <c r="A34" s="204" t="s">
        <v>96</v>
      </c>
      <c r="B34" s="191">
        <v>11725</v>
      </c>
      <c r="C34" s="250">
        <v>34262</v>
      </c>
      <c r="D34" s="191">
        <v>16732</v>
      </c>
      <c r="E34" s="191">
        <v>17530</v>
      </c>
      <c r="F34" s="191">
        <v>34232</v>
      </c>
      <c r="G34" s="193">
        <f t="shared" ref="G34:G44" si="2">C34-F34</f>
        <v>30</v>
      </c>
      <c r="H34" s="194">
        <f t="shared" ref="H34:H44" si="3">(G34/F34)*100</f>
        <v>8.7637298434213612E-2</v>
      </c>
      <c r="I34" s="54" t="s">
        <v>99</v>
      </c>
      <c r="J34" s="196">
        <v>6.82</v>
      </c>
    </row>
    <row r="35" spans="1:10" s="14" customFormat="1" ht="18.75" customHeight="1" x14ac:dyDescent="0.15">
      <c r="A35" s="204" t="s">
        <v>98</v>
      </c>
      <c r="B35" s="191">
        <v>18705</v>
      </c>
      <c r="C35" s="250">
        <v>48357</v>
      </c>
      <c r="D35" s="191">
        <v>23517</v>
      </c>
      <c r="E35" s="191">
        <v>24840</v>
      </c>
      <c r="F35" s="191">
        <v>48327</v>
      </c>
      <c r="G35" s="193">
        <f t="shared" si="2"/>
        <v>30</v>
      </c>
      <c r="H35" s="194">
        <f t="shared" si="3"/>
        <v>6.2077099757899316E-2</v>
      </c>
      <c r="I35" s="54" t="s">
        <v>101</v>
      </c>
      <c r="J35" s="196">
        <v>2.84</v>
      </c>
    </row>
    <row r="36" spans="1:10" s="14" customFormat="1" ht="18.75" customHeight="1" x14ac:dyDescent="0.15">
      <c r="A36" s="204" t="s">
        <v>100</v>
      </c>
      <c r="B36" s="191">
        <v>10516</v>
      </c>
      <c r="C36" s="250">
        <v>25550</v>
      </c>
      <c r="D36" s="191">
        <v>12330</v>
      </c>
      <c r="E36" s="191">
        <v>13220</v>
      </c>
      <c r="F36" s="191">
        <v>25657</v>
      </c>
      <c r="G36" s="193">
        <f t="shared" si="2"/>
        <v>-107</v>
      </c>
      <c r="H36" s="194">
        <f t="shared" si="3"/>
        <v>-0.41704018396538955</v>
      </c>
      <c r="I36" s="54" t="s">
        <v>103</v>
      </c>
      <c r="J36" s="196">
        <v>1.53</v>
      </c>
    </row>
    <row r="37" spans="1:10" s="14" customFormat="1" ht="18.75" customHeight="1" x14ac:dyDescent="0.15">
      <c r="A37" s="204" t="s">
        <v>102</v>
      </c>
      <c r="B37" s="191">
        <v>14619</v>
      </c>
      <c r="C37" s="250">
        <v>39833</v>
      </c>
      <c r="D37" s="191">
        <v>19241</v>
      </c>
      <c r="E37" s="191">
        <v>20592</v>
      </c>
      <c r="F37" s="191">
        <v>39761</v>
      </c>
      <c r="G37" s="193">
        <f t="shared" si="2"/>
        <v>72</v>
      </c>
      <c r="H37" s="194">
        <f t="shared" si="3"/>
        <v>0.18108196473931742</v>
      </c>
      <c r="I37" s="54" t="s">
        <v>105</v>
      </c>
      <c r="J37" s="196">
        <v>5.67</v>
      </c>
    </row>
    <row r="38" spans="1:10" s="14" customFormat="1" ht="18.75" customHeight="1" x14ac:dyDescent="0.15">
      <c r="A38" s="204" t="s">
        <v>104</v>
      </c>
      <c r="B38" s="191">
        <v>13085</v>
      </c>
      <c r="C38" s="250">
        <v>32283</v>
      </c>
      <c r="D38" s="191">
        <v>15486</v>
      </c>
      <c r="E38" s="191">
        <v>16797</v>
      </c>
      <c r="F38" s="191">
        <v>32314</v>
      </c>
      <c r="G38" s="193">
        <f t="shared" si="2"/>
        <v>-31</v>
      </c>
      <c r="H38" s="194">
        <f t="shared" si="3"/>
        <v>-9.5933651049080887E-2</v>
      </c>
      <c r="I38" s="54" t="s">
        <v>130</v>
      </c>
      <c r="J38" s="196">
        <v>1.77</v>
      </c>
    </row>
    <row r="39" spans="1:10" s="14" customFormat="1" ht="18.75" customHeight="1" x14ac:dyDescent="0.15">
      <c r="A39" s="204" t="s">
        <v>28</v>
      </c>
      <c r="B39" s="191">
        <v>11218</v>
      </c>
      <c r="C39" s="250">
        <v>21590</v>
      </c>
      <c r="D39" s="191">
        <v>10452</v>
      </c>
      <c r="E39" s="191">
        <v>11138</v>
      </c>
      <c r="F39" s="191">
        <v>21599</v>
      </c>
      <c r="G39" s="193">
        <f t="shared" si="2"/>
        <v>-9</v>
      </c>
      <c r="H39" s="194">
        <f t="shared" si="3"/>
        <v>-4.166859576832261E-2</v>
      </c>
      <c r="I39" s="54" t="s">
        <v>106</v>
      </c>
      <c r="J39" s="196">
        <v>0.8</v>
      </c>
    </row>
    <row r="40" spans="1:10" s="14" customFormat="1" ht="18.75" customHeight="1" x14ac:dyDescent="0.15">
      <c r="A40" s="204" t="s">
        <v>29</v>
      </c>
      <c r="B40" s="191">
        <v>9009</v>
      </c>
      <c r="C40" s="250">
        <v>25559</v>
      </c>
      <c r="D40" s="191">
        <v>12358</v>
      </c>
      <c r="E40" s="191">
        <v>13201</v>
      </c>
      <c r="F40" s="191">
        <v>25594</v>
      </c>
      <c r="G40" s="193">
        <f t="shared" si="2"/>
        <v>-35</v>
      </c>
      <c r="H40" s="194">
        <f t="shared" si="3"/>
        <v>-0.1367508009689771</v>
      </c>
      <c r="I40" s="54" t="s">
        <v>167</v>
      </c>
      <c r="J40" s="196">
        <v>2.21</v>
      </c>
    </row>
    <row r="41" spans="1:10" s="14" customFormat="1" ht="18.75" customHeight="1" x14ac:dyDescent="0.15">
      <c r="A41" s="204" t="s">
        <v>30</v>
      </c>
      <c r="B41" s="191">
        <v>5941</v>
      </c>
      <c r="C41" s="250">
        <v>17020</v>
      </c>
      <c r="D41" s="191">
        <v>8046</v>
      </c>
      <c r="E41" s="191">
        <v>8974</v>
      </c>
      <c r="F41" s="191">
        <v>17058</v>
      </c>
      <c r="G41" s="193">
        <f t="shared" si="2"/>
        <v>-38</v>
      </c>
      <c r="H41" s="194">
        <f t="shared" si="3"/>
        <v>-0.22276937507327937</v>
      </c>
      <c r="I41" s="54" t="s">
        <v>133</v>
      </c>
      <c r="J41" s="196">
        <v>0.63</v>
      </c>
    </row>
    <row r="42" spans="1:10" s="14" customFormat="1" ht="18.75" customHeight="1" x14ac:dyDescent="0.15">
      <c r="A42" s="204" t="s">
        <v>31</v>
      </c>
      <c r="B42" s="191">
        <v>1708</v>
      </c>
      <c r="C42" s="250">
        <v>3165</v>
      </c>
      <c r="D42" s="191">
        <v>1800</v>
      </c>
      <c r="E42" s="191">
        <v>1365</v>
      </c>
      <c r="F42" s="191">
        <v>3042</v>
      </c>
      <c r="G42" s="193">
        <f t="shared" si="2"/>
        <v>123</v>
      </c>
      <c r="H42" s="194">
        <f t="shared" si="3"/>
        <v>4.0433925049309662</v>
      </c>
      <c r="I42" s="54" t="s">
        <v>135</v>
      </c>
      <c r="J42" s="196">
        <v>10.28</v>
      </c>
    </row>
    <row r="43" spans="1:10" s="14" customFormat="1" ht="18.75" customHeight="1" x14ac:dyDescent="0.15">
      <c r="A43" s="204" t="s">
        <v>32</v>
      </c>
      <c r="B43" s="191">
        <v>14207</v>
      </c>
      <c r="C43" s="250">
        <v>26530</v>
      </c>
      <c r="D43" s="191">
        <v>12914</v>
      </c>
      <c r="E43" s="191">
        <v>13616</v>
      </c>
      <c r="F43" s="191">
        <v>26656</v>
      </c>
      <c r="G43" s="193">
        <f t="shared" si="2"/>
        <v>-126</v>
      </c>
      <c r="H43" s="194">
        <f t="shared" si="3"/>
        <v>-0.47268907563025209</v>
      </c>
      <c r="I43" s="54" t="s">
        <v>107</v>
      </c>
      <c r="J43" s="196">
        <v>2.41</v>
      </c>
    </row>
    <row r="44" spans="1:10" s="14" customFormat="1" ht="18.75" customHeight="1" x14ac:dyDescent="0.15">
      <c r="A44" s="204" t="s">
        <v>108</v>
      </c>
      <c r="B44" s="191">
        <v>9925</v>
      </c>
      <c r="C44" s="250">
        <v>22074</v>
      </c>
      <c r="D44" s="191">
        <v>11518</v>
      </c>
      <c r="E44" s="191">
        <v>10556</v>
      </c>
      <c r="F44" s="191">
        <v>22005</v>
      </c>
      <c r="G44" s="193">
        <f t="shared" si="2"/>
        <v>69</v>
      </c>
      <c r="H44" s="194">
        <f t="shared" si="3"/>
        <v>0.31356509884117245</v>
      </c>
      <c r="I44" s="54"/>
      <c r="J44" s="196">
        <v>24.98</v>
      </c>
    </row>
    <row r="45" spans="1:10" s="14" customFormat="1" ht="18" customHeight="1" x14ac:dyDescent="0.15">
      <c r="A45" s="204"/>
      <c r="B45" s="191"/>
      <c r="C45" s="191"/>
      <c r="D45" s="191"/>
      <c r="E45" s="191"/>
      <c r="F45" s="191"/>
      <c r="G45" s="193"/>
      <c r="H45" s="194"/>
      <c r="I45" s="54"/>
      <c r="J45" s="196"/>
    </row>
    <row r="46" spans="1:10" s="14" customFormat="1" ht="18" customHeight="1" x14ac:dyDescent="0.15">
      <c r="A46" s="204"/>
      <c r="B46" s="191"/>
      <c r="C46" s="191"/>
      <c r="D46" s="191"/>
      <c r="E46" s="191"/>
      <c r="F46" s="191"/>
      <c r="G46" s="193"/>
      <c r="H46" s="194"/>
      <c r="I46" s="54"/>
      <c r="J46" s="196"/>
    </row>
    <row r="47" spans="1:10" s="14" customFormat="1" ht="24" customHeight="1" x14ac:dyDescent="0.15">
      <c r="A47" s="28" t="s">
        <v>44</v>
      </c>
      <c r="B47" s="79">
        <f>SUM(B49:B58)</f>
        <v>111066</v>
      </c>
      <c r="C47" s="79">
        <f>SUM(C49:C57)</f>
        <v>297517</v>
      </c>
      <c r="D47" s="79">
        <f>SUM(D49:D57)</f>
        <v>144642</v>
      </c>
      <c r="E47" s="79">
        <f>SUM(E49:E57)</f>
        <v>152875</v>
      </c>
      <c r="F47" s="79">
        <f>SUM(F49:F57)</f>
        <v>296909</v>
      </c>
      <c r="G47" s="48">
        <f>C47-F47</f>
        <v>608</v>
      </c>
      <c r="H47" s="55">
        <f>(G47/F47)*100</f>
        <v>0.20477654769643222</v>
      </c>
      <c r="I47" s="53"/>
      <c r="J47" s="15">
        <v>42.56</v>
      </c>
    </row>
    <row r="48" spans="1:10" s="14" customFormat="1" ht="6.75" customHeight="1" x14ac:dyDescent="0.15">
      <c r="A48" s="190"/>
      <c r="B48" s="206"/>
      <c r="C48" s="207"/>
      <c r="D48" s="208"/>
      <c r="E48" s="209"/>
      <c r="F48" s="215"/>
      <c r="G48" s="195"/>
      <c r="H48" s="199"/>
      <c r="I48" s="187"/>
      <c r="J48" s="196"/>
    </row>
    <row r="49" spans="1:10" s="14" customFormat="1" ht="21" customHeight="1" x14ac:dyDescent="0.15">
      <c r="A49" s="204" t="s">
        <v>109</v>
      </c>
      <c r="B49" s="247">
        <v>10559</v>
      </c>
      <c r="C49" s="250">
        <v>29010</v>
      </c>
      <c r="D49" s="192">
        <v>14128</v>
      </c>
      <c r="E49" s="191">
        <v>14882</v>
      </c>
      <c r="F49" s="191">
        <v>29078</v>
      </c>
      <c r="G49" s="193">
        <f t="shared" ref="G49:G57" si="4">C49-F49</f>
        <v>-68</v>
      </c>
      <c r="H49" s="194">
        <f t="shared" ref="H49:H57" si="5">(G49/F49)*100</f>
        <v>-0.2338537726115964</v>
      </c>
      <c r="I49" s="211" t="s">
        <v>110</v>
      </c>
      <c r="J49" s="196">
        <v>0.65</v>
      </c>
    </row>
    <row r="50" spans="1:10" s="14" customFormat="1" ht="21" customHeight="1" x14ac:dyDescent="0.15">
      <c r="A50" s="204" t="s">
        <v>111</v>
      </c>
      <c r="B50" s="247">
        <v>8192</v>
      </c>
      <c r="C50" s="250">
        <v>19934</v>
      </c>
      <c r="D50" s="192">
        <v>9827</v>
      </c>
      <c r="E50" s="191">
        <v>10107</v>
      </c>
      <c r="F50" s="191">
        <v>19978</v>
      </c>
      <c r="G50" s="193">
        <f t="shared" si="4"/>
        <v>-44</v>
      </c>
      <c r="H50" s="194">
        <f t="shared" si="5"/>
        <v>-0.22024226649314244</v>
      </c>
      <c r="I50" s="54" t="s">
        <v>112</v>
      </c>
      <c r="J50" s="196">
        <v>0.82</v>
      </c>
    </row>
    <row r="51" spans="1:10" s="14" customFormat="1" ht="21" customHeight="1" x14ac:dyDescent="0.15">
      <c r="A51" s="204" t="s">
        <v>113</v>
      </c>
      <c r="B51" s="247">
        <v>12262</v>
      </c>
      <c r="C51" s="250">
        <v>37480</v>
      </c>
      <c r="D51" s="192">
        <v>18211</v>
      </c>
      <c r="E51" s="191">
        <v>19269</v>
      </c>
      <c r="F51" s="191">
        <v>37490</v>
      </c>
      <c r="G51" s="193">
        <f t="shared" si="4"/>
        <v>-10</v>
      </c>
      <c r="H51" s="194">
        <f t="shared" si="5"/>
        <v>-2.6673779674579887E-2</v>
      </c>
      <c r="I51" s="54" t="s">
        <v>114</v>
      </c>
      <c r="J51" s="196">
        <v>1.1200000000000001</v>
      </c>
    </row>
    <row r="52" spans="1:10" s="14" customFormat="1" ht="21" customHeight="1" x14ac:dyDescent="0.15">
      <c r="A52" s="204" t="s">
        <v>115</v>
      </c>
      <c r="B52" s="247">
        <v>19516</v>
      </c>
      <c r="C52" s="250">
        <v>52225</v>
      </c>
      <c r="D52" s="192">
        <v>25579</v>
      </c>
      <c r="E52" s="191">
        <v>26646</v>
      </c>
      <c r="F52" s="191">
        <v>51156</v>
      </c>
      <c r="G52" s="193">
        <f t="shared" si="4"/>
        <v>1069</v>
      </c>
      <c r="H52" s="194">
        <f t="shared" si="5"/>
        <v>2.0896864492923606</v>
      </c>
      <c r="I52" s="54" t="s">
        <v>116</v>
      </c>
      <c r="J52" s="196">
        <v>2.19</v>
      </c>
    </row>
    <row r="53" spans="1:10" s="14" customFormat="1" ht="21" customHeight="1" x14ac:dyDescent="0.15">
      <c r="A53" s="204" t="s">
        <v>117</v>
      </c>
      <c r="B53" s="247">
        <v>10637</v>
      </c>
      <c r="C53" s="250">
        <v>29188</v>
      </c>
      <c r="D53" s="192">
        <v>13801</v>
      </c>
      <c r="E53" s="191">
        <v>15387</v>
      </c>
      <c r="F53" s="191">
        <v>29267</v>
      </c>
      <c r="G53" s="193">
        <f t="shared" si="4"/>
        <v>-79</v>
      </c>
      <c r="H53" s="194">
        <f>(G53/F53)*100</f>
        <v>-0.26992858851265933</v>
      </c>
      <c r="I53" s="54" t="s">
        <v>118</v>
      </c>
      <c r="J53" s="196">
        <v>0.97</v>
      </c>
    </row>
    <row r="54" spans="1:10" s="14" customFormat="1" ht="21" customHeight="1" x14ac:dyDescent="0.15">
      <c r="A54" s="204" t="s">
        <v>119</v>
      </c>
      <c r="B54" s="247">
        <v>12024</v>
      </c>
      <c r="C54" s="250">
        <v>30674</v>
      </c>
      <c r="D54" s="192">
        <v>14419</v>
      </c>
      <c r="E54" s="191">
        <v>16255</v>
      </c>
      <c r="F54" s="191">
        <v>30764</v>
      </c>
      <c r="G54" s="193">
        <f t="shared" si="4"/>
        <v>-90</v>
      </c>
      <c r="H54" s="194">
        <f t="shared" si="5"/>
        <v>-0.29254973345468727</v>
      </c>
      <c r="I54" s="212"/>
      <c r="J54" s="196">
        <v>0.96</v>
      </c>
    </row>
    <row r="55" spans="1:10" s="14" customFormat="1" ht="21" customHeight="1" x14ac:dyDescent="0.15">
      <c r="A55" s="204" t="s">
        <v>120</v>
      </c>
      <c r="B55" s="247">
        <v>13603</v>
      </c>
      <c r="C55" s="250">
        <v>31116</v>
      </c>
      <c r="D55" s="192">
        <v>15042</v>
      </c>
      <c r="E55" s="191">
        <v>16074</v>
      </c>
      <c r="F55" s="191">
        <v>31268</v>
      </c>
      <c r="G55" s="193">
        <f t="shared" si="4"/>
        <v>-152</v>
      </c>
      <c r="H55" s="194">
        <f t="shared" si="5"/>
        <v>-0.48611999488294744</v>
      </c>
      <c r="I55" s="212"/>
      <c r="J55" s="196">
        <v>3.52</v>
      </c>
    </row>
    <row r="56" spans="1:10" s="14" customFormat="1" ht="21" customHeight="1" x14ac:dyDescent="0.15">
      <c r="A56" s="204" t="s">
        <v>121</v>
      </c>
      <c r="B56" s="247">
        <v>6234</v>
      </c>
      <c r="C56" s="250">
        <v>17814</v>
      </c>
      <c r="D56" s="192">
        <v>8863</v>
      </c>
      <c r="E56" s="191">
        <v>8951</v>
      </c>
      <c r="F56" s="191">
        <v>17825</v>
      </c>
      <c r="G56" s="193">
        <f t="shared" si="4"/>
        <v>-11</v>
      </c>
      <c r="H56" s="194">
        <f t="shared" si="5"/>
        <v>-6.1711079943899017E-2</v>
      </c>
      <c r="I56" s="54"/>
      <c r="J56" s="196">
        <v>13.17</v>
      </c>
    </row>
    <row r="57" spans="1:10" s="14" customFormat="1" ht="21" customHeight="1" x14ac:dyDescent="0.15">
      <c r="A57" s="204" t="s">
        <v>33</v>
      </c>
      <c r="B57" s="247">
        <v>18039</v>
      </c>
      <c r="C57" s="250">
        <v>50076</v>
      </c>
      <c r="D57" s="192">
        <v>24772</v>
      </c>
      <c r="E57" s="191">
        <v>25304</v>
      </c>
      <c r="F57" s="191">
        <v>50083</v>
      </c>
      <c r="G57" s="193">
        <f t="shared" si="4"/>
        <v>-7</v>
      </c>
      <c r="H57" s="194">
        <f t="shared" si="5"/>
        <v>-1.3976798514465986E-2</v>
      </c>
      <c r="I57" s="54"/>
      <c r="J57" s="196">
        <v>19.16</v>
      </c>
    </row>
    <row r="58" spans="1:10" s="14" customFormat="1" ht="6" customHeight="1" thickBot="1" x14ac:dyDescent="0.2">
      <c r="A58" s="29"/>
      <c r="B58" s="81"/>
      <c r="C58" s="56"/>
      <c r="D58" s="81"/>
      <c r="E58" s="81"/>
      <c r="F58" s="56"/>
      <c r="G58" s="57"/>
      <c r="H58" s="58"/>
      <c r="I58" s="59"/>
      <c r="J58" s="16"/>
    </row>
    <row r="59" spans="1:10" ht="5.25" customHeight="1" thickTop="1" x14ac:dyDescent="0.15">
      <c r="B59" s="23"/>
      <c r="C59" s="23"/>
      <c r="D59" s="23"/>
      <c r="E59" s="23"/>
      <c r="F59" s="23"/>
      <c r="G59" s="14"/>
      <c r="H59" s="14"/>
      <c r="I59" s="14"/>
      <c r="J59" s="14"/>
    </row>
    <row r="60" spans="1:10" s="30" customFormat="1" ht="14.25" x14ac:dyDescent="0.15">
      <c r="A60" s="60" t="s">
        <v>129</v>
      </c>
      <c r="B60" s="61"/>
      <c r="C60" s="60"/>
      <c r="D60" s="60"/>
      <c r="E60" s="60"/>
      <c r="F60" s="60"/>
      <c r="G60" s="60"/>
      <c r="H60" s="60"/>
      <c r="I60" s="62"/>
      <c r="J60" s="62"/>
    </row>
    <row r="61" spans="1:10" s="30" customFormat="1" ht="14.25" x14ac:dyDescent="0.15">
      <c r="A61" s="117"/>
      <c r="B61" s="61"/>
      <c r="C61" s="60"/>
      <c r="D61" s="60"/>
      <c r="E61" s="60"/>
      <c r="F61" s="60"/>
      <c r="G61" s="60"/>
      <c r="H61" s="60"/>
      <c r="I61" s="62"/>
      <c r="J61" s="62"/>
    </row>
  </sheetData>
  <mergeCells count="9">
    <mergeCell ref="A1:J1"/>
    <mergeCell ref="I3:J3"/>
    <mergeCell ref="A5:A6"/>
    <mergeCell ref="B5:B6"/>
    <mergeCell ref="C5:E5"/>
    <mergeCell ref="F5:F6"/>
    <mergeCell ref="G5:H5"/>
    <mergeCell ref="I5:I6"/>
    <mergeCell ref="J5:J6"/>
  </mergeCells>
  <phoneticPr fontId="3" type="noConversion"/>
  <conditionalFormatting sqref="C45:C46">
    <cfRule type="dataBar" priority="5">
      <dataBar>
        <cfvo type="min"/>
        <cfvo type="max"/>
        <color rgb="FF63C384"/>
      </dataBar>
    </cfRule>
  </conditionalFormatting>
  <conditionalFormatting sqref="C49:C57">
    <cfRule type="dataBar" priority="3">
      <dataBar>
        <cfvo type="min"/>
        <cfvo type="max"/>
        <color rgb="FF63C384"/>
      </dataBar>
    </cfRule>
  </conditionalFormatting>
  <conditionalFormatting sqref="C34:C44">
    <cfRule type="dataBar" priority="2">
      <dataBar>
        <cfvo type="min"/>
        <cfvo type="max"/>
        <color rgb="FF63C384"/>
      </dataBar>
    </cfRule>
  </conditionalFormatting>
  <conditionalFormatting sqref="C12:C30">
    <cfRule type="dataBar" priority="1">
      <dataBar>
        <cfvo type="min"/>
        <cfvo type="max"/>
        <color rgb="FF63C384"/>
      </dataBar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J61"/>
  <sheetViews>
    <sheetView zoomScaleNormal="100" workbookViewId="0">
      <pane ySplit="10" topLeftCell="A11" activePane="bottomLeft" state="frozen"/>
      <selection activeCell="M30" sqref="M30"/>
      <selection pane="bottomLeft" activeCell="O32" sqref="O32"/>
    </sheetView>
  </sheetViews>
  <sheetFormatPr defaultRowHeight="13.5" x14ac:dyDescent="0.15"/>
  <cols>
    <col min="1" max="1" width="7.77734375" style="14" customWidth="1"/>
    <col min="2" max="2" width="8.109375" style="14" customWidth="1"/>
    <col min="3" max="3" width="18.88671875" style="14" customWidth="1"/>
    <col min="4" max="4" width="8.21875" style="14" customWidth="1"/>
    <col min="5" max="5" width="8.33203125" style="14" customWidth="1"/>
    <col min="6" max="6" width="9.33203125" style="14" customWidth="1"/>
    <col min="7" max="7" width="9.44140625" customWidth="1"/>
    <col min="8" max="8" width="9.33203125" customWidth="1"/>
    <col min="9" max="9" width="11.33203125" style="71" customWidth="1"/>
    <col min="10" max="10" width="7.44140625" customWidth="1"/>
    <col min="11" max="11" width="6.21875" customWidth="1"/>
    <col min="12" max="14" width="9.109375" customWidth="1"/>
  </cols>
  <sheetData>
    <row r="1" spans="1:10" ht="26.25" customHeight="1" thickTop="1" x14ac:dyDescent="0.25">
      <c r="A1" s="276" t="s">
        <v>226</v>
      </c>
      <c r="B1" s="292"/>
      <c r="C1" s="292"/>
      <c r="D1" s="292"/>
      <c r="E1" s="292"/>
      <c r="F1" s="292"/>
      <c r="G1" s="292"/>
      <c r="H1" s="292"/>
      <c r="I1" s="292"/>
      <c r="J1" s="293"/>
    </row>
    <row r="2" spans="1:10" ht="6.75" customHeight="1" x14ac:dyDescent="0.15">
      <c r="A2" s="24"/>
      <c r="B2" s="25"/>
      <c r="C2" s="25"/>
      <c r="D2" s="25"/>
      <c r="E2" s="25"/>
      <c r="F2" s="25"/>
      <c r="G2" s="1"/>
      <c r="H2" s="1"/>
      <c r="I2" s="70"/>
      <c r="J2" s="2"/>
    </row>
    <row r="3" spans="1:10" ht="14.25" x14ac:dyDescent="0.15">
      <c r="A3" s="125" t="s">
        <v>227</v>
      </c>
      <c r="B3" s="4"/>
      <c r="C3" s="4"/>
      <c r="D3" s="4"/>
      <c r="E3" s="4"/>
      <c r="F3" s="4"/>
      <c r="G3" s="4"/>
      <c r="H3" s="4"/>
      <c r="I3" s="279" t="s">
        <v>51</v>
      </c>
      <c r="J3" s="280"/>
    </row>
    <row r="4" spans="1:10" ht="3.75" customHeight="1" thickBot="1" x14ac:dyDescent="0.2">
      <c r="A4" s="3"/>
      <c r="B4" s="4"/>
      <c r="C4" s="4"/>
      <c r="D4" s="4"/>
      <c r="E4" s="4"/>
      <c r="F4" s="4"/>
      <c r="G4" s="4"/>
      <c r="H4" s="4"/>
      <c r="I4" s="123"/>
      <c r="J4" s="124"/>
    </row>
    <row r="5" spans="1:10" s="14" customFormat="1" ht="18" customHeight="1" x14ac:dyDescent="0.15">
      <c r="A5" s="281" t="s">
        <v>35</v>
      </c>
      <c r="B5" s="283" t="s">
        <v>36</v>
      </c>
      <c r="C5" s="285" t="s">
        <v>74</v>
      </c>
      <c r="D5" s="286"/>
      <c r="E5" s="287"/>
      <c r="F5" s="288" t="s">
        <v>38</v>
      </c>
      <c r="G5" s="283" t="s">
        <v>2</v>
      </c>
      <c r="H5" s="283"/>
      <c r="I5" s="283" t="s">
        <v>3</v>
      </c>
      <c r="J5" s="290" t="s">
        <v>66</v>
      </c>
    </row>
    <row r="6" spans="1:10" s="14" customFormat="1" ht="18" customHeight="1" thickBot="1" x14ac:dyDescent="0.2">
      <c r="A6" s="282"/>
      <c r="B6" s="284" t="s">
        <v>39</v>
      </c>
      <c r="C6" s="18" t="s">
        <v>0</v>
      </c>
      <c r="D6" s="244" t="s">
        <v>40</v>
      </c>
      <c r="E6" s="244" t="s">
        <v>1</v>
      </c>
      <c r="F6" s="289"/>
      <c r="G6" s="244" t="s">
        <v>5</v>
      </c>
      <c r="H6" s="244" t="s">
        <v>6</v>
      </c>
      <c r="I6" s="284"/>
      <c r="J6" s="294"/>
    </row>
    <row r="7" spans="1:10" s="14" customFormat="1" ht="6.75" customHeight="1" x14ac:dyDescent="0.15">
      <c r="A7" s="5"/>
      <c r="B7" s="6"/>
      <c r="C7" s="6"/>
      <c r="D7" s="6"/>
      <c r="E7" s="6"/>
      <c r="F7" s="6"/>
      <c r="G7" s="6"/>
      <c r="H7" s="6"/>
      <c r="I7" s="7"/>
      <c r="J7" s="13"/>
    </row>
    <row r="8" spans="1:10" s="14" customFormat="1" ht="24" customHeight="1" x14ac:dyDescent="0.15">
      <c r="A8" s="19" t="s">
        <v>8</v>
      </c>
      <c r="B8" s="20">
        <f>SUM(B10,B32,B47)</f>
        <v>408816</v>
      </c>
      <c r="C8" s="20">
        <f>SUM(C10,C32,C47)</f>
        <v>1041983</v>
      </c>
      <c r="D8" s="20">
        <f>SUM(D10,D32,D47)</f>
        <v>511564</v>
      </c>
      <c r="E8" s="20">
        <f>SUM(E10,E32,E47)</f>
        <v>530419</v>
      </c>
      <c r="F8" s="20">
        <f>SUM(F10,F32,F47)</f>
        <v>1042065</v>
      </c>
      <c r="G8" s="21">
        <f>C8-F8</f>
        <v>-82</v>
      </c>
      <c r="H8" s="22">
        <f>(G8/F8)*100</f>
        <v>-7.8689908978806511E-3</v>
      </c>
      <c r="I8" s="158"/>
      <c r="J8" s="157">
        <f>SUM(J10+J32+J47)</f>
        <v>268.05</v>
      </c>
    </row>
    <row r="9" spans="1:10" s="14" customFormat="1" ht="6" customHeight="1" x14ac:dyDescent="0.15">
      <c r="A9" s="8"/>
      <c r="B9" s="9"/>
      <c r="C9" s="9"/>
      <c r="D9" s="9"/>
      <c r="E9" s="9"/>
      <c r="F9" s="9"/>
      <c r="G9" s="9"/>
      <c r="H9" s="10"/>
      <c r="I9" s="10"/>
      <c r="J9" s="11"/>
    </row>
    <row r="10" spans="1:10" s="14" customFormat="1" ht="22.5" customHeight="1" x14ac:dyDescent="0.15">
      <c r="A10" s="26" t="s">
        <v>9</v>
      </c>
      <c r="B10" s="77">
        <f>SUM(B12:B30)</f>
        <v>181875</v>
      </c>
      <c r="C10" s="77">
        <f>SUM(C12:C30)</f>
        <v>448684</v>
      </c>
      <c r="D10" s="77">
        <f>SUM(D12:D30)</f>
        <v>222646</v>
      </c>
      <c r="E10" s="77">
        <f>SUM(E12:E30)</f>
        <v>226038</v>
      </c>
      <c r="F10" s="77">
        <f>SUM(F12:F30)</f>
        <v>448590</v>
      </c>
      <c r="G10" s="48">
        <f>C10-F10</f>
        <v>94</v>
      </c>
      <c r="H10" s="49">
        <f>(G10/F10)*100</f>
        <v>2.0954546467821397E-2</v>
      </c>
      <c r="I10" s="49"/>
      <c r="J10" s="12">
        <v>165.55</v>
      </c>
    </row>
    <row r="11" spans="1:10" s="14" customFormat="1" ht="9" customHeight="1" x14ac:dyDescent="0.15">
      <c r="A11" s="27"/>
      <c r="B11" s="78"/>
      <c r="C11" s="50"/>
      <c r="D11" s="50"/>
      <c r="E11" s="51"/>
      <c r="F11" s="50"/>
      <c r="G11" s="52"/>
      <c r="H11" s="50"/>
      <c r="I11" s="119"/>
      <c r="J11" s="13"/>
    </row>
    <row r="12" spans="1:10" s="14" customFormat="1" ht="18" customHeight="1" x14ac:dyDescent="0.15">
      <c r="A12" s="190" t="s">
        <v>10</v>
      </c>
      <c r="B12" s="191">
        <v>7587</v>
      </c>
      <c r="C12" s="242">
        <v>16986</v>
      </c>
      <c r="D12" s="242">
        <v>8749</v>
      </c>
      <c r="E12" s="242">
        <v>8237</v>
      </c>
      <c r="F12" s="191">
        <v>17042</v>
      </c>
      <c r="G12" s="193">
        <f>C12-F12</f>
        <v>-56</v>
      </c>
      <c r="H12" s="194">
        <f t="shared" ref="H12:H30" si="0">(G12/F12)*100</f>
        <v>-0.32859992958572937</v>
      </c>
      <c r="I12" s="120"/>
      <c r="J12" s="11">
        <v>5.62</v>
      </c>
    </row>
    <row r="13" spans="1:10" s="14" customFormat="1" ht="18" customHeight="1" x14ac:dyDescent="0.15">
      <c r="A13" s="190" t="s">
        <v>89</v>
      </c>
      <c r="B13" s="191">
        <v>8521</v>
      </c>
      <c r="C13" s="242">
        <v>22095</v>
      </c>
      <c r="D13" s="242">
        <v>10720</v>
      </c>
      <c r="E13" s="242">
        <v>11375</v>
      </c>
      <c r="F13" s="191">
        <v>21987</v>
      </c>
      <c r="G13" s="193">
        <f t="shared" ref="G13:G30" si="1">C13-F13</f>
        <v>108</v>
      </c>
      <c r="H13" s="194">
        <f t="shared" si="0"/>
        <v>0.49119934506753987</v>
      </c>
      <c r="I13" s="121"/>
      <c r="J13" s="11">
        <v>12.69</v>
      </c>
    </row>
    <row r="14" spans="1:10" s="14" customFormat="1" ht="18" customHeight="1" x14ac:dyDescent="0.15">
      <c r="A14" s="190" t="s">
        <v>11</v>
      </c>
      <c r="B14" s="191">
        <v>14416</v>
      </c>
      <c r="C14" s="242">
        <v>36451</v>
      </c>
      <c r="D14" s="242">
        <v>17862</v>
      </c>
      <c r="E14" s="242">
        <v>18589</v>
      </c>
      <c r="F14" s="191">
        <v>36081</v>
      </c>
      <c r="G14" s="193">
        <f t="shared" si="1"/>
        <v>370</v>
      </c>
      <c r="H14" s="194">
        <f t="shared" si="0"/>
        <v>1.0254704692220282</v>
      </c>
      <c r="I14" s="120"/>
      <c r="J14" s="11">
        <v>11.32</v>
      </c>
    </row>
    <row r="15" spans="1:10" s="14" customFormat="1" ht="18" customHeight="1" x14ac:dyDescent="0.15">
      <c r="A15" s="190" t="s">
        <v>12</v>
      </c>
      <c r="B15" s="191">
        <v>10459</v>
      </c>
      <c r="C15" s="242">
        <v>24484</v>
      </c>
      <c r="D15" s="242">
        <v>12094</v>
      </c>
      <c r="E15" s="242">
        <v>12390</v>
      </c>
      <c r="F15" s="191">
        <v>24476</v>
      </c>
      <c r="G15" s="193">
        <f t="shared" si="1"/>
        <v>8</v>
      </c>
      <c r="H15" s="194">
        <f t="shared" si="0"/>
        <v>3.268507926131721E-2</v>
      </c>
      <c r="I15" s="121"/>
      <c r="J15" s="11">
        <v>2.19</v>
      </c>
    </row>
    <row r="16" spans="1:10" s="14" customFormat="1" ht="18" customHeight="1" x14ac:dyDescent="0.15">
      <c r="A16" s="190" t="s">
        <v>13</v>
      </c>
      <c r="B16" s="191">
        <v>4769</v>
      </c>
      <c r="C16" s="242">
        <v>12303</v>
      </c>
      <c r="D16" s="242">
        <v>5988</v>
      </c>
      <c r="E16" s="242">
        <v>6315</v>
      </c>
      <c r="F16" s="191">
        <v>12319</v>
      </c>
      <c r="G16" s="193">
        <f t="shared" si="1"/>
        <v>-16</v>
      </c>
      <c r="H16" s="194">
        <f t="shared" si="0"/>
        <v>-0.12988067213247828</v>
      </c>
      <c r="I16" s="120"/>
      <c r="J16" s="11">
        <v>0.92</v>
      </c>
    </row>
    <row r="17" spans="1:10" s="14" customFormat="1" ht="18" customHeight="1" x14ac:dyDescent="0.15">
      <c r="A17" s="190" t="s">
        <v>14</v>
      </c>
      <c r="B17" s="191">
        <v>1283</v>
      </c>
      <c r="C17" s="242">
        <v>2517</v>
      </c>
      <c r="D17" s="242">
        <v>1321</v>
      </c>
      <c r="E17" s="242">
        <v>1196</v>
      </c>
      <c r="F17" s="191">
        <v>2518</v>
      </c>
      <c r="G17" s="193">
        <f t="shared" si="1"/>
        <v>-1</v>
      </c>
      <c r="H17" s="194">
        <f t="shared" si="0"/>
        <v>-3.971405877680699E-2</v>
      </c>
      <c r="I17" s="121"/>
      <c r="J17" s="11">
        <v>25.35</v>
      </c>
    </row>
    <row r="18" spans="1:10" s="14" customFormat="1" ht="18" customHeight="1" x14ac:dyDescent="0.15">
      <c r="A18" s="190" t="s">
        <v>15</v>
      </c>
      <c r="B18" s="191">
        <v>8315</v>
      </c>
      <c r="C18" s="242">
        <v>19685</v>
      </c>
      <c r="D18" s="242">
        <v>9663</v>
      </c>
      <c r="E18" s="242">
        <v>10022</v>
      </c>
      <c r="F18" s="191">
        <v>19644</v>
      </c>
      <c r="G18" s="193">
        <f t="shared" si="1"/>
        <v>41</v>
      </c>
      <c r="H18" s="194">
        <f t="shared" si="0"/>
        <v>0.20871512930156791</v>
      </c>
      <c r="I18" s="121"/>
      <c r="J18" s="196">
        <v>6.76</v>
      </c>
    </row>
    <row r="19" spans="1:10" s="14" customFormat="1" ht="18" customHeight="1" x14ac:dyDescent="0.15">
      <c r="A19" s="190" t="s">
        <v>16</v>
      </c>
      <c r="B19" s="191">
        <v>5265</v>
      </c>
      <c r="C19" s="242">
        <v>13352</v>
      </c>
      <c r="D19" s="242">
        <v>6750</v>
      </c>
      <c r="E19" s="242">
        <v>6602</v>
      </c>
      <c r="F19" s="191">
        <v>13327</v>
      </c>
      <c r="G19" s="193">
        <f t="shared" si="1"/>
        <v>25</v>
      </c>
      <c r="H19" s="194">
        <f t="shared" si="0"/>
        <v>0.18758910482479177</v>
      </c>
      <c r="I19" s="122" t="s">
        <v>92</v>
      </c>
      <c r="J19" s="11">
        <v>11.57</v>
      </c>
    </row>
    <row r="20" spans="1:10" s="14" customFormat="1" ht="18" customHeight="1" x14ac:dyDescent="0.15">
      <c r="A20" s="190" t="s">
        <v>17</v>
      </c>
      <c r="B20" s="191">
        <v>13129</v>
      </c>
      <c r="C20" s="242">
        <v>32716</v>
      </c>
      <c r="D20" s="242">
        <v>16424</v>
      </c>
      <c r="E20" s="242">
        <v>16292</v>
      </c>
      <c r="F20" s="191">
        <v>32826</v>
      </c>
      <c r="G20" s="193">
        <f t="shared" si="1"/>
        <v>-110</v>
      </c>
      <c r="H20" s="194">
        <f t="shared" si="0"/>
        <v>-0.33510022543106072</v>
      </c>
      <c r="I20" s="121" t="s">
        <v>93</v>
      </c>
      <c r="J20" s="11">
        <v>25.04</v>
      </c>
    </row>
    <row r="21" spans="1:10" s="14" customFormat="1" ht="18" customHeight="1" x14ac:dyDescent="0.15">
      <c r="A21" s="190" t="s">
        <v>18</v>
      </c>
      <c r="B21" s="191">
        <v>15196</v>
      </c>
      <c r="C21" s="242">
        <v>35781</v>
      </c>
      <c r="D21" s="242">
        <v>18176</v>
      </c>
      <c r="E21" s="242">
        <v>17605</v>
      </c>
      <c r="F21" s="191">
        <v>35678</v>
      </c>
      <c r="G21" s="193">
        <f t="shared" si="1"/>
        <v>103</v>
      </c>
      <c r="H21" s="194">
        <f t="shared" si="0"/>
        <v>0.28869331240540386</v>
      </c>
      <c r="I21" s="121" t="s">
        <v>91</v>
      </c>
      <c r="J21" s="11">
        <v>15.05</v>
      </c>
    </row>
    <row r="22" spans="1:10" s="14" customFormat="1" ht="18" customHeight="1" x14ac:dyDescent="0.15">
      <c r="A22" s="190" t="s">
        <v>19</v>
      </c>
      <c r="B22" s="191">
        <v>8007</v>
      </c>
      <c r="C22" s="242">
        <v>19071</v>
      </c>
      <c r="D22" s="242">
        <v>9747</v>
      </c>
      <c r="E22" s="242">
        <v>9324</v>
      </c>
      <c r="F22" s="191">
        <v>19172</v>
      </c>
      <c r="G22" s="193">
        <f t="shared" si="1"/>
        <v>-101</v>
      </c>
      <c r="H22" s="194">
        <f t="shared" si="0"/>
        <v>-0.52680993114959318</v>
      </c>
      <c r="I22" s="121" t="s">
        <v>94</v>
      </c>
      <c r="J22" s="11">
        <v>13.78</v>
      </c>
    </row>
    <row r="23" spans="1:10" s="14" customFormat="1" ht="18" customHeight="1" x14ac:dyDescent="0.15">
      <c r="A23" s="190" t="s">
        <v>20</v>
      </c>
      <c r="B23" s="191">
        <v>16015</v>
      </c>
      <c r="C23" s="242">
        <v>40482</v>
      </c>
      <c r="D23" s="242">
        <v>19670</v>
      </c>
      <c r="E23" s="242">
        <v>20812</v>
      </c>
      <c r="F23" s="191">
        <v>40551</v>
      </c>
      <c r="G23" s="193">
        <f t="shared" si="1"/>
        <v>-69</v>
      </c>
      <c r="H23" s="194">
        <f t="shared" si="0"/>
        <v>-0.17015609972627063</v>
      </c>
      <c r="I23" s="121" t="s">
        <v>131</v>
      </c>
      <c r="J23" s="11">
        <v>2.31</v>
      </c>
    </row>
    <row r="24" spans="1:10" s="14" customFormat="1" ht="18" customHeight="1" x14ac:dyDescent="0.15">
      <c r="A24" s="190" t="s">
        <v>21</v>
      </c>
      <c r="B24" s="191">
        <v>12725</v>
      </c>
      <c r="C24" s="242">
        <v>35107</v>
      </c>
      <c r="D24" s="242">
        <v>17063</v>
      </c>
      <c r="E24" s="242">
        <v>18044</v>
      </c>
      <c r="F24" s="191">
        <v>35097</v>
      </c>
      <c r="G24" s="193">
        <f t="shared" si="1"/>
        <v>10</v>
      </c>
      <c r="H24" s="194">
        <f t="shared" si="0"/>
        <v>2.8492463743339885E-2</v>
      </c>
      <c r="I24" s="121" t="s">
        <v>95</v>
      </c>
      <c r="J24" s="11">
        <v>1.94</v>
      </c>
    </row>
    <row r="25" spans="1:10" s="14" customFormat="1" ht="18" customHeight="1" x14ac:dyDescent="0.15">
      <c r="A25" s="190" t="s">
        <v>22</v>
      </c>
      <c r="B25" s="191">
        <v>10467</v>
      </c>
      <c r="C25" s="242">
        <v>21373</v>
      </c>
      <c r="D25" s="242">
        <v>10995</v>
      </c>
      <c r="E25" s="242">
        <v>10378</v>
      </c>
      <c r="F25" s="191">
        <v>21399</v>
      </c>
      <c r="G25" s="193">
        <f t="shared" si="1"/>
        <v>-26</v>
      </c>
      <c r="H25" s="194">
        <f t="shared" si="0"/>
        <v>-0.12150100471984672</v>
      </c>
      <c r="I25" s="121"/>
      <c r="J25" s="11">
        <v>6.01</v>
      </c>
    </row>
    <row r="26" spans="1:10" s="14" customFormat="1" ht="18" customHeight="1" x14ac:dyDescent="0.15">
      <c r="A26" s="190" t="s">
        <v>23</v>
      </c>
      <c r="B26" s="191">
        <v>8908</v>
      </c>
      <c r="C26" s="242">
        <v>23943</v>
      </c>
      <c r="D26" s="242">
        <v>11677</v>
      </c>
      <c r="E26" s="242">
        <v>12266</v>
      </c>
      <c r="F26" s="191">
        <v>23937</v>
      </c>
      <c r="G26" s="193">
        <f t="shared" si="1"/>
        <v>6</v>
      </c>
      <c r="H26" s="194">
        <f t="shared" si="0"/>
        <v>2.5065797719012406E-2</v>
      </c>
      <c r="I26" s="240"/>
      <c r="J26" s="11">
        <v>0.69</v>
      </c>
    </row>
    <row r="27" spans="1:10" s="14" customFormat="1" ht="18" customHeight="1" x14ac:dyDescent="0.15">
      <c r="A27" s="190" t="s">
        <v>24</v>
      </c>
      <c r="B27" s="191">
        <v>13484</v>
      </c>
      <c r="C27" s="242">
        <v>34740</v>
      </c>
      <c r="D27" s="242">
        <v>17200</v>
      </c>
      <c r="E27" s="242">
        <v>17540</v>
      </c>
      <c r="F27" s="191">
        <v>34811</v>
      </c>
      <c r="G27" s="193">
        <f t="shared" si="1"/>
        <v>-71</v>
      </c>
      <c r="H27" s="194">
        <f t="shared" si="0"/>
        <v>-0.20395851885898134</v>
      </c>
      <c r="I27" s="240"/>
      <c r="J27" s="11">
        <v>4.28</v>
      </c>
    </row>
    <row r="28" spans="1:10" s="14" customFormat="1" ht="18" customHeight="1" x14ac:dyDescent="0.15">
      <c r="A28" s="190" t="s">
        <v>25</v>
      </c>
      <c r="B28" s="191">
        <v>19054</v>
      </c>
      <c r="C28" s="242">
        <v>49272</v>
      </c>
      <c r="D28" s="242">
        <v>23990</v>
      </c>
      <c r="E28" s="242">
        <v>25282</v>
      </c>
      <c r="F28" s="191">
        <v>49363</v>
      </c>
      <c r="G28" s="193">
        <f t="shared" si="1"/>
        <v>-91</v>
      </c>
      <c r="H28" s="194">
        <f t="shared" si="0"/>
        <v>-0.18434860117902074</v>
      </c>
      <c r="I28" s="121"/>
      <c r="J28" s="11">
        <v>1.94</v>
      </c>
    </row>
    <row r="29" spans="1:10" s="14" customFormat="1" ht="18" customHeight="1" x14ac:dyDescent="0.15">
      <c r="A29" s="190" t="s">
        <v>26</v>
      </c>
      <c r="B29" s="191">
        <v>2938</v>
      </c>
      <c r="C29" s="242">
        <v>5861</v>
      </c>
      <c r="D29" s="242">
        <v>3175</v>
      </c>
      <c r="E29" s="242">
        <v>2686</v>
      </c>
      <c r="F29" s="191">
        <v>5876</v>
      </c>
      <c r="G29" s="193">
        <f t="shared" si="1"/>
        <v>-15</v>
      </c>
      <c r="H29" s="194">
        <f t="shared" si="0"/>
        <v>-0.25527569775357389</v>
      </c>
      <c r="I29" s="241"/>
      <c r="J29" s="11">
        <v>7.3</v>
      </c>
    </row>
    <row r="30" spans="1:10" s="14" customFormat="1" ht="18" customHeight="1" x14ac:dyDescent="0.15">
      <c r="A30" s="190" t="s">
        <v>27</v>
      </c>
      <c r="B30" s="191">
        <v>1337</v>
      </c>
      <c r="C30" s="242">
        <v>2465</v>
      </c>
      <c r="D30" s="242">
        <v>1382</v>
      </c>
      <c r="E30" s="242">
        <v>1083</v>
      </c>
      <c r="F30" s="191">
        <v>2486</v>
      </c>
      <c r="G30" s="193">
        <f t="shared" si="1"/>
        <v>-21</v>
      </c>
      <c r="H30" s="194">
        <f t="shared" si="0"/>
        <v>-0.84473049074818984</v>
      </c>
      <c r="I30" s="197"/>
      <c r="J30" s="11">
        <v>10.79</v>
      </c>
    </row>
    <row r="31" spans="1:10" s="14" customFormat="1" ht="7.5" customHeight="1" x14ac:dyDescent="0.15">
      <c r="A31" s="190"/>
      <c r="B31" s="198"/>
      <c r="C31" s="198"/>
      <c r="D31" s="198"/>
      <c r="E31" s="198"/>
      <c r="F31" s="198"/>
      <c r="G31" s="195"/>
      <c r="H31" s="199"/>
      <c r="I31" s="197"/>
      <c r="J31" s="11"/>
    </row>
    <row r="32" spans="1:10" s="14" customFormat="1" ht="21.75" customHeight="1" x14ac:dyDescent="0.15">
      <c r="A32" s="28" t="s">
        <v>43</v>
      </c>
      <c r="B32" s="79">
        <f>SUM(B34:B44)</f>
        <v>117436</v>
      </c>
      <c r="C32" s="80">
        <f>SUM(C34:C44)</f>
        <v>293673</v>
      </c>
      <c r="D32" s="79">
        <f>SUM(D34:D44)</f>
        <v>143253</v>
      </c>
      <c r="E32" s="79">
        <f>SUM(E34:E44)</f>
        <v>150420</v>
      </c>
      <c r="F32" s="80">
        <f>SUM(F34:F44)</f>
        <v>293696</v>
      </c>
      <c r="G32" s="48">
        <f>C32-F32</f>
        <v>-23</v>
      </c>
      <c r="H32" s="55">
        <f>(G32/F32)*100</f>
        <v>-7.8312268468075825E-3</v>
      </c>
      <c r="I32" s="241" t="s">
        <v>97</v>
      </c>
      <c r="J32" s="170">
        <v>59.94</v>
      </c>
    </row>
    <row r="33" spans="1:10" s="14" customFormat="1" ht="6" customHeight="1" x14ac:dyDescent="0.15">
      <c r="A33" s="190"/>
      <c r="B33" s="200"/>
      <c r="C33" s="10"/>
      <c r="D33" s="199"/>
      <c r="E33" s="201"/>
      <c r="F33" s="202"/>
      <c r="G33" s="195"/>
      <c r="H33" s="202"/>
      <c r="I33" s="187"/>
      <c r="J33" s="203"/>
    </row>
    <row r="34" spans="1:10" s="14" customFormat="1" ht="18.75" customHeight="1" x14ac:dyDescent="0.15">
      <c r="A34" s="204" t="s">
        <v>96</v>
      </c>
      <c r="B34" s="242">
        <v>11074</v>
      </c>
      <c r="C34" s="242">
        <v>33117</v>
      </c>
      <c r="D34" s="242">
        <v>16173</v>
      </c>
      <c r="E34" s="242">
        <v>16944</v>
      </c>
      <c r="F34" s="191">
        <v>33007</v>
      </c>
      <c r="G34" s="193">
        <f t="shared" ref="G34:G44" si="2">C34-F34</f>
        <v>110</v>
      </c>
      <c r="H34" s="194">
        <f t="shared" ref="H34:H44" si="3">(G34/F34)*100</f>
        <v>0.33326264125791499</v>
      </c>
      <c r="I34" s="54" t="s">
        <v>136</v>
      </c>
      <c r="J34" s="196">
        <v>6.82</v>
      </c>
    </row>
    <row r="35" spans="1:10" s="14" customFormat="1" ht="18.75" customHeight="1" x14ac:dyDescent="0.15">
      <c r="A35" s="204" t="s">
        <v>98</v>
      </c>
      <c r="B35" s="242">
        <v>16917</v>
      </c>
      <c r="C35" s="242">
        <v>44103</v>
      </c>
      <c r="D35" s="242">
        <v>21488</v>
      </c>
      <c r="E35" s="242">
        <v>22615</v>
      </c>
      <c r="F35" s="191">
        <v>44189</v>
      </c>
      <c r="G35" s="193">
        <f t="shared" si="2"/>
        <v>-86</v>
      </c>
      <c r="H35" s="194">
        <f t="shared" si="3"/>
        <v>-0.19461857023241078</v>
      </c>
      <c r="I35" s="54" t="s">
        <v>99</v>
      </c>
      <c r="J35" s="196">
        <v>2.84</v>
      </c>
    </row>
    <row r="36" spans="1:10" s="14" customFormat="1" ht="18.75" customHeight="1" x14ac:dyDescent="0.15">
      <c r="A36" s="204" t="s">
        <v>100</v>
      </c>
      <c r="B36" s="242">
        <v>10576</v>
      </c>
      <c r="C36" s="242">
        <v>26514</v>
      </c>
      <c r="D36" s="242">
        <v>12807</v>
      </c>
      <c r="E36" s="242">
        <v>13707</v>
      </c>
      <c r="F36" s="191">
        <v>26580</v>
      </c>
      <c r="G36" s="193">
        <f t="shared" si="2"/>
        <v>-66</v>
      </c>
      <c r="H36" s="194">
        <f t="shared" si="3"/>
        <v>-0.24830699774266365</v>
      </c>
      <c r="I36" s="54" t="s">
        <v>101</v>
      </c>
      <c r="J36" s="196">
        <v>1.53</v>
      </c>
    </row>
    <row r="37" spans="1:10" s="14" customFormat="1" ht="18.75" customHeight="1" x14ac:dyDescent="0.15">
      <c r="A37" s="204" t="s">
        <v>102</v>
      </c>
      <c r="B37" s="242">
        <v>14431</v>
      </c>
      <c r="C37" s="242">
        <v>39911</v>
      </c>
      <c r="D37" s="242">
        <v>19312</v>
      </c>
      <c r="E37" s="242">
        <v>20599</v>
      </c>
      <c r="F37" s="191">
        <v>39863</v>
      </c>
      <c r="G37" s="193">
        <f t="shared" si="2"/>
        <v>48</v>
      </c>
      <c r="H37" s="194">
        <f t="shared" si="3"/>
        <v>0.12041241251285653</v>
      </c>
      <c r="I37" s="54" t="s">
        <v>103</v>
      </c>
      <c r="J37" s="196">
        <v>5.67</v>
      </c>
    </row>
    <row r="38" spans="1:10" s="14" customFormat="1" ht="18.75" customHeight="1" x14ac:dyDescent="0.15">
      <c r="A38" s="204" t="s">
        <v>104</v>
      </c>
      <c r="B38" s="242">
        <v>13170</v>
      </c>
      <c r="C38" s="242">
        <v>33102</v>
      </c>
      <c r="D38" s="242">
        <v>15895</v>
      </c>
      <c r="E38" s="242">
        <v>17207</v>
      </c>
      <c r="F38" s="191">
        <v>33202</v>
      </c>
      <c r="G38" s="193">
        <f t="shared" si="2"/>
        <v>-100</v>
      </c>
      <c r="H38" s="194">
        <f t="shared" si="3"/>
        <v>-0.30118667550147582</v>
      </c>
      <c r="I38" s="54" t="s">
        <v>105</v>
      </c>
      <c r="J38" s="196">
        <v>1.77</v>
      </c>
    </row>
    <row r="39" spans="1:10" s="14" customFormat="1" ht="18.75" customHeight="1" x14ac:dyDescent="0.15">
      <c r="A39" s="204" t="s">
        <v>28</v>
      </c>
      <c r="B39" s="242">
        <v>11200</v>
      </c>
      <c r="C39" s="242">
        <v>22077</v>
      </c>
      <c r="D39" s="242">
        <v>10675</v>
      </c>
      <c r="E39" s="242">
        <v>11402</v>
      </c>
      <c r="F39" s="191">
        <v>22048</v>
      </c>
      <c r="G39" s="193">
        <f t="shared" si="2"/>
        <v>29</v>
      </c>
      <c r="H39" s="194">
        <f t="shared" si="3"/>
        <v>0.1315312046444122</v>
      </c>
      <c r="I39" s="54" t="s">
        <v>130</v>
      </c>
      <c r="J39" s="196">
        <v>0.8</v>
      </c>
    </row>
    <row r="40" spans="1:10" s="14" customFormat="1" ht="18.75" customHeight="1" x14ac:dyDescent="0.15">
      <c r="A40" s="204" t="s">
        <v>29</v>
      </c>
      <c r="B40" s="242">
        <v>9058</v>
      </c>
      <c r="C40" s="242">
        <v>26123</v>
      </c>
      <c r="D40" s="242">
        <v>12666</v>
      </c>
      <c r="E40" s="242">
        <v>13457</v>
      </c>
      <c r="F40" s="191">
        <v>26191</v>
      </c>
      <c r="G40" s="193">
        <f t="shared" si="2"/>
        <v>-68</v>
      </c>
      <c r="H40" s="194">
        <f t="shared" si="3"/>
        <v>-0.25963117101294336</v>
      </c>
      <c r="I40" s="54" t="s">
        <v>106</v>
      </c>
      <c r="J40" s="196">
        <v>2.21</v>
      </c>
    </row>
    <row r="41" spans="1:10" s="14" customFormat="1" ht="18.75" customHeight="1" x14ac:dyDescent="0.15">
      <c r="A41" s="204" t="s">
        <v>30</v>
      </c>
      <c r="B41" s="242">
        <v>5957</v>
      </c>
      <c r="C41" s="242">
        <v>17379</v>
      </c>
      <c r="D41" s="242">
        <v>8240</v>
      </c>
      <c r="E41" s="242">
        <v>9139</v>
      </c>
      <c r="F41" s="191">
        <v>17364</v>
      </c>
      <c r="G41" s="193">
        <f t="shared" si="2"/>
        <v>15</v>
      </c>
      <c r="H41" s="194">
        <f t="shared" si="3"/>
        <v>8.6385625431928126E-2</v>
      </c>
      <c r="I41" s="54" t="s">
        <v>167</v>
      </c>
      <c r="J41" s="196">
        <v>0.63</v>
      </c>
    </row>
    <row r="42" spans="1:10" s="14" customFormat="1" ht="18.75" customHeight="1" x14ac:dyDescent="0.15">
      <c r="A42" s="204" t="s">
        <v>31</v>
      </c>
      <c r="B42" s="242">
        <v>1642</v>
      </c>
      <c r="C42" s="242">
        <v>3077</v>
      </c>
      <c r="D42" s="242">
        <v>1731</v>
      </c>
      <c r="E42" s="242">
        <v>1346</v>
      </c>
      <c r="F42" s="191">
        <v>3096</v>
      </c>
      <c r="G42" s="193">
        <f t="shared" si="2"/>
        <v>-19</v>
      </c>
      <c r="H42" s="194">
        <f t="shared" si="3"/>
        <v>-0.6136950904392765</v>
      </c>
      <c r="I42" s="54" t="s">
        <v>133</v>
      </c>
      <c r="J42" s="196">
        <v>10.28</v>
      </c>
    </row>
    <row r="43" spans="1:10" s="14" customFormat="1" ht="18.75" customHeight="1" x14ac:dyDescent="0.15">
      <c r="A43" s="204" t="s">
        <v>32</v>
      </c>
      <c r="B43" s="242">
        <v>14175</v>
      </c>
      <c r="C43" s="242">
        <v>27093</v>
      </c>
      <c r="D43" s="242">
        <v>13197</v>
      </c>
      <c r="E43" s="242">
        <v>13896</v>
      </c>
      <c r="F43" s="191">
        <v>27111</v>
      </c>
      <c r="G43" s="193">
        <f t="shared" si="2"/>
        <v>-18</v>
      </c>
      <c r="H43" s="194">
        <f t="shared" si="3"/>
        <v>-6.6393714728339048E-2</v>
      </c>
      <c r="I43" s="54" t="s">
        <v>135</v>
      </c>
      <c r="J43" s="196">
        <v>2.41</v>
      </c>
    </row>
    <row r="44" spans="1:10" s="14" customFormat="1" ht="18.75" customHeight="1" x14ac:dyDescent="0.15">
      <c r="A44" s="204" t="s">
        <v>108</v>
      </c>
      <c r="B44" s="242">
        <v>9236</v>
      </c>
      <c r="C44" s="242">
        <v>21177</v>
      </c>
      <c r="D44" s="242">
        <v>11069</v>
      </c>
      <c r="E44" s="242">
        <v>10108</v>
      </c>
      <c r="F44" s="191">
        <v>21045</v>
      </c>
      <c r="G44" s="193">
        <f t="shared" si="2"/>
        <v>132</v>
      </c>
      <c r="H44" s="194">
        <f t="shared" si="3"/>
        <v>0.62722736992159656</v>
      </c>
      <c r="I44" s="54" t="s">
        <v>107</v>
      </c>
      <c r="J44" s="196">
        <v>24.98</v>
      </c>
    </row>
    <row r="45" spans="1:10" s="14" customFormat="1" ht="18" customHeight="1" x14ac:dyDescent="0.15">
      <c r="A45" s="204"/>
      <c r="B45" s="191"/>
      <c r="C45" s="191"/>
      <c r="D45" s="191"/>
      <c r="E45" s="191"/>
      <c r="F45" s="191"/>
      <c r="G45" s="193"/>
      <c r="H45" s="194"/>
      <c r="I45" s="54"/>
      <c r="J45" s="196"/>
    </row>
    <row r="46" spans="1:10" s="14" customFormat="1" ht="18" customHeight="1" x14ac:dyDescent="0.15">
      <c r="A46" s="204"/>
      <c r="B46" s="191"/>
      <c r="C46" s="191"/>
      <c r="D46" s="191"/>
      <c r="E46" s="191"/>
      <c r="F46" s="191"/>
      <c r="G46" s="193"/>
      <c r="H46" s="194"/>
      <c r="I46" s="54"/>
      <c r="J46" s="196"/>
    </row>
    <row r="47" spans="1:10" s="14" customFormat="1" ht="24" customHeight="1" x14ac:dyDescent="0.15">
      <c r="A47" s="28" t="s">
        <v>44</v>
      </c>
      <c r="B47" s="79">
        <f>SUM(B49:B58)</f>
        <v>109505</v>
      </c>
      <c r="C47" s="79">
        <f>SUM(C49:C57)</f>
        <v>299626</v>
      </c>
      <c r="D47" s="79">
        <f>SUM(D49:D57)</f>
        <v>145665</v>
      </c>
      <c r="E47" s="79">
        <f>SUM(E49:E57)</f>
        <v>153961</v>
      </c>
      <c r="F47" s="79">
        <f>SUM(F49:F57)</f>
        <v>299779</v>
      </c>
      <c r="G47" s="48">
        <f>C47-F47</f>
        <v>-153</v>
      </c>
      <c r="H47" s="55">
        <f>(G47/F47)*100</f>
        <v>-5.1037597696970097E-2</v>
      </c>
      <c r="I47" s="53"/>
      <c r="J47" s="15">
        <v>42.56</v>
      </c>
    </row>
    <row r="48" spans="1:10" s="14" customFormat="1" ht="6.75" customHeight="1" x14ac:dyDescent="0.15">
      <c r="A48" s="190"/>
      <c r="B48" s="206"/>
      <c r="C48" s="207"/>
      <c r="D48" s="208"/>
      <c r="E48" s="209"/>
      <c r="F48" s="215"/>
      <c r="G48" s="195"/>
      <c r="H48" s="199"/>
      <c r="I48" s="187"/>
      <c r="J48" s="196"/>
    </row>
    <row r="49" spans="1:10" s="14" customFormat="1" ht="21" customHeight="1" x14ac:dyDescent="0.15">
      <c r="A49" s="204" t="s">
        <v>109</v>
      </c>
      <c r="B49" s="242">
        <v>10567</v>
      </c>
      <c r="C49" s="242">
        <v>29788</v>
      </c>
      <c r="D49" s="242">
        <v>14522</v>
      </c>
      <c r="E49" s="242">
        <v>15266</v>
      </c>
      <c r="F49" s="191">
        <v>29820</v>
      </c>
      <c r="G49" s="193">
        <f t="shared" ref="G49:G57" si="4">C49-F49</f>
        <v>-32</v>
      </c>
      <c r="H49" s="194">
        <f t="shared" ref="H49:H57" si="5">(G49/F49)*100</f>
        <v>-0.1073105298457411</v>
      </c>
      <c r="I49" s="211" t="s">
        <v>110</v>
      </c>
      <c r="J49" s="196">
        <v>0.65</v>
      </c>
    </row>
    <row r="50" spans="1:10" s="14" customFormat="1" ht="21" customHeight="1" x14ac:dyDescent="0.15">
      <c r="A50" s="204" t="s">
        <v>111</v>
      </c>
      <c r="B50" s="242">
        <v>8282</v>
      </c>
      <c r="C50" s="242">
        <v>20625</v>
      </c>
      <c r="D50" s="242">
        <v>10138</v>
      </c>
      <c r="E50" s="242">
        <v>10487</v>
      </c>
      <c r="F50" s="191">
        <v>20674</v>
      </c>
      <c r="G50" s="193">
        <f t="shared" si="4"/>
        <v>-49</v>
      </c>
      <c r="H50" s="194">
        <f t="shared" si="5"/>
        <v>-0.23701267292251135</v>
      </c>
      <c r="I50" s="54" t="s">
        <v>112</v>
      </c>
      <c r="J50" s="196">
        <v>0.82</v>
      </c>
    </row>
    <row r="51" spans="1:10" s="14" customFormat="1" ht="21" customHeight="1" x14ac:dyDescent="0.15">
      <c r="A51" s="204" t="s">
        <v>113</v>
      </c>
      <c r="B51" s="242">
        <v>12255</v>
      </c>
      <c r="C51" s="242">
        <v>38176</v>
      </c>
      <c r="D51" s="242">
        <v>18547</v>
      </c>
      <c r="E51" s="242">
        <v>19629</v>
      </c>
      <c r="F51" s="191">
        <v>38186</v>
      </c>
      <c r="G51" s="193">
        <f t="shared" si="4"/>
        <v>-10</v>
      </c>
      <c r="H51" s="194">
        <f t="shared" si="5"/>
        <v>-2.6187608023883095E-2</v>
      </c>
      <c r="I51" s="54" t="s">
        <v>114</v>
      </c>
      <c r="J51" s="196">
        <v>1.1200000000000001</v>
      </c>
    </row>
    <row r="52" spans="1:10" s="14" customFormat="1" ht="21" customHeight="1" x14ac:dyDescent="0.15">
      <c r="A52" s="204" t="s">
        <v>115</v>
      </c>
      <c r="B52" s="242">
        <v>18128</v>
      </c>
      <c r="C52" s="242">
        <v>49800</v>
      </c>
      <c r="D52" s="242">
        <v>24434</v>
      </c>
      <c r="E52" s="242">
        <v>25366</v>
      </c>
      <c r="F52" s="191">
        <v>49867</v>
      </c>
      <c r="G52" s="193">
        <f t="shared" si="4"/>
        <v>-67</v>
      </c>
      <c r="H52" s="194">
        <f t="shared" si="5"/>
        <v>-0.13435739065915334</v>
      </c>
      <c r="I52" s="54" t="s">
        <v>116</v>
      </c>
      <c r="J52" s="196">
        <v>2.19</v>
      </c>
    </row>
    <row r="53" spans="1:10" s="14" customFormat="1" ht="21" customHeight="1" x14ac:dyDescent="0.15">
      <c r="A53" s="204" t="s">
        <v>117</v>
      </c>
      <c r="B53" s="242">
        <v>10697</v>
      </c>
      <c r="C53" s="242">
        <v>29783</v>
      </c>
      <c r="D53" s="242">
        <v>14145</v>
      </c>
      <c r="E53" s="242">
        <v>15638</v>
      </c>
      <c r="F53" s="191">
        <v>29806</v>
      </c>
      <c r="G53" s="193">
        <f t="shared" si="4"/>
        <v>-23</v>
      </c>
      <c r="H53" s="194">
        <f>(G53/F53)*100</f>
        <v>-7.7165671341340669E-2</v>
      </c>
      <c r="I53" s="54" t="s">
        <v>118</v>
      </c>
      <c r="J53" s="196">
        <v>0.97</v>
      </c>
    </row>
    <row r="54" spans="1:10" s="14" customFormat="1" ht="21" customHeight="1" x14ac:dyDescent="0.15">
      <c r="A54" s="204" t="s">
        <v>119</v>
      </c>
      <c r="B54" s="242">
        <v>12006</v>
      </c>
      <c r="C54" s="242">
        <v>31203</v>
      </c>
      <c r="D54" s="242">
        <v>14665</v>
      </c>
      <c r="E54" s="242">
        <v>16538</v>
      </c>
      <c r="F54" s="191">
        <v>31184</v>
      </c>
      <c r="G54" s="193">
        <f t="shared" si="4"/>
        <v>19</v>
      </c>
      <c r="H54" s="194">
        <f t="shared" si="5"/>
        <v>6.0928681375064131E-2</v>
      </c>
      <c r="I54" s="212"/>
      <c r="J54" s="196">
        <v>0.96</v>
      </c>
    </row>
    <row r="55" spans="1:10" s="14" customFormat="1" ht="21" customHeight="1" x14ac:dyDescent="0.15">
      <c r="A55" s="204" t="s">
        <v>120</v>
      </c>
      <c r="B55" s="242">
        <v>13792</v>
      </c>
      <c r="C55" s="242">
        <v>32409</v>
      </c>
      <c r="D55" s="242">
        <v>15621</v>
      </c>
      <c r="E55" s="242">
        <v>16788</v>
      </c>
      <c r="F55" s="191">
        <v>32538</v>
      </c>
      <c r="G55" s="193">
        <f t="shared" si="4"/>
        <v>-129</v>
      </c>
      <c r="H55" s="194">
        <f t="shared" si="5"/>
        <v>-0.39645952424857089</v>
      </c>
      <c r="I55" s="212"/>
      <c r="J55" s="196">
        <v>3.52</v>
      </c>
    </row>
    <row r="56" spans="1:10" s="14" customFormat="1" ht="21" customHeight="1" x14ac:dyDescent="0.15">
      <c r="A56" s="204" t="s">
        <v>121</v>
      </c>
      <c r="B56" s="242">
        <v>6222</v>
      </c>
      <c r="C56" s="242">
        <v>18028</v>
      </c>
      <c r="D56" s="242">
        <v>8960</v>
      </c>
      <c r="E56" s="242">
        <v>9068</v>
      </c>
      <c r="F56" s="191">
        <v>18040</v>
      </c>
      <c r="G56" s="193">
        <f t="shared" si="4"/>
        <v>-12</v>
      </c>
      <c r="H56" s="194">
        <f t="shared" si="5"/>
        <v>-6.6518847006651879E-2</v>
      </c>
      <c r="I56" s="54"/>
      <c r="J56" s="196">
        <v>13.17</v>
      </c>
    </row>
    <row r="57" spans="1:10" s="14" customFormat="1" ht="21" customHeight="1" x14ac:dyDescent="0.15">
      <c r="A57" s="204" t="s">
        <v>33</v>
      </c>
      <c r="B57" s="242">
        <v>17556</v>
      </c>
      <c r="C57" s="242">
        <v>49814</v>
      </c>
      <c r="D57" s="242">
        <v>24633</v>
      </c>
      <c r="E57" s="242">
        <v>25181</v>
      </c>
      <c r="F57" s="191">
        <v>49664</v>
      </c>
      <c r="G57" s="193">
        <f t="shared" si="4"/>
        <v>150</v>
      </c>
      <c r="H57" s="194">
        <f t="shared" si="5"/>
        <v>0.30202963917525777</v>
      </c>
      <c r="I57" s="54"/>
      <c r="J57" s="196">
        <v>19.16</v>
      </c>
    </row>
    <row r="58" spans="1:10" s="14" customFormat="1" ht="6" customHeight="1" thickBot="1" x14ac:dyDescent="0.2">
      <c r="A58" s="29"/>
      <c r="B58" s="81"/>
      <c r="C58" s="56"/>
      <c r="D58" s="81"/>
      <c r="E58" s="81"/>
      <c r="F58" s="56"/>
      <c r="G58" s="57"/>
      <c r="H58" s="58"/>
      <c r="I58" s="59"/>
      <c r="J58" s="16"/>
    </row>
    <row r="59" spans="1:10" ht="5.25" customHeight="1" thickTop="1" x14ac:dyDescent="0.15">
      <c r="B59" s="23"/>
      <c r="C59" s="23"/>
      <c r="D59" s="23"/>
      <c r="E59" s="23"/>
      <c r="F59" s="23"/>
      <c r="G59" s="14"/>
      <c r="H59" s="14"/>
      <c r="I59" s="14"/>
      <c r="J59" s="14"/>
    </row>
    <row r="60" spans="1:10" s="30" customFormat="1" ht="14.25" x14ac:dyDescent="0.15">
      <c r="A60" s="60" t="s">
        <v>129</v>
      </c>
      <c r="B60" s="61"/>
      <c r="C60" s="60"/>
      <c r="D60" s="60"/>
      <c r="E60" s="60"/>
      <c r="F60" s="60"/>
      <c r="G60" s="60"/>
      <c r="H60" s="60"/>
      <c r="I60" s="62"/>
      <c r="J60" s="62"/>
    </row>
    <row r="61" spans="1:10" s="30" customFormat="1" ht="14.25" x14ac:dyDescent="0.15">
      <c r="A61" s="117"/>
      <c r="B61" s="61"/>
      <c r="C61" s="60"/>
      <c r="D61" s="60"/>
      <c r="E61" s="60"/>
      <c r="F61" s="60"/>
      <c r="G61" s="60"/>
      <c r="H61" s="60"/>
      <c r="I61" s="62"/>
      <c r="J61" s="62"/>
    </row>
  </sheetData>
  <mergeCells count="9">
    <mergeCell ref="A1:J1"/>
    <mergeCell ref="I3:J3"/>
    <mergeCell ref="A5:A6"/>
    <mergeCell ref="B5:B6"/>
    <mergeCell ref="C5:E5"/>
    <mergeCell ref="F5:F6"/>
    <mergeCell ref="G5:H5"/>
    <mergeCell ref="I5:I6"/>
    <mergeCell ref="J5:J6"/>
  </mergeCells>
  <phoneticPr fontId="3" type="noConversion"/>
  <conditionalFormatting sqref="C12:C30">
    <cfRule type="dataBar" priority="3">
      <dataBar>
        <cfvo type="min"/>
        <cfvo type="max"/>
        <color rgb="FF63C384"/>
      </dataBar>
    </cfRule>
  </conditionalFormatting>
  <conditionalFormatting sqref="C34:C46">
    <cfRule type="dataBar" priority="2">
      <dataBar>
        <cfvo type="min"/>
        <cfvo type="max"/>
        <color rgb="FF63C384"/>
      </dataBar>
    </cfRule>
  </conditionalFormatting>
  <conditionalFormatting sqref="C49:C57">
    <cfRule type="dataBar" priority="1">
      <dataBar>
        <cfvo type="min"/>
        <cfvo type="max"/>
        <color rgb="FF63C384"/>
      </dataBar>
    </cfRule>
  </conditionalFormatting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J61"/>
  <sheetViews>
    <sheetView zoomScaleNormal="100" workbookViewId="0">
      <pane ySplit="10" topLeftCell="A11" activePane="bottomLeft" state="frozen"/>
      <selection activeCell="M30" sqref="M30"/>
      <selection pane="bottomLeft" activeCell="Q36" sqref="Q36"/>
    </sheetView>
  </sheetViews>
  <sheetFormatPr defaultRowHeight="13.5" x14ac:dyDescent="0.15"/>
  <cols>
    <col min="1" max="1" width="7.77734375" style="14" customWidth="1"/>
    <col min="2" max="2" width="8.109375" style="14" customWidth="1"/>
    <col min="3" max="3" width="18.88671875" style="14" customWidth="1"/>
    <col min="4" max="4" width="8.21875" style="14" customWidth="1"/>
    <col min="5" max="5" width="8.33203125" style="14" customWidth="1"/>
    <col min="6" max="6" width="9.33203125" style="14" customWidth="1"/>
    <col min="7" max="7" width="9.44140625" customWidth="1"/>
    <col min="8" max="8" width="9.33203125" customWidth="1"/>
    <col min="9" max="9" width="11.33203125" style="71" customWidth="1"/>
    <col min="10" max="10" width="7.44140625" customWidth="1"/>
    <col min="11" max="11" width="6.21875" customWidth="1"/>
    <col min="12" max="14" width="9.109375" customWidth="1"/>
  </cols>
  <sheetData>
    <row r="1" spans="1:10" ht="26.25" customHeight="1" thickTop="1" x14ac:dyDescent="0.25">
      <c r="A1" s="276" t="s">
        <v>168</v>
      </c>
      <c r="B1" s="292"/>
      <c r="C1" s="292"/>
      <c r="D1" s="292"/>
      <c r="E1" s="292"/>
      <c r="F1" s="292"/>
      <c r="G1" s="292"/>
      <c r="H1" s="292"/>
      <c r="I1" s="292"/>
      <c r="J1" s="293"/>
    </row>
    <row r="2" spans="1:10" ht="6.75" customHeight="1" x14ac:dyDescent="0.15">
      <c r="A2" s="24"/>
      <c r="B2" s="25"/>
      <c r="C2" s="25"/>
      <c r="D2" s="25"/>
      <c r="E2" s="25"/>
      <c r="F2" s="25"/>
      <c r="G2" s="1"/>
      <c r="H2" s="1"/>
      <c r="I2" s="70"/>
      <c r="J2" s="2"/>
    </row>
    <row r="3" spans="1:10" ht="14.25" x14ac:dyDescent="0.15">
      <c r="A3" s="125" t="s">
        <v>169</v>
      </c>
      <c r="B3" s="4"/>
      <c r="C3" s="4"/>
      <c r="D3" s="4"/>
      <c r="E3" s="4"/>
      <c r="F3" s="4"/>
      <c r="G3" s="4"/>
      <c r="H3" s="4"/>
      <c r="I3" s="279" t="s">
        <v>170</v>
      </c>
      <c r="J3" s="280"/>
    </row>
    <row r="4" spans="1:10" ht="3.75" customHeight="1" thickBot="1" x14ac:dyDescent="0.2">
      <c r="A4" s="3"/>
      <c r="B4" s="4"/>
      <c r="C4" s="4"/>
      <c r="D4" s="4"/>
      <c r="E4" s="4"/>
      <c r="F4" s="4"/>
      <c r="G4" s="4"/>
      <c r="H4" s="4"/>
      <c r="I4" s="123"/>
      <c r="J4" s="124"/>
    </row>
    <row r="5" spans="1:10" s="14" customFormat="1" ht="18" customHeight="1" x14ac:dyDescent="0.15">
      <c r="A5" s="281" t="s">
        <v>171</v>
      </c>
      <c r="B5" s="283" t="s">
        <v>172</v>
      </c>
      <c r="C5" s="285" t="s">
        <v>173</v>
      </c>
      <c r="D5" s="286"/>
      <c r="E5" s="287"/>
      <c r="F5" s="288" t="s">
        <v>174</v>
      </c>
      <c r="G5" s="283" t="s">
        <v>175</v>
      </c>
      <c r="H5" s="283"/>
      <c r="I5" s="283" t="s">
        <v>176</v>
      </c>
      <c r="J5" s="290" t="s">
        <v>177</v>
      </c>
    </row>
    <row r="6" spans="1:10" s="14" customFormat="1" ht="18" customHeight="1" thickBot="1" x14ac:dyDescent="0.2">
      <c r="A6" s="282"/>
      <c r="B6" s="284" t="s">
        <v>178</v>
      </c>
      <c r="C6" s="18" t="s">
        <v>0</v>
      </c>
      <c r="D6" s="243" t="s">
        <v>179</v>
      </c>
      <c r="E6" s="243" t="s">
        <v>1</v>
      </c>
      <c r="F6" s="289"/>
      <c r="G6" s="243" t="s">
        <v>180</v>
      </c>
      <c r="H6" s="243" t="s">
        <v>181</v>
      </c>
      <c r="I6" s="284"/>
      <c r="J6" s="294"/>
    </row>
    <row r="7" spans="1:10" s="14" customFormat="1" ht="6.75" customHeight="1" x14ac:dyDescent="0.15">
      <c r="A7" s="5"/>
      <c r="B7" s="6"/>
      <c r="C7" s="6"/>
      <c r="D7" s="6"/>
      <c r="E7" s="6"/>
      <c r="F7" s="6"/>
      <c r="G7" s="6"/>
      <c r="H7" s="6"/>
      <c r="I7" s="7"/>
      <c r="J7" s="13"/>
    </row>
    <row r="8" spans="1:10" s="14" customFormat="1" ht="24" customHeight="1" x14ac:dyDescent="0.15">
      <c r="A8" s="19" t="s">
        <v>8</v>
      </c>
      <c r="B8" s="20">
        <f>SUM(B10,B32,B47)</f>
        <v>401772</v>
      </c>
      <c r="C8" s="20">
        <f>SUM(C10,C32,C47)</f>
        <v>1039684</v>
      </c>
      <c r="D8" s="20">
        <f>SUM(D10,D32,D47)</f>
        <v>510923</v>
      </c>
      <c r="E8" s="20">
        <f>SUM(E10,E32,E47)</f>
        <v>528761</v>
      </c>
      <c r="F8" s="20">
        <f>SUM(F10,F32,F47)</f>
        <v>1038214</v>
      </c>
      <c r="G8" s="21">
        <f>C8-F8</f>
        <v>1470</v>
      </c>
      <c r="H8" s="22">
        <f>(G8/F8)*100</f>
        <v>0.14158930625092706</v>
      </c>
      <c r="I8" s="158"/>
      <c r="J8" s="157">
        <f>SUM(J10+J32+J47)</f>
        <v>268.05</v>
      </c>
    </row>
    <row r="9" spans="1:10" s="14" customFormat="1" ht="6" customHeight="1" x14ac:dyDescent="0.15">
      <c r="A9" s="8"/>
      <c r="B9" s="9"/>
      <c r="C9" s="9"/>
      <c r="D9" s="9"/>
      <c r="E9" s="9"/>
      <c r="F9" s="9"/>
      <c r="G9" s="9"/>
      <c r="H9" s="10"/>
      <c r="I9" s="10"/>
      <c r="J9" s="11"/>
    </row>
    <row r="10" spans="1:10" s="14" customFormat="1" ht="22.5" customHeight="1" x14ac:dyDescent="0.15">
      <c r="A10" s="26" t="s">
        <v>9</v>
      </c>
      <c r="B10" s="77">
        <f>SUM(B12:B30)</f>
        <v>178039</v>
      </c>
      <c r="C10" s="77">
        <f>SUM(C12:C30)</f>
        <v>446233</v>
      </c>
      <c r="D10" s="77">
        <f>SUM(D12:D30)</f>
        <v>221496</v>
      </c>
      <c r="E10" s="77">
        <f>SUM(E12:E30)</f>
        <v>224737</v>
      </c>
      <c r="F10" s="77">
        <f>SUM(F12:F30)</f>
        <v>445612</v>
      </c>
      <c r="G10" s="48">
        <f>C10-F10</f>
        <v>621</v>
      </c>
      <c r="H10" s="49">
        <f>(G10/F10)*100</f>
        <v>0.13935890415877492</v>
      </c>
      <c r="I10" s="49"/>
      <c r="J10" s="12">
        <v>165.55</v>
      </c>
    </row>
    <row r="11" spans="1:10" s="14" customFormat="1" ht="9" customHeight="1" x14ac:dyDescent="0.15">
      <c r="A11" s="27"/>
      <c r="B11" s="78"/>
      <c r="C11" s="50"/>
      <c r="D11" s="50"/>
      <c r="E11" s="51"/>
      <c r="F11" s="50"/>
      <c r="G11" s="52"/>
      <c r="H11" s="50"/>
      <c r="I11" s="119"/>
      <c r="J11" s="13"/>
    </row>
    <row r="12" spans="1:10" s="14" customFormat="1" ht="18" customHeight="1" x14ac:dyDescent="0.15">
      <c r="A12" s="190" t="s">
        <v>10</v>
      </c>
      <c r="B12" s="191">
        <v>7712</v>
      </c>
      <c r="C12" s="242">
        <v>17589</v>
      </c>
      <c r="D12" s="242">
        <v>9024</v>
      </c>
      <c r="E12" s="242">
        <v>8565</v>
      </c>
      <c r="F12" s="191">
        <v>17623</v>
      </c>
      <c r="G12" s="193">
        <f>C12-F12</f>
        <v>-34</v>
      </c>
      <c r="H12" s="194">
        <f t="shared" ref="H12:H30" si="0">(G12/F12)*100</f>
        <v>-0.19292969414969074</v>
      </c>
      <c r="I12" s="120"/>
      <c r="J12" s="11">
        <v>5.62</v>
      </c>
    </row>
    <row r="13" spans="1:10" s="14" customFormat="1" ht="18" customHeight="1" x14ac:dyDescent="0.15">
      <c r="A13" s="190" t="s">
        <v>182</v>
      </c>
      <c r="B13" s="191">
        <v>7465</v>
      </c>
      <c r="C13" s="242">
        <v>19155</v>
      </c>
      <c r="D13" s="242">
        <v>9342</v>
      </c>
      <c r="E13" s="242">
        <v>9813</v>
      </c>
      <c r="F13" s="191">
        <v>19017</v>
      </c>
      <c r="G13" s="193">
        <f t="shared" ref="G13:G30" si="1">C13-F13</f>
        <v>138</v>
      </c>
      <c r="H13" s="194">
        <f t="shared" si="0"/>
        <v>0.72566650891307782</v>
      </c>
      <c r="I13" s="121"/>
      <c r="J13" s="11">
        <v>12.69</v>
      </c>
    </row>
    <row r="14" spans="1:10" s="14" customFormat="1" ht="18" customHeight="1" x14ac:dyDescent="0.15">
      <c r="A14" s="190" t="s">
        <v>11</v>
      </c>
      <c r="B14" s="191">
        <v>12707</v>
      </c>
      <c r="C14" s="242">
        <v>32445</v>
      </c>
      <c r="D14" s="242">
        <v>15965</v>
      </c>
      <c r="E14" s="242">
        <v>16480</v>
      </c>
      <c r="F14" s="191">
        <v>32291</v>
      </c>
      <c r="G14" s="193">
        <f t="shared" si="1"/>
        <v>154</v>
      </c>
      <c r="H14" s="194">
        <f t="shared" si="0"/>
        <v>0.47691307175373943</v>
      </c>
      <c r="I14" s="120"/>
      <c r="J14" s="11">
        <v>11.32</v>
      </c>
    </row>
    <row r="15" spans="1:10" s="14" customFormat="1" ht="18" customHeight="1" x14ac:dyDescent="0.15">
      <c r="A15" s="190" t="s">
        <v>12</v>
      </c>
      <c r="B15" s="191">
        <v>10539</v>
      </c>
      <c r="C15" s="242">
        <v>25050</v>
      </c>
      <c r="D15" s="242">
        <v>12360</v>
      </c>
      <c r="E15" s="242">
        <v>12690</v>
      </c>
      <c r="F15" s="191">
        <v>25030</v>
      </c>
      <c r="G15" s="193">
        <f t="shared" si="1"/>
        <v>20</v>
      </c>
      <c r="H15" s="194">
        <f t="shared" si="0"/>
        <v>7.9904115061925685E-2</v>
      </c>
      <c r="I15" s="121"/>
      <c r="J15" s="11">
        <v>2.19</v>
      </c>
    </row>
    <row r="16" spans="1:10" s="14" customFormat="1" ht="18" customHeight="1" x14ac:dyDescent="0.15">
      <c r="A16" s="190" t="s">
        <v>13</v>
      </c>
      <c r="B16" s="191">
        <v>4692</v>
      </c>
      <c r="C16" s="242">
        <v>12303</v>
      </c>
      <c r="D16" s="242">
        <v>6018</v>
      </c>
      <c r="E16" s="242">
        <v>6285</v>
      </c>
      <c r="F16" s="191">
        <v>12311</v>
      </c>
      <c r="G16" s="193">
        <f t="shared" si="1"/>
        <v>-8</v>
      </c>
      <c r="H16" s="194">
        <f t="shared" si="0"/>
        <v>-6.4982535943465189E-2</v>
      </c>
      <c r="I16" s="120" t="s">
        <v>183</v>
      </c>
      <c r="J16" s="11">
        <v>0.92</v>
      </c>
    </row>
    <row r="17" spans="1:10" s="14" customFormat="1" ht="18" customHeight="1" x14ac:dyDescent="0.15">
      <c r="A17" s="190" t="s">
        <v>14</v>
      </c>
      <c r="B17" s="191">
        <v>1190</v>
      </c>
      <c r="C17" s="242">
        <v>2400</v>
      </c>
      <c r="D17" s="242">
        <v>1249</v>
      </c>
      <c r="E17" s="242">
        <v>1151</v>
      </c>
      <c r="F17" s="191">
        <v>2393</v>
      </c>
      <c r="G17" s="193">
        <f t="shared" si="1"/>
        <v>7</v>
      </c>
      <c r="H17" s="194">
        <f t="shared" si="0"/>
        <v>0.29251984956122024</v>
      </c>
      <c r="I17" s="121" t="s">
        <v>184</v>
      </c>
      <c r="J17" s="11">
        <v>25.35</v>
      </c>
    </row>
    <row r="18" spans="1:10" s="14" customFormat="1" ht="18" customHeight="1" x14ac:dyDescent="0.15">
      <c r="A18" s="190" t="s">
        <v>15</v>
      </c>
      <c r="B18" s="191">
        <v>8166</v>
      </c>
      <c r="C18" s="242">
        <v>19491</v>
      </c>
      <c r="D18" s="242">
        <v>9533</v>
      </c>
      <c r="E18" s="242">
        <v>9958</v>
      </c>
      <c r="F18" s="191">
        <v>19413</v>
      </c>
      <c r="G18" s="193">
        <f t="shared" si="1"/>
        <v>78</v>
      </c>
      <c r="H18" s="194">
        <f t="shared" si="0"/>
        <v>0.401792613197342</v>
      </c>
      <c r="I18" s="121" t="s">
        <v>185</v>
      </c>
      <c r="J18" s="196">
        <v>6.76</v>
      </c>
    </row>
    <row r="19" spans="1:10" s="14" customFormat="1" ht="18" customHeight="1" x14ac:dyDescent="0.15">
      <c r="A19" s="190" t="s">
        <v>16</v>
      </c>
      <c r="B19" s="191">
        <v>4949</v>
      </c>
      <c r="C19" s="242">
        <v>12638</v>
      </c>
      <c r="D19" s="242">
        <v>6391</v>
      </c>
      <c r="E19" s="242">
        <v>6247</v>
      </c>
      <c r="F19" s="191">
        <v>12201</v>
      </c>
      <c r="G19" s="193">
        <f t="shared" si="1"/>
        <v>437</v>
      </c>
      <c r="H19" s="194">
        <f t="shared" si="0"/>
        <v>3.5816736333087453</v>
      </c>
      <c r="I19" s="121"/>
      <c r="J19" s="11">
        <v>11.57</v>
      </c>
    </row>
    <row r="20" spans="1:10" s="14" customFormat="1" ht="18" customHeight="1" x14ac:dyDescent="0.15">
      <c r="A20" s="190" t="s">
        <v>17</v>
      </c>
      <c r="B20" s="191">
        <v>13017</v>
      </c>
      <c r="C20" s="242">
        <v>33173</v>
      </c>
      <c r="D20" s="242">
        <v>16613</v>
      </c>
      <c r="E20" s="242">
        <v>16560</v>
      </c>
      <c r="F20" s="191">
        <v>33235</v>
      </c>
      <c r="G20" s="193">
        <f t="shared" si="1"/>
        <v>-62</v>
      </c>
      <c r="H20" s="194">
        <f t="shared" si="0"/>
        <v>-0.18655032345418987</v>
      </c>
      <c r="I20" s="121"/>
      <c r="J20" s="11">
        <v>25.04</v>
      </c>
    </row>
    <row r="21" spans="1:10" s="14" customFormat="1" ht="18" customHeight="1" x14ac:dyDescent="0.15">
      <c r="A21" s="190" t="s">
        <v>18</v>
      </c>
      <c r="B21" s="191">
        <v>14563</v>
      </c>
      <c r="C21" s="242">
        <v>34977</v>
      </c>
      <c r="D21" s="242">
        <v>17700</v>
      </c>
      <c r="E21" s="242">
        <v>17277</v>
      </c>
      <c r="F21" s="191">
        <v>34879</v>
      </c>
      <c r="G21" s="193">
        <f t="shared" si="1"/>
        <v>98</v>
      </c>
      <c r="H21" s="194">
        <f t="shared" si="0"/>
        <v>0.28097135812379942</v>
      </c>
      <c r="I21" s="122" t="s">
        <v>186</v>
      </c>
      <c r="J21" s="11">
        <v>15.05</v>
      </c>
    </row>
    <row r="22" spans="1:10" s="14" customFormat="1" ht="18" customHeight="1" x14ac:dyDescent="0.15">
      <c r="A22" s="190" t="s">
        <v>19</v>
      </c>
      <c r="B22" s="191">
        <v>8065</v>
      </c>
      <c r="C22" s="242">
        <v>19544</v>
      </c>
      <c r="D22" s="242">
        <v>9955</v>
      </c>
      <c r="E22" s="242">
        <v>9589</v>
      </c>
      <c r="F22" s="191">
        <v>19562</v>
      </c>
      <c r="G22" s="193">
        <f t="shared" si="1"/>
        <v>-18</v>
      </c>
      <c r="H22" s="194">
        <f t="shared" si="0"/>
        <v>-9.2015131377159803E-2</v>
      </c>
      <c r="I22" s="121" t="s">
        <v>187</v>
      </c>
      <c r="J22" s="11">
        <v>13.78</v>
      </c>
    </row>
    <row r="23" spans="1:10" s="14" customFormat="1" ht="18" customHeight="1" x14ac:dyDescent="0.15">
      <c r="A23" s="190" t="s">
        <v>20</v>
      </c>
      <c r="B23" s="191">
        <v>15911</v>
      </c>
      <c r="C23" s="242">
        <v>41046</v>
      </c>
      <c r="D23" s="242">
        <v>19971</v>
      </c>
      <c r="E23" s="242">
        <v>21075</v>
      </c>
      <c r="F23" s="191">
        <v>41076</v>
      </c>
      <c r="G23" s="193">
        <f t="shared" si="1"/>
        <v>-30</v>
      </c>
      <c r="H23" s="194">
        <f t="shared" si="0"/>
        <v>-7.303534910896875E-2</v>
      </c>
      <c r="I23" s="121" t="s">
        <v>188</v>
      </c>
      <c r="J23" s="11">
        <v>2.31</v>
      </c>
    </row>
    <row r="24" spans="1:10" s="14" customFormat="1" ht="18" customHeight="1" x14ac:dyDescent="0.15">
      <c r="A24" s="190" t="s">
        <v>21</v>
      </c>
      <c r="B24" s="191">
        <v>12692</v>
      </c>
      <c r="C24" s="242">
        <v>35540</v>
      </c>
      <c r="D24" s="242">
        <v>17350</v>
      </c>
      <c r="E24" s="242">
        <v>18190</v>
      </c>
      <c r="F24" s="191">
        <v>35521</v>
      </c>
      <c r="G24" s="193">
        <f t="shared" si="1"/>
        <v>19</v>
      </c>
      <c r="H24" s="194">
        <f t="shared" si="0"/>
        <v>5.348948509332508E-2</v>
      </c>
      <c r="I24" s="121" t="s">
        <v>189</v>
      </c>
      <c r="J24" s="11">
        <v>1.94</v>
      </c>
    </row>
    <row r="25" spans="1:10" s="14" customFormat="1" ht="18" customHeight="1" x14ac:dyDescent="0.15">
      <c r="A25" s="190" t="s">
        <v>22</v>
      </c>
      <c r="B25" s="191">
        <v>10436</v>
      </c>
      <c r="C25" s="242">
        <v>21773</v>
      </c>
      <c r="D25" s="242">
        <v>11160</v>
      </c>
      <c r="E25" s="242">
        <v>10613</v>
      </c>
      <c r="F25" s="191">
        <v>21793</v>
      </c>
      <c r="G25" s="193">
        <f t="shared" si="1"/>
        <v>-20</v>
      </c>
      <c r="H25" s="194">
        <f t="shared" si="0"/>
        <v>-9.1772587528105354E-2</v>
      </c>
      <c r="I25" s="240"/>
      <c r="J25" s="11">
        <v>6.01</v>
      </c>
    </row>
    <row r="26" spans="1:10" s="14" customFormat="1" ht="18" customHeight="1" x14ac:dyDescent="0.15">
      <c r="A26" s="190" t="s">
        <v>23</v>
      </c>
      <c r="B26" s="191">
        <v>8950</v>
      </c>
      <c r="C26" s="242">
        <v>24290</v>
      </c>
      <c r="D26" s="242">
        <v>11890</v>
      </c>
      <c r="E26" s="242">
        <v>12400</v>
      </c>
      <c r="F26" s="191">
        <v>24300</v>
      </c>
      <c r="G26" s="193">
        <f t="shared" si="1"/>
        <v>-10</v>
      </c>
      <c r="H26" s="194">
        <f t="shared" si="0"/>
        <v>-4.1152263374485597E-2</v>
      </c>
      <c r="I26" s="240"/>
      <c r="J26" s="11">
        <v>0.69</v>
      </c>
    </row>
    <row r="27" spans="1:10" s="14" customFormat="1" ht="18" customHeight="1" x14ac:dyDescent="0.15">
      <c r="A27" s="190" t="s">
        <v>24</v>
      </c>
      <c r="B27" s="191">
        <v>13371</v>
      </c>
      <c r="C27" s="242">
        <v>35332</v>
      </c>
      <c r="D27" s="242">
        <v>17466</v>
      </c>
      <c r="E27" s="242">
        <v>17866</v>
      </c>
      <c r="F27" s="191">
        <v>35348</v>
      </c>
      <c r="G27" s="193">
        <f t="shared" si="1"/>
        <v>-16</v>
      </c>
      <c r="H27" s="194">
        <f t="shared" si="0"/>
        <v>-4.5264229942288112E-2</v>
      </c>
      <c r="I27" s="240"/>
      <c r="J27" s="11">
        <v>4.28</v>
      </c>
    </row>
    <row r="28" spans="1:10" s="14" customFormat="1" ht="18" customHeight="1" x14ac:dyDescent="0.15">
      <c r="A28" s="190" t="s">
        <v>25</v>
      </c>
      <c r="B28" s="191">
        <v>19025</v>
      </c>
      <c r="C28" s="242">
        <v>50084</v>
      </c>
      <c r="D28" s="242">
        <v>24406</v>
      </c>
      <c r="E28" s="242">
        <v>25678</v>
      </c>
      <c r="F28" s="191">
        <v>50113</v>
      </c>
      <c r="G28" s="193">
        <f t="shared" si="1"/>
        <v>-29</v>
      </c>
      <c r="H28" s="194">
        <f t="shared" si="0"/>
        <v>-5.7869215572805457E-2</v>
      </c>
      <c r="I28" s="121"/>
      <c r="J28" s="11">
        <v>1.94</v>
      </c>
    </row>
    <row r="29" spans="1:10" s="14" customFormat="1" ht="18" customHeight="1" x14ac:dyDescent="0.15">
      <c r="A29" s="190" t="s">
        <v>26</v>
      </c>
      <c r="B29" s="191">
        <v>2887</v>
      </c>
      <c r="C29" s="242">
        <v>5917</v>
      </c>
      <c r="D29" s="242">
        <v>3197</v>
      </c>
      <c r="E29" s="242">
        <v>2720</v>
      </c>
      <c r="F29" s="191">
        <v>5936</v>
      </c>
      <c r="G29" s="193">
        <f t="shared" si="1"/>
        <v>-19</v>
      </c>
      <c r="H29" s="194">
        <f t="shared" si="0"/>
        <v>-0.32008086253369272</v>
      </c>
      <c r="I29" s="241"/>
      <c r="J29" s="11">
        <v>7.3</v>
      </c>
    </row>
    <row r="30" spans="1:10" s="14" customFormat="1" ht="18" customHeight="1" x14ac:dyDescent="0.15">
      <c r="A30" s="190" t="s">
        <v>27</v>
      </c>
      <c r="B30" s="191">
        <v>1702</v>
      </c>
      <c r="C30" s="242">
        <v>3486</v>
      </c>
      <c r="D30" s="242">
        <v>1906</v>
      </c>
      <c r="E30" s="242">
        <v>1580</v>
      </c>
      <c r="F30" s="191">
        <v>3570</v>
      </c>
      <c r="G30" s="193">
        <f t="shared" si="1"/>
        <v>-84</v>
      </c>
      <c r="H30" s="194">
        <f t="shared" si="0"/>
        <v>-2.3529411764705883</v>
      </c>
      <c r="I30" s="197"/>
      <c r="J30" s="11">
        <v>10.79</v>
      </c>
    </row>
    <row r="31" spans="1:10" s="14" customFormat="1" ht="7.5" customHeight="1" x14ac:dyDescent="0.15">
      <c r="A31" s="190"/>
      <c r="B31" s="198"/>
      <c r="C31" s="198"/>
      <c r="D31" s="198"/>
      <c r="E31" s="198"/>
      <c r="F31" s="198"/>
      <c r="G31" s="195"/>
      <c r="H31" s="199"/>
      <c r="I31" s="197"/>
      <c r="J31" s="11"/>
    </row>
    <row r="32" spans="1:10" s="14" customFormat="1" ht="21.75" customHeight="1" x14ac:dyDescent="0.15">
      <c r="A32" s="28" t="s">
        <v>190</v>
      </c>
      <c r="B32" s="79">
        <f>SUM(B34:B44)</f>
        <v>115258</v>
      </c>
      <c r="C32" s="80">
        <f>SUM(C34:C44)</f>
        <v>292612</v>
      </c>
      <c r="D32" s="79">
        <f>SUM(D34:D44)</f>
        <v>142947</v>
      </c>
      <c r="E32" s="79">
        <f>SUM(E34:E44)</f>
        <v>149665</v>
      </c>
      <c r="F32" s="80">
        <f>SUM(F34:F44)</f>
        <v>291796</v>
      </c>
      <c r="G32" s="48">
        <f>C32-F32</f>
        <v>816</v>
      </c>
      <c r="H32" s="55">
        <f>(G32/F32)*100</f>
        <v>0.27964742491329558</v>
      </c>
      <c r="I32" s="241" t="s">
        <v>191</v>
      </c>
      <c r="J32" s="170">
        <v>59.94</v>
      </c>
    </row>
    <row r="33" spans="1:10" s="14" customFormat="1" ht="6" customHeight="1" x14ac:dyDescent="0.15">
      <c r="A33" s="190"/>
      <c r="B33" s="200"/>
      <c r="C33" s="10"/>
      <c r="D33" s="199"/>
      <c r="E33" s="201"/>
      <c r="F33" s="202"/>
      <c r="G33" s="195"/>
      <c r="H33" s="202"/>
      <c r="I33" s="187"/>
      <c r="J33" s="203"/>
    </row>
    <row r="34" spans="1:10" s="14" customFormat="1" ht="18.75" customHeight="1" x14ac:dyDescent="0.15">
      <c r="A34" s="204" t="s">
        <v>192</v>
      </c>
      <c r="B34" s="242">
        <v>10792</v>
      </c>
      <c r="C34" s="242">
        <v>32837</v>
      </c>
      <c r="D34" s="242">
        <v>16048</v>
      </c>
      <c r="E34" s="242">
        <v>16789</v>
      </c>
      <c r="F34" s="191">
        <v>32719</v>
      </c>
      <c r="G34" s="193">
        <f t="shared" ref="G34:G44" si="2">C34-F34</f>
        <v>118</v>
      </c>
      <c r="H34" s="194">
        <f t="shared" ref="H34:H44" si="3">(G34/F34)*100</f>
        <v>0.36064671903175527</v>
      </c>
      <c r="I34" s="54" t="s">
        <v>193</v>
      </c>
      <c r="J34" s="196">
        <v>6.82</v>
      </c>
    </row>
    <row r="35" spans="1:10" s="14" customFormat="1" ht="18.75" customHeight="1" x14ac:dyDescent="0.15">
      <c r="A35" s="204" t="s">
        <v>194</v>
      </c>
      <c r="B35" s="242">
        <v>16886</v>
      </c>
      <c r="C35" s="242">
        <v>44631</v>
      </c>
      <c r="D35" s="242">
        <v>21690</v>
      </c>
      <c r="E35" s="242">
        <v>22941</v>
      </c>
      <c r="F35" s="191">
        <v>44608</v>
      </c>
      <c r="G35" s="193">
        <f t="shared" si="2"/>
        <v>23</v>
      </c>
      <c r="H35" s="194">
        <f t="shared" si="3"/>
        <v>5.1560258249641319E-2</v>
      </c>
      <c r="I35" s="54" t="s">
        <v>195</v>
      </c>
      <c r="J35" s="196">
        <v>2.84</v>
      </c>
    </row>
    <row r="36" spans="1:10" s="14" customFormat="1" ht="18.75" customHeight="1" x14ac:dyDescent="0.15">
      <c r="A36" s="204" t="s">
        <v>196</v>
      </c>
      <c r="B36" s="242">
        <v>10692</v>
      </c>
      <c r="C36" s="242">
        <v>27143</v>
      </c>
      <c r="D36" s="242">
        <v>13131</v>
      </c>
      <c r="E36" s="242">
        <v>14012</v>
      </c>
      <c r="F36" s="191">
        <v>27196</v>
      </c>
      <c r="G36" s="193">
        <f t="shared" si="2"/>
        <v>-53</v>
      </c>
      <c r="H36" s="194">
        <f t="shared" si="3"/>
        <v>-0.19488160023532872</v>
      </c>
      <c r="I36" s="54" t="s">
        <v>197</v>
      </c>
      <c r="J36" s="196">
        <v>1.53</v>
      </c>
    </row>
    <row r="37" spans="1:10" s="14" customFormat="1" ht="18.75" customHeight="1" x14ac:dyDescent="0.15">
      <c r="A37" s="204" t="s">
        <v>198</v>
      </c>
      <c r="B37" s="242">
        <v>13955</v>
      </c>
      <c r="C37" s="242">
        <v>39416</v>
      </c>
      <c r="D37" s="242">
        <v>19149</v>
      </c>
      <c r="E37" s="242">
        <v>20267</v>
      </c>
      <c r="F37" s="191">
        <v>39331</v>
      </c>
      <c r="G37" s="193">
        <f t="shared" si="2"/>
        <v>85</v>
      </c>
      <c r="H37" s="194">
        <f t="shared" si="3"/>
        <v>0.21611451526785488</v>
      </c>
      <c r="I37" s="54" t="s">
        <v>199</v>
      </c>
      <c r="J37" s="196">
        <v>5.67</v>
      </c>
    </row>
    <row r="38" spans="1:10" s="14" customFormat="1" ht="18.75" customHeight="1" x14ac:dyDescent="0.15">
      <c r="A38" s="204" t="s">
        <v>200</v>
      </c>
      <c r="B38" s="242">
        <v>12930</v>
      </c>
      <c r="C38" s="242">
        <v>32800</v>
      </c>
      <c r="D38" s="242">
        <v>15819</v>
      </c>
      <c r="E38" s="242">
        <v>16981</v>
      </c>
      <c r="F38" s="191">
        <v>32352</v>
      </c>
      <c r="G38" s="193">
        <f t="shared" si="2"/>
        <v>448</v>
      </c>
      <c r="H38" s="194">
        <f t="shared" si="3"/>
        <v>1.3847675568743818</v>
      </c>
      <c r="I38" s="54" t="s">
        <v>201</v>
      </c>
      <c r="J38" s="196">
        <v>1.77</v>
      </c>
    </row>
    <row r="39" spans="1:10" s="14" customFormat="1" ht="18.75" customHeight="1" x14ac:dyDescent="0.15">
      <c r="A39" s="204" t="s">
        <v>28</v>
      </c>
      <c r="B39" s="242">
        <v>11128</v>
      </c>
      <c r="C39" s="242">
        <v>22155</v>
      </c>
      <c r="D39" s="242">
        <v>10752</v>
      </c>
      <c r="E39" s="242">
        <v>11403</v>
      </c>
      <c r="F39" s="191">
        <v>22152</v>
      </c>
      <c r="G39" s="193">
        <f t="shared" si="2"/>
        <v>3</v>
      </c>
      <c r="H39" s="194">
        <f t="shared" si="3"/>
        <v>1.3542795232936077E-2</v>
      </c>
      <c r="I39" s="54" t="s">
        <v>202</v>
      </c>
      <c r="J39" s="196">
        <v>0.8</v>
      </c>
    </row>
    <row r="40" spans="1:10" s="14" customFormat="1" ht="18.75" customHeight="1" x14ac:dyDescent="0.15">
      <c r="A40" s="204" t="s">
        <v>29</v>
      </c>
      <c r="B40" s="242">
        <v>9108</v>
      </c>
      <c r="C40" s="242">
        <v>26598</v>
      </c>
      <c r="D40" s="242">
        <v>12911</v>
      </c>
      <c r="E40" s="242">
        <v>13687</v>
      </c>
      <c r="F40" s="191">
        <v>26584</v>
      </c>
      <c r="G40" s="193">
        <f t="shared" si="2"/>
        <v>14</v>
      </c>
      <c r="H40" s="194">
        <f t="shared" si="3"/>
        <v>5.266325609389106E-2</v>
      </c>
      <c r="I40" s="54" t="s">
        <v>203</v>
      </c>
      <c r="J40" s="196">
        <v>2.21</v>
      </c>
    </row>
    <row r="41" spans="1:10" s="14" customFormat="1" ht="18.75" customHeight="1" x14ac:dyDescent="0.15">
      <c r="A41" s="204" t="s">
        <v>30</v>
      </c>
      <c r="B41" s="242">
        <v>5916</v>
      </c>
      <c r="C41" s="242">
        <v>17455</v>
      </c>
      <c r="D41" s="242">
        <v>8278</v>
      </c>
      <c r="E41" s="242">
        <v>9177</v>
      </c>
      <c r="F41" s="191">
        <v>17435</v>
      </c>
      <c r="G41" s="193">
        <f t="shared" si="2"/>
        <v>20</v>
      </c>
      <c r="H41" s="194">
        <f t="shared" si="3"/>
        <v>0.11471178663607685</v>
      </c>
      <c r="I41" s="54" t="s">
        <v>204</v>
      </c>
      <c r="J41" s="196">
        <v>0.63</v>
      </c>
    </row>
    <row r="42" spans="1:10" s="14" customFormat="1" ht="18.75" customHeight="1" x14ac:dyDescent="0.15">
      <c r="A42" s="204" t="s">
        <v>31</v>
      </c>
      <c r="B42" s="242">
        <v>1605</v>
      </c>
      <c r="C42" s="242">
        <v>3067</v>
      </c>
      <c r="D42" s="242">
        <v>1718</v>
      </c>
      <c r="E42" s="242">
        <v>1349</v>
      </c>
      <c r="F42" s="191">
        <v>3082</v>
      </c>
      <c r="G42" s="193">
        <f t="shared" si="2"/>
        <v>-15</v>
      </c>
      <c r="H42" s="194">
        <f t="shared" si="3"/>
        <v>-0.48669695003244645</v>
      </c>
      <c r="I42" s="54" t="s">
        <v>205</v>
      </c>
      <c r="J42" s="196">
        <v>10.28</v>
      </c>
    </row>
    <row r="43" spans="1:10" s="14" customFormat="1" ht="18.75" customHeight="1" x14ac:dyDescent="0.15">
      <c r="A43" s="204" t="s">
        <v>32</v>
      </c>
      <c r="B43" s="242">
        <v>13842</v>
      </c>
      <c r="C43" s="242">
        <v>27049</v>
      </c>
      <c r="D43" s="242">
        <v>13190</v>
      </c>
      <c r="E43" s="242">
        <v>13859</v>
      </c>
      <c r="F43" s="191">
        <v>27054</v>
      </c>
      <c r="G43" s="193">
        <f t="shared" si="2"/>
        <v>-5</v>
      </c>
      <c r="H43" s="194">
        <f t="shared" si="3"/>
        <v>-1.8481555407703111E-2</v>
      </c>
      <c r="I43" s="54" t="s">
        <v>206</v>
      </c>
      <c r="J43" s="196">
        <v>2.41</v>
      </c>
    </row>
    <row r="44" spans="1:10" s="14" customFormat="1" ht="18.75" customHeight="1" x14ac:dyDescent="0.15">
      <c r="A44" s="204" t="s">
        <v>207</v>
      </c>
      <c r="B44" s="242">
        <v>8404</v>
      </c>
      <c r="C44" s="242">
        <v>19461</v>
      </c>
      <c r="D44" s="242">
        <v>10261</v>
      </c>
      <c r="E44" s="242">
        <v>9200</v>
      </c>
      <c r="F44" s="191">
        <v>19283</v>
      </c>
      <c r="G44" s="193">
        <f t="shared" si="2"/>
        <v>178</v>
      </c>
      <c r="H44" s="194">
        <f t="shared" si="3"/>
        <v>0.92309287973862986</v>
      </c>
      <c r="I44" s="54" t="s">
        <v>208</v>
      </c>
      <c r="J44" s="196">
        <v>24.98</v>
      </c>
    </row>
    <row r="45" spans="1:10" s="14" customFormat="1" ht="18" customHeight="1" x14ac:dyDescent="0.15">
      <c r="A45" s="204"/>
      <c r="B45" s="191"/>
      <c r="C45" s="191"/>
      <c r="D45" s="191"/>
      <c r="E45" s="191"/>
      <c r="F45" s="191"/>
      <c r="G45" s="193"/>
      <c r="H45" s="194"/>
      <c r="I45" s="54" t="s">
        <v>209</v>
      </c>
      <c r="J45" s="196"/>
    </row>
    <row r="46" spans="1:10" s="14" customFormat="1" ht="18" customHeight="1" x14ac:dyDescent="0.15">
      <c r="A46" s="204"/>
      <c r="B46" s="191"/>
      <c r="C46" s="191"/>
      <c r="D46" s="191"/>
      <c r="E46" s="191"/>
      <c r="F46" s="191"/>
      <c r="G46" s="193"/>
      <c r="H46" s="194"/>
      <c r="I46" s="54" t="s">
        <v>210</v>
      </c>
      <c r="J46" s="196"/>
    </row>
    <row r="47" spans="1:10" s="14" customFormat="1" ht="24" customHeight="1" x14ac:dyDescent="0.15">
      <c r="A47" s="28" t="s">
        <v>211</v>
      </c>
      <c r="B47" s="79">
        <f>SUM(B49:B58)</f>
        <v>108475</v>
      </c>
      <c r="C47" s="79">
        <f>SUM(C49:C57)</f>
        <v>300839</v>
      </c>
      <c r="D47" s="79">
        <f>SUM(D49:D57)</f>
        <v>146480</v>
      </c>
      <c r="E47" s="79">
        <f>SUM(E49:E57)</f>
        <v>154359</v>
      </c>
      <c r="F47" s="79">
        <f>SUM(F49:F57)</f>
        <v>300806</v>
      </c>
      <c r="G47" s="48">
        <f>C47-F47</f>
        <v>33</v>
      </c>
      <c r="H47" s="55">
        <f>(G47/F47)*100</f>
        <v>1.0970525853872596E-2</v>
      </c>
      <c r="I47" s="53"/>
      <c r="J47" s="15">
        <v>42.56</v>
      </c>
    </row>
    <row r="48" spans="1:10" s="14" customFormat="1" ht="6.75" customHeight="1" x14ac:dyDescent="0.15">
      <c r="A48" s="190"/>
      <c r="B48" s="206"/>
      <c r="C48" s="207"/>
      <c r="D48" s="208"/>
      <c r="E48" s="209"/>
      <c r="F48" s="215"/>
      <c r="G48" s="195"/>
      <c r="H48" s="199"/>
      <c r="I48" s="187"/>
      <c r="J48" s="196"/>
    </row>
    <row r="49" spans="1:10" s="14" customFormat="1" ht="21" customHeight="1" x14ac:dyDescent="0.15">
      <c r="A49" s="204" t="s">
        <v>212</v>
      </c>
      <c r="B49" s="242">
        <v>10545</v>
      </c>
      <c r="C49" s="242">
        <v>30091</v>
      </c>
      <c r="D49" s="242">
        <v>14678</v>
      </c>
      <c r="E49" s="242">
        <v>15413</v>
      </c>
      <c r="F49" s="191">
        <v>30146</v>
      </c>
      <c r="G49" s="193">
        <f t="shared" ref="G49:G57" si="4">C49-F49</f>
        <v>-55</v>
      </c>
      <c r="H49" s="194">
        <f t="shared" ref="H49:H57" si="5">(G49/F49)*100</f>
        <v>-0.18244543222981491</v>
      </c>
      <c r="I49" s="211" t="s">
        <v>213</v>
      </c>
      <c r="J49" s="196">
        <v>0.65</v>
      </c>
    </row>
    <row r="50" spans="1:10" s="14" customFormat="1" ht="21" customHeight="1" x14ac:dyDescent="0.15">
      <c r="A50" s="204" t="s">
        <v>214</v>
      </c>
      <c r="B50" s="242">
        <v>8319</v>
      </c>
      <c r="C50" s="242">
        <v>21036</v>
      </c>
      <c r="D50" s="242">
        <v>10366</v>
      </c>
      <c r="E50" s="242">
        <v>10670</v>
      </c>
      <c r="F50" s="191">
        <v>21088</v>
      </c>
      <c r="G50" s="193">
        <f t="shared" si="4"/>
        <v>-52</v>
      </c>
      <c r="H50" s="194">
        <f t="shared" si="5"/>
        <v>-0.24658573596358116</v>
      </c>
      <c r="I50" s="54" t="s">
        <v>215</v>
      </c>
      <c r="J50" s="196">
        <v>0.82</v>
      </c>
    </row>
    <row r="51" spans="1:10" s="14" customFormat="1" ht="21" customHeight="1" x14ac:dyDescent="0.15">
      <c r="A51" s="204" t="s">
        <v>216</v>
      </c>
      <c r="B51" s="242">
        <v>12224</v>
      </c>
      <c r="C51" s="242">
        <v>38583</v>
      </c>
      <c r="D51" s="242">
        <v>18714</v>
      </c>
      <c r="E51" s="242">
        <v>19869</v>
      </c>
      <c r="F51" s="191">
        <v>38651</v>
      </c>
      <c r="G51" s="193">
        <f t="shared" si="4"/>
        <v>-68</v>
      </c>
      <c r="H51" s="194">
        <f t="shared" si="5"/>
        <v>-0.175933352306538</v>
      </c>
      <c r="I51" s="54" t="s">
        <v>217</v>
      </c>
      <c r="J51" s="196">
        <v>1.1200000000000001</v>
      </c>
    </row>
    <row r="52" spans="1:10" s="14" customFormat="1" ht="21" customHeight="1" x14ac:dyDescent="0.15">
      <c r="A52" s="204" t="s">
        <v>218</v>
      </c>
      <c r="B52" s="242">
        <v>17988</v>
      </c>
      <c r="C52" s="242">
        <v>50225</v>
      </c>
      <c r="D52" s="242">
        <v>24687</v>
      </c>
      <c r="E52" s="242">
        <v>25538</v>
      </c>
      <c r="F52" s="191">
        <v>50242</v>
      </c>
      <c r="G52" s="193">
        <f t="shared" si="4"/>
        <v>-17</v>
      </c>
      <c r="H52" s="194">
        <f t="shared" si="5"/>
        <v>-3.3836232634051194E-2</v>
      </c>
      <c r="I52" s="54" t="s">
        <v>219</v>
      </c>
      <c r="J52" s="196">
        <v>2.19</v>
      </c>
    </row>
    <row r="53" spans="1:10" s="14" customFormat="1" ht="21" customHeight="1" x14ac:dyDescent="0.15">
      <c r="A53" s="204" t="s">
        <v>220</v>
      </c>
      <c r="B53" s="242">
        <v>10820</v>
      </c>
      <c r="C53" s="242">
        <v>30272</v>
      </c>
      <c r="D53" s="242">
        <v>14408</v>
      </c>
      <c r="E53" s="242">
        <v>15864</v>
      </c>
      <c r="F53" s="191">
        <v>30310</v>
      </c>
      <c r="G53" s="193">
        <f t="shared" si="4"/>
        <v>-38</v>
      </c>
      <c r="H53" s="194">
        <f>(G53/F53)*100</f>
        <v>-0.1253711646321346</v>
      </c>
      <c r="I53" s="54" t="s">
        <v>221</v>
      </c>
      <c r="J53" s="196">
        <v>0.97</v>
      </c>
    </row>
    <row r="54" spans="1:10" s="14" customFormat="1" ht="21" customHeight="1" x14ac:dyDescent="0.15">
      <c r="A54" s="204" t="s">
        <v>222</v>
      </c>
      <c r="B54" s="242">
        <v>11935</v>
      </c>
      <c r="C54" s="242">
        <v>31565</v>
      </c>
      <c r="D54" s="242">
        <v>14879</v>
      </c>
      <c r="E54" s="242">
        <v>16686</v>
      </c>
      <c r="F54" s="191">
        <v>31636</v>
      </c>
      <c r="G54" s="193">
        <f t="shared" si="4"/>
        <v>-71</v>
      </c>
      <c r="H54" s="194">
        <f t="shared" si="5"/>
        <v>-0.22442786698697686</v>
      </c>
      <c r="I54" s="212"/>
      <c r="J54" s="196">
        <v>0.96</v>
      </c>
    </row>
    <row r="55" spans="1:10" s="14" customFormat="1" ht="21" customHeight="1" x14ac:dyDescent="0.15">
      <c r="A55" s="204" t="s">
        <v>223</v>
      </c>
      <c r="B55" s="242">
        <v>13780</v>
      </c>
      <c r="C55" s="242">
        <v>33153</v>
      </c>
      <c r="D55" s="242">
        <v>16051</v>
      </c>
      <c r="E55" s="242">
        <v>17102</v>
      </c>
      <c r="F55" s="191">
        <v>33191</v>
      </c>
      <c r="G55" s="193">
        <f t="shared" si="4"/>
        <v>-38</v>
      </c>
      <c r="H55" s="194">
        <f t="shared" si="5"/>
        <v>-0.11448886746407158</v>
      </c>
      <c r="I55" s="212"/>
      <c r="J55" s="196">
        <v>3.52</v>
      </c>
    </row>
    <row r="56" spans="1:10" s="14" customFormat="1" ht="21" customHeight="1" x14ac:dyDescent="0.15">
      <c r="A56" s="204" t="s">
        <v>224</v>
      </c>
      <c r="B56" s="242">
        <v>6060</v>
      </c>
      <c r="C56" s="242">
        <v>17799</v>
      </c>
      <c r="D56" s="242">
        <v>8883</v>
      </c>
      <c r="E56" s="242">
        <v>8916</v>
      </c>
      <c r="F56" s="191">
        <v>17772</v>
      </c>
      <c r="G56" s="193">
        <f t="shared" si="4"/>
        <v>27</v>
      </c>
      <c r="H56" s="194">
        <f t="shared" si="5"/>
        <v>0.15192437542201215</v>
      </c>
      <c r="I56" s="54"/>
      <c r="J56" s="196">
        <v>13.17</v>
      </c>
    </row>
    <row r="57" spans="1:10" s="14" customFormat="1" ht="21" customHeight="1" x14ac:dyDescent="0.15">
      <c r="A57" s="204" t="s">
        <v>33</v>
      </c>
      <c r="B57" s="242">
        <v>16804</v>
      </c>
      <c r="C57" s="242">
        <v>48115</v>
      </c>
      <c r="D57" s="242">
        <v>23814</v>
      </c>
      <c r="E57" s="242">
        <v>24301</v>
      </c>
      <c r="F57" s="191">
        <v>47770</v>
      </c>
      <c r="G57" s="193">
        <f t="shared" si="4"/>
        <v>345</v>
      </c>
      <c r="H57" s="194">
        <f t="shared" si="5"/>
        <v>0.72221059242202212</v>
      </c>
      <c r="I57" s="54"/>
      <c r="J57" s="196">
        <v>19.16</v>
      </c>
    </row>
    <row r="58" spans="1:10" s="14" customFormat="1" ht="6" customHeight="1" thickBot="1" x14ac:dyDescent="0.2">
      <c r="A58" s="29"/>
      <c r="B58" s="81"/>
      <c r="C58" s="56"/>
      <c r="D58" s="81"/>
      <c r="E58" s="81"/>
      <c r="F58" s="56"/>
      <c r="G58" s="57"/>
      <c r="H58" s="58"/>
      <c r="I58" s="59"/>
      <c r="J58" s="16"/>
    </row>
    <row r="59" spans="1:10" ht="5.25" customHeight="1" thickTop="1" x14ac:dyDescent="0.15">
      <c r="B59" s="23"/>
      <c r="C59" s="23"/>
      <c r="D59" s="23"/>
      <c r="E59" s="23"/>
      <c r="F59" s="23"/>
      <c r="G59" s="14"/>
      <c r="H59" s="14"/>
      <c r="I59" s="14"/>
      <c r="J59" s="14"/>
    </row>
    <row r="60" spans="1:10" s="30" customFormat="1" ht="14.25" x14ac:dyDescent="0.15">
      <c r="A60" s="60" t="s">
        <v>225</v>
      </c>
      <c r="B60" s="61"/>
      <c r="C60" s="60"/>
      <c r="D60" s="60"/>
      <c r="E60" s="60"/>
      <c r="F60" s="60"/>
      <c r="G60" s="60"/>
      <c r="H60" s="60"/>
      <c r="I60" s="62"/>
      <c r="J60" s="62"/>
    </row>
    <row r="61" spans="1:10" s="30" customFormat="1" ht="14.25" x14ac:dyDescent="0.15">
      <c r="A61" s="117"/>
      <c r="B61" s="61"/>
      <c r="C61" s="60"/>
      <c r="D61" s="60"/>
      <c r="E61" s="60"/>
      <c r="F61" s="60"/>
      <c r="G61" s="60"/>
      <c r="H61" s="60"/>
      <c r="I61" s="62"/>
      <c r="J61" s="62"/>
    </row>
  </sheetData>
  <mergeCells count="9">
    <mergeCell ref="A1:J1"/>
    <mergeCell ref="I3:J3"/>
    <mergeCell ref="A5:A6"/>
    <mergeCell ref="B5:B6"/>
    <mergeCell ref="C5:E5"/>
    <mergeCell ref="F5:F6"/>
    <mergeCell ref="G5:H5"/>
    <mergeCell ref="I5:I6"/>
    <mergeCell ref="J5:J6"/>
  </mergeCells>
  <phoneticPr fontId="3" type="noConversion"/>
  <conditionalFormatting sqref="C12:C30">
    <cfRule type="dataBar" priority="3">
      <dataBar>
        <cfvo type="min"/>
        <cfvo type="max"/>
        <color rgb="FF63C384"/>
      </dataBar>
    </cfRule>
  </conditionalFormatting>
  <conditionalFormatting sqref="C34:C46">
    <cfRule type="dataBar" priority="2">
      <dataBar>
        <cfvo type="min"/>
        <cfvo type="max"/>
        <color rgb="FF63C384"/>
      </dataBar>
    </cfRule>
  </conditionalFormatting>
  <conditionalFormatting sqref="C49:C57">
    <cfRule type="dataBar" priority="1">
      <dataBar>
        <cfvo type="min"/>
        <cfvo type="max"/>
        <color rgb="FF63C384"/>
      </dataBar>
    </cfRule>
  </conditionalFormatting>
  <pageMargins left="0.70866141732283472" right="0.70866141732283472" top="0.74803149606299213" bottom="0.74803149606299213" header="0.31496062992125984" footer="0.31496062992125984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이름이 지정된 범위</vt:lpstr>
      </vt:variant>
      <vt:variant>
        <vt:i4>11</vt:i4>
      </vt:variant>
    </vt:vector>
  </HeadingPairs>
  <TitlesOfParts>
    <vt:vector size="28" baseType="lpstr">
      <vt:lpstr>2019년 6월말</vt:lpstr>
      <vt:lpstr>2019년 5월말</vt:lpstr>
      <vt:lpstr>2019년 4월말</vt:lpstr>
      <vt:lpstr>2019년 3월말</vt:lpstr>
      <vt:lpstr>2019년 2월말</vt:lpstr>
      <vt:lpstr>2019년 1월말</vt:lpstr>
      <vt:lpstr>2018년 12월말</vt:lpstr>
      <vt:lpstr>2017년 12월말</vt:lpstr>
      <vt:lpstr>2016년 12월말</vt:lpstr>
      <vt:lpstr>2015년 12월말</vt:lpstr>
      <vt:lpstr>Sheet1</vt:lpstr>
      <vt:lpstr>Sheet3</vt:lpstr>
      <vt:lpstr>Sheet4</vt:lpstr>
      <vt:lpstr>Sheet2</vt:lpstr>
      <vt:lpstr>Sheet3 (2)</vt:lpstr>
      <vt:lpstr>Sheet5</vt:lpstr>
      <vt:lpstr>2014년 12월말</vt:lpstr>
      <vt:lpstr>'2014년 12월말'!Print_Area</vt:lpstr>
      <vt:lpstr>'2015년 12월말'!Print_Area</vt:lpstr>
      <vt:lpstr>'2016년 12월말'!Print_Area</vt:lpstr>
      <vt:lpstr>'2017년 12월말'!Print_Area</vt:lpstr>
      <vt:lpstr>'2018년 12월말'!Print_Area</vt:lpstr>
      <vt:lpstr>'2019년 1월말'!Print_Area</vt:lpstr>
      <vt:lpstr>'2019년 2월말'!Print_Area</vt:lpstr>
      <vt:lpstr>'2019년 3월말'!Print_Area</vt:lpstr>
      <vt:lpstr>'2019년 4월말'!Print_Area</vt:lpstr>
      <vt:lpstr>'2019년 5월말'!Print_Area</vt:lpstr>
      <vt:lpstr>'2019년 6월말'!Print_Area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민원</dc:creator>
  <cp:lastModifiedBy>user</cp:lastModifiedBy>
  <cp:lastPrinted>2019-06-05T00:16:31Z</cp:lastPrinted>
  <dcterms:created xsi:type="dcterms:W3CDTF">2012-03-02T02:19:45Z</dcterms:created>
  <dcterms:modified xsi:type="dcterms:W3CDTF">2019-07-01T01:12:31Z</dcterms:modified>
</cp:coreProperties>
</file>