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통계의 전부\인구및세대통계\인구및세대통계\2019\6월\"/>
    </mc:Choice>
  </mc:AlternateContent>
  <bookViews>
    <workbookView xWindow="0" yWindow="0" windowWidth="28800" windowHeight="12390" tabRatio="800"/>
  </bookViews>
  <sheets>
    <sheet name="2019년 6월말 인구" sheetId="1" r:id="rId1"/>
    <sheet name="읍면동별인구구성비 (내국인)" sheetId="101" r:id="rId2"/>
    <sheet name="읍면동별인구구성비 (외국인)" sheetId="6517" r:id="rId3"/>
    <sheet name="2012년~2019년 대비 월별인구 및 세대현황" sheetId="2" r:id="rId4"/>
    <sheet name="Sheet1" sheetId="6518" state="hidden" r:id="rId5"/>
  </sheets>
  <definedNames>
    <definedName name="_xlnm.Print_Area" localSheetId="3">'2012년~2019년 대비 월별인구 및 세대현황'!$A$1:$T$100</definedName>
    <definedName name="_xlnm.Print_Area" localSheetId="0">'2019년 6월말 인구'!$A$1:$S$43</definedName>
  </definedNames>
  <calcPr calcId="162913" iterateDelta="0"/>
</workbook>
</file>

<file path=xl/calcChain.xml><?xml version="1.0" encoding="utf-8"?>
<calcChain xmlns="http://schemas.openxmlformats.org/spreadsheetml/2006/main">
  <c r="F94" i="2" l="1"/>
  <c r="G94" i="2"/>
  <c r="G93" i="2"/>
  <c r="G92" i="2"/>
  <c r="F93" i="2"/>
  <c r="F11" i="101" l="1"/>
  <c r="F7" i="101"/>
  <c r="Q20" i="1"/>
  <c r="F82" i="2" l="1"/>
  <c r="F83" i="2"/>
  <c r="F84" i="2"/>
  <c r="F85" i="2"/>
  <c r="F86" i="2"/>
  <c r="F87" i="2"/>
  <c r="F88" i="2"/>
  <c r="G88" i="2" s="1"/>
  <c r="F89" i="2"/>
  <c r="G89" i="2" s="1"/>
  <c r="F90" i="2"/>
  <c r="F91" i="2"/>
  <c r="F92" i="2"/>
  <c r="F81" i="2"/>
  <c r="G90" i="2"/>
  <c r="G91" i="2"/>
  <c r="R20" i="1" l="1"/>
  <c r="E6" i="6517" l="1"/>
  <c r="E7" i="6517"/>
  <c r="E8" i="6517"/>
  <c r="E9" i="6517"/>
  <c r="E10" i="6517"/>
  <c r="E11" i="6517"/>
  <c r="E12" i="6517"/>
  <c r="E13" i="6517"/>
  <c r="E14" i="6517"/>
  <c r="E15" i="6517"/>
  <c r="E16" i="6517"/>
  <c r="E17" i="6517"/>
  <c r="E18" i="6517"/>
  <c r="E19" i="6517"/>
  <c r="E20" i="6517"/>
  <c r="E21" i="6517"/>
  <c r="E22" i="6517"/>
  <c r="E23" i="6517"/>
  <c r="E24" i="6517"/>
  <c r="E25" i="6517"/>
  <c r="E26" i="6517"/>
  <c r="E27" i="6517"/>
  <c r="E28" i="6517"/>
  <c r="E29" i="6517"/>
  <c r="E30" i="6517"/>
  <c r="E31" i="6517"/>
  <c r="E32" i="6517"/>
  <c r="E33" i="6517"/>
  <c r="E34" i="6517"/>
  <c r="E35" i="6517"/>
  <c r="E36" i="6517"/>
  <c r="E37" i="6517"/>
  <c r="E38" i="6517"/>
  <c r="E39" i="6517"/>
  <c r="E5" i="6517"/>
  <c r="Q8" i="1" l="1"/>
  <c r="P22" i="1" l="1"/>
  <c r="P23" i="1"/>
  <c r="P24" i="1"/>
  <c r="P25" i="1"/>
  <c r="P26" i="1"/>
  <c r="P27" i="1"/>
  <c r="P28" i="1"/>
  <c r="P29" i="1"/>
  <c r="P30" i="1"/>
  <c r="P31" i="1"/>
  <c r="P21" i="1"/>
  <c r="F14" i="101" l="1"/>
  <c r="F22" i="101"/>
  <c r="F32" i="101"/>
  <c r="O8" i="1" l="1"/>
  <c r="J32" i="1" l="1"/>
  <c r="J20" i="1"/>
  <c r="J8" i="1"/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8" i="2"/>
  <c r="F18" i="1" l="1"/>
  <c r="P9" i="1" l="1"/>
  <c r="N8" i="1" l="1"/>
  <c r="F20" i="101" l="1"/>
  <c r="O20" i="1" l="1"/>
  <c r="N20" i="1"/>
  <c r="F9" i="101" l="1"/>
  <c r="F9" i="1" l="1"/>
  <c r="Q32" i="1" l="1"/>
  <c r="Q7" i="1" l="1"/>
  <c r="F27" i="101"/>
  <c r="M10" i="1" l="1"/>
  <c r="M11" i="1"/>
  <c r="M12" i="1"/>
  <c r="M13" i="1"/>
  <c r="M14" i="1"/>
  <c r="M15" i="1"/>
  <c r="M16" i="1"/>
  <c r="M17" i="1"/>
  <c r="M18" i="1"/>
  <c r="M19" i="1"/>
  <c r="M9" i="1"/>
  <c r="M8" i="1" l="1"/>
  <c r="F17" i="101"/>
  <c r="F13" i="101"/>
  <c r="F8" i="101"/>
  <c r="B80" i="2" l="1"/>
  <c r="M41" i="1" l="1"/>
  <c r="M40" i="1"/>
  <c r="M39" i="1"/>
  <c r="M38" i="1"/>
  <c r="M37" i="1"/>
  <c r="M36" i="1"/>
  <c r="M35" i="1"/>
  <c r="M34" i="1"/>
  <c r="M33" i="1"/>
  <c r="M31" i="1"/>
  <c r="M30" i="1"/>
  <c r="M29" i="1"/>
  <c r="M28" i="1"/>
  <c r="M27" i="1"/>
  <c r="M26" i="1"/>
  <c r="M25" i="1"/>
  <c r="M23" i="1"/>
  <c r="M24" i="1"/>
  <c r="M22" i="1"/>
  <c r="M21" i="1"/>
  <c r="M20" i="1" l="1"/>
  <c r="M32" i="1"/>
  <c r="B78" i="2"/>
  <c r="N32" i="1" l="1"/>
  <c r="N7" i="1" s="1"/>
  <c r="O32" i="1"/>
  <c r="O7" i="1" s="1"/>
  <c r="J7" i="1"/>
  <c r="M7" i="1" l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G18" i="1"/>
  <c r="F19" i="1"/>
  <c r="G19" i="1"/>
  <c r="G9" i="1"/>
  <c r="E9" i="1" s="1"/>
  <c r="P10" i="1" l="1"/>
  <c r="P11" i="1"/>
  <c r="P12" i="1"/>
  <c r="P13" i="1"/>
  <c r="P14" i="1"/>
  <c r="P15" i="1"/>
  <c r="P16" i="1"/>
  <c r="P17" i="1"/>
  <c r="P18" i="1"/>
  <c r="P19" i="1"/>
  <c r="E11" i="1" l="1"/>
  <c r="H11" i="1" l="1"/>
  <c r="I11" i="1" s="1"/>
  <c r="B70" i="2" l="1"/>
  <c r="P34" i="1" l="1"/>
  <c r="P35" i="1"/>
  <c r="P36" i="1"/>
  <c r="P37" i="1"/>
  <c r="P38" i="1"/>
  <c r="P39" i="1"/>
  <c r="P40" i="1"/>
  <c r="P41" i="1"/>
  <c r="P33" i="1"/>
  <c r="R32" i="1"/>
  <c r="R8" i="1"/>
  <c r="R7" i="1" l="1"/>
  <c r="P7" i="1" s="1"/>
  <c r="P8" i="1"/>
  <c r="P20" i="1"/>
  <c r="P32" i="1"/>
  <c r="B58" i="2"/>
  <c r="G33" i="1" l="1"/>
  <c r="G34" i="1"/>
  <c r="G35" i="1"/>
  <c r="G36" i="1"/>
  <c r="G37" i="1"/>
  <c r="G38" i="1"/>
  <c r="G39" i="1"/>
  <c r="G40" i="1"/>
  <c r="G41" i="1"/>
  <c r="F21" i="1" l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E32" i="1" l="1"/>
  <c r="E30" i="1"/>
  <c r="E28" i="1"/>
  <c r="E26" i="1"/>
  <c r="E24" i="1"/>
  <c r="E22" i="1"/>
  <c r="E19" i="1"/>
  <c r="E17" i="1"/>
  <c r="E15" i="1"/>
  <c r="E13" i="1"/>
  <c r="E31" i="1"/>
  <c r="E29" i="1"/>
  <c r="E27" i="1"/>
  <c r="E25" i="1"/>
  <c r="E23" i="1"/>
  <c r="E21" i="1"/>
  <c r="E12" i="1"/>
  <c r="E18" i="1"/>
  <c r="E16" i="1"/>
  <c r="E10" i="1"/>
  <c r="E14" i="1"/>
  <c r="H37" i="1"/>
  <c r="I37" i="1" s="1"/>
  <c r="H34" i="1"/>
  <c r="I34" i="1" s="1"/>
  <c r="G32" i="1"/>
  <c r="G20" i="1"/>
  <c r="G8" i="1"/>
  <c r="F32" i="1"/>
  <c r="F20" i="1"/>
  <c r="F8" i="1"/>
  <c r="H26" i="1" l="1"/>
  <c r="I26" i="1" s="1"/>
  <c r="E8" i="1"/>
  <c r="H32" i="1"/>
  <c r="H29" i="1"/>
  <c r="I29" i="1" s="1"/>
  <c r="H12" i="1"/>
  <c r="I12" i="1" s="1"/>
  <c r="H15" i="1"/>
  <c r="I15" i="1" s="1"/>
  <c r="H16" i="1"/>
  <c r="I16" i="1" s="1"/>
  <c r="H13" i="1"/>
  <c r="I13" i="1" s="1"/>
  <c r="E20" i="1"/>
  <c r="F7" i="1"/>
  <c r="G7" i="1"/>
  <c r="H35" i="1"/>
  <c r="I35" i="1" s="1"/>
  <c r="H24" i="1"/>
  <c r="I24" i="1" s="1"/>
  <c r="H40" i="1"/>
  <c r="I40" i="1" s="1"/>
  <c r="H33" i="1"/>
  <c r="I33" i="1" s="1"/>
  <c r="H38" i="1"/>
  <c r="I38" i="1" s="1"/>
  <c r="H18" i="1"/>
  <c r="I18" i="1" s="1"/>
  <c r="H14" i="1"/>
  <c r="I14" i="1" s="1"/>
  <c r="H19" i="1"/>
  <c r="I19" i="1" s="1"/>
  <c r="H21" i="1"/>
  <c r="I21" i="1" s="1"/>
  <c r="H22" i="1"/>
  <c r="I22" i="1" s="1"/>
  <c r="H30" i="1"/>
  <c r="I30" i="1" s="1"/>
  <c r="H39" i="1"/>
  <c r="I39" i="1" s="1"/>
  <c r="H36" i="1"/>
  <c r="I36" i="1" s="1"/>
  <c r="H41" i="1"/>
  <c r="I41" i="1" s="1"/>
  <c r="H27" i="1"/>
  <c r="I27" i="1" s="1"/>
  <c r="H28" i="1"/>
  <c r="I28" i="1" s="1"/>
  <c r="H31" i="1"/>
  <c r="I31" i="1" s="1"/>
  <c r="H23" i="1"/>
  <c r="I23" i="1" s="1"/>
  <c r="H25" i="1"/>
  <c r="I25" i="1" s="1"/>
  <c r="H17" i="1"/>
  <c r="I17" i="1" s="1"/>
  <c r="H10" i="1"/>
  <c r="I10" i="1" s="1"/>
  <c r="E7" i="1" l="1"/>
  <c r="H7" i="1" s="1"/>
  <c r="I7" i="1" s="1"/>
  <c r="H9" i="1"/>
  <c r="I9" i="1" s="1"/>
  <c r="I32" i="1"/>
  <c r="H20" i="1" l="1"/>
  <c r="I20" i="1" s="1"/>
  <c r="H8" i="1"/>
  <c r="I8" i="1" s="1"/>
  <c r="F37" i="101"/>
  <c r="F16" i="101"/>
  <c r="F36" i="101"/>
  <c r="F26" i="101"/>
  <c r="F19" i="101"/>
  <c r="F33" i="101"/>
  <c r="F34" i="101"/>
  <c r="F35" i="101"/>
  <c r="F39" i="101"/>
  <c r="F38" i="101"/>
  <c r="F12" i="101"/>
  <c r="F30" i="101"/>
  <c r="F23" i="101"/>
  <c r="F6" i="101"/>
  <c r="F10" i="101"/>
  <c r="F24" i="101"/>
  <c r="F31" i="101"/>
  <c r="F15" i="101"/>
  <c r="F25" i="101"/>
  <c r="F21" i="101"/>
  <c r="F28" i="101"/>
  <c r="F29" i="101"/>
  <c r="F18" i="101"/>
  <c r="F5" i="101" l="1"/>
</calcChain>
</file>

<file path=xl/sharedStrings.xml><?xml version="1.0" encoding="utf-8"?>
<sst xmlns="http://schemas.openxmlformats.org/spreadsheetml/2006/main" count="322" uniqueCount="245">
  <si>
    <t>읍면동별</t>
  </si>
  <si>
    <t>세대수</t>
  </si>
  <si>
    <t>계</t>
  </si>
  <si>
    <t xml:space="preserve">남 </t>
  </si>
  <si>
    <t>여</t>
  </si>
  <si>
    <t>남사면</t>
  </si>
  <si>
    <t>원삼면</t>
  </si>
  <si>
    <t>백암면</t>
  </si>
  <si>
    <t>양지면</t>
  </si>
  <si>
    <t>중앙동</t>
  </si>
  <si>
    <t>역삼동</t>
  </si>
  <si>
    <t>유림동</t>
  </si>
  <si>
    <t>동부동</t>
  </si>
  <si>
    <t>풍덕천2동</t>
  </si>
  <si>
    <t>죽전2동</t>
  </si>
  <si>
    <t>(단위 : 명,세대,%)</t>
  </si>
  <si>
    <t>인구</t>
  </si>
  <si>
    <t>남</t>
  </si>
  <si>
    <t>인구
구성비</t>
  </si>
  <si>
    <t>용인시</t>
  </si>
  <si>
    <t>상현2동</t>
  </si>
  <si>
    <t>2012.2월</t>
  </si>
  <si>
    <t>2012.3월</t>
  </si>
  <si>
    <t>2012.4월</t>
  </si>
  <si>
    <t>2012.5월</t>
  </si>
  <si>
    <t>2012.6월</t>
  </si>
  <si>
    <t>2012.7월</t>
  </si>
  <si>
    <t>2012.8월</t>
  </si>
  <si>
    <t>2012.9월</t>
  </si>
  <si>
    <t>2012.11월</t>
  </si>
  <si>
    <t>현월 인구현황</t>
    <phoneticPr fontId="5" type="noConversion"/>
  </si>
  <si>
    <t>(용 인 시)</t>
    <phoneticPr fontId="5" type="noConversion"/>
  </si>
  <si>
    <t>전월말인구</t>
    <phoneticPr fontId="5" type="noConversion"/>
  </si>
  <si>
    <t>비 고</t>
    <phoneticPr fontId="16" type="noConversion"/>
  </si>
  <si>
    <t>처인구</t>
    <phoneticPr fontId="5" type="noConversion"/>
  </si>
  <si>
    <t>포곡읍</t>
    <phoneticPr fontId="16" type="noConversion"/>
  </si>
  <si>
    <t>기흥구</t>
    <phoneticPr fontId="5" type="noConversion"/>
  </si>
  <si>
    <t>신갈동</t>
    <phoneticPr fontId="5" type="noConversion"/>
  </si>
  <si>
    <t>영덕동</t>
    <phoneticPr fontId="5" type="noConversion"/>
  </si>
  <si>
    <t>구갈동</t>
    <phoneticPr fontId="5" type="noConversion"/>
  </si>
  <si>
    <t>상갈동</t>
    <phoneticPr fontId="5" type="noConversion"/>
  </si>
  <si>
    <t>기흥동</t>
    <phoneticPr fontId="5" type="noConversion"/>
  </si>
  <si>
    <t>서농동</t>
    <phoneticPr fontId="5" type="noConversion"/>
  </si>
  <si>
    <t>구성동</t>
    <phoneticPr fontId="5" type="noConversion"/>
  </si>
  <si>
    <t>마북동</t>
    <phoneticPr fontId="5" type="noConversion"/>
  </si>
  <si>
    <t>동백동</t>
    <phoneticPr fontId="5" type="noConversion"/>
  </si>
  <si>
    <t>상하동</t>
    <phoneticPr fontId="5" type="noConversion"/>
  </si>
  <si>
    <t>보정동</t>
    <phoneticPr fontId="5" type="noConversion"/>
  </si>
  <si>
    <t>수지구</t>
    <phoneticPr fontId="5" type="noConversion"/>
  </si>
  <si>
    <t>풍덕천1동</t>
    <phoneticPr fontId="5" type="noConversion"/>
  </si>
  <si>
    <t>풍덕천2동</t>
    <phoneticPr fontId="5" type="noConversion"/>
  </si>
  <si>
    <t>신봉동</t>
    <phoneticPr fontId="5" type="noConversion"/>
  </si>
  <si>
    <t>죽전1동</t>
    <phoneticPr fontId="5" type="noConversion"/>
  </si>
  <si>
    <t>죽전2동</t>
    <phoneticPr fontId="5" type="noConversion"/>
  </si>
  <si>
    <t>동천동</t>
    <phoneticPr fontId="5" type="noConversion"/>
  </si>
  <si>
    <t>상현1동</t>
    <phoneticPr fontId="5" type="noConversion"/>
  </si>
  <si>
    <t>상현2동</t>
    <phoneticPr fontId="5" type="noConversion"/>
  </si>
  <si>
    <t>성복동</t>
    <phoneticPr fontId="5" type="noConversion"/>
  </si>
  <si>
    <t>※ 위의 통계는 행정에 참고하기 위하여 작성된 것으로서 통계법에 의해 승인되지 않은 자료입니다.</t>
    <phoneticPr fontId="5" type="noConversion"/>
  </si>
  <si>
    <t xml:space="preserve">※ 세대수는 내국인 기준입니다. </t>
    <phoneticPr fontId="5" type="noConversion"/>
  </si>
  <si>
    <t>구분</t>
    <phoneticPr fontId="4" type="noConversion"/>
  </si>
  <si>
    <t>전월대비
인구증감수</t>
    <phoneticPr fontId="4" type="noConversion"/>
  </si>
  <si>
    <t>전월대비
인구증감율</t>
    <phoneticPr fontId="4" type="noConversion"/>
  </si>
  <si>
    <t>2012.1월</t>
    <phoneticPr fontId="4" type="noConversion"/>
  </si>
  <si>
    <t>2012.12월</t>
    <phoneticPr fontId="4" type="noConversion"/>
  </si>
  <si>
    <t>2013.1월</t>
    <phoneticPr fontId="4" type="noConversion"/>
  </si>
  <si>
    <t>※  인구는 외국인 포함 , 세대수는 외국인 제외입니다.</t>
    <phoneticPr fontId="5" type="noConversion"/>
  </si>
  <si>
    <t>구분</t>
    <phoneticPr fontId="5" type="noConversion"/>
  </si>
  <si>
    <t>처인구</t>
    <phoneticPr fontId="4" type="noConversion"/>
  </si>
  <si>
    <t>포곡읍</t>
    <phoneticPr fontId="4" type="noConversion"/>
  </si>
  <si>
    <t>남사면</t>
    <phoneticPr fontId="4" type="noConversion"/>
  </si>
  <si>
    <t>원삼면</t>
    <phoneticPr fontId="4" type="noConversion"/>
  </si>
  <si>
    <t>백암면</t>
    <phoneticPr fontId="4" type="noConversion"/>
  </si>
  <si>
    <t>양지면</t>
    <phoneticPr fontId="4" type="noConversion"/>
  </si>
  <si>
    <t>중앙동</t>
    <phoneticPr fontId="4" type="noConversion"/>
  </si>
  <si>
    <t>역삼동</t>
    <phoneticPr fontId="4" type="noConversion"/>
  </si>
  <si>
    <t>유림동</t>
    <phoneticPr fontId="4" type="noConversion"/>
  </si>
  <si>
    <t>동부동</t>
    <phoneticPr fontId="4" type="noConversion"/>
  </si>
  <si>
    <t>기흥구</t>
    <phoneticPr fontId="4" type="noConversion"/>
  </si>
  <si>
    <t>신갈동</t>
    <phoneticPr fontId="4" type="noConversion"/>
  </si>
  <si>
    <t>영덕동</t>
    <phoneticPr fontId="5" type="noConversion"/>
  </si>
  <si>
    <t>구갈동</t>
    <phoneticPr fontId="4" type="noConversion"/>
  </si>
  <si>
    <t>상갈동</t>
    <phoneticPr fontId="4" type="noConversion"/>
  </si>
  <si>
    <t>기흥동</t>
    <phoneticPr fontId="4" type="noConversion"/>
  </si>
  <si>
    <t>서농동</t>
    <phoneticPr fontId="4" type="noConversion"/>
  </si>
  <si>
    <t>구성동</t>
    <phoneticPr fontId="4" type="noConversion"/>
  </si>
  <si>
    <t>마북동</t>
    <phoneticPr fontId="4" type="noConversion"/>
  </si>
  <si>
    <t>동백동</t>
    <phoneticPr fontId="5" type="noConversion"/>
  </si>
  <si>
    <t>상하동</t>
    <phoneticPr fontId="4" type="noConversion"/>
  </si>
  <si>
    <t>보정동</t>
    <phoneticPr fontId="4" type="noConversion"/>
  </si>
  <si>
    <t>수지구</t>
    <phoneticPr fontId="4" type="noConversion"/>
  </si>
  <si>
    <t>풍덕천1동</t>
    <phoneticPr fontId="4" type="noConversion"/>
  </si>
  <si>
    <t>신봉동</t>
    <phoneticPr fontId="4" type="noConversion"/>
  </si>
  <si>
    <t>죽전1동</t>
    <phoneticPr fontId="4" type="noConversion"/>
  </si>
  <si>
    <t>동천동</t>
    <phoneticPr fontId="4" type="noConversion"/>
  </si>
  <si>
    <t>상현1동</t>
    <phoneticPr fontId="4" type="noConversion"/>
  </si>
  <si>
    <t>성복동</t>
    <phoneticPr fontId="4" type="noConversion"/>
  </si>
  <si>
    <t>※  현자료는 내국인 현황입니다.</t>
    <phoneticPr fontId="5" type="noConversion"/>
  </si>
  <si>
    <t>(단위 : 명, %)</t>
    <phoneticPr fontId="5" type="noConversion"/>
  </si>
  <si>
    <t>구분</t>
    <phoneticPr fontId="5" type="noConversion"/>
  </si>
  <si>
    <t>처인구</t>
    <phoneticPr fontId="4" type="noConversion"/>
  </si>
  <si>
    <t>원삼면</t>
    <phoneticPr fontId="4" type="noConversion"/>
  </si>
  <si>
    <t>백암면</t>
    <phoneticPr fontId="4" type="noConversion"/>
  </si>
  <si>
    <t>양지면</t>
    <phoneticPr fontId="4" type="noConversion"/>
  </si>
  <si>
    <t>중앙동</t>
    <phoneticPr fontId="4" type="noConversion"/>
  </si>
  <si>
    <t>역삼동</t>
    <phoneticPr fontId="4" type="noConversion"/>
  </si>
  <si>
    <t>유림동</t>
    <phoneticPr fontId="4" type="noConversion"/>
  </si>
  <si>
    <t>기흥구</t>
    <phoneticPr fontId="4" type="noConversion"/>
  </si>
  <si>
    <t>기흥동</t>
    <phoneticPr fontId="4" type="noConversion"/>
  </si>
  <si>
    <t>서농동</t>
    <phoneticPr fontId="4" type="noConversion"/>
  </si>
  <si>
    <t>구성동</t>
    <phoneticPr fontId="4" type="noConversion"/>
  </si>
  <si>
    <t>마북동</t>
    <phoneticPr fontId="4" type="noConversion"/>
  </si>
  <si>
    <t>상하동</t>
    <phoneticPr fontId="4" type="noConversion"/>
  </si>
  <si>
    <t>보정동</t>
    <phoneticPr fontId="4" type="noConversion"/>
  </si>
  <si>
    <t>수지구</t>
    <phoneticPr fontId="4" type="noConversion"/>
  </si>
  <si>
    <t>풍덕천1동</t>
    <phoneticPr fontId="4" type="noConversion"/>
  </si>
  <si>
    <t>동천동</t>
    <phoneticPr fontId="4" type="noConversion"/>
  </si>
  <si>
    <t>※  현자료는 외국인 현황입니다.</t>
    <phoneticPr fontId="5" type="noConversion"/>
  </si>
  <si>
    <t>2013.2월</t>
    <phoneticPr fontId="4" type="noConversion"/>
  </si>
  <si>
    <t>2013.3월</t>
    <phoneticPr fontId="4" type="noConversion"/>
  </si>
  <si>
    <t>2013.4월</t>
    <phoneticPr fontId="4" type="noConversion"/>
  </si>
  <si>
    <t>2013.5월</t>
    <phoneticPr fontId="4" type="noConversion"/>
  </si>
  <si>
    <t>2013.6월</t>
    <phoneticPr fontId="4" type="noConversion"/>
  </si>
  <si>
    <t>2013.7월</t>
    <phoneticPr fontId="4" type="noConversion"/>
  </si>
  <si>
    <t>2013.8월</t>
    <phoneticPr fontId="4" type="noConversion"/>
  </si>
  <si>
    <t>2013.9월</t>
    <phoneticPr fontId="4" type="noConversion"/>
  </si>
  <si>
    <t>2013.10월</t>
    <phoneticPr fontId="4" type="noConversion"/>
  </si>
  <si>
    <t>2013.11월</t>
    <phoneticPr fontId="4" type="noConversion"/>
  </si>
  <si>
    <t>2013.12월</t>
    <phoneticPr fontId="4" type="noConversion"/>
  </si>
  <si>
    <t>전월말대비
인구증감율(%)</t>
    <phoneticPr fontId="5" type="noConversion"/>
  </si>
  <si>
    <t>전월말
대비
인구증감</t>
    <phoneticPr fontId="16" type="noConversion"/>
  </si>
  <si>
    <t>전월말
대비
세대수증감</t>
    <phoneticPr fontId="5" type="noConversion"/>
  </si>
  <si>
    <t>2014.1월</t>
    <phoneticPr fontId="4" type="noConversion"/>
  </si>
  <si>
    <t>2014.2월</t>
    <phoneticPr fontId="4" type="noConversion"/>
  </si>
  <si>
    <t>2014.3월</t>
    <phoneticPr fontId="4" type="noConversion"/>
  </si>
  <si>
    <t>2014.4월</t>
  </si>
  <si>
    <t>2014.5월</t>
  </si>
  <si>
    <t>풍덕천1동</t>
    <phoneticPr fontId="5" type="noConversion"/>
  </si>
  <si>
    <t>2014.6월</t>
  </si>
  <si>
    <t>2014.7월</t>
  </si>
  <si>
    <t>2014.8월</t>
  </si>
  <si>
    <t>2014.9월</t>
  </si>
  <si>
    <t>2014.10월</t>
  </si>
  <si>
    <t>2014.11월</t>
  </si>
  <si>
    <t>2014.12월</t>
  </si>
  <si>
    <t>2015.1월</t>
  </si>
  <si>
    <t>2015.2월</t>
  </si>
  <si>
    <t>2015.3월</t>
  </si>
  <si>
    <t>2015.4월</t>
  </si>
  <si>
    <t>2015.5월</t>
  </si>
  <si>
    <t>2015.6월</t>
  </si>
  <si>
    <t>2015.7월</t>
  </si>
  <si>
    <t>2015.8월</t>
    <phoneticPr fontId="4" type="noConversion"/>
  </si>
  <si>
    <t>2015.10월</t>
  </si>
  <si>
    <t>2015.9월</t>
    <phoneticPr fontId="4" type="noConversion"/>
  </si>
  <si>
    <t>2015.11월</t>
  </si>
  <si>
    <t>2015.12월</t>
  </si>
  <si>
    <t>0.00%</t>
  </si>
  <si>
    <t>2016.1월</t>
  </si>
  <si>
    <t>2016.2월</t>
  </si>
  <si>
    <t>0.02%</t>
  </si>
  <si>
    <t>2016.4월</t>
  </si>
  <si>
    <t>0.14%</t>
  </si>
  <si>
    <t>2016.3월</t>
  </si>
  <si>
    <t>0.09%</t>
  </si>
  <si>
    <t>2016.5월</t>
    <phoneticPr fontId="4" type="noConversion"/>
  </si>
  <si>
    <t>0.17%</t>
    <phoneticPr fontId="4" type="noConversion"/>
  </si>
  <si>
    <t>2016.6월</t>
    <phoneticPr fontId="4" type="noConversion"/>
  </si>
  <si>
    <t>0.15%</t>
    <phoneticPr fontId="4" type="noConversion"/>
  </si>
  <si>
    <t>2016.7월</t>
  </si>
  <si>
    <t>0.19%</t>
  </si>
  <si>
    <t>2016.8월</t>
    <phoneticPr fontId="4" type="noConversion"/>
  </si>
  <si>
    <t>0.10%</t>
    <phoneticPr fontId="4" type="noConversion"/>
  </si>
  <si>
    <t>2016.9월</t>
    <phoneticPr fontId="4" type="noConversion"/>
  </si>
  <si>
    <t>0.13%</t>
    <phoneticPr fontId="4" type="noConversion"/>
  </si>
  <si>
    <t>2016.10월</t>
    <phoneticPr fontId="4" type="noConversion"/>
  </si>
  <si>
    <t>0.21%</t>
    <phoneticPr fontId="4" type="noConversion"/>
  </si>
  <si>
    <t>2016.11월</t>
  </si>
  <si>
    <t>0.21%</t>
  </si>
  <si>
    <t>0.15%</t>
    <phoneticPr fontId="4" type="noConversion"/>
  </si>
  <si>
    <t>2016.12월</t>
    <phoneticPr fontId="4" type="noConversion"/>
  </si>
  <si>
    <t>2017.1월</t>
    <phoneticPr fontId="4" type="noConversion"/>
  </si>
  <si>
    <t>0.02%</t>
    <phoneticPr fontId="4" type="noConversion"/>
  </si>
  <si>
    <t>2012.10월</t>
    <phoneticPr fontId="4" type="noConversion"/>
  </si>
  <si>
    <t>2017.2월</t>
  </si>
  <si>
    <t>0.07%</t>
  </si>
  <si>
    <t>2017.3월</t>
  </si>
  <si>
    <t>0.13%</t>
  </si>
  <si>
    <t>2017.4월</t>
  </si>
  <si>
    <t>0.11%</t>
  </si>
  <si>
    <t>2017.5월</t>
  </si>
  <si>
    <t>2017.6월</t>
    <phoneticPr fontId="4" type="noConversion"/>
  </si>
  <si>
    <t>2017.7월</t>
  </si>
  <si>
    <t>2017.8월</t>
    <phoneticPr fontId="4" type="noConversion"/>
  </si>
  <si>
    <t>2017.9월</t>
    <phoneticPr fontId="4" type="noConversion"/>
  </si>
  <si>
    <t>0.16%</t>
    <phoneticPr fontId="4" type="noConversion"/>
  </si>
  <si>
    <t>0.29%</t>
    <phoneticPr fontId="4" type="noConversion"/>
  </si>
  <si>
    <t>2017.10월</t>
  </si>
  <si>
    <t>0.12%</t>
    <phoneticPr fontId="4" type="noConversion"/>
  </si>
  <si>
    <t>2017.11월</t>
  </si>
  <si>
    <t>0.05%</t>
    <phoneticPr fontId="4" type="noConversion"/>
  </si>
  <si>
    <t>이동읍</t>
    <phoneticPr fontId="5" type="noConversion"/>
  </si>
  <si>
    <t>남사면</t>
    <phoneticPr fontId="4" type="noConversion"/>
  </si>
  <si>
    <t>이동읍</t>
    <phoneticPr fontId="4" type="noConversion"/>
  </si>
  <si>
    <t>모현읍</t>
    <phoneticPr fontId="4" type="noConversion"/>
  </si>
  <si>
    <t>모현읍</t>
    <phoneticPr fontId="5" type="noConversion"/>
  </si>
  <si>
    <t>2017.12월</t>
  </si>
  <si>
    <t>0.13%</t>
    <phoneticPr fontId="4" type="noConversion"/>
  </si>
  <si>
    <t>2018.1월</t>
    <phoneticPr fontId="4" type="noConversion"/>
  </si>
  <si>
    <t>2018.2월</t>
    <phoneticPr fontId="4" type="noConversion"/>
  </si>
  <si>
    <t>0.22%</t>
    <phoneticPr fontId="4" type="noConversion"/>
  </si>
  <si>
    <t>0.21%</t>
    <phoneticPr fontId="4" type="noConversion"/>
  </si>
  <si>
    <t>2018.3월</t>
  </si>
  <si>
    <t>2018.4월</t>
    <phoneticPr fontId="4" type="noConversion"/>
  </si>
  <si>
    <t>2018.5월</t>
    <phoneticPr fontId="4" type="noConversion"/>
  </si>
  <si>
    <t>0.14%</t>
    <phoneticPr fontId="4" type="noConversion"/>
  </si>
  <si>
    <t>2018.6월</t>
    <phoneticPr fontId="4" type="noConversion"/>
  </si>
  <si>
    <t>2018.7월</t>
    <phoneticPr fontId="4" type="noConversion"/>
  </si>
  <si>
    <t>외국인</t>
    <phoneticPr fontId="5" type="noConversion"/>
  </si>
  <si>
    <t>2018.8월</t>
    <phoneticPr fontId="4" type="noConversion"/>
  </si>
  <si>
    <t>2018.9월</t>
    <phoneticPr fontId="4" type="noConversion"/>
  </si>
  <si>
    <t>내국인</t>
    <phoneticPr fontId="5" type="noConversion"/>
  </si>
  <si>
    <t>2018.10월</t>
  </si>
  <si>
    <t>0.48%</t>
    <phoneticPr fontId="4" type="noConversion"/>
  </si>
  <si>
    <t>0.41%</t>
    <phoneticPr fontId="4" type="noConversion"/>
  </si>
  <si>
    <t>0.47%</t>
    <phoneticPr fontId="4" type="noConversion"/>
  </si>
  <si>
    <t>2018.11월</t>
    <phoneticPr fontId="4" type="noConversion"/>
  </si>
  <si>
    <t>2018.12월</t>
    <phoneticPr fontId="4" type="noConversion"/>
  </si>
  <si>
    <t>전년말인구('18.12.31.)</t>
    <phoneticPr fontId="16" type="noConversion"/>
  </si>
  <si>
    <t>2019.1월</t>
    <phoneticPr fontId="4" type="noConversion"/>
  </si>
  <si>
    <t>2012년~2019년 월별 인구 및 세대 현황</t>
    <phoneticPr fontId="4" type="noConversion"/>
  </si>
  <si>
    <t>2019.2월</t>
    <phoneticPr fontId="4" type="noConversion"/>
  </si>
  <si>
    <t>2019.3월</t>
    <phoneticPr fontId="4" type="noConversion"/>
  </si>
  <si>
    <t>2019.4월</t>
    <phoneticPr fontId="4" type="noConversion"/>
  </si>
  <si>
    <t>2019.5월</t>
    <phoneticPr fontId="4" type="noConversion"/>
  </si>
  <si>
    <t>0.49%</t>
    <phoneticPr fontId="4" type="noConversion"/>
  </si>
  <si>
    <t>2019. 6월말 우리시 인구 및 세대 현황</t>
    <phoneticPr fontId="5" type="noConversion"/>
  </si>
  <si>
    <t>인구(2019.6.30.)</t>
    <phoneticPr fontId="5" type="noConversion"/>
  </si>
  <si>
    <t>('19.5.31.)</t>
    <phoneticPr fontId="5" type="noConversion"/>
  </si>
  <si>
    <t>내국인 인구(2019.6.30.)</t>
    <phoneticPr fontId="5" type="noConversion"/>
  </si>
  <si>
    <t>외국인 인구(2019.6.30.)</t>
    <phoneticPr fontId="5" type="noConversion"/>
  </si>
  <si>
    <t xml:space="preserve"> 2019.6.30.현재</t>
    <phoneticPr fontId="5" type="noConversion"/>
  </si>
  <si>
    <r>
      <t xml:space="preserve">2019.6월말 읍면동별 </t>
    </r>
    <r>
      <rPr>
        <b/>
        <sz val="18"/>
        <color indexed="12"/>
        <rFont val="바탕"/>
        <family val="1"/>
        <charset val="129"/>
      </rPr>
      <t xml:space="preserve">내국인 </t>
    </r>
    <r>
      <rPr>
        <b/>
        <sz val="18"/>
        <rFont val="바탕"/>
        <family val="1"/>
        <charset val="129"/>
      </rPr>
      <t xml:space="preserve">인구 구성비 </t>
    </r>
    <phoneticPr fontId="4" type="noConversion"/>
  </si>
  <si>
    <r>
      <t xml:space="preserve">2019.6월말 읍면동별 </t>
    </r>
    <r>
      <rPr>
        <b/>
        <sz val="18"/>
        <color indexed="12"/>
        <rFont val="바탕"/>
        <family val="1"/>
        <charset val="129"/>
      </rPr>
      <t>외국인</t>
    </r>
    <r>
      <rPr>
        <b/>
        <sz val="18"/>
        <rFont val="바탕"/>
        <family val="1"/>
        <charset val="129"/>
      </rPr>
      <t xml:space="preserve">인구 구성비 </t>
    </r>
    <phoneticPr fontId="4" type="noConversion"/>
  </si>
  <si>
    <t>2019.6월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</si>
</sst>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_-* #,##0.00\ &quot;DM&quot;_-;\-* #,##0.00\ &quot;DM&quot;_-;_-* &quot;-&quot;??\ &quot;DM&quot;_-;_-@_-"/>
    <numFmt numFmtId="180" formatCode="0.0000000000%"/>
    <numFmt numFmtId="181" formatCode="&quot;₩&quot;#,##0.00;[Red]&quot;₩&quot;&quot;₩&quot;&quot;₩&quot;&quot;₩&quot;&quot;₩&quot;&quot;₩&quot;\-#,##0.00"/>
    <numFmt numFmtId="182" formatCode="#,##0_ ;[Red]\-#,##0\ "/>
    <numFmt numFmtId="183" formatCode="_(&quot;$&quot;* #,##0.0_);_(&quot;$&quot;* \(#,##0.0\);_(&quot;$&quot;* &quot;-&quot;??_);_(@_)"/>
    <numFmt numFmtId="184" formatCode="#,##0.0_ "/>
    <numFmt numFmtId="185" formatCode="#,##0\ "/>
    <numFmt numFmtId="186" formatCode="#,##0_);[Red]\(#,##0\)"/>
    <numFmt numFmtId="187" formatCode="#,##0_);\(#,##0\)"/>
    <numFmt numFmtId="188" formatCode="0.00_ "/>
    <numFmt numFmtId="189" formatCode="#,##0.00_ ;[Red]\-#,##0.00\ "/>
  </numFmts>
  <fonts count="37">
    <font>
      <sz val="1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name val="굴림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1"/>
      <charset val="129"/>
    </font>
    <font>
      <sz val="12"/>
      <name val="뼻뮝"/>
      <family val="3"/>
      <charset val="129"/>
    </font>
    <font>
      <sz val="10"/>
      <name val="MS Sans Serif"/>
      <family val="2"/>
    </font>
    <font>
      <sz val="12"/>
      <name val="¹UAAA¼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8"/>
      <name val="굴림"/>
      <family val="3"/>
      <charset val="129"/>
    </font>
    <font>
      <b/>
      <sz val="10"/>
      <name val="바탕"/>
      <family val="1"/>
      <charset val="129"/>
    </font>
    <font>
      <sz val="10"/>
      <name val="바탕"/>
      <family val="1"/>
      <charset val="129"/>
    </font>
    <font>
      <b/>
      <sz val="24"/>
      <name val="바탕"/>
      <family val="1"/>
      <charset val="129"/>
    </font>
    <font>
      <sz val="11"/>
      <name val="바탕"/>
      <family val="1"/>
      <charset val="129"/>
    </font>
    <font>
      <b/>
      <sz val="12"/>
      <color indexed="12"/>
      <name val="바탕"/>
      <family val="1"/>
      <charset val="129"/>
    </font>
    <font>
      <b/>
      <sz val="18"/>
      <name val="바탕"/>
      <family val="1"/>
      <charset val="129"/>
    </font>
    <font>
      <sz val="11"/>
      <name val="굴림"/>
      <family val="3"/>
      <charset val="129"/>
    </font>
    <font>
      <b/>
      <sz val="10"/>
      <color indexed="12"/>
      <name val="돋움"/>
      <family val="3"/>
      <charset val="129"/>
    </font>
    <font>
      <b/>
      <sz val="18"/>
      <color indexed="12"/>
      <name val="바탕"/>
      <family val="1"/>
      <charset val="129"/>
    </font>
    <font>
      <b/>
      <sz val="13"/>
      <name val="바탕"/>
      <family val="1"/>
      <charset val="129"/>
    </font>
    <font>
      <sz val="13"/>
      <name val="바탕"/>
      <family val="1"/>
      <charset val="129"/>
    </font>
    <font>
      <b/>
      <sz val="16"/>
      <name val="바탕"/>
      <family val="1"/>
      <charset val="129"/>
    </font>
    <font>
      <sz val="11"/>
      <color indexed="10"/>
      <name val="바탕"/>
      <family val="1"/>
      <charset val="129"/>
    </font>
    <font>
      <b/>
      <sz val="11"/>
      <name val="바탕"/>
      <family val="1"/>
      <charset val="129"/>
    </font>
    <font>
      <sz val="10"/>
      <color indexed="8"/>
      <name val="굴림"/>
      <family val="3"/>
      <charset val="129"/>
    </font>
    <font>
      <b/>
      <sz val="11"/>
      <color theme="1"/>
      <name val="바탕"/>
      <family val="1"/>
      <charset val="129"/>
    </font>
    <font>
      <sz val="11"/>
      <color theme="1"/>
      <name val="바탕"/>
      <family val="1"/>
      <charset val="129"/>
    </font>
    <font>
      <b/>
      <sz val="11"/>
      <color indexed="12"/>
      <name val="바탕"/>
      <family val="1"/>
      <charset val="129"/>
    </font>
    <font>
      <sz val="11"/>
      <color rgb="FFFF0000"/>
      <name val="굴림"/>
      <family val="3"/>
      <charset val="129"/>
    </font>
    <font>
      <sz val="11"/>
      <color rgb="FFFF0000"/>
      <name val="바탕"/>
      <family val="1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rgb="FFFFFFCC"/>
        <bgColor rgb="FF000000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9">
    <xf numFmtId="0" fontId="0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1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38" fontId="13" fillId="2" borderId="0" applyNumberFormat="0" applyBorder="0" applyAlignment="0" applyProtection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5" fillId="0" borderId="0" applyNumberFormat="0" applyFill="0" applyBorder="0" applyAlignment="0" applyProtection="0"/>
    <xf numFmtId="10" fontId="13" fillId="3" borderId="3" applyNumberFormat="0" applyBorder="0" applyAlignment="0" applyProtection="0"/>
    <xf numFmtId="183" fontId="6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41" fontId="23" fillId="0" borderId="0" applyFont="0" applyFill="0" applyBorder="0" applyAlignment="0" applyProtection="0"/>
    <xf numFmtId="0" fontId="7" fillId="0" borderId="0"/>
    <xf numFmtId="0" fontId="9" fillId="0" borderId="0"/>
    <xf numFmtId="179" fontId="6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1" fillId="0" borderId="0"/>
    <xf numFmtId="41" fontId="23" fillId="0" borderId="0" applyFont="0" applyFill="0" applyBorder="0" applyAlignment="0" applyProtection="0">
      <alignment vertical="center"/>
    </xf>
  </cellStyleXfs>
  <cellXfs count="169">
    <xf numFmtId="0" fontId="0" fillId="0" borderId="0" xfId="0"/>
    <xf numFmtId="0" fontId="20" fillId="0" borderId="0" xfId="32" applyFont="1"/>
    <xf numFmtId="0" fontId="21" fillId="0" borderId="4" xfId="0" applyFont="1" applyBorder="1"/>
    <xf numFmtId="182" fontId="24" fillId="0" borderId="0" xfId="0" applyNumberFormat="1" applyFont="1" applyFill="1" applyBorder="1" applyAlignment="1">
      <alignment vertical="center"/>
    </xf>
    <xf numFmtId="0" fontId="20" fillId="0" borderId="5" xfId="32" applyFont="1" applyBorder="1" applyAlignment="1">
      <alignment horizontal="center" vertical="center"/>
    </xf>
    <xf numFmtId="0" fontId="26" fillId="4" borderId="6" xfId="32" applyFont="1" applyFill="1" applyBorder="1" applyAlignment="1">
      <alignment horizontal="center" vertical="center"/>
    </xf>
    <xf numFmtId="0" fontId="26" fillId="4" borderId="7" xfId="32" applyFont="1" applyFill="1" applyBorder="1" applyAlignment="1">
      <alignment horizontal="center" vertical="center"/>
    </xf>
    <xf numFmtId="0" fontId="26" fillId="4" borderId="7" xfId="32" applyFont="1" applyFill="1" applyBorder="1" applyAlignment="1">
      <alignment horizontal="center" vertical="center" wrapText="1"/>
    </xf>
    <xf numFmtId="0" fontId="26" fillId="4" borderId="8" xfId="32" applyFont="1" applyFill="1" applyBorder="1" applyAlignment="1">
      <alignment horizontal="center" vertical="center" wrapText="1"/>
    </xf>
    <xf numFmtId="0" fontId="23" fillId="0" borderId="0" xfId="32" applyFont="1" applyAlignment="1">
      <alignment horizontal="center" vertical="center"/>
    </xf>
    <xf numFmtId="0" fontId="23" fillId="0" borderId="20" xfId="32" applyFont="1" applyBorder="1" applyAlignment="1">
      <alignment horizontal="center" vertical="center"/>
    </xf>
    <xf numFmtId="0" fontId="23" fillId="0" borderId="0" xfId="32" applyFont="1" applyBorder="1" applyAlignment="1">
      <alignment horizontal="center" vertical="center"/>
    </xf>
    <xf numFmtId="0" fontId="23" fillId="0" borderId="0" xfId="32" applyFont="1" applyFill="1" applyAlignment="1">
      <alignment horizontal="center" vertical="center"/>
    </xf>
    <xf numFmtId="10" fontId="23" fillId="0" borderId="0" xfId="32" applyNumberFormat="1" applyFont="1" applyAlignment="1">
      <alignment horizontal="center" vertical="center"/>
    </xf>
    <xf numFmtId="0" fontId="23" fillId="0" borderId="0" xfId="32" applyFont="1"/>
    <xf numFmtId="0" fontId="23" fillId="0" borderId="0" xfId="32" applyFont="1" applyBorder="1"/>
    <xf numFmtId="187" fontId="23" fillId="0" borderId="0" xfId="32" applyNumberFormat="1" applyFont="1"/>
    <xf numFmtId="176" fontId="27" fillId="0" borderId="3" xfId="32" applyNumberFormat="1" applyFont="1" applyFill="1" applyBorder="1" applyAlignment="1">
      <alignment horizontal="center" vertical="center"/>
    </xf>
    <xf numFmtId="185" fontId="27" fillId="0" borderId="3" xfId="0" applyNumberFormat="1" applyFont="1" applyFill="1" applyBorder="1" applyAlignment="1">
      <alignment horizontal="center" vertical="center"/>
    </xf>
    <xf numFmtId="176" fontId="27" fillId="0" borderId="3" xfId="26" applyNumberFormat="1" applyFont="1" applyFill="1" applyBorder="1" applyAlignment="1">
      <alignment horizontal="center" vertical="center"/>
    </xf>
    <xf numFmtId="187" fontId="20" fillId="0" borderId="0" xfId="0" applyNumberFormat="1" applyFont="1" applyAlignment="1" applyProtection="1">
      <alignment horizontal="center" vertical="center"/>
      <protection locked="0"/>
    </xf>
    <xf numFmtId="187" fontId="29" fillId="0" borderId="0" xfId="0" applyNumberFormat="1" applyFont="1" applyAlignment="1" applyProtection="1">
      <alignment horizontal="center" vertical="center"/>
      <protection locked="0"/>
    </xf>
    <xf numFmtId="182" fontId="20" fillId="0" borderId="0" xfId="0" applyNumberFormat="1" applyFont="1" applyAlignment="1" applyProtection="1">
      <alignment horizontal="center" vertical="center"/>
      <protection locked="0"/>
    </xf>
    <xf numFmtId="187" fontId="20" fillId="0" borderId="0" xfId="0" applyNumberFormat="1" applyFont="1" applyFill="1" applyAlignment="1" applyProtection="1">
      <alignment horizontal="center" vertical="center"/>
      <protection locked="0"/>
    </xf>
    <xf numFmtId="187" fontId="20" fillId="0" borderId="0" xfId="0" applyNumberFormat="1" applyFont="1" applyBorder="1" applyAlignment="1" applyProtection="1">
      <alignment horizontal="center" vertical="center"/>
      <protection locked="0"/>
    </xf>
    <xf numFmtId="41" fontId="23" fillId="0" borderId="0" xfId="26" applyFont="1" applyAlignment="1">
      <alignment horizontal="center" vertical="center"/>
    </xf>
    <xf numFmtId="186" fontId="17" fillId="4" borderId="21" xfId="0" applyNumberFormat="1" applyFont="1" applyFill="1" applyBorder="1" applyAlignment="1" applyProtection="1">
      <alignment horizontal="right" vertical="center"/>
    </xf>
    <xf numFmtId="185" fontId="18" fillId="3" borderId="21" xfId="31" applyNumberFormat="1" applyFont="1" applyFill="1" applyBorder="1" applyProtection="1">
      <alignment vertical="center"/>
      <protection locked="0"/>
    </xf>
    <xf numFmtId="186" fontId="17" fillId="4" borderId="21" xfId="0" applyNumberFormat="1" applyFont="1" applyFill="1" applyBorder="1" applyAlignment="1" applyProtection="1">
      <alignment horizontal="right" vertical="center"/>
      <protection locked="0"/>
    </xf>
    <xf numFmtId="185" fontId="18" fillId="3" borderId="22" xfId="31" applyNumberFormat="1" applyFont="1" applyFill="1" applyBorder="1" applyProtection="1">
      <alignment vertical="center"/>
      <protection locked="0"/>
    </xf>
    <xf numFmtId="49" fontId="26" fillId="0" borderId="3" xfId="32" applyNumberFormat="1" applyFont="1" applyFill="1" applyBorder="1" applyAlignment="1">
      <alignment horizontal="center" vertical="center"/>
    </xf>
    <xf numFmtId="49" fontId="27" fillId="0" borderId="3" xfId="32" applyNumberFormat="1" applyFont="1" applyFill="1" applyBorder="1" applyAlignment="1">
      <alignment horizontal="center" vertical="center"/>
    </xf>
    <xf numFmtId="41" fontId="27" fillId="0" borderId="3" xfId="38" applyFont="1" applyFill="1" applyBorder="1" applyAlignment="1">
      <alignment horizontal="center" vertical="center"/>
    </xf>
    <xf numFmtId="186" fontId="17" fillId="11" borderId="21" xfId="0" applyNumberFormat="1" applyFont="1" applyFill="1" applyBorder="1" applyAlignment="1" applyProtection="1">
      <alignment horizontal="right" vertical="center"/>
    </xf>
    <xf numFmtId="185" fontId="18" fillId="12" borderId="21" xfId="31" applyNumberFormat="1" applyFont="1" applyFill="1" applyBorder="1" applyProtection="1">
      <alignment vertical="center"/>
      <protection locked="0"/>
    </xf>
    <xf numFmtId="186" fontId="17" fillId="11" borderId="21" xfId="0" applyNumberFormat="1" applyFont="1" applyFill="1" applyBorder="1" applyAlignment="1" applyProtection="1">
      <alignment horizontal="right" vertical="center"/>
      <protection locked="0"/>
    </xf>
    <xf numFmtId="185" fontId="18" fillId="12" borderId="22" xfId="31" applyNumberFormat="1" applyFont="1" applyFill="1" applyBorder="1" applyProtection="1">
      <alignment vertical="center"/>
      <protection locked="0"/>
    </xf>
    <xf numFmtId="41" fontId="0" fillId="0" borderId="13" xfId="38" applyFont="1" applyBorder="1">
      <alignment vertical="center"/>
    </xf>
    <xf numFmtId="41" fontId="0" fillId="0" borderId="17" xfId="38" applyFont="1" applyBorder="1">
      <alignment vertical="center"/>
    </xf>
    <xf numFmtId="176" fontId="23" fillId="0" borderId="0" xfId="32" applyNumberFormat="1" applyFont="1" applyFill="1" applyAlignment="1">
      <alignment horizontal="center" vertical="center"/>
    </xf>
    <xf numFmtId="182" fontId="30" fillId="0" borderId="0" xfId="0" applyNumberFormat="1" applyFont="1" applyAlignment="1" applyProtection="1">
      <alignment horizontal="right" vertical="center"/>
      <protection locked="0"/>
    </xf>
    <xf numFmtId="187" fontId="20" fillId="0" borderId="0" xfId="0" applyNumberFormat="1" applyFont="1" applyAlignment="1" applyProtection="1">
      <alignment horizontal="center" vertical="center"/>
    </xf>
    <xf numFmtId="187" fontId="30" fillId="4" borderId="12" xfId="0" applyNumberFormat="1" applyFont="1" applyFill="1" applyBorder="1" applyAlignment="1" applyProtection="1">
      <alignment horizontal="center" vertical="center"/>
    </xf>
    <xf numFmtId="186" fontId="30" fillId="4" borderId="14" xfId="0" applyNumberFormat="1" applyFont="1" applyFill="1" applyBorder="1" applyAlignment="1" applyProtection="1">
      <alignment horizontal="right" vertical="center"/>
    </xf>
    <xf numFmtId="182" fontId="30" fillId="4" borderId="14" xfId="0" applyNumberFormat="1" applyFont="1" applyFill="1" applyBorder="1" applyAlignment="1" applyProtection="1">
      <alignment horizontal="right" vertical="center"/>
    </xf>
    <xf numFmtId="189" fontId="30" fillId="4" borderId="14" xfId="0" applyNumberFormat="1" applyFont="1" applyFill="1" applyBorder="1" applyAlignment="1" applyProtection="1">
      <alignment horizontal="right" vertical="center"/>
    </xf>
    <xf numFmtId="41" fontId="30" fillId="4" borderId="14" xfId="26" applyFont="1" applyFill="1" applyBorder="1" applyAlignment="1" applyProtection="1">
      <alignment vertical="center"/>
    </xf>
    <xf numFmtId="187" fontId="20" fillId="4" borderId="13" xfId="26" applyNumberFormat="1" applyFont="1" applyFill="1" applyBorder="1" applyAlignment="1" applyProtection="1">
      <alignment horizontal="right" vertical="center"/>
    </xf>
    <xf numFmtId="187" fontId="30" fillId="3" borderId="12" xfId="0" applyNumberFormat="1" applyFont="1" applyFill="1" applyBorder="1" applyAlignment="1" applyProtection="1">
      <alignment horizontal="center" vertical="center"/>
      <protection locked="0"/>
    </xf>
    <xf numFmtId="186" fontId="20" fillId="5" borderId="14" xfId="0" applyNumberFormat="1" applyFont="1" applyFill="1" applyBorder="1" applyAlignment="1" applyProtection="1">
      <alignment horizontal="right" vertical="center"/>
    </xf>
    <xf numFmtId="182" fontId="20" fillId="3" borderId="14" xfId="0" applyNumberFormat="1" applyFont="1" applyFill="1" applyBorder="1" applyAlignment="1" applyProtection="1">
      <alignment horizontal="right" vertical="center"/>
    </xf>
    <xf numFmtId="189" fontId="20" fillId="3" borderId="14" xfId="0" applyNumberFormat="1" applyFont="1" applyFill="1" applyBorder="1" applyAlignment="1" applyProtection="1">
      <alignment horizontal="right" vertical="center"/>
    </xf>
    <xf numFmtId="182" fontId="20" fillId="3" borderId="13" xfId="0" applyNumberFormat="1" applyFont="1" applyFill="1" applyBorder="1" applyAlignment="1" applyProtection="1">
      <alignment horizontal="right" vertical="center"/>
    </xf>
    <xf numFmtId="187" fontId="20" fillId="3" borderId="12" xfId="0" applyNumberFormat="1" applyFont="1" applyFill="1" applyBorder="1" applyAlignment="1" applyProtection="1">
      <alignment horizontal="center" vertical="center"/>
      <protection locked="0"/>
    </xf>
    <xf numFmtId="185" fontId="20" fillId="3" borderId="14" xfId="31" applyNumberFormat="1" applyFont="1" applyFill="1" applyBorder="1" applyAlignment="1" applyProtection="1">
      <alignment vertical="center"/>
    </xf>
    <xf numFmtId="185" fontId="20" fillId="3" borderId="14" xfId="31" applyNumberFormat="1" applyFont="1" applyFill="1" applyBorder="1" applyAlignment="1" applyProtection="1">
      <alignment vertical="center"/>
      <protection locked="0"/>
    </xf>
    <xf numFmtId="41" fontId="20" fillId="3" borderId="14" xfId="26" applyNumberFormat="1" applyFont="1" applyFill="1" applyBorder="1" applyAlignment="1" applyProtection="1">
      <alignment horizontal="right" vertical="center" shrinkToFit="1"/>
    </xf>
    <xf numFmtId="41" fontId="20" fillId="3" borderId="14" xfId="26" applyNumberFormat="1" applyFont="1" applyFill="1" applyBorder="1" applyAlignment="1" applyProtection="1">
      <alignment vertical="center" wrapText="1"/>
      <protection locked="0"/>
    </xf>
    <xf numFmtId="187" fontId="32" fillId="3" borderId="12" xfId="0" applyNumberFormat="1" applyFont="1" applyFill="1" applyBorder="1" applyAlignment="1" applyProtection="1">
      <alignment horizontal="center" vertical="center"/>
      <protection locked="0"/>
    </xf>
    <xf numFmtId="187" fontId="33" fillId="3" borderId="12" xfId="0" applyNumberFormat="1" applyFont="1" applyFill="1" applyBorder="1" applyAlignment="1" applyProtection="1">
      <alignment horizontal="center" vertical="center"/>
      <protection locked="0"/>
    </xf>
    <xf numFmtId="41" fontId="20" fillId="9" borderId="14" xfId="0" applyNumberFormat="1" applyFont="1" applyFill="1" applyBorder="1" applyAlignment="1" applyProtection="1">
      <alignment horizontal="center" vertical="center"/>
      <protection locked="0"/>
    </xf>
    <xf numFmtId="41" fontId="20" fillId="3" borderId="14" xfId="26" applyNumberFormat="1" applyFont="1" applyFill="1" applyBorder="1" applyAlignment="1" applyProtection="1">
      <alignment horizontal="right" vertical="center"/>
      <protection locked="0"/>
    </xf>
    <xf numFmtId="41" fontId="20" fillId="9" borderId="14" xfId="0" applyNumberFormat="1" applyFont="1" applyFill="1" applyBorder="1" applyAlignment="1" applyProtection="1">
      <alignment horizontal="right" vertical="center"/>
      <protection locked="0"/>
    </xf>
    <xf numFmtId="187" fontId="30" fillId="4" borderId="12" xfId="0" applyNumberFormat="1" applyFont="1" applyFill="1" applyBorder="1" applyAlignment="1" applyProtection="1">
      <alignment horizontal="center" vertical="center"/>
      <protection locked="0"/>
    </xf>
    <xf numFmtId="41" fontId="30" fillId="4" borderId="14" xfId="26" applyFont="1" applyFill="1" applyBorder="1" applyAlignment="1" applyProtection="1">
      <alignment vertical="center"/>
      <protection locked="0"/>
    </xf>
    <xf numFmtId="187" fontId="20" fillId="4" borderId="13" xfId="26" applyNumberFormat="1" applyFont="1" applyFill="1" applyBorder="1" applyAlignment="1" applyProtection="1">
      <alignment horizontal="right" vertical="center"/>
      <protection locked="0"/>
    </xf>
    <xf numFmtId="185" fontId="20" fillId="9" borderId="14" xfId="0" applyNumberFormat="1" applyFont="1" applyFill="1" applyBorder="1" applyAlignment="1">
      <alignment vertical="center"/>
    </xf>
    <xf numFmtId="41" fontId="20" fillId="3" borderId="14" xfId="26" applyNumberFormat="1" applyFont="1" applyFill="1" applyBorder="1" applyAlignment="1" applyProtection="1">
      <alignment horizontal="right" vertical="center"/>
    </xf>
    <xf numFmtId="187" fontId="20" fillId="4" borderId="13" xfId="0" applyNumberFormat="1" applyFont="1" applyFill="1" applyBorder="1" applyAlignment="1" applyProtection="1">
      <alignment horizontal="right" vertical="center"/>
      <protection locked="0"/>
    </xf>
    <xf numFmtId="187" fontId="30" fillId="3" borderId="15" xfId="0" applyNumberFormat="1" applyFont="1" applyFill="1" applyBorder="1" applyAlignment="1" applyProtection="1">
      <alignment horizontal="center" vertical="center"/>
      <protection locked="0"/>
    </xf>
    <xf numFmtId="186" fontId="20" fillId="5" borderId="16" xfId="0" applyNumberFormat="1" applyFont="1" applyFill="1" applyBorder="1" applyAlignment="1" applyProtection="1">
      <alignment horizontal="right" vertical="center"/>
    </xf>
    <xf numFmtId="182" fontId="20" fillId="3" borderId="16" xfId="0" applyNumberFormat="1" applyFont="1" applyFill="1" applyBorder="1" applyAlignment="1" applyProtection="1">
      <alignment horizontal="right" vertical="center"/>
    </xf>
    <xf numFmtId="189" fontId="20" fillId="3" borderId="16" xfId="0" applyNumberFormat="1" applyFont="1" applyFill="1" applyBorder="1" applyAlignment="1" applyProtection="1">
      <alignment horizontal="right" vertical="center"/>
    </xf>
    <xf numFmtId="182" fontId="20" fillId="3" borderId="17" xfId="0" applyNumberFormat="1" applyFont="1" applyFill="1" applyBorder="1" applyAlignment="1" applyProtection="1">
      <alignment horizontal="right" vertical="center"/>
    </xf>
    <xf numFmtId="187" fontId="20" fillId="3" borderId="15" xfId="0" applyNumberFormat="1" applyFont="1" applyFill="1" applyBorder="1" applyAlignment="1" applyProtection="1">
      <alignment horizontal="center" vertical="center"/>
      <protection locked="0"/>
    </xf>
    <xf numFmtId="185" fontId="20" fillId="3" borderId="16" xfId="31" applyNumberFormat="1" applyFont="1" applyFill="1" applyBorder="1" applyAlignment="1" applyProtection="1">
      <alignment vertical="center"/>
    </xf>
    <xf numFmtId="185" fontId="20" fillId="3" borderId="16" xfId="31" applyNumberFormat="1" applyFont="1" applyFill="1" applyBorder="1" applyAlignment="1" applyProtection="1">
      <alignment vertical="center"/>
      <protection locked="0"/>
    </xf>
    <xf numFmtId="41" fontId="20" fillId="3" borderId="16" xfId="26" applyNumberFormat="1" applyFont="1" applyFill="1" applyBorder="1" applyAlignment="1" applyProtection="1">
      <alignment horizontal="right" vertical="center"/>
    </xf>
    <xf numFmtId="41" fontId="20" fillId="3" borderId="16" xfId="26" applyNumberFormat="1" applyFont="1" applyFill="1" applyBorder="1" applyAlignment="1" applyProtection="1">
      <alignment horizontal="right" vertical="center"/>
      <protection locked="0"/>
    </xf>
    <xf numFmtId="182" fontId="34" fillId="0" borderId="0" xfId="0" applyNumberFormat="1" applyFont="1" applyBorder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6" fillId="0" borderId="0" xfId="32" applyFont="1"/>
    <xf numFmtId="0" fontId="20" fillId="0" borderId="0" xfId="32" applyFont="1" applyAlignment="1">
      <alignment horizontal="right"/>
    </xf>
    <xf numFmtId="0" fontId="30" fillId="4" borderId="12" xfId="32" applyFont="1" applyFill="1" applyBorder="1" applyAlignment="1">
      <alignment horizontal="center" vertical="center"/>
    </xf>
    <xf numFmtId="41" fontId="30" fillId="4" borderId="14" xfId="26" applyFont="1" applyFill="1" applyBorder="1" applyAlignment="1">
      <alignment vertical="center"/>
    </xf>
    <xf numFmtId="184" fontId="30" fillId="4" borderId="13" xfId="32" applyNumberFormat="1" applyFont="1" applyFill="1" applyBorder="1" applyAlignment="1">
      <alignment horizontal="center" vertical="center"/>
    </xf>
    <xf numFmtId="0" fontId="30" fillId="0" borderId="12" xfId="32" applyFont="1" applyFill="1" applyBorder="1" applyAlignment="1">
      <alignment horizontal="center" vertical="center"/>
    </xf>
    <xf numFmtId="185" fontId="20" fillId="0" borderId="14" xfId="33" applyNumberFormat="1" applyFont="1" applyBorder="1" applyAlignment="1">
      <alignment vertical="center"/>
    </xf>
    <xf numFmtId="184" fontId="20" fillId="0" borderId="13" xfId="32" applyNumberFormat="1" applyFont="1" applyFill="1" applyBorder="1" applyAlignment="1">
      <alignment horizontal="center" vertical="center"/>
    </xf>
    <xf numFmtId="0" fontId="32" fillId="0" borderId="12" xfId="32" applyFont="1" applyFill="1" applyBorder="1" applyAlignment="1">
      <alignment horizontal="center" vertical="center"/>
    </xf>
    <xf numFmtId="185" fontId="33" fillId="0" borderId="14" xfId="33" applyNumberFormat="1" applyFont="1" applyBorder="1" applyAlignment="1">
      <alignment vertical="center"/>
    </xf>
    <xf numFmtId="184" fontId="33" fillId="0" borderId="13" xfId="32" applyNumberFormat="1" applyFont="1" applyFill="1" applyBorder="1" applyAlignment="1">
      <alignment horizontal="center" vertical="center"/>
    </xf>
    <xf numFmtId="0" fontId="35" fillId="0" borderId="0" xfId="32" applyFont="1"/>
    <xf numFmtId="0" fontId="30" fillId="0" borderId="15" xfId="32" applyFont="1" applyFill="1" applyBorder="1" applyAlignment="1">
      <alignment horizontal="center" vertical="center"/>
    </xf>
    <xf numFmtId="185" fontId="20" fillId="0" borderId="16" xfId="33" applyNumberFormat="1" applyFont="1" applyBorder="1" applyAlignment="1">
      <alignment vertical="center"/>
    </xf>
    <xf numFmtId="184" fontId="20" fillId="0" borderId="17" xfId="32" applyNumberFormat="1" applyFont="1" applyFill="1" applyBorder="1" applyAlignment="1">
      <alignment horizontal="center" vertical="center"/>
    </xf>
    <xf numFmtId="0" fontId="30" fillId="6" borderId="26" xfId="32" applyFont="1" applyFill="1" applyBorder="1" applyAlignment="1">
      <alignment horizontal="center" vertical="center"/>
    </xf>
    <xf numFmtId="41" fontId="30" fillId="6" borderId="19" xfId="26" applyFont="1" applyFill="1" applyBorder="1" applyAlignment="1">
      <alignment vertical="center"/>
    </xf>
    <xf numFmtId="184" fontId="30" fillId="6" borderId="27" xfId="32" applyNumberFormat="1" applyFont="1" applyFill="1" applyBorder="1" applyAlignment="1">
      <alignment horizontal="center" vertical="center"/>
    </xf>
    <xf numFmtId="0" fontId="30" fillId="5" borderId="28" xfId="32" applyFont="1" applyFill="1" applyBorder="1" applyAlignment="1">
      <alignment horizontal="center" vertical="center"/>
    </xf>
    <xf numFmtId="0" fontId="30" fillId="5" borderId="29" xfId="32" applyFont="1" applyFill="1" applyBorder="1" applyAlignment="1">
      <alignment horizontal="center" vertical="center"/>
    </xf>
    <xf numFmtId="0" fontId="30" fillId="5" borderId="30" xfId="32" applyFont="1" applyFill="1" applyBorder="1" applyAlignment="1">
      <alignment horizontal="center" vertical="center" wrapText="1"/>
    </xf>
    <xf numFmtId="187" fontId="30" fillId="6" borderId="26" xfId="0" applyNumberFormat="1" applyFont="1" applyFill="1" applyBorder="1" applyAlignment="1" applyProtection="1">
      <alignment horizontal="center" vertical="center"/>
    </xf>
    <xf numFmtId="186" fontId="30" fillId="6" borderId="19" xfId="0" applyNumberFormat="1" applyFont="1" applyFill="1" applyBorder="1" applyAlignment="1" applyProtection="1">
      <alignment horizontal="right" vertical="center"/>
    </xf>
    <xf numFmtId="182" fontId="30" fillId="6" borderId="19" xfId="0" applyNumberFormat="1" applyFont="1" applyFill="1" applyBorder="1" applyAlignment="1" applyProtection="1">
      <alignment horizontal="right" vertical="center"/>
    </xf>
    <xf numFmtId="189" fontId="30" fillId="6" borderId="19" xfId="0" applyNumberFormat="1" applyFont="1" applyFill="1" applyBorder="1" applyAlignment="1" applyProtection="1">
      <alignment horizontal="right" vertical="center"/>
    </xf>
    <xf numFmtId="41" fontId="30" fillId="6" borderId="19" xfId="26" applyFont="1" applyFill="1" applyBorder="1" applyAlignment="1" applyProtection="1">
      <alignment vertical="center"/>
    </xf>
    <xf numFmtId="41" fontId="30" fillId="6" borderId="19" xfId="26" applyNumberFormat="1" applyFont="1" applyFill="1" applyBorder="1" applyAlignment="1" applyProtection="1">
      <alignment horizontal="right" vertical="center"/>
    </xf>
    <xf numFmtId="187" fontId="30" fillId="6" borderId="27" xfId="26" applyNumberFormat="1" applyFont="1" applyFill="1" applyBorder="1" applyAlignment="1" applyProtection="1">
      <alignment horizontal="right" vertical="center"/>
    </xf>
    <xf numFmtId="187" fontId="30" fillId="0" borderId="0" xfId="0" applyNumberFormat="1" applyFont="1" applyAlignment="1" applyProtection="1">
      <alignment horizontal="center" vertical="center"/>
      <protection locked="0"/>
    </xf>
    <xf numFmtId="41" fontId="30" fillId="4" borderId="14" xfId="26" applyNumberFormat="1" applyFont="1" applyFill="1" applyBorder="1" applyAlignment="1">
      <alignment horizontal="right" vertical="center"/>
    </xf>
    <xf numFmtId="0" fontId="30" fillId="0" borderId="12" xfId="32" applyFont="1" applyBorder="1" applyAlignment="1">
      <alignment horizontal="center" vertical="center"/>
    </xf>
    <xf numFmtId="41" fontId="20" fillId="0" borderId="14" xfId="26" applyNumberFormat="1" applyFont="1" applyFill="1" applyBorder="1" applyAlignment="1" applyProtection="1">
      <alignment horizontal="right" vertical="center" shrinkToFit="1"/>
    </xf>
    <xf numFmtId="176" fontId="20" fillId="0" borderId="14" xfId="26" applyNumberFormat="1" applyFont="1" applyFill="1" applyBorder="1" applyAlignment="1" applyProtection="1">
      <alignment vertical="center"/>
      <protection locked="0"/>
    </xf>
    <xf numFmtId="0" fontId="32" fillId="0" borderId="12" xfId="32" applyFont="1" applyBorder="1" applyAlignment="1">
      <alignment horizontal="center" vertical="center"/>
    </xf>
    <xf numFmtId="41" fontId="20" fillId="0" borderId="14" xfId="26" applyNumberFormat="1" applyFont="1" applyFill="1" applyBorder="1" applyAlignment="1">
      <alignment horizontal="right" vertical="center"/>
    </xf>
    <xf numFmtId="0" fontId="30" fillId="0" borderId="15" xfId="32" applyFont="1" applyBorder="1" applyAlignment="1">
      <alignment horizontal="center" vertical="center"/>
    </xf>
    <xf numFmtId="41" fontId="20" fillId="0" borderId="16" xfId="26" applyNumberFormat="1" applyFont="1" applyFill="1" applyBorder="1" applyAlignment="1">
      <alignment horizontal="right" vertical="center"/>
    </xf>
    <xf numFmtId="176" fontId="20" fillId="0" borderId="16" xfId="26" applyNumberFormat="1" applyFont="1" applyFill="1" applyBorder="1" applyAlignment="1" applyProtection="1">
      <alignment vertical="center"/>
      <protection locked="0"/>
    </xf>
    <xf numFmtId="41" fontId="30" fillId="6" borderId="19" xfId="26" applyNumberFormat="1" applyFont="1" applyFill="1" applyBorder="1" applyAlignment="1">
      <alignment horizontal="right" vertical="center"/>
    </xf>
    <xf numFmtId="187" fontId="30" fillId="0" borderId="18" xfId="0" applyNumberFormat="1" applyFont="1" applyFill="1" applyBorder="1" applyAlignment="1" applyProtection="1">
      <alignment horizontal="center" vertical="center"/>
      <protection locked="0"/>
    </xf>
    <xf numFmtId="187" fontId="30" fillId="0" borderId="33" xfId="0" applyNumberFormat="1" applyFont="1" applyFill="1" applyBorder="1" applyAlignment="1" applyProtection="1">
      <alignment horizontal="center" vertical="center"/>
      <protection locked="0"/>
    </xf>
    <xf numFmtId="187" fontId="30" fillId="10" borderId="33" xfId="0" applyNumberFormat="1" applyFont="1" applyFill="1" applyBorder="1" applyAlignment="1" applyProtection="1">
      <alignment horizontal="center" vertical="center"/>
      <protection locked="0"/>
    </xf>
    <xf numFmtId="41" fontId="30" fillId="7" borderId="19" xfId="38" applyFont="1" applyFill="1" applyBorder="1" applyAlignment="1" applyProtection="1">
      <alignment horizontal="center" vertical="center"/>
    </xf>
    <xf numFmtId="41" fontId="30" fillId="8" borderId="14" xfId="38" applyFont="1" applyFill="1" applyBorder="1" applyAlignment="1" applyProtection="1">
      <alignment horizontal="center" vertical="center"/>
    </xf>
    <xf numFmtId="41" fontId="20" fillId="3" borderId="14" xfId="38" applyFont="1" applyFill="1" applyBorder="1" applyAlignment="1" applyProtection="1">
      <alignment horizontal="center" vertical="center"/>
      <protection locked="0"/>
    </xf>
    <xf numFmtId="41" fontId="30" fillId="8" borderId="14" xfId="38" applyFont="1" applyFill="1" applyBorder="1" applyAlignment="1" applyProtection="1">
      <alignment horizontal="center" vertical="center"/>
      <protection locked="0"/>
    </xf>
    <xf numFmtId="41" fontId="20" fillId="3" borderId="16" xfId="38" applyFont="1" applyFill="1" applyBorder="1" applyAlignment="1" applyProtection="1">
      <alignment horizontal="center" vertical="center"/>
      <protection locked="0"/>
    </xf>
    <xf numFmtId="187" fontId="30" fillId="6" borderId="31" xfId="26" applyNumberFormat="1" applyFont="1" applyFill="1" applyBorder="1" applyAlignment="1" applyProtection="1">
      <alignment horizontal="right" vertical="center"/>
    </xf>
    <xf numFmtId="187" fontId="30" fillId="4" borderId="21" xfId="0" applyNumberFormat="1" applyFont="1" applyFill="1" applyBorder="1" applyAlignment="1" applyProtection="1">
      <alignment horizontal="right" vertical="center"/>
    </xf>
    <xf numFmtId="187" fontId="20" fillId="3" borderId="21" xfId="31" applyNumberFormat="1" applyFont="1" applyFill="1" applyBorder="1" applyAlignment="1" applyProtection="1">
      <alignment horizontal="right" vertical="center"/>
      <protection locked="0"/>
    </xf>
    <xf numFmtId="187" fontId="30" fillId="4" borderId="21" xfId="0" applyNumberFormat="1" applyFont="1" applyFill="1" applyBorder="1" applyAlignment="1" applyProtection="1">
      <alignment horizontal="right" vertical="center"/>
      <protection locked="0"/>
    </xf>
    <xf numFmtId="187" fontId="20" fillId="3" borderId="22" xfId="31" applyNumberFormat="1" applyFont="1" applyFill="1" applyBorder="1" applyAlignment="1" applyProtection="1">
      <alignment horizontal="right" vertical="center"/>
      <protection locked="0"/>
    </xf>
    <xf numFmtId="10" fontId="27" fillId="0" borderId="3" xfId="32" applyNumberFormat="1" applyFont="1" applyFill="1" applyBorder="1" applyAlignment="1">
      <alignment horizontal="center" vertical="center"/>
    </xf>
    <xf numFmtId="187" fontId="30" fillId="0" borderId="3" xfId="0" applyNumberFormat="1" applyFont="1" applyFill="1" applyBorder="1" applyAlignment="1" applyProtection="1">
      <alignment horizontal="center" vertical="center"/>
      <protection locked="0"/>
    </xf>
    <xf numFmtId="43" fontId="23" fillId="0" borderId="0" xfId="32" applyNumberFormat="1" applyFont="1" applyAlignment="1">
      <alignment horizontal="center" vertical="center"/>
    </xf>
    <xf numFmtId="182" fontId="30" fillId="6" borderId="31" xfId="26" applyNumberFormat="1" applyFont="1" applyFill="1" applyBorder="1" applyAlignment="1" applyProtection="1">
      <alignment vertical="center"/>
    </xf>
    <xf numFmtId="182" fontId="30" fillId="4" borderId="21" xfId="0" applyNumberFormat="1" applyFont="1" applyFill="1" applyBorder="1" applyAlignment="1" applyProtection="1">
      <alignment horizontal="right" vertical="center"/>
    </xf>
    <xf numFmtId="182" fontId="30" fillId="4" borderId="21" xfId="0" applyNumberFormat="1" applyFont="1" applyFill="1" applyBorder="1" applyAlignment="1" applyProtection="1">
      <alignment horizontal="right" vertical="center"/>
      <protection locked="0"/>
    </xf>
    <xf numFmtId="41" fontId="27" fillId="0" borderId="3" xfId="32" applyNumberFormat="1" applyFont="1" applyFill="1" applyBorder="1" applyAlignment="1">
      <alignment horizontal="center" vertical="center"/>
    </xf>
    <xf numFmtId="187" fontId="20" fillId="0" borderId="21" xfId="31" applyNumberFormat="1" applyFont="1" applyFill="1" applyBorder="1" applyAlignment="1" applyProtection="1">
      <alignment horizontal="right" vertical="center"/>
      <protection locked="0"/>
    </xf>
    <xf numFmtId="187" fontId="20" fillId="0" borderId="22" xfId="31" applyNumberFormat="1" applyFont="1" applyFill="1" applyBorder="1" applyAlignment="1" applyProtection="1">
      <alignment horizontal="right" vertical="center"/>
      <protection locked="0"/>
    </xf>
    <xf numFmtId="10" fontId="27" fillId="0" borderId="39" xfId="32" applyNumberFormat="1" applyFont="1" applyFill="1" applyBorder="1" applyAlignment="1">
      <alignment horizontal="center" vertical="center"/>
    </xf>
    <xf numFmtId="187" fontId="36" fillId="0" borderId="0" xfId="0" applyNumberFormat="1" applyFont="1" applyAlignment="1" applyProtection="1">
      <alignment horizontal="center" vertical="center"/>
      <protection locked="0"/>
    </xf>
    <xf numFmtId="187" fontId="30" fillId="10" borderId="11" xfId="0" applyNumberFormat="1" applyFont="1" applyFill="1" applyBorder="1" applyAlignment="1" applyProtection="1">
      <alignment horizontal="center" vertical="center" wrapText="1"/>
      <protection locked="0"/>
    </xf>
    <xf numFmtId="187" fontId="30" fillId="10" borderId="36" xfId="0" applyNumberFormat="1" applyFont="1" applyFill="1" applyBorder="1" applyAlignment="1" applyProtection="1">
      <alignment horizontal="center" vertical="center"/>
      <protection locked="0"/>
    </xf>
    <xf numFmtId="182" fontId="34" fillId="0" borderId="0" xfId="0" applyNumberFormat="1" applyFont="1" applyFill="1" applyBorder="1" applyAlignment="1" applyProtection="1">
      <alignment horizontal="left" vertical="center"/>
      <protection locked="0"/>
    </xf>
    <xf numFmtId="182" fontId="30" fillId="0" borderId="0" xfId="0" applyNumberFormat="1" applyFont="1" applyAlignment="1" applyProtection="1">
      <alignment horizontal="right" vertical="center"/>
      <protection locked="0"/>
    </xf>
    <xf numFmtId="182" fontId="19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87" fontId="19" fillId="0" borderId="0" xfId="0" applyNumberFormat="1" applyFont="1" applyAlignment="1" applyProtection="1">
      <alignment horizontal="center" vertical="center"/>
      <protection locked="0"/>
    </xf>
    <xf numFmtId="187" fontId="30" fillId="0" borderId="9" xfId="0" applyNumberFormat="1" applyFont="1" applyFill="1" applyBorder="1" applyAlignment="1" applyProtection="1">
      <alignment horizontal="center" vertical="center"/>
      <protection locked="0"/>
    </xf>
    <xf numFmtId="187" fontId="30" fillId="0" borderId="32" xfId="0" applyNumberFormat="1" applyFont="1" applyFill="1" applyBorder="1" applyAlignment="1" applyProtection="1">
      <alignment horizontal="center" vertical="center"/>
      <protection locked="0"/>
    </xf>
    <xf numFmtId="187" fontId="30" fillId="10" borderId="7" xfId="0" applyNumberFormat="1" applyFont="1" applyFill="1" applyBorder="1" applyAlignment="1" applyProtection="1">
      <alignment horizontal="center" vertical="center"/>
      <protection locked="0"/>
    </xf>
    <xf numFmtId="187" fontId="30" fillId="0" borderId="7" xfId="0" applyNumberFormat="1" applyFont="1" applyFill="1" applyBorder="1" applyAlignment="1" applyProtection="1">
      <alignment horizontal="center" vertical="center"/>
      <protection locked="0"/>
    </xf>
    <xf numFmtId="187" fontId="30" fillId="0" borderId="11" xfId="0" applyNumberFormat="1" applyFont="1" applyFill="1" applyBorder="1" applyAlignment="1" applyProtection="1">
      <alignment horizontal="center" vertical="center"/>
      <protection locked="0"/>
    </xf>
    <xf numFmtId="187" fontId="30" fillId="0" borderId="36" xfId="0" applyNumberFormat="1" applyFont="1" applyFill="1" applyBorder="1" applyAlignment="1" applyProtection="1">
      <alignment horizontal="center" vertical="center"/>
      <protection locked="0"/>
    </xf>
    <xf numFmtId="187" fontId="30" fillId="10" borderId="23" xfId="0" applyNumberFormat="1" applyFont="1" applyFill="1" applyBorder="1" applyAlignment="1" applyProtection="1">
      <alignment horizontal="center" vertical="center"/>
      <protection locked="0"/>
    </xf>
    <xf numFmtId="187" fontId="30" fillId="10" borderId="35" xfId="0" applyNumberFormat="1" applyFont="1" applyFill="1" applyBorder="1" applyAlignment="1" applyProtection="1">
      <alignment horizontal="center" vertical="center"/>
      <protection locked="0"/>
    </xf>
    <xf numFmtId="182" fontId="30" fillId="10" borderId="18" xfId="0" applyNumberFormat="1" applyFont="1" applyFill="1" applyBorder="1" applyAlignment="1" applyProtection="1">
      <alignment horizontal="center" vertical="center" wrapText="1"/>
      <protection locked="0"/>
    </xf>
    <xf numFmtId="182" fontId="30" fillId="10" borderId="33" xfId="0" applyNumberFormat="1" applyFont="1" applyFill="1" applyBorder="1" applyAlignment="1" applyProtection="1">
      <alignment horizontal="center" vertical="center"/>
      <protection locked="0"/>
    </xf>
    <xf numFmtId="188" fontId="30" fillId="10" borderId="10" xfId="0" applyNumberFormat="1" applyFont="1" applyFill="1" applyBorder="1" applyAlignment="1" applyProtection="1">
      <alignment horizontal="center" vertical="center" wrapText="1"/>
      <protection locked="0"/>
    </xf>
    <xf numFmtId="188" fontId="30" fillId="10" borderId="34" xfId="0" applyNumberFormat="1" applyFont="1" applyFill="1" applyBorder="1" applyAlignment="1" applyProtection="1">
      <alignment horizontal="center" vertical="center"/>
      <protection locked="0"/>
    </xf>
    <xf numFmtId="187" fontId="30" fillId="0" borderId="37" xfId="0" applyNumberFormat="1" applyFont="1" applyFill="1" applyBorder="1" applyAlignment="1" applyProtection="1">
      <alignment horizontal="center" vertical="center"/>
      <protection locked="0"/>
    </xf>
    <xf numFmtId="187" fontId="30" fillId="0" borderId="38" xfId="0" applyNumberFormat="1" applyFont="1" applyFill="1" applyBorder="1" applyAlignment="1" applyProtection="1">
      <alignment horizontal="center" vertical="center"/>
      <protection locked="0"/>
    </xf>
    <xf numFmtId="0" fontId="22" fillId="0" borderId="0" xfId="32" applyFont="1" applyFill="1" applyBorder="1" applyAlignment="1">
      <alignment horizontal="center" vertical="center"/>
    </xf>
    <xf numFmtId="0" fontId="28" fillId="3" borderId="24" xfId="32" applyFont="1" applyFill="1" applyBorder="1" applyAlignment="1">
      <alignment horizontal="center" vertical="center"/>
    </xf>
    <xf numFmtId="0" fontId="28" fillId="3" borderId="1" xfId="32" applyFont="1" applyFill="1" applyBorder="1" applyAlignment="1">
      <alignment horizontal="center" vertical="center"/>
    </xf>
    <xf numFmtId="0" fontId="28" fillId="3" borderId="25" xfId="32" applyFont="1" applyFill="1" applyBorder="1" applyAlignment="1">
      <alignment horizontal="center" vertical="center"/>
    </xf>
  </cellXfs>
  <cellStyles count="39">
    <cellStyle name="AeE­ [0]_INQUIRY ¿μ¾÷AßAø " xfId="1"/>
    <cellStyle name="AeE­_INQUIRY ¿μ¾÷AßAø " xfId="2"/>
    <cellStyle name="ALIGNMENT" xfId="3"/>
    <cellStyle name="AÞ¸¶ [0]_INQUIRY ¿μ¾÷AßAø " xfId="4"/>
    <cellStyle name="AÞ¸¶_INQUIRY ¿μ¾÷AßAø " xfId="5"/>
    <cellStyle name="C￥AØ_¿μ¾÷CoE² " xfId="6"/>
    <cellStyle name="Comma [0]_ SG&amp;A Bridge " xfId="7"/>
    <cellStyle name="Comma_ SG&amp;A Bridge " xfId="8"/>
    <cellStyle name="Currency [0]_ SG&amp;A Bridge " xfId="9"/>
    <cellStyle name="Currency_ SG&amp;A Bridge " xfId="10"/>
    <cellStyle name="Grey" xfId="11"/>
    <cellStyle name="Header1" xfId="12"/>
    <cellStyle name="Header2" xfId="13"/>
    <cellStyle name="Hyperlink_NEGS" xfId="14"/>
    <cellStyle name="Input [yellow]" xfId="15"/>
    <cellStyle name="Normal - Style1" xfId="16"/>
    <cellStyle name="Normal_ SG&amp;A Bridge " xfId="17"/>
    <cellStyle name="Œ…?æ맖?e [0.00]_laroux" xfId="18"/>
    <cellStyle name="Œ…?æ맖?e_laroux" xfId="19"/>
    <cellStyle name="Percent [2]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뷭?_BOOKSHIP" xfId="25"/>
    <cellStyle name="쉼표 [0]" xfId="38" builtinId="6"/>
    <cellStyle name="쉼표 [0] 2" xfId="26"/>
    <cellStyle name="스타일 1" xfId="27"/>
    <cellStyle name="지정되지 않음" xfId="28"/>
    <cellStyle name="콤마 [0]_1202" xfId="29"/>
    <cellStyle name="콤마_1202" xfId="30"/>
    <cellStyle name="표준" xfId="0" builtinId="0"/>
    <cellStyle name="표준 2" xfId="34"/>
    <cellStyle name="표준 3" xfId="35"/>
    <cellStyle name="표준 4" xfId="36"/>
    <cellStyle name="표준 5" xfId="37"/>
    <cellStyle name="표준_2010년 3월말 인구" xfId="31"/>
    <cellStyle name="표준_Book1" xfId="32"/>
    <cellStyle name="표준_읍면동별인구구성비 (내국인)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82"/>
  <sheetViews>
    <sheetView tabSelected="1" zoomScale="90" zoomScaleNormal="9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3.5"/>
  <cols>
    <col min="1" max="1" width="11.375" style="20" customWidth="1"/>
    <col min="2" max="2" width="13.75" style="21" bestFit="1" customWidth="1"/>
    <col min="3" max="3" width="12.625" style="21" customWidth="1"/>
    <col min="4" max="4" width="12.875" style="20" customWidth="1"/>
    <col min="5" max="5" width="12.125" style="20" bestFit="1" customWidth="1"/>
    <col min="6" max="6" width="8.875" style="20" customWidth="1"/>
    <col min="7" max="7" width="9.625" style="20" customWidth="1"/>
    <col min="8" max="8" width="12" style="22" bestFit="1" customWidth="1"/>
    <col min="9" max="9" width="11" style="20" customWidth="1"/>
    <col min="10" max="10" width="10.5" style="20" customWidth="1"/>
    <col min="11" max="11" width="10.875" style="20" customWidth="1"/>
    <col min="12" max="12" width="12.125" style="20" customWidth="1"/>
    <col min="13" max="13" width="13.75" style="20" bestFit="1" customWidth="1"/>
    <col min="14" max="14" width="10.875" style="20" customWidth="1"/>
    <col min="15" max="15" width="10.5" style="20" customWidth="1"/>
    <col min="16" max="18" width="9.625" style="20" customWidth="1"/>
    <col min="19" max="19" width="10.75" style="20" customWidth="1"/>
    <col min="20" max="16384" width="9" style="20"/>
  </cols>
  <sheetData>
    <row r="1" spans="1:19" ht="8.25" customHeight="1"/>
    <row r="2" spans="1:19" ht="36" customHeight="1">
      <c r="A2" s="148" t="s">
        <v>236</v>
      </c>
      <c r="B2" s="148"/>
      <c r="C2" s="148"/>
      <c r="D2" s="148"/>
      <c r="E2" s="148"/>
      <c r="F2" s="148"/>
      <c r="G2" s="148"/>
      <c r="H2" s="148"/>
      <c r="I2" s="148"/>
      <c r="J2" s="149"/>
      <c r="K2" s="149"/>
      <c r="L2" s="150" t="s">
        <v>30</v>
      </c>
      <c r="M2" s="150"/>
      <c r="N2" s="150"/>
      <c r="O2" s="150"/>
      <c r="P2" s="150"/>
      <c r="Q2" s="150"/>
      <c r="R2" s="150"/>
      <c r="S2" s="150"/>
    </row>
    <row r="3" spans="1:19" ht="21" customHeight="1">
      <c r="A3" s="109" t="s">
        <v>31</v>
      </c>
      <c r="H3" s="40"/>
      <c r="I3" s="147" t="s">
        <v>241</v>
      </c>
      <c r="J3" s="147"/>
      <c r="K3" s="147"/>
    </row>
    <row r="4" spans="1:19" ht="2.25" customHeight="1" thickBot="1">
      <c r="L4" s="23"/>
      <c r="M4" s="23"/>
      <c r="N4" s="23"/>
      <c r="O4" s="23"/>
      <c r="P4" s="23"/>
      <c r="Q4" s="23"/>
      <c r="R4" s="23"/>
      <c r="S4" s="23"/>
    </row>
    <row r="5" spans="1:19" ht="26.25" customHeight="1">
      <c r="A5" s="151" t="s">
        <v>0</v>
      </c>
      <c r="B5" s="163" t="s">
        <v>228</v>
      </c>
      <c r="C5" s="164"/>
      <c r="D5" s="120" t="s">
        <v>32</v>
      </c>
      <c r="E5" s="153" t="s">
        <v>237</v>
      </c>
      <c r="F5" s="153"/>
      <c r="G5" s="153"/>
      <c r="H5" s="159" t="s">
        <v>130</v>
      </c>
      <c r="I5" s="161" t="s">
        <v>129</v>
      </c>
      <c r="J5" s="157" t="s">
        <v>1</v>
      </c>
      <c r="K5" s="144" t="s">
        <v>131</v>
      </c>
      <c r="L5" s="151" t="s">
        <v>0</v>
      </c>
      <c r="M5" s="154" t="s">
        <v>239</v>
      </c>
      <c r="N5" s="154"/>
      <c r="O5" s="154"/>
      <c r="P5" s="154" t="s">
        <v>240</v>
      </c>
      <c r="Q5" s="154"/>
      <c r="R5" s="154"/>
      <c r="S5" s="155" t="s">
        <v>33</v>
      </c>
    </row>
    <row r="6" spans="1:19" ht="26.25" customHeight="1">
      <c r="A6" s="152"/>
      <c r="B6" s="134" t="s">
        <v>221</v>
      </c>
      <c r="C6" s="134" t="s">
        <v>218</v>
      </c>
      <c r="D6" s="121" t="s">
        <v>238</v>
      </c>
      <c r="E6" s="122" t="s">
        <v>2</v>
      </c>
      <c r="F6" s="122" t="s">
        <v>3</v>
      </c>
      <c r="G6" s="122" t="s">
        <v>4</v>
      </c>
      <c r="H6" s="160"/>
      <c r="I6" s="162"/>
      <c r="J6" s="158"/>
      <c r="K6" s="145"/>
      <c r="L6" s="152"/>
      <c r="M6" s="121" t="s">
        <v>2</v>
      </c>
      <c r="N6" s="121" t="s">
        <v>3</v>
      </c>
      <c r="O6" s="121" t="s">
        <v>4</v>
      </c>
      <c r="P6" s="121" t="s">
        <v>2</v>
      </c>
      <c r="Q6" s="121" t="s">
        <v>3</v>
      </c>
      <c r="R6" s="121" t="s">
        <v>4</v>
      </c>
      <c r="S6" s="156"/>
    </row>
    <row r="7" spans="1:19" s="41" customFormat="1" ht="18" customHeight="1">
      <c r="A7" s="102" t="s">
        <v>2</v>
      </c>
      <c r="B7" s="123">
        <v>1035126</v>
      </c>
      <c r="C7" s="123">
        <v>18396</v>
      </c>
      <c r="D7" s="103">
        <v>1064683</v>
      </c>
      <c r="E7" s="103">
        <f>SUM(E8,E20,E32)</f>
        <v>1067364</v>
      </c>
      <c r="F7" s="103">
        <f>SUM(F8,F20,F32)</f>
        <v>531864</v>
      </c>
      <c r="G7" s="103">
        <f>SUM(G8,G20,G32)</f>
        <v>535500</v>
      </c>
      <c r="H7" s="104">
        <f>E7-D7</f>
        <v>2681</v>
      </c>
      <c r="I7" s="105">
        <f>H7/D7*100</f>
        <v>0.25181204170631072</v>
      </c>
      <c r="J7" s="128">
        <f>J8+J20+J32</f>
        <v>398698</v>
      </c>
      <c r="K7" s="136">
        <v>1501</v>
      </c>
      <c r="L7" s="102" t="s">
        <v>2</v>
      </c>
      <c r="M7" s="106">
        <f>N7+O7</f>
        <v>1048832</v>
      </c>
      <c r="N7" s="106">
        <f>N8+N20+N32</f>
        <v>521287</v>
      </c>
      <c r="O7" s="106">
        <f>O8+O20+O32</f>
        <v>527545</v>
      </c>
      <c r="P7" s="107">
        <f>Q7+R7</f>
        <v>18532</v>
      </c>
      <c r="Q7" s="107">
        <f>Q8+Q20+Q32</f>
        <v>10577</v>
      </c>
      <c r="R7" s="107">
        <f>R8+R20+R32</f>
        <v>7955</v>
      </c>
      <c r="S7" s="108"/>
    </row>
    <row r="8" spans="1:19" s="41" customFormat="1" ht="18" customHeight="1">
      <c r="A8" s="42" t="s">
        <v>34</v>
      </c>
      <c r="B8" s="124">
        <v>249118</v>
      </c>
      <c r="C8" s="124">
        <v>10231</v>
      </c>
      <c r="D8" s="43">
        <v>264334</v>
      </c>
      <c r="E8" s="43">
        <f>SUM(E9:E19)</f>
        <v>264710</v>
      </c>
      <c r="F8" s="43">
        <f>SUM(F9:F19)</f>
        <v>137452</v>
      </c>
      <c r="G8" s="43">
        <f>SUM(G9:G19)</f>
        <v>127258</v>
      </c>
      <c r="H8" s="44">
        <f>E8-D8</f>
        <v>376</v>
      </c>
      <c r="I8" s="45">
        <f>H8/D8*100</f>
        <v>0.14224428185553126</v>
      </c>
      <c r="J8" s="129">
        <f>SUM(J9:J19)</f>
        <v>105906</v>
      </c>
      <c r="K8" s="137">
        <v>217</v>
      </c>
      <c r="L8" s="42" t="s">
        <v>34</v>
      </c>
      <c r="M8" s="46">
        <f>SUM(M9:M19)</f>
        <v>254362</v>
      </c>
      <c r="N8" s="46">
        <f>SUM(N9:N19)</f>
        <v>130721</v>
      </c>
      <c r="O8" s="46">
        <f>SUM(O9:O19)</f>
        <v>123641</v>
      </c>
      <c r="P8" s="46">
        <f t="shared" ref="P8:R8" si="0">SUM(P9:P19)</f>
        <v>10348</v>
      </c>
      <c r="Q8" s="46">
        <f>SUM(Q9:Q19)</f>
        <v>6731</v>
      </c>
      <c r="R8" s="46">
        <f t="shared" si="0"/>
        <v>3617</v>
      </c>
      <c r="S8" s="47"/>
    </row>
    <row r="9" spans="1:19" ht="18" customHeight="1">
      <c r="A9" s="48" t="s">
        <v>35</v>
      </c>
      <c r="B9" s="125">
        <v>33404</v>
      </c>
      <c r="C9" s="125">
        <v>763</v>
      </c>
      <c r="D9" s="49">
        <v>33862</v>
      </c>
      <c r="E9" s="49">
        <f>SUM(F9:G9)</f>
        <v>33904</v>
      </c>
      <c r="F9" s="49">
        <f>N9+Q9</f>
        <v>17659</v>
      </c>
      <c r="G9" s="49">
        <f>O9+R9</f>
        <v>16245</v>
      </c>
      <c r="H9" s="50">
        <f>E9-D9</f>
        <v>42</v>
      </c>
      <c r="I9" s="51">
        <f>H9/D9*100</f>
        <v>0.12403283917075188</v>
      </c>
      <c r="J9" s="130">
        <v>13820</v>
      </c>
      <c r="K9" s="52">
        <v>36</v>
      </c>
      <c r="L9" s="53" t="s">
        <v>35</v>
      </c>
      <c r="M9" s="54">
        <f>SUM(N9:O9)</f>
        <v>33110</v>
      </c>
      <c r="N9" s="55">
        <v>17177</v>
      </c>
      <c r="O9" s="55">
        <v>15933</v>
      </c>
      <c r="P9" s="56">
        <f>Q9+R9</f>
        <v>794</v>
      </c>
      <c r="Q9" s="57">
        <v>482</v>
      </c>
      <c r="R9" s="57">
        <v>312</v>
      </c>
      <c r="S9" s="37"/>
    </row>
    <row r="10" spans="1:19" ht="18" customHeight="1">
      <c r="A10" s="58" t="s">
        <v>205</v>
      </c>
      <c r="B10" s="125">
        <v>26107</v>
      </c>
      <c r="C10" s="125">
        <v>1610</v>
      </c>
      <c r="D10" s="49">
        <v>27463</v>
      </c>
      <c r="E10" s="49">
        <f t="shared" ref="E10:E19" si="1">SUM(F10:G10)</f>
        <v>27376</v>
      </c>
      <c r="F10" s="49">
        <f t="shared" ref="F10:F19" si="2">N10+Q10</f>
        <v>14577</v>
      </c>
      <c r="G10" s="49">
        <f t="shared" ref="G10:G19" si="3">O10+R10</f>
        <v>12799</v>
      </c>
      <c r="H10" s="50">
        <f t="shared" ref="H10:H38" si="4">E10-D10</f>
        <v>-87</v>
      </c>
      <c r="I10" s="51">
        <f t="shared" ref="I10:I41" si="5">H10/D10*100</f>
        <v>-0.31678986272439286</v>
      </c>
      <c r="J10" s="130">
        <v>11167</v>
      </c>
      <c r="K10" s="52">
        <v>6</v>
      </c>
      <c r="L10" s="59" t="s">
        <v>205</v>
      </c>
      <c r="M10" s="54">
        <f t="shared" ref="M10:M19" si="6">SUM(N10:O10)</f>
        <v>25825</v>
      </c>
      <c r="N10" s="55">
        <v>13528</v>
      </c>
      <c r="O10" s="55">
        <v>12297</v>
      </c>
      <c r="P10" s="56">
        <f t="shared" ref="P10:P19" si="7">Q10+R10</f>
        <v>1551</v>
      </c>
      <c r="Q10" s="57">
        <v>1049</v>
      </c>
      <c r="R10" s="57">
        <v>502</v>
      </c>
      <c r="S10" s="37"/>
    </row>
    <row r="11" spans="1:19" ht="18" customHeight="1">
      <c r="A11" s="58" t="s">
        <v>201</v>
      </c>
      <c r="B11" s="125">
        <v>20397</v>
      </c>
      <c r="C11" s="125">
        <v>1147</v>
      </c>
      <c r="D11" s="49">
        <v>21446</v>
      </c>
      <c r="E11" s="49">
        <f t="shared" ref="E11" si="8">SUM(F11:G11)</f>
        <v>21392</v>
      </c>
      <c r="F11" s="49">
        <f t="shared" si="2"/>
        <v>11168</v>
      </c>
      <c r="G11" s="49">
        <f t="shared" si="3"/>
        <v>10224</v>
      </c>
      <c r="H11" s="50">
        <f t="shared" ref="H11" si="9">E11-D11</f>
        <v>-54</v>
      </c>
      <c r="I11" s="51">
        <f t="shared" ref="I11" si="10">H11/D11*100</f>
        <v>-0.25179520656532689</v>
      </c>
      <c r="J11" s="130">
        <v>8535</v>
      </c>
      <c r="K11" s="52">
        <v>-24</v>
      </c>
      <c r="L11" s="59" t="s">
        <v>201</v>
      </c>
      <c r="M11" s="54">
        <f t="shared" si="6"/>
        <v>20274</v>
      </c>
      <c r="N11" s="55">
        <v>10343</v>
      </c>
      <c r="O11" s="55">
        <v>9931</v>
      </c>
      <c r="P11" s="56">
        <f t="shared" ref="P11" si="11">Q11+R11</f>
        <v>1118</v>
      </c>
      <c r="Q11" s="57">
        <v>825</v>
      </c>
      <c r="R11" s="57">
        <v>293</v>
      </c>
      <c r="S11" s="37"/>
    </row>
    <row r="12" spans="1:19" ht="18" customHeight="1">
      <c r="A12" s="48" t="s">
        <v>5</v>
      </c>
      <c r="B12" s="125">
        <v>20351</v>
      </c>
      <c r="C12" s="125">
        <v>865</v>
      </c>
      <c r="D12" s="49">
        <v>22746</v>
      </c>
      <c r="E12" s="49">
        <f t="shared" si="1"/>
        <v>22812</v>
      </c>
      <c r="F12" s="49">
        <f t="shared" si="2"/>
        <v>11780</v>
      </c>
      <c r="G12" s="49">
        <f t="shared" si="3"/>
        <v>11032</v>
      </c>
      <c r="H12" s="50">
        <f t="shared" si="4"/>
        <v>66</v>
      </c>
      <c r="I12" s="51">
        <f>H12/D12*100</f>
        <v>0.29016090741229228</v>
      </c>
      <c r="J12" s="130">
        <v>9131</v>
      </c>
      <c r="K12" s="52">
        <v>12</v>
      </c>
      <c r="L12" s="53" t="s">
        <v>5</v>
      </c>
      <c r="M12" s="54">
        <f t="shared" si="6"/>
        <v>21934</v>
      </c>
      <c r="N12" s="55">
        <v>11094</v>
      </c>
      <c r="O12" s="55">
        <v>10840</v>
      </c>
      <c r="P12" s="56">
        <f t="shared" si="7"/>
        <v>878</v>
      </c>
      <c r="Q12" s="57">
        <v>686</v>
      </c>
      <c r="R12" s="57">
        <v>192</v>
      </c>
      <c r="S12" s="37"/>
    </row>
    <row r="13" spans="1:19" ht="18" customHeight="1">
      <c r="A13" s="48" t="s">
        <v>6</v>
      </c>
      <c r="B13" s="125">
        <v>7959</v>
      </c>
      <c r="C13" s="125">
        <v>644</v>
      </c>
      <c r="D13" s="49">
        <v>8722</v>
      </c>
      <c r="E13" s="49">
        <f t="shared" si="1"/>
        <v>8727</v>
      </c>
      <c r="F13" s="49">
        <f t="shared" si="2"/>
        <v>4708</v>
      </c>
      <c r="G13" s="49">
        <f t="shared" si="3"/>
        <v>4019</v>
      </c>
      <c r="H13" s="50">
        <f t="shared" si="4"/>
        <v>5</v>
      </c>
      <c r="I13" s="51">
        <f t="shared" si="5"/>
        <v>5.7326301307039675E-2</v>
      </c>
      <c r="J13" s="130">
        <v>3800</v>
      </c>
      <c r="K13" s="52">
        <v>10</v>
      </c>
      <c r="L13" s="53" t="s">
        <v>6</v>
      </c>
      <c r="M13" s="54">
        <f t="shared" si="6"/>
        <v>8100</v>
      </c>
      <c r="N13" s="55">
        <v>4238</v>
      </c>
      <c r="O13" s="55">
        <v>3862</v>
      </c>
      <c r="P13" s="56">
        <f t="shared" si="7"/>
        <v>627</v>
      </c>
      <c r="Q13" s="57">
        <v>470</v>
      </c>
      <c r="R13" s="57">
        <v>157</v>
      </c>
      <c r="S13" s="37"/>
    </row>
    <row r="14" spans="1:19" ht="18" customHeight="1">
      <c r="A14" s="48" t="s">
        <v>7</v>
      </c>
      <c r="B14" s="125">
        <v>8606</v>
      </c>
      <c r="C14" s="125">
        <v>659</v>
      </c>
      <c r="D14" s="49">
        <v>9827</v>
      </c>
      <c r="E14" s="49">
        <f t="shared" si="1"/>
        <v>9877</v>
      </c>
      <c r="F14" s="49">
        <f t="shared" si="2"/>
        <v>5461</v>
      </c>
      <c r="G14" s="49">
        <f t="shared" si="3"/>
        <v>4416</v>
      </c>
      <c r="H14" s="50">
        <f t="shared" si="4"/>
        <v>50</v>
      </c>
      <c r="I14" s="51">
        <f t="shared" si="5"/>
        <v>0.50880227943421186</v>
      </c>
      <c r="J14" s="130">
        <v>4316</v>
      </c>
      <c r="K14" s="52">
        <v>11</v>
      </c>
      <c r="L14" s="53" t="s">
        <v>7</v>
      </c>
      <c r="M14" s="54">
        <f t="shared" si="6"/>
        <v>9196</v>
      </c>
      <c r="N14" s="55">
        <v>4895</v>
      </c>
      <c r="O14" s="55">
        <v>4301</v>
      </c>
      <c r="P14" s="56">
        <f t="shared" si="7"/>
        <v>681</v>
      </c>
      <c r="Q14" s="57">
        <v>566</v>
      </c>
      <c r="R14" s="57">
        <v>115</v>
      </c>
      <c r="S14" s="37"/>
    </row>
    <row r="15" spans="1:19" ht="18" customHeight="1">
      <c r="A15" s="48" t="s">
        <v>8</v>
      </c>
      <c r="B15" s="125">
        <v>17976</v>
      </c>
      <c r="C15" s="125">
        <v>651</v>
      </c>
      <c r="D15" s="49">
        <v>19769</v>
      </c>
      <c r="E15" s="49">
        <f t="shared" si="1"/>
        <v>19931</v>
      </c>
      <c r="F15" s="49">
        <f t="shared" si="2"/>
        <v>10999</v>
      </c>
      <c r="G15" s="49">
        <f t="shared" si="3"/>
        <v>8932</v>
      </c>
      <c r="H15" s="50">
        <f t="shared" si="4"/>
        <v>162</v>
      </c>
      <c r="I15" s="51">
        <f>H15/D15*100</f>
        <v>0.81946481865547061</v>
      </c>
      <c r="J15" s="130">
        <v>8006</v>
      </c>
      <c r="K15" s="52">
        <v>18</v>
      </c>
      <c r="L15" s="53" t="s">
        <v>8</v>
      </c>
      <c r="M15" s="54">
        <f t="shared" si="6"/>
        <v>19310</v>
      </c>
      <c r="N15" s="55">
        <v>10553</v>
      </c>
      <c r="O15" s="55">
        <v>8757</v>
      </c>
      <c r="P15" s="56">
        <f t="shared" si="7"/>
        <v>621</v>
      </c>
      <c r="Q15" s="57">
        <v>446</v>
      </c>
      <c r="R15" s="57">
        <v>175</v>
      </c>
      <c r="S15" s="37"/>
    </row>
    <row r="16" spans="1:19" ht="18" customHeight="1">
      <c r="A16" s="48" t="s">
        <v>9</v>
      </c>
      <c r="B16" s="125">
        <v>24662</v>
      </c>
      <c r="C16" s="125">
        <v>1980</v>
      </c>
      <c r="D16" s="49">
        <v>26557</v>
      </c>
      <c r="E16" s="49">
        <f t="shared" si="1"/>
        <v>26545</v>
      </c>
      <c r="F16" s="49">
        <f t="shared" si="2"/>
        <v>13399</v>
      </c>
      <c r="G16" s="49">
        <f t="shared" si="3"/>
        <v>13146</v>
      </c>
      <c r="H16" s="50">
        <f>E16-D16</f>
        <v>-12</v>
      </c>
      <c r="I16" s="51">
        <f t="shared" si="5"/>
        <v>-4.5185826712354556E-2</v>
      </c>
      <c r="J16" s="130">
        <v>11340</v>
      </c>
      <c r="K16" s="52">
        <v>16</v>
      </c>
      <c r="L16" s="53" t="s">
        <v>9</v>
      </c>
      <c r="M16" s="54">
        <f t="shared" si="6"/>
        <v>24526</v>
      </c>
      <c r="N16" s="55">
        <v>12341</v>
      </c>
      <c r="O16" s="55">
        <v>12185</v>
      </c>
      <c r="P16" s="56">
        <f t="shared" si="7"/>
        <v>2019</v>
      </c>
      <c r="Q16" s="57">
        <v>1058</v>
      </c>
      <c r="R16" s="57">
        <v>961</v>
      </c>
      <c r="S16" s="37"/>
    </row>
    <row r="17" spans="1:20" ht="18" customHeight="1">
      <c r="A17" s="48" t="s">
        <v>10</v>
      </c>
      <c r="B17" s="125">
        <v>42276</v>
      </c>
      <c r="C17" s="125">
        <v>666</v>
      </c>
      <c r="D17" s="49">
        <v>43914</v>
      </c>
      <c r="E17" s="49">
        <f t="shared" si="1"/>
        <v>43961</v>
      </c>
      <c r="F17" s="49">
        <f t="shared" si="2"/>
        <v>22210</v>
      </c>
      <c r="G17" s="49">
        <f t="shared" si="3"/>
        <v>21751</v>
      </c>
      <c r="H17" s="50">
        <f t="shared" si="4"/>
        <v>47</v>
      </c>
      <c r="I17" s="51">
        <f t="shared" si="5"/>
        <v>0.10702737168101289</v>
      </c>
      <c r="J17" s="130">
        <v>16803</v>
      </c>
      <c r="K17" s="52">
        <v>42</v>
      </c>
      <c r="L17" s="53" t="s">
        <v>10</v>
      </c>
      <c r="M17" s="54">
        <f t="shared" si="6"/>
        <v>43247</v>
      </c>
      <c r="N17" s="55">
        <v>21810</v>
      </c>
      <c r="O17" s="55">
        <v>21437</v>
      </c>
      <c r="P17" s="56">
        <f t="shared" si="7"/>
        <v>714</v>
      </c>
      <c r="Q17" s="57">
        <v>400</v>
      </c>
      <c r="R17" s="61">
        <v>314</v>
      </c>
      <c r="S17" s="37"/>
      <c r="T17" s="143"/>
    </row>
    <row r="18" spans="1:20" ht="18" customHeight="1">
      <c r="A18" s="48" t="s">
        <v>11</v>
      </c>
      <c r="B18" s="125">
        <v>33814</v>
      </c>
      <c r="C18" s="125">
        <v>517</v>
      </c>
      <c r="D18" s="49">
        <v>35832</v>
      </c>
      <c r="E18" s="49">
        <f t="shared" si="1"/>
        <v>36020</v>
      </c>
      <c r="F18" s="49">
        <f>N18+Q18</f>
        <v>18193</v>
      </c>
      <c r="G18" s="49">
        <f t="shared" si="3"/>
        <v>17827</v>
      </c>
      <c r="H18" s="50">
        <f t="shared" si="4"/>
        <v>188</v>
      </c>
      <c r="I18" s="51">
        <f t="shared" si="5"/>
        <v>0.52467068542085293</v>
      </c>
      <c r="J18" s="130">
        <v>13235</v>
      </c>
      <c r="K18" s="52">
        <v>83</v>
      </c>
      <c r="L18" s="53" t="s">
        <v>11</v>
      </c>
      <c r="M18" s="54">
        <f t="shared" si="6"/>
        <v>35434</v>
      </c>
      <c r="N18" s="55">
        <v>17884</v>
      </c>
      <c r="O18" s="55">
        <v>17550</v>
      </c>
      <c r="P18" s="56">
        <f t="shared" si="7"/>
        <v>586</v>
      </c>
      <c r="Q18" s="57">
        <v>309</v>
      </c>
      <c r="R18" s="61">
        <v>277</v>
      </c>
      <c r="S18" s="37"/>
      <c r="T18" s="143"/>
    </row>
    <row r="19" spans="1:20" ht="18" customHeight="1">
      <c r="A19" s="48" t="s">
        <v>12</v>
      </c>
      <c r="B19" s="125">
        <v>13566</v>
      </c>
      <c r="C19" s="125">
        <v>729</v>
      </c>
      <c r="D19" s="49">
        <v>14196</v>
      </c>
      <c r="E19" s="49">
        <f t="shared" si="1"/>
        <v>14165</v>
      </c>
      <c r="F19" s="49">
        <f t="shared" si="2"/>
        <v>7298</v>
      </c>
      <c r="G19" s="49">
        <f t="shared" si="3"/>
        <v>6867</v>
      </c>
      <c r="H19" s="50">
        <f t="shared" si="4"/>
        <v>-31</v>
      </c>
      <c r="I19" s="51">
        <f t="shared" si="5"/>
        <v>-0.21837137221752603</v>
      </c>
      <c r="J19" s="130">
        <v>5753</v>
      </c>
      <c r="K19" s="52">
        <v>7</v>
      </c>
      <c r="L19" s="53" t="s">
        <v>12</v>
      </c>
      <c r="M19" s="54">
        <f t="shared" si="6"/>
        <v>13406</v>
      </c>
      <c r="N19" s="55">
        <v>6858</v>
      </c>
      <c r="O19" s="55">
        <v>6548</v>
      </c>
      <c r="P19" s="56">
        <f t="shared" si="7"/>
        <v>759</v>
      </c>
      <c r="Q19" s="57">
        <v>440</v>
      </c>
      <c r="R19" s="62">
        <v>319</v>
      </c>
      <c r="S19" s="37"/>
    </row>
    <row r="20" spans="1:20" ht="18" customHeight="1">
      <c r="A20" s="63" t="s">
        <v>36</v>
      </c>
      <c r="B20" s="126">
        <v>427719</v>
      </c>
      <c r="C20" s="126">
        <v>5133</v>
      </c>
      <c r="D20" s="43">
        <v>437632</v>
      </c>
      <c r="E20" s="43">
        <f>SUM(E21:E31)</f>
        <v>439219</v>
      </c>
      <c r="F20" s="43">
        <f>SUM(F21:F31)</f>
        <v>217278</v>
      </c>
      <c r="G20" s="43">
        <f>SUM(G21:G31)</f>
        <v>221941</v>
      </c>
      <c r="H20" s="44">
        <f>E20-D20</f>
        <v>1587</v>
      </c>
      <c r="I20" s="45">
        <f t="shared" si="5"/>
        <v>0.36263344545188647</v>
      </c>
      <c r="J20" s="131">
        <f>SUM(J21:J31)</f>
        <v>162471</v>
      </c>
      <c r="K20" s="138">
        <v>831</v>
      </c>
      <c r="L20" s="63" t="s">
        <v>36</v>
      </c>
      <c r="M20" s="46">
        <f>SUM(M21:M31)</f>
        <v>434082</v>
      </c>
      <c r="N20" s="64">
        <f>SUM(N21:N31)</f>
        <v>214760</v>
      </c>
      <c r="O20" s="64">
        <f>SUM(O21:O31)</f>
        <v>219322</v>
      </c>
      <c r="P20" s="64">
        <f t="shared" ref="P20" si="12">SUM(P21:P31)</f>
        <v>5137</v>
      </c>
      <c r="Q20" s="64">
        <f>SUM(Q21:Q31)</f>
        <v>2518</v>
      </c>
      <c r="R20" s="64">
        <f>SUM(R21:R31)</f>
        <v>2619</v>
      </c>
      <c r="S20" s="65"/>
    </row>
    <row r="21" spans="1:20" ht="18" customHeight="1">
      <c r="A21" s="48" t="s">
        <v>37</v>
      </c>
      <c r="B21" s="125">
        <v>35965</v>
      </c>
      <c r="C21" s="125">
        <v>989</v>
      </c>
      <c r="D21" s="49">
        <v>38081</v>
      </c>
      <c r="E21" s="49">
        <f>SUM(F21:G21)</f>
        <v>38934</v>
      </c>
      <c r="F21" s="49">
        <f>SUM(N21+Q21)</f>
        <v>19471</v>
      </c>
      <c r="G21" s="49">
        <f>SUM(O21,R21)</f>
        <v>19463</v>
      </c>
      <c r="H21" s="50">
        <f t="shared" si="4"/>
        <v>853</v>
      </c>
      <c r="I21" s="51">
        <f t="shared" si="5"/>
        <v>2.2399621858669678</v>
      </c>
      <c r="J21" s="130">
        <v>15011</v>
      </c>
      <c r="K21" s="52">
        <v>416</v>
      </c>
      <c r="L21" s="53" t="s">
        <v>37</v>
      </c>
      <c r="M21" s="54">
        <f t="shared" ref="M21:M28" si="13">SUM(N21:O21)</f>
        <v>37914</v>
      </c>
      <c r="N21" s="66">
        <v>18936</v>
      </c>
      <c r="O21" s="66">
        <v>18978</v>
      </c>
      <c r="P21" s="67">
        <f>SUM(Q21:R21)</f>
        <v>1020</v>
      </c>
      <c r="Q21" s="60">
        <v>535</v>
      </c>
      <c r="R21" s="62">
        <v>485</v>
      </c>
      <c r="S21" s="37"/>
    </row>
    <row r="22" spans="1:20" ht="18" customHeight="1">
      <c r="A22" s="48" t="s">
        <v>38</v>
      </c>
      <c r="B22" s="125">
        <v>44241</v>
      </c>
      <c r="C22" s="125">
        <v>326</v>
      </c>
      <c r="D22" s="49">
        <v>47203</v>
      </c>
      <c r="E22" s="49">
        <f t="shared" ref="E22:E31" si="14">SUM(F22:G22)</f>
        <v>47484</v>
      </c>
      <c r="F22" s="49">
        <f>SUM(N22+Q22)</f>
        <v>23552</v>
      </c>
      <c r="G22" s="49">
        <f t="shared" ref="G22:G31" si="15">SUM(O22,R22)</f>
        <v>23932</v>
      </c>
      <c r="H22" s="50">
        <f t="shared" si="4"/>
        <v>281</v>
      </c>
      <c r="I22" s="51">
        <f t="shared" si="5"/>
        <v>0.59530114611359453</v>
      </c>
      <c r="J22" s="130">
        <v>17534</v>
      </c>
      <c r="K22" s="52">
        <v>136</v>
      </c>
      <c r="L22" s="53" t="s">
        <v>38</v>
      </c>
      <c r="M22" s="54">
        <f t="shared" si="13"/>
        <v>47130</v>
      </c>
      <c r="N22" s="66">
        <v>23398</v>
      </c>
      <c r="O22" s="66">
        <v>23732</v>
      </c>
      <c r="P22" s="67">
        <f t="shared" ref="P22:P31" si="16">SUM(Q22:R22)</f>
        <v>354</v>
      </c>
      <c r="Q22" s="60">
        <v>154</v>
      </c>
      <c r="R22" s="62">
        <v>200</v>
      </c>
      <c r="S22" s="37"/>
    </row>
    <row r="23" spans="1:20" ht="18" customHeight="1">
      <c r="A23" s="48" t="s">
        <v>39</v>
      </c>
      <c r="B23" s="125">
        <v>39484</v>
      </c>
      <c r="C23" s="125">
        <v>1006</v>
      </c>
      <c r="D23" s="49">
        <v>43080</v>
      </c>
      <c r="E23" s="49">
        <f t="shared" si="14"/>
        <v>43022</v>
      </c>
      <c r="F23" s="49">
        <f t="shared" ref="F23:F31" si="17">SUM(N23+Q23)</f>
        <v>21548</v>
      </c>
      <c r="G23" s="49">
        <f t="shared" si="15"/>
        <v>21474</v>
      </c>
      <c r="H23" s="50">
        <f t="shared" si="4"/>
        <v>-58</v>
      </c>
      <c r="I23" s="51">
        <f t="shared" si="5"/>
        <v>-0.13463324048282266</v>
      </c>
      <c r="J23" s="130">
        <v>17468</v>
      </c>
      <c r="K23" s="52">
        <v>-28</v>
      </c>
      <c r="L23" s="53" t="s">
        <v>39</v>
      </c>
      <c r="M23" s="54">
        <f t="shared" si="13"/>
        <v>41983</v>
      </c>
      <c r="N23" s="66">
        <v>21029</v>
      </c>
      <c r="O23" s="66">
        <v>20954</v>
      </c>
      <c r="P23" s="67">
        <f t="shared" si="16"/>
        <v>1039</v>
      </c>
      <c r="Q23" s="62">
        <v>519</v>
      </c>
      <c r="R23" s="62">
        <v>520</v>
      </c>
      <c r="S23" s="37"/>
      <c r="T23" s="143"/>
    </row>
    <row r="24" spans="1:20" ht="18" customHeight="1">
      <c r="A24" s="48" t="s">
        <v>40</v>
      </c>
      <c r="B24" s="125">
        <v>45235</v>
      </c>
      <c r="C24" s="125">
        <v>542</v>
      </c>
      <c r="D24" s="49">
        <v>45550</v>
      </c>
      <c r="E24" s="49">
        <f t="shared" si="14"/>
        <v>46194</v>
      </c>
      <c r="F24" s="49">
        <f t="shared" si="17"/>
        <v>23258</v>
      </c>
      <c r="G24" s="49">
        <f t="shared" si="15"/>
        <v>22936</v>
      </c>
      <c r="H24" s="50">
        <f t="shared" si="4"/>
        <v>644</v>
      </c>
      <c r="I24" s="51">
        <f t="shared" si="5"/>
        <v>1.4138309549945116</v>
      </c>
      <c r="J24" s="130">
        <v>17690</v>
      </c>
      <c r="K24" s="52">
        <v>287</v>
      </c>
      <c r="L24" s="53" t="s">
        <v>40</v>
      </c>
      <c r="M24" s="54">
        <f t="shared" si="13"/>
        <v>45681</v>
      </c>
      <c r="N24" s="66">
        <v>22995</v>
      </c>
      <c r="O24" s="66">
        <v>22686</v>
      </c>
      <c r="P24" s="67">
        <f t="shared" si="16"/>
        <v>513</v>
      </c>
      <c r="Q24" s="62">
        <v>263</v>
      </c>
      <c r="R24" s="62">
        <v>250</v>
      </c>
      <c r="S24" s="37"/>
    </row>
    <row r="25" spans="1:20" ht="18" customHeight="1">
      <c r="A25" s="48" t="s">
        <v>41</v>
      </c>
      <c r="B25" s="125">
        <v>21854</v>
      </c>
      <c r="C25" s="125">
        <v>262</v>
      </c>
      <c r="D25" s="49">
        <v>21644</v>
      </c>
      <c r="E25" s="49">
        <f t="shared" si="14"/>
        <v>21526</v>
      </c>
      <c r="F25" s="49">
        <f t="shared" si="17"/>
        <v>10722</v>
      </c>
      <c r="G25" s="49">
        <f t="shared" si="15"/>
        <v>10804</v>
      </c>
      <c r="H25" s="50">
        <f t="shared" si="4"/>
        <v>-118</v>
      </c>
      <c r="I25" s="51">
        <f t="shared" si="5"/>
        <v>-0.54518573276658655</v>
      </c>
      <c r="J25" s="130">
        <v>8314</v>
      </c>
      <c r="K25" s="52">
        <v>-35</v>
      </c>
      <c r="L25" s="53" t="s">
        <v>41</v>
      </c>
      <c r="M25" s="54">
        <f t="shared" si="13"/>
        <v>21272</v>
      </c>
      <c r="N25" s="66">
        <v>10556</v>
      </c>
      <c r="O25" s="66">
        <v>10716</v>
      </c>
      <c r="P25" s="67">
        <f t="shared" si="16"/>
        <v>254</v>
      </c>
      <c r="Q25" s="62">
        <v>166</v>
      </c>
      <c r="R25" s="62">
        <v>88</v>
      </c>
      <c r="S25" s="37"/>
    </row>
    <row r="26" spans="1:20" ht="18" customHeight="1">
      <c r="A26" s="48" t="s">
        <v>42</v>
      </c>
      <c r="B26" s="125">
        <v>25922</v>
      </c>
      <c r="C26" s="125">
        <v>922</v>
      </c>
      <c r="D26" s="49">
        <v>26493</v>
      </c>
      <c r="E26" s="49">
        <f t="shared" si="14"/>
        <v>26393</v>
      </c>
      <c r="F26" s="49">
        <f t="shared" si="17"/>
        <v>13386</v>
      </c>
      <c r="G26" s="49">
        <f t="shared" si="15"/>
        <v>13007</v>
      </c>
      <c r="H26" s="50">
        <f>E26-D26</f>
        <v>-100</v>
      </c>
      <c r="I26" s="51">
        <f t="shared" si="5"/>
        <v>-0.37745819650473711</v>
      </c>
      <c r="J26" s="130">
        <v>10631</v>
      </c>
      <c r="K26" s="52">
        <v>-26</v>
      </c>
      <c r="L26" s="53" t="s">
        <v>42</v>
      </c>
      <c r="M26" s="54">
        <f t="shared" si="13"/>
        <v>25514</v>
      </c>
      <c r="N26" s="66">
        <v>13000</v>
      </c>
      <c r="O26" s="66">
        <v>12514</v>
      </c>
      <c r="P26" s="67">
        <f t="shared" si="16"/>
        <v>879</v>
      </c>
      <c r="Q26" s="62">
        <v>386</v>
      </c>
      <c r="R26" s="62">
        <v>493</v>
      </c>
      <c r="S26" s="37"/>
    </row>
    <row r="27" spans="1:20" ht="18" customHeight="1">
      <c r="A27" s="48" t="s">
        <v>43</v>
      </c>
      <c r="B27" s="125">
        <v>39941</v>
      </c>
      <c r="C27" s="125">
        <v>142</v>
      </c>
      <c r="D27" s="49">
        <v>39957</v>
      </c>
      <c r="E27" s="49">
        <f t="shared" si="14"/>
        <v>39891</v>
      </c>
      <c r="F27" s="49">
        <f t="shared" si="17"/>
        <v>19336</v>
      </c>
      <c r="G27" s="49">
        <f t="shared" si="15"/>
        <v>20555</v>
      </c>
      <c r="H27" s="50">
        <f t="shared" si="4"/>
        <v>-66</v>
      </c>
      <c r="I27" s="51">
        <f t="shared" si="5"/>
        <v>-0.16517756588332458</v>
      </c>
      <c r="J27" s="130">
        <v>14636</v>
      </c>
      <c r="K27" s="52">
        <v>2</v>
      </c>
      <c r="L27" s="53" t="s">
        <v>43</v>
      </c>
      <c r="M27" s="54">
        <f t="shared" si="13"/>
        <v>39744</v>
      </c>
      <c r="N27" s="66">
        <v>19279</v>
      </c>
      <c r="O27" s="66">
        <v>20465</v>
      </c>
      <c r="P27" s="67">
        <f t="shared" si="16"/>
        <v>147</v>
      </c>
      <c r="Q27" s="62">
        <v>57</v>
      </c>
      <c r="R27" s="62">
        <v>90</v>
      </c>
      <c r="S27" s="37"/>
    </row>
    <row r="28" spans="1:20" ht="18" customHeight="1">
      <c r="A28" s="48" t="s">
        <v>44</v>
      </c>
      <c r="B28" s="125">
        <v>32601</v>
      </c>
      <c r="C28" s="125">
        <v>140</v>
      </c>
      <c r="D28" s="49">
        <v>32675</v>
      </c>
      <c r="E28" s="49">
        <f t="shared" si="14"/>
        <v>32686</v>
      </c>
      <c r="F28" s="49">
        <f t="shared" si="17"/>
        <v>16018</v>
      </c>
      <c r="G28" s="49">
        <f t="shared" si="15"/>
        <v>16668</v>
      </c>
      <c r="H28" s="50">
        <f t="shared" si="4"/>
        <v>11</v>
      </c>
      <c r="I28" s="51">
        <f t="shared" si="5"/>
        <v>3.3664881407804131E-2</v>
      </c>
      <c r="J28" s="130">
        <v>12048</v>
      </c>
      <c r="K28" s="52">
        <v>18</v>
      </c>
      <c r="L28" s="53" t="s">
        <v>44</v>
      </c>
      <c r="M28" s="54">
        <f t="shared" si="13"/>
        <v>32539</v>
      </c>
      <c r="N28" s="66">
        <v>15955</v>
      </c>
      <c r="O28" s="66">
        <v>16584</v>
      </c>
      <c r="P28" s="67">
        <f t="shared" si="16"/>
        <v>147</v>
      </c>
      <c r="Q28" s="62">
        <v>63</v>
      </c>
      <c r="R28" s="62">
        <v>84</v>
      </c>
      <c r="S28" s="37"/>
    </row>
    <row r="29" spans="1:20" ht="18" customHeight="1">
      <c r="A29" s="48" t="s">
        <v>45</v>
      </c>
      <c r="B29" s="125">
        <v>80973</v>
      </c>
      <c r="C29" s="125">
        <v>362</v>
      </c>
      <c r="D29" s="49">
        <v>81456</v>
      </c>
      <c r="E29" s="49">
        <f t="shared" si="14"/>
        <v>81621</v>
      </c>
      <c r="F29" s="49">
        <f t="shared" si="17"/>
        <v>39921</v>
      </c>
      <c r="G29" s="49">
        <f t="shared" si="15"/>
        <v>41700</v>
      </c>
      <c r="H29" s="50">
        <f t="shared" si="4"/>
        <v>165</v>
      </c>
      <c r="I29" s="51">
        <f t="shared" si="5"/>
        <v>0.20256334708308779</v>
      </c>
      <c r="J29" s="130">
        <v>27170</v>
      </c>
      <c r="K29" s="52">
        <v>64</v>
      </c>
      <c r="L29" s="53" t="s">
        <v>45</v>
      </c>
      <c r="M29" s="54">
        <f t="shared" ref="M29:M30" si="18">SUM(N29:O29)</f>
        <v>81281</v>
      </c>
      <c r="N29" s="66">
        <v>39781</v>
      </c>
      <c r="O29" s="66">
        <v>41500</v>
      </c>
      <c r="P29" s="67">
        <f t="shared" si="16"/>
        <v>340</v>
      </c>
      <c r="Q29" s="62">
        <v>140</v>
      </c>
      <c r="R29" s="62">
        <v>200</v>
      </c>
      <c r="S29" s="37"/>
    </row>
    <row r="30" spans="1:20" ht="18" customHeight="1">
      <c r="A30" s="48" t="s">
        <v>46</v>
      </c>
      <c r="B30" s="125">
        <v>25092</v>
      </c>
      <c r="C30" s="125">
        <v>228</v>
      </c>
      <c r="D30" s="49">
        <v>25034</v>
      </c>
      <c r="E30" s="49">
        <f t="shared" si="14"/>
        <v>25063</v>
      </c>
      <c r="F30" s="49">
        <f t="shared" si="17"/>
        <v>12255</v>
      </c>
      <c r="G30" s="49">
        <f t="shared" si="15"/>
        <v>12808</v>
      </c>
      <c r="H30" s="50">
        <f t="shared" si="4"/>
        <v>29</v>
      </c>
      <c r="I30" s="51">
        <f t="shared" si="5"/>
        <v>0.11584245426220341</v>
      </c>
      <c r="J30" s="130">
        <v>8949</v>
      </c>
      <c r="K30" s="52">
        <v>4</v>
      </c>
      <c r="L30" s="53" t="s">
        <v>46</v>
      </c>
      <c r="M30" s="54">
        <f t="shared" si="18"/>
        <v>24845</v>
      </c>
      <c r="N30" s="66">
        <v>12131</v>
      </c>
      <c r="O30" s="66">
        <v>12714</v>
      </c>
      <c r="P30" s="67">
        <f t="shared" si="16"/>
        <v>218</v>
      </c>
      <c r="Q30" s="62">
        <v>124</v>
      </c>
      <c r="R30" s="62">
        <v>94</v>
      </c>
      <c r="S30" s="37"/>
    </row>
    <row r="31" spans="1:20" ht="18" customHeight="1">
      <c r="A31" s="48" t="s">
        <v>47</v>
      </c>
      <c r="B31" s="125">
        <v>36411</v>
      </c>
      <c r="C31" s="125">
        <v>214</v>
      </c>
      <c r="D31" s="49">
        <v>36459</v>
      </c>
      <c r="E31" s="49">
        <f t="shared" si="14"/>
        <v>36405</v>
      </c>
      <c r="F31" s="49">
        <f t="shared" si="17"/>
        <v>17811</v>
      </c>
      <c r="G31" s="49">
        <f t="shared" si="15"/>
        <v>18594</v>
      </c>
      <c r="H31" s="50">
        <f t="shared" si="4"/>
        <v>-54</v>
      </c>
      <c r="I31" s="51">
        <f t="shared" si="5"/>
        <v>-0.14811157738829919</v>
      </c>
      <c r="J31" s="130">
        <v>13020</v>
      </c>
      <c r="K31" s="52">
        <v>-7</v>
      </c>
      <c r="L31" s="53" t="s">
        <v>47</v>
      </c>
      <c r="M31" s="54">
        <f>SUM(N31:O31)</f>
        <v>36179</v>
      </c>
      <c r="N31" s="66">
        <v>17700</v>
      </c>
      <c r="O31" s="66">
        <v>18479</v>
      </c>
      <c r="P31" s="67">
        <f t="shared" si="16"/>
        <v>226</v>
      </c>
      <c r="Q31" s="62">
        <v>111</v>
      </c>
      <c r="R31" s="62">
        <v>115</v>
      </c>
      <c r="S31" s="37"/>
    </row>
    <row r="32" spans="1:20" ht="18" customHeight="1">
      <c r="A32" s="63" t="s">
        <v>48</v>
      </c>
      <c r="B32" s="126">
        <v>358289</v>
      </c>
      <c r="C32" s="126">
        <v>3032</v>
      </c>
      <c r="D32" s="43">
        <v>362717</v>
      </c>
      <c r="E32" s="43">
        <f>SUM(E33:E41)</f>
        <v>363435</v>
      </c>
      <c r="F32" s="43">
        <f>SUM(F33:F41)</f>
        <v>177134</v>
      </c>
      <c r="G32" s="43">
        <f>SUM(G33:G41)</f>
        <v>186301</v>
      </c>
      <c r="H32" s="44">
        <f>E32-D32</f>
        <v>718</v>
      </c>
      <c r="I32" s="45">
        <f t="shared" si="5"/>
        <v>0.19795046827140719</v>
      </c>
      <c r="J32" s="131">
        <f>SUM(J33:J41)</f>
        <v>130321</v>
      </c>
      <c r="K32" s="138">
        <v>453</v>
      </c>
      <c r="L32" s="63" t="s">
        <v>48</v>
      </c>
      <c r="M32" s="46">
        <f>SUM(M33:M41)</f>
        <v>360388</v>
      </c>
      <c r="N32" s="64">
        <f>SUM(N33:N41)</f>
        <v>175806</v>
      </c>
      <c r="O32" s="64">
        <f>SUM(O33:O41)</f>
        <v>184582</v>
      </c>
      <c r="P32" s="64">
        <f t="shared" ref="P32:R32" si="19">SUM(P33:P41)</f>
        <v>3047</v>
      </c>
      <c r="Q32" s="64">
        <f>SUM(Q33:Q41)</f>
        <v>1328</v>
      </c>
      <c r="R32" s="64">
        <f t="shared" si="19"/>
        <v>1719</v>
      </c>
      <c r="S32" s="68"/>
    </row>
    <row r="33" spans="1:19" ht="18" customHeight="1">
      <c r="A33" s="48" t="s">
        <v>49</v>
      </c>
      <c r="B33" s="125">
        <v>35755</v>
      </c>
      <c r="C33" s="125">
        <v>545</v>
      </c>
      <c r="D33" s="49">
        <v>36777</v>
      </c>
      <c r="E33" s="49">
        <f>SUM(F33:G33)</f>
        <v>36816</v>
      </c>
      <c r="F33" s="49">
        <f>SUM(N33+Q33)</f>
        <v>18413</v>
      </c>
      <c r="G33" s="49">
        <f t="shared" ref="G33:G41" si="20">SUM(O33,R33)</f>
        <v>18403</v>
      </c>
      <c r="H33" s="50">
        <f t="shared" si="4"/>
        <v>39</v>
      </c>
      <c r="I33" s="51">
        <f t="shared" si="5"/>
        <v>0.10604453870625664</v>
      </c>
      <c r="J33" s="130">
        <v>14859</v>
      </c>
      <c r="K33" s="52">
        <v>52</v>
      </c>
      <c r="L33" s="53" t="s">
        <v>137</v>
      </c>
      <c r="M33" s="54">
        <f t="shared" ref="M33:M41" si="21">SUM(N33:O33)</f>
        <v>36302</v>
      </c>
      <c r="N33" s="55">
        <v>18170</v>
      </c>
      <c r="O33" s="55">
        <v>18132</v>
      </c>
      <c r="P33" s="67">
        <f>Q33+R33</f>
        <v>514</v>
      </c>
      <c r="Q33" s="61">
        <v>243</v>
      </c>
      <c r="R33" s="61">
        <v>271</v>
      </c>
      <c r="S33" s="37"/>
    </row>
    <row r="34" spans="1:19" ht="18" customHeight="1">
      <c r="A34" s="48" t="s">
        <v>50</v>
      </c>
      <c r="B34" s="125">
        <v>42956</v>
      </c>
      <c r="C34" s="125">
        <v>236</v>
      </c>
      <c r="D34" s="49">
        <v>43076</v>
      </c>
      <c r="E34" s="49">
        <f t="shared" ref="E34:E41" si="22">SUM(F34:G34)</f>
        <v>43005</v>
      </c>
      <c r="F34" s="49">
        <f t="shared" ref="F34:F41" si="23">SUM(N34+Q34)</f>
        <v>20995</v>
      </c>
      <c r="G34" s="49">
        <f t="shared" si="20"/>
        <v>22010</v>
      </c>
      <c r="H34" s="50">
        <f t="shared" si="4"/>
        <v>-71</v>
      </c>
      <c r="I34" s="51">
        <f t="shared" si="5"/>
        <v>-0.16482496053486859</v>
      </c>
      <c r="J34" s="130">
        <v>15045</v>
      </c>
      <c r="K34" s="52">
        <v>-19</v>
      </c>
      <c r="L34" s="53" t="s">
        <v>50</v>
      </c>
      <c r="M34" s="54">
        <f t="shared" si="21"/>
        <v>42765</v>
      </c>
      <c r="N34" s="55">
        <v>20895</v>
      </c>
      <c r="O34" s="55">
        <v>21870</v>
      </c>
      <c r="P34" s="67">
        <f t="shared" ref="P34:P41" si="24">Q34+R34</f>
        <v>240</v>
      </c>
      <c r="Q34" s="61">
        <v>100</v>
      </c>
      <c r="R34" s="61">
        <v>140</v>
      </c>
      <c r="S34" s="37"/>
    </row>
    <row r="35" spans="1:19" ht="18" customHeight="1">
      <c r="A35" s="48" t="s">
        <v>51</v>
      </c>
      <c r="B35" s="125">
        <v>38037</v>
      </c>
      <c r="C35" s="125">
        <v>90</v>
      </c>
      <c r="D35" s="49">
        <v>38330</v>
      </c>
      <c r="E35" s="49">
        <f t="shared" si="22"/>
        <v>38311</v>
      </c>
      <c r="F35" s="49">
        <f t="shared" si="23"/>
        <v>18575</v>
      </c>
      <c r="G35" s="49">
        <f t="shared" si="20"/>
        <v>19736</v>
      </c>
      <c r="H35" s="50">
        <f t="shared" si="4"/>
        <v>-19</v>
      </c>
      <c r="I35" s="51">
        <f>H35/D35*100</f>
        <v>-4.956952778502479E-2</v>
      </c>
      <c r="J35" s="130">
        <v>13221</v>
      </c>
      <c r="K35" s="52">
        <v>17</v>
      </c>
      <c r="L35" s="53" t="s">
        <v>51</v>
      </c>
      <c r="M35" s="54">
        <f t="shared" si="21"/>
        <v>38214</v>
      </c>
      <c r="N35" s="55">
        <v>18526</v>
      </c>
      <c r="O35" s="55">
        <v>19688</v>
      </c>
      <c r="P35" s="67">
        <f t="shared" si="24"/>
        <v>97</v>
      </c>
      <c r="Q35" s="61">
        <v>49</v>
      </c>
      <c r="R35" s="61">
        <v>48</v>
      </c>
      <c r="S35" s="37"/>
    </row>
    <row r="36" spans="1:19" ht="18" customHeight="1">
      <c r="A36" s="48" t="s">
        <v>52</v>
      </c>
      <c r="B36" s="125">
        <v>57859</v>
      </c>
      <c r="C36" s="125">
        <v>1343</v>
      </c>
      <c r="D36" s="49">
        <v>58995</v>
      </c>
      <c r="E36" s="49">
        <f t="shared" si="22"/>
        <v>58899</v>
      </c>
      <c r="F36" s="49">
        <f t="shared" si="23"/>
        <v>28501</v>
      </c>
      <c r="G36" s="49">
        <f t="shared" si="20"/>
        <v>30398</v>
      </c>
      <c r="H36" s="50">
        <f t="shared" si="4"/>
        <v>-96</v>
      </c>
      <c r="I36" s="51">
        <f t="shared" si="5"/>
        <v>-0.16272565471650138</v>
      </c>
      <c r="J36" s="130">
        <v>20745</v>
      </c>
      <c r="K36" s="52">
        <v>-13</v>
      </c>
      <c r="L36" s="53" t="s">
        <v>52</v>
      </c>
      <c r="M36" s="54">
        <f t="shared" si="21"/>
        <v>57540</v>
      </c>
      <c r="N36" s="55">
        <v>27950</v>
      </c>
      <c r="O36" s="55">
        <v>29590</v>
      </c>
      <c r="P36" s="67">
        <f t="shared" si="24"/>
        <v>1359</v>
      </c>
      <c r="Q36" s="61">
        <v>551</v>
      </c>
      <c r="R36" s="61">
        <v>808</v>
      </c>
      <c r="S36" s="37"/>
    </row>
    <row r="37" spans="1:19" ht="18" customHeight="1">
      <c r="A37" s="48" t="s">
        <v>53</v>
      </c>
      <c r="B37" s="125">
        <v>19011</v>
      </c>
      <c r="C37" s="125">
        <v>89</v>
      </c>
      <c r="D37" s="49">
        <v>19074</v>
      </c>
      <c r="E37" s="49">
        <f t="shared" si="22"/>
        <v>19029</v>
      </c>
      <c r="F37" s="49">
        <f t="shared" si="23"/>
        <v>9387</v>
      </c>
      <c r="G37" s="49">
        <f t="shared" si="20"/>
        <v>9642</v>
      </c>
      <c r="H37" s="50">
        <f>E37-D37</f>
        <v>-45</v>
      </c>
      <c r="I37" s="51">
        <f t="shared" si="5"/>
        <v>-0.23592324630386913</v>
      </c>
      <c r="J37" s="130">
        <v>7501</v>
      </c>
      <c r="K37" s="52">
        <v>-6</v>
      </c>
      <c r="L37" s="53" t="s">
        <v>53</v>
      </c>
      <c r="M37" s="54">
        <f t="shared" si="21"/>
        <v>18932</v>
      </c>
      <c r="N37" s="55">
        <v>9344</v>
      </c>
      <c r="O37" s="55">
        <v>9588</v>
      </c>
      <c r="P37" s="67">
        <f t="shared" si="24"/>
        <v>97</v>
      </c>
      <c r="Q37" s="61">
        <v>43</v>
      </c>
      <c r="R37" s="61">
        <v>54</v>
      </c>
      <c r="S37" s="37"/>
    </row>
    <row r="38" spans="1:19" ht="18" customHeight="1">
      <c r="A38" s="48" t="s">
        <v>54</v>
      </c>
      <c r="B38" s="125">
        <v>41013</v>
      </c>
      <c r="C38" s="125">
        <v>372</v>
      </c>
      <c r="D38" s="49">
        <v>42282</v>
      </c>
      <c r="E38" s="49">
        <f t="shared" si="22"/>
        <v>43243</v>
      </c>
      <c r="F38" s="49">
        <f t="shared" si="23"/>
        <v>21293</v>
      </c>
      <c r="G38" s="49">
        <f t="shared" si="20"/>
        <v>21950</v>
      </c>
      <c r="H38" s="50">
        <f t="shared" si="4"/>
        <v>961</v>
      </c>
      <c r="I38" s="51">
        <f t="shared" si="5"/>
        <v>2.272834776027624</v>
      </c>
      <c r="J38" s="130">
        <v>16076</v>
      </c>
      <c r="K38" s="52">
        <v>369</v>
      </c>
      <c r="L38" s="53" t="s">
        <v>54</v>
      </c>
      <c r="M38" s="54">
        <f t="shared" si="21"/>
        <v>42882</v>
      </c>
      <c r="N38" s="55">
        <v>21121</v>
      </c>
      <c r="O38" s="55">
        <v>21761</v>
      </c>
      <c r="P38" s="67">
        <f t="shared" si="24"/>
        <v>361</v>
      </c>
      <c r="Q38" s="61">
        <v>172</v>
      </c>
      <c r="R38" s="61">
        <v>189</v>
      </c>
      <c r="S38" s="37"/>
    </row>
    <row r="39" spans="1:19" ht="18" customHeight="1">
      <c r="A39" s="48" t="s">
        <v>55</v>
      </c>
      <c r="B39" s="125">
        <v>49568</v>
      </c>
      <c r="C39" s="125">
        <v>153</v>
      </c>
      <c r="D39" s="49">
        <v>49584</v>
      </c>
      <c r="E39" s="49">
        <f t="shared" si="22"/>
        <v>49491</v>
      </c>
      <c r="F39" s="49">
        <f t="shared" si="23"/>
        <v>23947</v>
      </c>
      <c r="G39" s="49">
        <f t="shared" si="20"/>
        <v>25544</v>
      </c>
      <c r="H39" s="50">
        <f>E39-D39</f>
        <v>-93</v>
      </c>
      <c r="I39" s="51">
        <f t="shared" si="5"/>
        <v>-0.18756050338818972</v>
      </c>
      <c r="J39" s="130">
        <v>17557</v>
      </c>
      <c r="K39" s="52">
        <v>-3</v>
      </c>
      <c r="L39" s="53" t="s">
        <v>55</v>
      </c>
      <c r="M39" s="54">
        <f t="shared" si="21"/>
        <v>49319</v>
      </c>
      <c r="N39" s="55">
        <v>23877</v>
      </c>
      <c r="O39" s="55">
        <v>25442</v>
      </c>
      <c r="P39" s="67">
        <f t="shared" si="24"/>
        <v>172</v>
      </c>
      <c r="Q39" s="61">
        <v>70</v>
      </c>
      <c r="R39" s="61">
        <v>102</v>
      </c>
      <c r="S39" s="37"/>
    </row>
    <row r="40" spans="1:19" ht="18" customHeight="1">
      <c r="A40" s="48" t="s">
        <v>56</v>
      </c>
      <c r="B40" s="125">
        <v>33365</v>
      </c>
      <c r="C40" s="125">
        <v>53</v>
      </c>
      <c r="D40" s="49">
        <v>33221</v>
      </c>
      <c r="E40" s="49">
        <f t="shared" si="22"/>
        <v>33178</v>
      </c>
      <c r="F40" s="49">
        <f t="shared" si="23"/>
        <v>16150</v>
      </c>
      <c r="G40" s="49">
        <f t="shared" si="20"/>
        <v>17028</v>
      </c>
      <c r="H40" s="50">
        <f>E40-D40</f>
        <v>-43</v>
      </c>
      <c r="I40" s="51">
        <f t="shared" si="5"/>
        <v>-0.12943619999397971</v>
      </c>
      <c r="J40" s="130">
        <v>11144</v>
      </c>
      <c r="K40" s="52">
        <v>5</v>
      </c>
      <c r="L40" s="53" t="s">
        <v>56</v>
      </c>
      <c r="M40" s="54">
        <f t="shared" si="21"/>
        <v>33121</v>
      </c>
      <c r="N40" s="55">
        <v>16126</v>
      </c>
      <c r="O40" s="55">
        <v>16995</v>
      </c>
      <c r="P40" s="67">
        <f t="shared" si="24"/>
        <v>57</v>
      </c>
      <c r="Q40" s="61">
        <v>24</v>
      </c>
      <c r="R40" s="61">
        <v>33</v>
      </c>
      <c r="S40" s="37"/>
    </row>
    <row r="41" spans="1:19" ht="18" customHeight="1" thickBot="1">
      <c r="A41" s="69" t="s">
        <v>57</v>
      </c>
      <c r="B41" s="127">
        <v>40725</v>
      </c>
      <c r="C41" s="127">
        <v>151</v>
      </c>
      <c r="D41" s="70">
        <v>41378</v>
      </c>
      <c r="E41" s="70">
        <f t="shared" si="22"/>
        <v>41463</v>
      </c>
      <c r="F41" s="70">
        <f t="shared" si="23"/>
        <v>19873</v>
      </c>
      <c r="G41" s="70">
        <f t="shared" si="20"/>
        <v>21590</v>
      </c>
      <c r="H41" s="71">
        <f>E41-D41</f>
        <v>85</v>
      </c>
      <c r="I41" s="72">
        <f t="shared" si="5"/>
        <v>0.20542317173377159</v>
      </c>
      <c r="J41" s="132">
        <v>14173</v>
      </c>
      <c r="K41" s="73">
        <v>51</v>
      </c>
      <c r="L41" s="74" t="s">
        <v>57</v>
      </c>
      <c r="M41" s="75">
        <f t="shared" si="21"/>
        <v>41313</v>
      </c>
      <c r="N41" s="76">
        <v>19797</v>
      </c>
      <c r="O41" s="76">
        <v>21516</v>
      </c>
      <c r="P41" s="77">
        <f t="shared" si="24"/>
        <v>150</v>
      </c>
      <c r="Q41" s="78">
        <v>76</v>
      </c>
      <c r="R41" s="78">
        <v>74</v>
      </c>
      <c r="S41" s="38"/>
    </row>
    <row r="42" spans="1:19">
      <c r="A42" s="79" t="s">
        <v>58</v>
      </c>
      <c r="B42" s="79"/>
      <c r="C42" s="79"/>
      <c r="D42" s="79"/>
      <c r="E42" s="79"/>
      <c r="F42" s="79"/>
      <c r="G42" s="79"/>
      <c r="H42" s="80"/>
      <c r="I42" s="80"/>
      <c r="J42" s="80"/>
      <c r="K42" s="80"/>
    </row>
    <row r="43" spans="1:19">
      <c r="A43" s="146" t="s">
        <v>59</v>
      </c>
      <c r="B43" s="146"/>
      <c r="C43" s="146"/>
      <c r="D43" s="146"/>
      <c r="E43" s="146"/>
      <c r="F43" s="146"/>
      <c r="G43" s="146"/>
      <c r="H43" s="146"/>
      <c r="I43" s="24"/>
      <c r="J43" s="24"/>
      <c r="K43" s="24"/>
    </row>
    <row r="44" spans="1:19" hidden="1">
      <c r="H44" s="33"/>
      <c r="J44" s="26"/>
      <c r="K44" s="20">
        <v>33</v>
      </c>
    </row>
    <row r="45" spans="1:19" hidden="1">
      <c r="H45" s="34"/>
      <c r="J45" s="27"/>
      <c r="K45" s="20">
        <v>-25</v>
      </c>
    </row>
    <row r="46" spans="1:19" hidden="1">
      <c r="H46" s="34"/>
      <c r="J46" s="27"/>
      <c r="K46" s="20">
        <v>3</v>
      </c>
    </row>
    <row r="47" spans="1:19" hidden="1">
      <c r="H47" s="34"/>
      <c r="J47" s="27"/>
      <c r="K47" s="20">
        <v>587</v>
      </c>
    </row>
    <row r="48" spans="1:19" hidden="1">
      <c r="H48" s="34"/>
      <c r="J48" s="27"/>
      <c r="K48" s="20">
        <v>68</v>
      </c>
    </row>
    <row r="49" spans="8:11" hidden="1">
      <c r="H49" s="34"/>
      <c r="J49" s="27"/>
      <c r="K49" s="20">
        <v>0</v>
      </c>
    </row>
    <row r="50" spans="8:11" hidden="1">
      <c r="H50" s="34"/>
      <c r="J50" s="27"/>
      <c r="K50" s="20">
        <v>58</v>
      </c>
    </row>
    <row r="51" spans="8:11" hidden="1">
      <c r="H51" s="34"/>
      <c r="J51" s="27"/>
    </row>
    <row r="52" spans="8:11" hidden="1">
      <c r="H52" s="34"/>
      <c r="J52" s="27"/>
    </row>
    <row r="53" spans="8:11" hidden="1">
      <c r="H53" s="34"/>
      <c r="J53" s="27"/>
    </row>
    <row r="54" spans="8:11" hidden="1">
      <c r="H54" s="34"/>
      <c r="J54" s="27"/>
    </row>
    <row r="55" spans="8:11" hidden="1">
      <c r="H55" s="34"/>
      <c r="J55" s="27"/>
    </row>
    <row r="56" spans="8:11" hidden="1">
      <c r="H56" s="35"/>
      <c r="J56" s="28"/>
    </row>
    <row r="57" spans="8:11" hidden="1">
      <c r="H57" s="34"/>
      <c r="J57" s="27"/>
    </row>
    <row r="58" spans="8:11" hidden="1">
      <c r="H58" s="34"/>
      <c r="J58" s="27"/>
    </row>
    <row r="59" spans="8:11" hidden="1">
      <c r="H59" s="34"/>
      <c r="J59" s="27"/>
    </row>
    <row r="60" spans="8:11" hidden="1">
      <c r="H60" s="34"/>
      <c r="J60" s="27"/>
    </row>
    <row r="61" spans="8:11" hidden="1">
      <c r="H61" s="34"/>
      <c r="J61" s="27"/>
    </row>
    <row r="62" spans="8:11" hidden="1">
      <c r="H62" s="34"/>
      <c r="J62" s="27"/>
    </row>
    <row r="63" spans="8:11" hidden="1">
      <c r="H63" s="34"/>
      <c r="J63" s="27"/>
    </row>
    <row r="64" spans="8:11" hidden="1">
      <c r="H64" s="34"/>
      <c r="J64" s="27"/>
    </row>
    <row r="65" spans="8:10" hidden="1">
      <c r="H65" s="34"/>
      <c r="J65" s="27"/>
    </row>
    <row r="66" spans="8:10" hidden="1">
      <c r="H66" s="34"/>
      <c r="J66" s="27"/>
    </row>
    <row r="67" spans="8:10" hidden="1">
      <c r="H67" s="34"/>
      <c r="J67" s="27"/>
    </row>
    <row r="68" spans="8:10" hidden="1">
      <c r="H68" s="35"/>
      <c r="J68" s="28"/>
    </row>
    <row r="69" spans="8:10" hidden="1">
      <c r="H69" s="34"/>
      <c r="J69" s="27"/>
    </row>
    <row r="70" spans="8:10" hidden="1">
      <c r="H70" s="34"/>
      <c r="J70" s="27"/>
    </row>
    <row r="71" spans="8:10" hidden="1">
      <c r="H71" s="34"/>
      <c r="J71" s="27"/>
    </row>
    <row r="72" spans="8:10" hidden="1">
      <c r="H72" s="34"/>
      <c r="J72" s="27"/>
    </row>
    <row r="73" spans="8:10" hidden="1">
      <c r="H73" s="34"/>
      <c r="J73" s="27"/>
    </row>
    <row r="74" spans="8:10" hidden="1">
      <c r="H74" s="34"/>
      <c r="J74" s="27"/>
    </row>
    <row r="75" spans="8:10" hidden="1">
      <c r="H75" s="34"/>
      <c r="J75" s="27"/>
    </row>
    <row r="76" spans="8:10" hidden="1">
      <c r="H76" s="34"/>
      <c r="J76" s="27"/>
    </row>
    <row r="77" spans="8:10" ht="14.25" hidden="1" thickBot="1">
      <c r="H77" s="36"/>
      <c r="J77" s="29"/>
    </row>
    <row r="78" spans="8:10" ht="14.25" hidden="1" thickBot="1">
      <c r="H78" s="29"/>
    </row>
    <row r="79" spans="8:10" hidden="1"/>
    <row r="80" spans="8:10" hidden="1"/>
    <row r="81" hidden="1"/>
    <row r="82" hidden="1"/>
  </sheetData>
  <sheetProtection selectLockedCells="1"/>
  <mergeCells count="15">
    <mergeCell ref="K5:K6"/>
    <mergeCell ref="A43:H43"/>
    <mergeCell ref="I3:K3"/>
    <mergeCell ref="A2:K2"/>
    <mergeCell ref="L2:S2"/>
    <mergeCell ref="A5:A6"/>
    <mergeCell ref="E5:G5"/>
    <mergeCell ref="M5:O5"/>
    <mergeCell ref="P5:R5"/>
    <mergeCell ref="S5:S6"/>
    <mergeCell ref="L5:L6"/>
    <mergeCell ref="J5:J6"/>
    <mergeCell ref="H5:H6"/>
    <mergeCell ref="I5:I6"/>
    <mergeCell ref="B5:C5"/>
  </mergeCells>
  <phoneticPr fontId="5" type="noConversion"/>
  <printOptions horizontalCentered="1"/>
  <pageMargins left="0.27559055118110237" right="0.27559055118110237" top="0.82677165354330717" bottom="0.59055118110236227" header="0" footer="0"/>
  <pageSetup paperSize="9" scale="59" orientation="landscape" r:id="rId1"/>
  <headerFooter alignWithMargins="0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1"/>
  <sheetViews>
    <sheetView zoomScaleNormal="100" zoomScaleSheetLayoutView="100" workbookViewId="0">
      <selection activeCell="G15" sqref="G15"/>
    </sheetView>
  </sheetViews>
  <sheetFormatPr defaultRowHeight="13.5"/>
  <cols>
    <col min="1" max="5" width="13" style="14" customWidth="1"/>
    <col min="6" max="6" width="11" style="14" customWidth="1"/>
    <col min="7" max="16384" width="9" style="14"/>
  </cols>
  <sheetData>
    <row r="1" spans="1:6" ht="5.25" customHeight="1"/>
    <row r="2" spans="1:6" ht="28.5" customHeight="1">
      <c r="A2" s="165" t="s">
        <v>242</v>
      </c>
      <c r="B2" s="165"/>
      <c r="C2" s="165"/>
      <c r="D2" s="165"/>
      <c r="E2" s="165"/>
      <c r="F2" s="165"/>
    </row>
    <row r="3" spans="1:6" ht="21" customHeight="1" thickBot="1">
      <c r="A3" s="1"/>
      <c r="B3" s="1"/>
      <c r="C3" s="1"/>
      <c r="D3" s="1"/>
      <c r="E3" s="81"/>
      <c r="F3" s="82" t="s">
        <v>15</v>
      </c>
    </row>
    <row r="4" spans="1:6" ht="27.75" customHeight="1" thickBot="1">
      <c r="A4" s="99" t="s">
        <v>67</v>
      </c>
      <c r="B4" s="100" t="s">
        <v>16</v>
      </c>
      <c r="C4" s="100" t="s">
        <v>17</v>
      </c>
      <c r="D4" s="100" t="s">
        <v>4</v>
      </c>
      <c r="E4" s="100" t="s">
        <v>1</v>
      </c>
      <c r="F4" s="101" t="s">
        <v>18</v>
      </c>
    </row>
    <row r="5" spans="1:6" ht="19.5" customHeight="1" thickTop="1">
      <c r="A5" s="96" t="s">
        <v>19</v>
      </c>
      <c r="B5" s="97">
        <v>1048832</v>
      </c>
      <c r="C5" s="97">
        <v>521287</v>
      </c>
      <c r="D5" s="97">
        <v>527545</v>
      </c>
      <c r="E5" s="128">
        <v>398698</v>
      </c>
      <c r="F5" s="98">
        <f>SUM(F6,F18,F30)</f>
        <v>100</v>
      </c>
    </row>
    <row r="6" spans="1:6" ht="19.5" customHeight="1">
      <c r="A6" s="83" t="s">
        <v>68</v>
      </c>
      <c r="B6" s="84">
        <v>254362</v>
      </c>
      <c r="C6" s="84">
        <v>130721</v>
      </c>
      <c r="D6" s="84">
        <v>123641</v>
      </c>
      <c r="E6" s="129">
        <v>105906</v>
      </c>
      <c r="F6" s="85">
        <f>B6/$B$5*100</f>
        <v>24.251929765682206</v>
      </c>
    </row>
    <row r="7" spans="1:6" ht="19.5" customHeight="1">
      <c r="A7" s="86" t="s">
        <v>69</v>
      </c>
      <c r="B7" s="87">
        <v>33110</v>
      </c>
      <c r="C7" s="87">
        <v>17177</v>
      </c>
      <c r="D7" s="87">
        <v>15933</v>
      </c>
      <c r="E7" s="140">
        <v>13820</v>
      </c>
      <c r="F7" s="88">
        <f>B7/$B$5*100</f>
        <v>3.1568449475225773</v>
      </c>
    </row>
    <row r="8" spans="1:6" s="92" customFormat="1" ht="19.5" customHeight="1">
      <c r="A8" s="89" t="s">
        <v>204</v>
      </c>
      <c r="B8" s="90">
        <v>25825</v>
      </c>
      <c r="C8" s="90">
        <v>13528</v>
      </c>
      <c r="D8" s="90">
        <v>12297</v>
      </c>
      <c r="E8" s="140">
        <v>11167</v>
      </c>
      <c r="F8" s="91">
        <f>B8/$B$5*100</f>
        <v>2.4622627837442028</v>
      </c>
    </row>
    <row r="9" spans="1:6" s="92" customFormat="1" ht="19.5" customHeight="1">
      <c r="A9" s="89" t="s">
        <v>203</v>
      </c>
      <c r="B9" s="90">
        <v>20274</v>
      </c>
      <c r="C9" s="90">
        <v>10343</v>
      </c>
      <c r="D9" s="90">
        <v>9931</v>
      </c>
      <c r="E9" s="140">
        <v>8535</v>
      </c>
      <c r="F9" s="91">
        <f>B9/$B$5*100</f>
        <v>1.933007383451306</v>
      </c>
    </row>
    <row r="10" spans="1:6" ht="19.5" customHeight="1">
      <c r="A10" s="86" t="s">
        <v>202</v>
      </c>
      <c r="B10" s="87">
        <v>21934</v>
      </c>
      <c r="C10" s="87">
        <v>11094</v>
      </c>
      <c r="D10" s="87">
        <v>10840</v>
      </c>
      <c r="E10" s="140">
        <v>9131</v>
      </c>
      <c r="F10" s="88">
        <f t="shared" ref="F10:F39" si="0">B10/$B$5*100</f>
        <v>2.0912786795216012</v>
      </c>
    </row>
    <row r="11" spans="1:6" ht="19.5" customHeight="1">
      <c r="A11" s="86" t="s">
        <v>71</v>
      </c>
      <c r="B11" s="87">
        <v>8100</v>
      </c>
      <c r="C11" s="87">
        <v>4238</v>
      </c>
      <c r="D11" s="87">
        <v>3862</v>
      </c>
      <c r="E11" s="140">
        <v>3800</v>
      </c>
      <c r="F11" s="88">
        <f>B11/$B$5*100</f>
        <v>0.77228764949963391</v>
      </c>
    </row>
    <row r="12" spans="1:6" ht="19.5" customHeight="1">
      <c r="A12" s="86" t="s">
        <v>72</v>
      </c>
      <c r="B12" s="87">
        <v>9196</v>
      </c>
      <c r="C12" s="87">
        <v>4895</v>
      </c>
      <c r="D12" s="87">
        <v>4301</v>
      </c>
      <c r="E12" s="140">
        <v>4316</v>
      </c>
      <c r="F12" s="88">
        <f>B12/$B$5*100</f>
        <v>0.87678484256773248</v>
      </c>
    </row>
    <row r="13" spans="1:6" ht="19.5" customHeight="1">
      <c r="A13" s="86" t="s">
        <v>73</v>
      </c>
      <c r="B13" s="87">
        <v>19310</v>
      </c>
      <c r="C13" s="87">
        <v>10553</v>
      </c>
      <c r="D13" s="87">
        <v>8757</v>
      </c>
      <c r="E13" s="140">
        <v>8006</v>
      </c>
      <c r="F13" s="88">
        <f>B13/$B$5*100</f>
        <v>1.8410956187454235</v>
      </c>
    </row>
    <row r="14" spans="1:6" ht="19.5" customHeight="1">
      <c r="A14" s="86" t="s">
        <v>74</v>
      </c>
      <c r="B14" s="87">
        <v>24526</v>
      </c>
      <c r="C14" s="87">
        <v>12341</v>
      </c>
      <c r="D14" s="87">
        <v>12185</v>
      </c>
      <c r="E14" s="140">
        <v>11340</v>
      </c>
      <c r="F14" s="88">
        <f>B14/$B$5*100</f>
        <v>2.338410727361484</v>
      </c>
    </row>
    <row r="15" spans="1:6" ht="19.5" customHeight="1">
      <c r="A15" s="86" t="s">
        <v>75</v>
      </c>
      <c r="B15" s="87">
        <v>43247</v>
      </c>
      <c r="C15" s="87">
        <v>21810</v>
      </c>
      <c r="D15" s="87">
        <v>21437</v>
      </c>
      <c r="E15" s="140">
        <v>16803</v>
      </c>
      <c r="F15" s="88">
        <f t="shared" si="0"/>
        <v>4.1233486392482304</v>
      </c>
    </row>
    <row r="16" spans="1:6" ht="19.5" customHeight="1">
      <c r="A16" s="86" t="s">
        <v>76</v>
      </c>
      <c r="B16" s="87">
        <v>35434</v>
      </c>
      <c r="C16" s="87">
        <v>17884</v>
      </c>
      <c r="D16" s="87">
        <v>17550</v>
      </c>
      <c r="E16" s="140">
        <v>13235</v>
      </c>
      <c r="F16" s="88">
        <f t="shared" si="0"/>
        <v>3.3784247620209906</v>
      </c>
    </row>
    <row r="17" spans="1:6" ht="19.5" customHeight="1">
      <c r="A17" s="86" t="s">
        <v>77</v>
      </c>
      <c r="B17" s="87">
        <v>13406</v>
      </c>
      <c r="C17" s="87">
        <v>6858</v>
      </c>
      <c r="D17" s="87">
        <v>6548</v>
      </c>
      <c r="E17" s="140">
        <v>5753</v>
      </c>
      <c r="F17" s="88">
        <f>B17/$B$5*100</f>
        <v>1.2781837319990237</v>
      </c>
    </row>
    <row r="18" spans="1:6" ht="19.5" customHeight="1">
      <c r="A18" s="83" t="s">
        <v>78</v>
      </c>
      <c r="B18" s="84">
        <v>434082</v>
      </c>
      <c r="C18" s="84">
        <v>214760</v>
      </c>
      <c r="D18" s="84">
        <v>219322</v>
      </c>
      <c r="E18" s="131">
        <v>162471</v>
      </c>
      <c r="F18" s="85">
        <f>B18/$B$5*100</f>
        <v>41.387181169148157</v>
      </c>
    </row>
    <row r="19" spans="1:6" ht="19.5" customHeight="1">
      <c r="A19" s="86" t="s">
        <v>79</v>
      </c>
      <c r="B19" s="87">
        <v>37914</v>
      </c>
      <c r="C19" s="87">
        <v>18936</v>
      </c>
      <c r="D19" s="87">
        <v>18978</v>
      </c>
      <c r="E19" s="140">
        <v>15011</v>
      </c>
      <c r="F19" s="88">
        <f t="shared" si="0"/>
        <v>3.614878264583842</v>
      </c>
    </row>
    <row r="20" spans="1:6" ht="19.5" customHeight="1">
      <c r="A20" s="86" t="s">
        <v>80</v>
      </c>
      <c r="B20" s="87">
        <v>47130</v>
      </c>
      <c r="C20" s="87">
        <v>23398</v>
      </c>
      <c r="D20" s="87">
        <v>23732</v>
      </c>
      <c r="E20" s="140">
        <v>17534</v>
      </c>
      <c r="F20" s="88">
        <f>B20/$B$5*100</f>
        <v>4.4935699902367583</v>
      </c>
    </row>
    <row r="21" spans="1:6" ht="19.5" customHeight="1">
      <c r="A21" s="86" t="s">
        <v>81</v>
      </c>
      <c r="B21" s="87">
        <v>41983</v>
      </c>
      <c r="C21" s="87">
        <v>21029</v>
      </c>
      <c r="D21" s="87">
        <v>20954</v>
      </c>
      <c r="E21" s="140">
        <v>17468</v>
      </c>
      <c r="F21" s="88">
        <f t="shared" si="0"/>
        <v>4.0028336282645833</v>
      </c>
    </row>
    <row r="22" spans="1:6" ht="19.5" customHeight="1">
      <c r="A22" s="86" t="s">
        <v>82</v>
      </c>
      <c r="B22" s="87">
        <v>45681</v>
      </c>
      <c r="C22" s="87">
        <v>22995</v>
      </c>
      <c r="D22" s="87">
        <v>22686</v>
      </c>
      <c r="E22" s="140">
        <v>17690</v>
      </c>
      <c r="F22" s="88">
        <f>B22/$B$5*100</f>
        <v>4.3554163107151576</v>
      </c>
    </row>
    <row r="23" spans="1:6" ht="19.5" customHeight="1">
      <c r="A23" s="86" t="s">
        <v>83</v>
      </c>
      <c r="B23" s="87">
        <v>21272</v>
      </c>
      <c r="C23" s="87">
        <v>10556</v>
      </c>
      <c r="D23" s="87">
        <v>10716</v>
      </c>
      <c r="E23" s="140">
        <v>8314</v>
      </c>
      <c r="F23" s="88">
        <f>B23/$B$5*100</f>
        <v>2.0281608494020014</v>
      </c>
    </row>
    <row r="24" spans="1:6" ht="19.5" customHeight="1">
      <c r="A24" s="86" t="s">
        <v>84</v>
      </c>
      <c r="B24" s="87">
        <v>25514</v>
      </c>
      <c r="C24" s="87">
        <v>13000</v>
      </c>
      <c r="D24" s="87">
        <v>12514</v>
      </c>
      <c r="E24" s="140">
        <v>10631</v>
      </c>
      <c r="F24" s="88">
        <f t="shared" si="0"/>
        <v>2.4326107517695874</v>
      </c>
    </row>
    <row r="25" spans="1:6" ht="19.5" customHeight="1">
      <c r="A25" s="86" t="s">
        <v>85</v>
      </c>
      <c r="B25" s="87">
        <v>39744</v>
      </c>
      <c r="C25" s="87">
        <v>19279</v>
      </c>
      <c r="D25" s="87">
        <v>20465</v>
      </c>
      <c r="E25" s="140">
        <v>14636</v>
      </c>
      <c r="F25" s="88">
        <f t="shared" si="0"/>
        <v>3.7893580668782034</v>
      </c>
    </row>
    <row r="26" spans="1:6" ht="19.5" customHeight="1">
      <c r="A26" s="86" t="s">
        <v>86</v>
      </c>
      <c r="B26" s="87">
        <v>32539</v>
      </c>
      <c r="C26" s="87">
        <v>15955</v>
      </c>
      <c r="D26" s="87">
        <v>16584</v>
      </c>
      <c r="E26" s="140">
        <v>12048</v>
      </c>
      <c r="F26" s="88">
        <f t="shared" si="0"/>
        <v>3.1024034354405665</v>
      </c>
    </row>
    <row r="27" spans="1:6" ht="19.5" customHeight="1">
      <c r="A27" s="86" t="s">
        <v>87</v>
      </c>
      <c r="B27" s="87">
        <v>81281</v>
      </c>
      <c r="C27" s="87">
        <v>39781</v>
      </c>
      <c r="D27" s="87">
        <v>41500</v>
      </c>
      <c r="E27" s="140">
        <v>27170</v>
      </c>
      <c r="F27" s="88">
        <f>B27/$B$5*100</f>
        <v>7.7496682023431784</v>
      </c>
    </row>
    <row r="28" spans="1:6" ht="19.5" customHeight="1">
      <c r="A28" s="86" t="s">
        <v>88</v>
      </c>
      <c r="B28" s="87">
        <v>24845</v>
      </c>
      <c r="C28" s="87">
        <v>12131</v>
      </c>
      <c r="D28" s="87">
        <v>12714</v>
      </c>
      <c r="E28" s="140">
        <v>8949</v>
      </c>
      <c r="F28" s="88">
        <f t="shared" si="0"/>
        <v>2.3688255125701732</v>
      </c>
    </row>
    <row r="29" spans="1:6" ht="19.5" customHeight="1">
      <c r="A29" s="86" t="s">
        <v>89</v>
      </c>
      <c r="B29" s="87">
        <v>36179</v>
      </c>
      <c r="C29" s="87">
        <v>17700</v>
      </c>
      <c r="D29" s="87">
        <v>18479</v>
      </c>
      <c r="E29" s="140">
        <v>13020</v>
      </c>
      <c r="F29" s="88">
        <f t="shared" si="0"/>
        <v>3.4494561569441058</v>
      </c>
    </row>
    <row r="30" spans="1:6" ht="19.5" customHeight="1">
      <c r="A30" s="83" t="s">
        <v>90</v>
      </c>
      <c r="B30" s="84">
        <v>360388</v>
      </c>
      <c r="C30" s="84">
        <v>175806</v>
      </c>
      <c r="D30" s="84">
        <v>184582</v>
      </c>
      <c r="E30" s="131">
        <v>130321</v>
      </c>
      <c r="F30" s="85">
        <f t="shared" si="0"/>
        <v>34.360889065169637</v>
      </c>
    </row>
    <row r="31" spans="1:6" ht="19.5" customHeight="1">
      <c r="A31" s="86" t="s">
        <v>91</v>
      </c>
      <c r="B31" s="87">
        <v>36302</v>
      </c>
      <c r="C31" s="87">
        <v>18170</v>
      </c>
      <c r="D31" s="87">
        <v>18132</v>
      </c>
      <c r="E31" s="140">
        <v>14859</v>
      </c>
      <c r="F31" s="88">
        <f t="shared" si="0"/>
        <v>3.4611834879179888</v>
      </c>
    </row>
    <row r="32" spans="1:6" ht="19.5" customHeight="1">
      <c r="A32" s="86" t="s">
        <v>13</v>
      </c>
      <c r="B32" s="87">
        <v>42765</v>
      </c>
      <c r="C32" s="87">
        <v>20895</v>
      </c>
      <c r="D32" s="87">
        <v>21870</v>
      </c>
      <c r="E32" s="140">
        <v>15045</v>
      </c>
      <c r="F32" s="88">
        <f>B32/$B$5*100</f>
        <v>4.0773927568952892</v>
      </c>
    </row>
    <row r="33" spans="1:6" ht="19.5" customHeight="1">
      <c r="A33" s="86" t="s">
        <v>92</v>
      </c>
      <c r="B33" s="87">
        <v>38214</v>
      </c>
      <c r="C33" s="87">
        <v>18526</v>
      </c>
      <c r="D33" s="87">
        <v>19688</v>
      </c>
      <c r="E33" s="140">
        <v>13221</v>
      </c>
      <c r="F33" s="88">
        <f t="shared" si="0"/>
        <v>3.6434815108616063</v>
      </c>
    </row>
    <row r="34" spans="1:6" ht="19.5" customHeight="1">
      <c r="A34" s="86" t="s">
        <v>93</v>
      </c>
      <c r="B34" s="87">
        <v>57540</v>
      </c>
      <c r="C34" s="87">
        <v>27950</v>
      </c>
      <c r="D34" s="87">
        <v>29590</v>
      </c>
      <c r="E34" s="140">
        <v>20745</v>
      </c>
      <c r="F34" s="88">
        <f t="shared" si="0"/>
        <v>5.4861026360751772</v>
      </c>
    </row>
    <row r="35" spans="1:6" ht="19.5" customHeight="1">
      <c r="A35" s="86" t="s">
        <v>14</v>
      </c>
      <c r="B35" s="87">
        <v>18932</v>
      </c>
      <c r="C35" s="87">
        <v>9344</v>
      </c>
      <c r="D35" s="87">
        <v>9588</v>
      </c>
      <c r="E35" s="140">
        <v>7501</v>
      </c>
      <c r="F35" s="88">
        <f t="shared" si="0"/>
        <v>1.8050555284354404</v>
      </c>
    </row>
    <row r="36" spans="1:6" ht="19.5" customHeight="1">
      <c r="A36" s="86" t="s">
        <v>94</v>
      </c>
      <c r="B36" s="87">
        <v>42882</v>
      </c>
      <c r="C36" s="87">
        <v>21121</v>
      </c>
      <c r="D36" s="87">
        <v>21761</v>
      </c>
      <c r="E36" s="140">
        <v>16076</v>
      </c>
      <c r="F36" s="88">
        <f t="shared" si="0"/>
        <v>4.0885480229436171</v>
      </c>
    </row>
    <row r="37" spans="1:6" ht="19.5" customHeight="1">
      <c r="A37" s="86" t="s">
        <v>95</v>
      </c>
      <c r="B37" s="87">
        <v>49319</v>
      </c>
      <c r="C37" s="87">
        <v>23877</v>
      </c>
      <c r="D37" s="87">
        <v>25442</v>
      </c>
      <c r="E37" s="140">
        <v>17557</v>
      </c>
      <c r="F37" s="88">
        <f t="shared" si="0"/>
        <v>4.7022783439101783</v>
      </c>
    </row>
    <row r="38" spans="1:6" ht="19.5" customHeight="1">
      <c r="A38" s="86" t="s">
        <v>20</v>
      </c>
      <c r="B38" s="87">
        <v>33121</v>
      </c>
      <c r="C38" s="87">
        <v>16126</v>
      </c>
      <c r="D38" s="87">
        <v>16995</v>
      </c>
      <c r="E38" s="140">
        <v>11144</v>
      </c>
      <c r="F38" s="88">
        <f t="shared" si="0"/>
        <v>3.1578937332194288</v>
      </c>
    </row>
    <row r="39" spans="1:6" ht="19.5" customHeight="1" thickBot="1">
      <c r="A39" s="93" t="s">
        <v>96</v>
      </c>
      <c r="B39" s="94">
        <v>41313</v>
      </c>
      <c r="C39" s="94">
        <v>19797</v>
      </c>
      <c r="D39" s="94">
        <v>21516</v>
      </c>
      <c r="E39" s="141">
        <v>14173</v>
      </c>
      <c r="F39" s="95">
        <f t="shared" si="0"/>
        <v>3.9389530449109103</v>
      </c>
    </row>
    <row r="40" spans="1:6" ht="18" customHeight="1">
      <c r="A40" s="2" t="s">
        <v>97</v>
      </c>
    </row>
    <row r="41" spans="1:6">
      <c r="A41" s="15"/>
      <c r="B41" s="15"/>
      <c r="C41" s="15"/>
      <c r="D41" s="15"/>
      <c r="E41" s="15"/>
      <c r="F41" s="15"/>
    </row>
  </sheetData>
  <mergeCells count="1">
    <mergeCell ref="A2:F2"/>
  </mergeCells>
  <phoneticPr fontId="5" type="noConversion"/>
  <printOptions horizontalCentered="1" verticalCentered="1"/>
  <pageMargins left="0.74803149606299213" right="0.74803149606299213" top="0.78740157480314965" bottom="0.59055118110236227" header="0" footer="0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7"/>
  <sheetViews>
    <sheetView zoomScaleNormal="90" zoomScaleSheetLayoutView="100" workbookViewId="0">
      <selection activeCell="C6" sqref="C6"/>
    </sheetView>
  </sheetViews>
  <sheetFormatPr defaultColWidth="10" defaultRowHeight="13.5"/>
  <cols>
    <col min="1" max="4" width="13" style="14" customWidth="1"/>
    <col min="5" max="5" width="14.375" style="14" customWidth="1"/>
    <col min="6" max="16384" width="10" style="14"/>
  </cols>
  <sheetData>
    <row r="1" spans="1:5" ht="5.25" customHeight="1"/>
    <row r="2" spans="1:5" ht="28.5" customHeight="1">
      <c r="A2" s="165" t="s">
        <v>243</v>
      </c>
      <c r="B2" s="165"/>
      <c r="C2" s="165"/>
      <c r="D2" s="165"/>
      <c r="E2" s="165"/>
    </row>
    <row r="3" spans="1:5" ht="18.75" customHeight="1" thickBot="1">
      <c r="A3" s="1"/>
      <c r="B3" s="1"/>
      <c r="C3" s="1"/>
      <c r="D3" s="1"/>
      <c r="E3" s="82" t="s">
        <v>98</v>
      </c>
    </row>
    <row r="4" spans="1:5" ht="27.75" customHeight="1" thickBot="1">
      <c r="A4" s="99" t="s">
        <v>99</v>
      </c>
      <c r="B4" s="100" t="s">
        <v>16</v>
      </c>
      <c r="C4" s="100" t="s">
        <v>17</v>
      </c>
      <c r="D4" s="100" t="s">
        <v>4</v>
      </c>
      <c r="E4" s="101" t="s">
        <v>18</v>
      </c>
    </row>
    <row r="5" spans="1:5" ht="19.5" customHeight="1" thickTop="1">
      <c r="A5" s="96" t="s">
        <v>19</v>
      </c>
      <c r="B5" s="119">
        <v>18532</v>
      </c>
      <c r="C5" s="119">
        <v>10577</v>
      </c>
      <c r="D5" s="119">
        <v>7955</v>
      </c>
      <c r="E5" s="98">
        <f>B5/$B$5*100</f>
        <v>100</v>
      </c>
    </row>
    <row r="6" spans="1:5" ht="19.5" customHeight="1">
      <c r="A6" s="83" t="s">
        <v>100</v>
      </c>
      <c r="B6" s="110">
        <v>10348</v>
      </c>
      <c r="C6" s="110">
        <v>6731</v>
      </c>
      <c r="D6" s="110">
        <v>3617</v>
      </c>
      <c r="E6" s="85">
        <f t="shared" ref="E6:E39" si="0">B6/$B$5*100</f>
        <v>55.838549535937844</v>
      </c>
    </row>
    <row r="7" spans="1:5" ht="19.5" customHeight="1">
      <c r="A7" s="111" t="s">
        <v>69</v>
      </c>
      <c r="B7" s="112">
        <v>794</v>
      </c>
      <c r="C7" s="113">
        <v>482</v>
      </c>
      <c r="D7" s="113">
        <v>312</v>
      </c>
      <c r="E7" s="88">
        <f t="shared" si="0"/>
        <v>4.2844808979063247</v>
      </c>
    </row>
    <row r="8" spans="1:5" ht="19.5" customHeight="1">
      <c r="A8" s="114" t="s">
        <v>204</v>
      </c>
      <c r="B8" s="112">
        <v>1551</v>
      </c>
      <c r="C8" s="113">
        <v>1049</v>
      </c>
      <c r="D8" s="113">
        <v>502</v>
      </c>
      <c r="E8" s="88">
        <f t="shared" si="0"/>
        <v>8.3693071443988778</v>
      </c>
    </row>
    <row r="9" spans="1:5" ht="19.5" customHeight="1">
      <c r="A9" s="114" t="s">
        <v>203</v>
      </c>
      <c r="B9" s="112">
        <v>1118</v>
      </c>
      <c r="C9" s="113">
        <v>825</v>
      </c>
      <c r="D9" s="113">
        <v>293</v>
      </c>
      <c r="E9" s="88">
        <f t="shared" si="0"/>
        <v>6.0328081156917763</v>
      </c>
    </row>
    <row r="10" spans="1:5" ht="19.5" customHeight="1">
      <c r="A10" s="111" t="s">
        <v>70</v>
      </c>
      <c r="B10" s="112">
        <v>878</v>
      </c>
      <c r="C10" s="113">
        <v>686</v>
      </c>
      <c r="D10" s="113">
        <v>192</v>
      </c>
      <c r="E10" s="88">
        <f t="shared" si="0"/>
        <v>4.7377509173321819</v>
      </c>
    </row>
    <row r="11" spans="1:5" ht="19.5" customHeight="1">
      <c r="A11" s="111" t="s">
        <v>101</v>
      </c>
      <c r="B11" s="112">
        <v>627</v>
      </c>
      <c r="C11" s="113">
        <v>470</v>
      </c>
      <c r="D11" s="113">
        <v>157</v>
      </c>
      <c r="E11" s="88">
        <f t="shared" si="0"/>
        <v>3.3833369307144401</v>
      </c>
    </row>
    <row r="12" spans="1:5" ht="19.5" customHeight="1">
      <c r="A12" s="111" t="s">
        <v>102</v>
      </c>
      <c r="B12" s="112">
        <v>681</v>
      </c>
      <c r="C12" s="113">
        <v>566</v>
      </c>
      <c r="D12" s="113">
        <v>115</v>
      </c>
      <c r="E12" s="88">
        <f t="shared" si="0"/>
        <v>3.6747248003453485</v>
      </c>
    </row>
    <row r="13" spans="1:5" ht="19.5" customHeight="1">
      <c r="A13" s="111" t="s">
        <v>103</v>
      </c>
      <c r="B13" s="112">
        <v>621</v>
      </c>
      <c r="C13" s="113">
        <v>446</v>
      </c>
      <c r="D13" s="113">
        <v>175</v>
      </c>
      <c r="E13" s="88">
        <f t="shared" si="0"/>
        <v>3.3509605007554502</v>
      </c>
    </row>
    <row r="14" spans="1:5" ht="19.5" customHeight="1">
      <c r="A14" s="111" t="s">
        <v>104</v>
      </c>
      <c r="B14" s="112">
        <v>2019</v>
      </c>
      <c r="C14" s="113">
        <v>1058</v>
      </c>
      <c r="D14" s="113">
        <v>961</v>
      </c>
      <c r="E14" s="88">
        <f t="shared" si="0"/>
        <v>10.894668681200088</v>
      </c>
    </row>
    <row r="15" spans="1:5" ht="19.5" customHeight="1">
      <c r="A15" s="111" t="s">
        <v>105</v>
      </c>
      <c r="B15" s="112">
        <v>714</v>
      </c>
      <c r="C15" s="113">
        <v>400</v>
      </c>
      <c r="D15" s="113">
        <v>314</v>
      </c>
      <c r="E15" s="88">
        <f t="shared" si="0"/>
        <v>3.8527951651197925</v>
      </c>
    </row>
    <row r="16" spans="1:5" ht="19.5" customHeight="1">
      <c r="A16" s="111" t="s">
        <v>106</v>
      </c>
      <c r="B16" s="112">
        <v>586</v>
      </c>
      <c r="C16" s="113">
        <v>309</v>
      </c>
      <c r="D16" s="113">
        <v>277</v>
      </c>
      <c r="E16" s="88">
        <f t="shared" si="0"/>
        <v>3.1620979926613426</v>
      </c>
    </row>
    <row r="17" spans="1:5" ht="19.5" customHeight="1">
      <c r="A17" s="111" t="s">
        <v>77</v>
      </c>
      <c r="B17" s="112">
        <v>759</v>
      </c>
      <c r="C17" s="113">
        <v>440</v>
      </c>
      <c r="D17" s="113">
        <v>319</v>
      </c>
      <c r="E17" s="88">
        <f t="shared" si="0"/>
        <v>4.0956183898122163</v>
      </c>
    </row>
    <row r="18" spans="1:5" ht="19.5" customHeight="1">
      <c r="A18" s="83" t="s">
        <v>107</v>
      </c>
      <c r="B18" s="110">
        <v>5137</v>
      </c>
      <c r="C18" s="110">
        <v>2518</v>
      </c>
      <c r="D18" s="110">
        <v>2619</v>
      </c>
      <c r="E18" s="85">
        <f t="shared" si="0"/>
        <v>27.719620116555149</v>
      </c>
    </row>
    <row r="19" spans="1:5" ht="19.5" customHeight="1">
      <c r="A19" s="111" t="s">
        <v>79</v>
      </c>
      <c r="B19" s="115">
        <v>1020</v>
      </c>
      <c r="C19" s="113">
        <v>535</v>
      </c>
      <c r="D19" s="113">
        <v>485</v>
      </c>
      <c r="E19" s="88">
        <f t="shared" si="0"/>
        <v>5.5039930930282752</v>
      </c>
    </row>
    <row r="20" spans="1:5" ht="19.5" customHeight="1">
      <c r="A20" s="111" t="s">
        <v>80</v>
      </c>
      <c r="B20" s="115">
        <v>354</v>
      </c>
      <c r="C20" s="113">
        <v>154</v>
      </c>
      <c r="D20" s="113">
        <v>200</v>
      </c>
      <c r="E20" s="88">
        <f t="shared" si="0"/>
        <v>1.9102093675804015</v>
      </c>
    </row>
    <row r="21" spans="1:5" ht="19.5" customHeight="1">
      <c r="A21" s="111" t="s">
        <v>81</v>
      </c>
      <c r="B21" s="115">
        <v>1039</v>
      </c>
      <c r="C21" s="113">
        <v>519</v>
      </c>
      <c r="D21" s="113">
        <v>520</v>
      </c>
      <c r="E21" s="88">
        <f t="shared" si="0"/>
        <v>5.6065184545650766</v>
      </c>
    </row>
    <row r="22" spans="1:5" ht="19.5" customHeight="1">
      <c r="A22" s="111" t="s">
        <v>82</v>
      </c>
      <c r="B22" s="115">
        <v>513</v>
      </c>
      <c r="C22" s="113">
        <v>263</v>
      </c>
      <c r="D22" s="113">
        <v>250</v>
      </c>
      <c r="E22" s="88">
        <f t="shared" si="0"/>
        <v>2.7681847614936328</v>
      </c>
    </row>
    <row r="23" spans="1:5" ht="19.5" customHeight="1">
      <c r="A23" s="111" t="s">
        <v>108</v>
      </c>
      <c r="B23" s="115">
        <v>254</v>
      </c>
      <c r="C23" s="113">
        <v>166</v>
      </c>
      <c r="D23" s="113">
        <v>88</v>
      </c>
      <c r="E23" s="88">
        <f t="shared" si="0"/>
        <v>1.3706022015972372</v>
      </c>
    </row>
    <row r="24" spans="1:5" ht="19.5" customHeight="1">
      <c r="A24" s="111" t="s">
        <v>109</v>
      </c>
      <c r="B24" s="115">
        <v>879</v>
      </c>
      <c r="C24" s="113">
        <v>386</v>
      </c>
      <c r="D24" s="113">
        <v>493</v>
      </c>
      <c r="E24" s="88">
        <f t="shared" si="0"/>
        <v>4.7431469889920139</v>
      </c>
    </row>
    <row r="25" spans="1:5" ht="19.5" customHeight="1">
      <c r="A25" s="111" t="s">
        <v>110</v>
      </c>
      <c r="B25" s="115">
        <v>147</v>
      </c>
      <c r="C25" s="113">
        <v>57</v>
      </c>
      <c r="D25" s="113">
        <v>90</v>
      </c>
      <c r="E25" s="88">
        <f t="shared" si="0"/>
        <v>0.79322253399525156</v>
      </c>
    </row>
    <row r="26" spans="1:5" ht="19.5" customHeight="1">
      <c r="A26" s="111" t="s">
        <v>111</v>
      </c>
      <c r="B26" s="115">
        <v>147</v>
      </c>
      <c r="C26" s="113">
        <v>63</v>
      </c>
      <c r="D26" s="113">
        <v>84</v>
      </c>
      <c r="E26" s="88">
        <f t="shared" si="0"/>
        <v>0.79322253399525156</v>
      </c>
    </row>
    <row r="27" spans="1:5" ht="19.5" customHeight="1">
      <c r="A27" s="111" t="s">
        <v>45</v>
      </c>
      <c r="B27" s="115">
        <v>340</v>
      </c>
      <c r="C27" s="113">
        <v>140</v>
      </c>
      <c r="D27" s="113">
        <v>200</v>
      </c>
      <c r="E27" s="88">
        <f t="shared" si="0"/>
        <v>1.8346643643427585</v>
      </c>
    </row>
    <row r="28" spans="1:5" ht="19.5" customHeight="1">
      <c r="A28" s="111" t="s">
        <v>112</v>
      </c>
      <c r="B28" s="115">
        <v>218</v>
      </c>
      <c r="C28" s="113">
        <v>124</v>
      </c>
      <c r="D28" s="113">
        <v>94</v>
      </c>
      <c r="E28" s="88">
        <f t="shared" si="0"/>
        <v>1.1763436218432981</v>
      </c>
    </row>
    <row r="29" spans="1:5" ht="19.5" customHeight="1">
      <c r="A29" s="111" t="s">
        <v>113</v>
      </c>
      <c r="B29" s="115">
        <v>226</v>
      </c>
      <c r="C29" s="113">
        <v>111</v>
      </c>
      <c r="D29" s="113">
        <v>115</v>
      </c>
      <c r="E29" s="88">
        <f t="shared" si="0"/>
        <v>1.2195121951219512</v>
      </c>
    </row>
    <row r="30" spans="1:5" ht="19.5" customHeight="1">
      <c r="A30" s="83" t="s">
        <v>114</v>
      </c>
      <c r="B30" s="110">
        <v>3047</v>
      </c>
      <c r="C30" s="110">
        <v>1328</v>
      </c>
      <c r="D30" s="110">
        <v>1719</v>
      </c>
      <c r="E30" s="85">
        <f t="shared" si="0"/>
        <v>16.441830347507015</v>
      </c>
    </row>
    <row r="31" spans="1:5" ht="19.5" customHeight="1">
      <c r="A31" s="111" t="s">
        <v>115</v>
      </c>
      <c r="B31" s="115">
        <v>514</v>
      </c>
      <c r="C31" s="113">
        <v>243</v>
      </c>
      <c r="D31" s="113">
        <v>271</v>
      </c>
      <c r="E31" s="88">
        <f t="shared" si="0"/>
        <v>2.7735808331534644</v>
      </c>
    </row>
    <row r="32" spans="1:5" ht="19.5" customHeight="1">
      <c r="A32" s="111" t="s">
        <v>13</v>
      </c>
      <c r="B32" s="115">
        <v>240</v>
      </c>
      <c r="C32" s="113">
        <v>100</v>
      </c>
      <c r="D32" s="113">
        <v>140</v>
      </c>
      <c r="E32" s="88">
        <f t="shared" si="0"/>
        <v>1.2950571983595942</v>
      </c>
    </row>
    <row r="33" spans="1:5" ht="19.5" customHeight="1">
      <c r="A33" s="111" t="s">
        <v>92</v>
      </c>
      <c r="B33" s="115">
        <v>97</v>
      </c>
      <c r="C33" s="113">
        <v>49</v>
      </c>
      <c r="D33" s="113">
        <v>48</v>
      </c>
      <c r="E33" s="88">
        <f t="shared" si="0"/>
        <v>0.52341895100366931</v>
      </c>
    </row>
    <row r="34" spans="1:5" ht="19.5" customHeight="1">
      <c r="A34" s="111" t="s">
        <v>93</v>
      </c>
      <c r="B34" s="115">
        <v>1359</v>
      </c>
      <c r="C34" s="113">
        <v>551</v>
      </c>
      <c r="D34" s="113">
        <v>808</v>
      </c>
      <c r="E34" s="88">
        <f t="shared" si="0"/>
        <v>7.3332613857112028</v>
      </c>
    </row>
    <row r="35" spans="1:5" ht="19.5" customHeight="1">
      <c r="A35" s="111" t="s">
        <v>14</v>
      </c>
      <c r="B35" s="115">
        <v>97</v>
      </c>
      <c r="C35" s="113">
        <v>43</v>
      </c>
      <c r="D35" s="113">
        <v>54</v>
      </c>
      <c r="E35" s="88">
        <f t="shared" si="0"/>
        <v>0.52341895100366931</v>
      </c>
    </row>
    <row r="36" spans="1:5" ht="19.5" customHeight="1">
      <c r="A36" s="111" t="s">
        <v>116</v>
      </c>
      <c r="B36" s="115">
        <v>361</v>
      </c>
      <c r="C36" s="113">
        <v>172</v>
      </c>
      <c r="D36" s="113">
        <v>189</v>
      </c>
      <c r="E36" s="88">
        <f t="shared" si="0"/>
        <v>1.947981869199223</v>
      </c>
    </row>
    <row r="37" spans="1:5" ht="19.5" customHeight="1">
      <c r="A37" s="111" t="s">
        <v>95</v>
      </c>
      <c r="B37" s="115">
        <v>172</v>
      </c>
      <c r="C37" s="113">
        <v>70</v>
      </c>
      <c r="D37" s="113">
        <v>102</v>
      </c>
      <c r="E37" s="88">
        <f t="shared" si="0"/>
        <v>0.92812432549104262</v>
      </c>
    </row>
    <row r="38" spans="1:5" ht="19.5" customHeight="1">
      <c r="A38" s="111" t="s">
        <v>20</v>
      </c>
      <c r="B38" s="115">
        <v>57</v>
      </c>
      <c r="C38" s="113">
        <v>24</v>
      </c>
      <c r="D38" s="113">
        <v>33</v>
      </c>
      <c r="E38" s="88">
        <f t="shared" si="0"/>
        <v>0.30757608461040359</v>
      </c>
    </row>
    <row r="39" spans="1:5" ht="19.5" customHeight="1" thickBot="1">
      <c r="A39" s="116" t="s">
        <v>96</v>
      </c>
      <c r="B39" s="117">
        <v>150</v>
      </c>
      <c r="C39" s="118">
        <v>76</v>
      </c>
      <c r="D39" s="118">
        <v>74</v>
      </c>
      <c r="E39" s="95">
        <f t="shared" si="0"/>
        <v>0.80941074897474641</v>
      </c>
    </row>
    <row r="40" spans="1:5" ht="18" customHeight="1">
      <c r="A40" s="2" t="s">
        <v>117</v>
      </c>
    </row>
    <row r="41" spans="1:5">
      <c r="A41" s="15"/>
      <c r="B41" s="15"/>
      <c r="C41" s="15"/>
      <c r="D41" s="15"/>
      <c r="E41" s="15"/>
    </row>
    <row r="42" spans="1:5">
      <c r="B42" s="16"/>
      <c r="C42" s="16"/>
    </row>
    <row r="47" spans="1:5">
      <c r="B47" s="16"/>
    </row>
  </sheetData>
  <mergeCells count="1">
    <mergeCell ref="A2:E2"/>
  </mergeCells>
  <phoneticPr fontId="5" type="noConversion"/>
  <printOptions horizontalCentered="1" verticalCentered="1"/>
  <pageMargins left="0.74803149606299213" right="0.74803149606299213" top="0.78740157480314965" bottom="0.59055118110236227" header="0" footer="0"/>
  <pageSetup paperSize="9"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6"/>
  <sheetViews>
    <sheetView zoomScaleNormal="100" zoomScaleSheetLayoutView="100" workbookViewId="0">
      <pane ySplit="4" topLeftCell="A90" activePane="bottomLeft" state="frozen"/>
      <selection pane="bottomLeft" activeCell="G94" sqref="G94"/>
    </sheetView>
  </sheetViews>
  <sheetFormatPr defaultRowHeight="13.5"/>
  <cols>
    <col min="1" max="1" width="13.625" style="9" customWidth="1"/>
    <col min="2" max="5" width="13.125" style="9" customWidth="1"/>
    <col min="6" max="6" width="14.25" style="9" customWidth="1"/>
    <col min="7" max="7" width="15.25" style="9" customWidth="1"/>
    <col min="8" max="8" width="12.75" style="9" bestFit="1" customWidth="1"/>
    <col min="9" max="16384" width="9" style="9"/>
  </cols>
  <sheetData>
    <row r="1" spans="1:8" ht="14.25" thickBot="1"/>
    <row r="2" spans="1:8" ht="41.25" customHeight="1" thickBot="1">
      <c r="A2" s="166" t="s">
        <v>230</v>
      </c>
      <c r="B2" s="167"/>
      <c r="C2" s="167"/>
      <c r="D2" s="167"/>
      <c r="E2" s="167"/>
      <c r="F2" s="167"/>
      <c r="G2" s="168"/>
    </row>
    <row r="3" spans="1:8" ht="41.25" customHeight="1" thickBot="1">
      <c r="A3" s="10"/>
      <c r="B3" s="11"/>
      <c r="C3" s="11"/>
      <c r="D3" s="11"/>
      <c r="E3" s="11"/>
      <c r="F3" s="11"/>
      <c r="G3" s="4" t="s">
        <v>15</v>
      </c>
    </row>
    <row r="4" spans="1:8" ht="41.25" customHeight="1">
      <c r="A4" s="5" t="s">
        <v>60</v>
      </c>
      <c r="B4" s="6" t="s">
        <v>16</v>
      </c>
      <c r="C4" s="6" t="s">
        <v>17</v>
      </c>
      <c r="D4" s="6" t="s">
        <v>4</v>
      </c>
      <c r="E4" s="6" t="s">
        <v>1</v>
      </c>
      <c r="F4" s="7" t="s">
        <v>61</v>
      </c>
      <c r="G4" s="8" t="s">
        <v>62</v>
      </c>
    </row>
    <row r="5" spans="1:8" s="12" customFormat="1" ht="41.25" customHeight="1">
      <c r="A5" s="30" t="s">
        <v>63</v>
      </c>
      <c r="B5" s="17">
        <v>912039</v>
      </c>
      <c r="C5" s="17">
        <v>454568</v>
      </c>
      <c r="D5" s="17">
        <v>457471</v>
      </c>
      <c r="E5" s="18">
        <v>324782</v>
      </c>
      <c r="F5" s="32">
        <v>765</v>
      </c>
      <c r="G5" s="133">
        <v>8.0000000000000004E-4</v>
      </c>
      <c r="H5" s="13"/>
    </row>
    <row r="6" spans="1:8" s="12" customFormat="1" ht="41.25" customHeight="1">
      <c r="A6" s="30" t="s">
        <v>21</v>
      </c>
      <c r="B6" s="17">
        <v>913403</v>
      </c>
      <c r="C6" s="17">
        <v>455135</v>
      </c>
      <c r="D6" s="17">
        <v>458268</v>
      </c>
      <c r="E6" s="18">
        <v>325475</v>
      </c>
      <c r="F6" s="32">
        <v>1364</v>
      </c>
      <c r="G6" s="133">
        <v>1.5E-3</v>
      </c>
      <c r="H6" s="13"/>
    </row>
    <row r="7" spans="1:8" s="12" customFormat="1" ht="41.25" customHeight="1">
      <c r="A7" s="30" t="s">
        <v>22</v>
      </c>
      <c r="B7" s="17">
        <v>914920</v>
      </c>
      <c r="C7" s="17">
        <v>456011</v>
      </c>
      <c r="D7" s="17">
        <v>458909</v>
      </c>
      <c r="E7" s="18">
        <v>325914</v>
      </c>
      <c r="F7" s="32">
        <v>1517</v>
      </c>
      <c r="G7" s="133">
        <v>1.6999999999999999E-3</v>
      </c>
      <c r="H7" s="13"/>
    </row>
    <row r="8" spans="1:8" s="12" customFormat="1" ht="41.25" customHeight="1">
      <c r="A8" s="30" t="s">
        <v>23</v>
      </c>
      <c r="B8" s="17">
        <v>916862</v>
      </c>
      <c r="C8" s="17">
        <v>457082</v>
      </c>
      <c r="D8" s="17">
        <v>459780</v>
      </c>
      <c r="E8" s="18">
        <v>326286</v>
      </c>
      <c r="F8" s="32">
        <v>1942</v>
      </c>
      <c r="G8" s="133">
        <v>2.0999999999999999E-3</v>
      </c>
      <c r="H8" s="13"/>
    </row>
    <row r="9" spans="1:8" s="12" customFormat="1" ht="41.25" customHeight="1">
      <c r="A9" s="30" t="s">
        <v>24</v>
      </c>
      <c r="B9" s="17">
        <v>918750</v>
      </c>
      <c r="C9" s="17">
        <v>458151</v>
      </c>
      <c r="D9" s="17">
        <v>460599</v>
      </c>
      <c r="E9" s="18">
        <v>326769</v>
      </c>
      <c r="F9" s="32">
        <v>1888</v>
      </c>
      <c r="G9" s="133">
        <v>2.0999999999999999E-3</v>
      </c>
      <c r="H9" s="13"/>
    </row>
    <row r="10" spans="1:8" s="12" customFormat="1" ht="41.25" customHeight="1">
      <c r="A10" s="30" t="s">
        <v>25</v>
      </c>
      <c r="B10" s="17">
        <v>919949</v>
      </c>
      <c r="C10" s="17">
        <v>458789</v>
      </c>
      <c r="D10" s="17">
        <v>461160</v>
      </c>
      <c r="E10" s="18">
        <v>327234</v>
      </c>
      <c r="F10" s="32">
        <v>1199</v>
      </c>
      <c r="G10" s="133">
        <v>1.3050340136054421E-3</v>
      </c>
      <c r="H10" s="13"/>
    </row>
    <row r="11" spans="1:8" s="12" customFormat="1" ht="41.25" customHeight="1">
      <c r="A11" s="30" t="s">
        <v>26</v>
      </c>
      <c r="B11" s="17">
        <v>921526</v>
      </c>
      <c r="C11" s="17">
        <v>459644</v>
      </c>
      <c r="D11" s="17">
        <v>461882</v>
      </c>
      <c r="E11" s="18">
        <v>327568</v>
      </c>
      <c r="F11" s="32">
        <v>1577</v>
      </c>
      <c r="G11" s="133">
        <v>1.7142254624984646E-3</v>
      </c>
      <c r="H11" s="13"/>
    </row>
    <row r="12" spans="1:8" s="12" customFormat="1" ht="41.25" customHeight="1">
      <c r="A12" s="30" t="s">
        <v>27</v>
      </c>
      <c r="B12" s="17">
        <v>923461</v>
      </c>
      <c r="C12" s="17">
        <v>460688</v>
      </c>
      <c r="D12" s="17">
        <v>462773</v>
      </c>
      <c r="E12" s="18">
        <v>328181</v>
      </c>
      <c r="F12" s="32">
        <v>2159</v>
      </c>
      <c r="G12" s="133">
        <v>2.0997779769642961E-3</v>
      </c>
      <c r="H12" s="13"/>
    </row>
    <row r="13" spans="1:8" s="12" customFormat="1" ht="41.25" customHeight="1">
      <c r="A13" s="30" t="s">
        <v>28</v>
      </c>
      <c r="B13" s="17">
        <v>925703</v>
      </c>
      <c r="C13" s="17">
        <v>461750</v>
      </c>
      <c r="D13" s="17">
        <v>463953</v>
      </c>
      <c r="E13" s="18">
        <v>328782</v>
      </c>
      <c r="F13" s="32">
        <v>2242</v>
      </c>
      <c r="G13" s="133">
        <v>2.4278231565815992E-3</v>
      </c>
      <c r="H13" s="13"/>
    </row>
    <row r="14" spans="1:8" s="12" customFormat="1" ht="41.25" customHeight="1">
      <c r="A14" s="30" t="s">
        <v>183</v>
      </c>
      <c r="B14" s="17">
        <v>927957</v>
      </c>
      <c r="C14" s="17">
        <v>462918</v>
      </c>
      <c r="D14" s="17">
        <v>465039</v>
      </c>
      <c r="E14" s="18">
        <v>329641</v>
      </c>
      <c r="F14" s="32">
        <v>2254</v>
      </c>
      <c r="G14" s="133">
        <v>2.4349062280234588E-3</v>
      </c>
      <c r="H14" s="13"/>
    </row>
    <row r="15" spans="1:8" s="12" customFormat="1" ht="41.25" customHeight="1">
      <c r="A15" s="30" t="s">
        <v>29</v>
      </c>
      <c r="B15" s="17">
        <v>929195</v>
      </c>
      <c r="C15" s="17">
        <v>463233</v>
      </c>
      <c r="D15" s="17">
        <v>465962</v>
      </c>
      <c r="E15" s="18">
        <v>330522</v>
      </c>
      <c r="F15" s="32">
        <v>1238</v>
      </c>
      <c r="G15" s="133">
        <v>1.334113541899032E-3</v>
      </c>
      <c r="H15" s="13"/>
    </row>
    <row r="16" spans="1:8" s="12" customFormat="1" ht="41.25" customHeight="1">
      <c r="A16" s="30" t="s">
        <v>64</v>
      </c>
      <c r="B16" s="17">
        <v>930058</v>
      </c>
      <c r="C16" s="17">
        <v>463482</v>
      </c>
      <c r="D16" s="17">
        <v>466576</v>
      </c>
      <c r="E16" s="18">
        <v>331035</v>
      </c>
      <c r="F16" s="32">
        <v>863</v>
      </c>
      <c r="G16" s="133">
        <v>9.2876091670747256E-4</v>
      </c>
      <c r="H16" s="13"/>
    </row>
    <row r="17" spans="1:8" s="12" customFormat="1" ht="41.25" customHeight="1">
      <c r="A17" s="30" t="s">
        <v>65</v>
      </c>
      <c r="B17" s="17">
        <v>931304</v>
      </c>
      <c r="C17" s="17">
        <v>464172</v>
      </c>
      <c r="D17" s="17">
        <v>467132</v>
      </c>
      <c r="E17" s="18">
        <v>331667</v>
      </c>
      <c r="F17" s="32">
        <v>1246</v>
      </c>
      <c r="G17" s="133">
        <v>1.3397013949667655E-3</v>
      </c>
      <c r="H17" s="13"/>
    </row>
    <row r="18" spans="1:8" s="12" customFormat="1" ht="41.25" customHeight="1">
      <c r="A18" s="30" t="s">
        <v>118</v>
      </c>
      <c r="B18" s="17">
        <v>934069</v>
      </c>
      <c r="C18" s="17">
        <v>465513</v>
      </c>
      <c r="D18" s="17">
        <v>468556</v>
      </c>
      <c r="E18" s="18">
        <v>332822</v>
      </c>
      <c r="F18" s="32">
        <v>2765</v>
      </c>
      <c r="G18" s="133">
        <v>2.9689553572195544E-3</v>
      </c>
      <c r="H18" s="13"/>
    </row>
    <row r="19" spans="1:8" s="12" customFormat="1" ht="41.25" customHeight="1">
      <c r="A19" s="30" t="s">
        <v>119</v>
      </c>
      <c r="B19" s="17">
        <v>935907</v>
      </c>
      <c r="C19" s="17">
        <v>466381</v>
      </c>
      <c r="D19" s="17">
        <v>469526</v>
      </c>
      <c r="E19" s="18">
        <v>333400</v>
      </c>
      <c r="F19" s="32">
        <v>1838</v>
      </c>
      <c r="G19" s="133">
        <v>1.9677347176707501E-3</v>
      </c>
      <c r="H19" s="13"/>
    </row>
    <row r="20" spans="1:8" s="12" customFormat="1" ht="41.25" customHeight="1">
      <c r="A20" s="30" t="s">
        <v>120</v>
      </c>
      <c r="B20" s="17">
        <v>938031</v>
      </c>
      <c r="C20" s="17">
        <v>467489</v>
      </c>
      <c r="D20" s="17">
        <v>470542</v>
      </c>
      <c r="E20" s="18">
        <v>334022</v>
      </c>
      <c r="F20" s="32">
        <v>2124</v>
      </c>
      <c r="G20" s="133">
        <v>2.269456260077123E-3</v>
      </c>
      <c r="H20" s="13"/>
    </row>
    <row r="21" spans="1:8" s="12" customFormat="1" ht="41.25" customHeight="1">
      <c r="A21" s="30" t="s">
        <v>121</v>
      </c>
      <c r="B21" s="17">
        <v>940280</v>
      </c>
      <c r="C21" s="17">
        <v>468734</v>
      </c>
      <c r="D21" s="17">
        <v>471546</v>
      </c>
      <c r="E21" s="18">
        <v>334730</v>
      </c>
      <c r="F21" s="32">
        <v>2249</v>
      </c>
      <c r="G21" s="133">
        <v>2.3975753466569868E-3</v>
      </c>
      <c r="H21" s="13"/>
    </row>
    <row r="22" spans="1:8" s="12" customFormat="1" ht="41.25" customHeight="1">
      <c r="A22" s="30" t="s">
        <v>122</v>
      </c>
      <c r="B22" s="17">
        <v>942565</v>
      </c>
      <c r="C22" s="17">
        <v>469859</v>
      </c>
      <c r="D22" s="17">
        <v>472706</v>
      </c>
      <c r="E22" s="18">
        <v>335540</v>
      </c>
      <c r="F22" s="32">
        <v>2285</v>
      </c>
      <c r="G22" s="133">
        <v>2.4301271961543369E-3</v>
      </c>
      <c r="H22" s="13"/>
    </row>
    <row r="23" spans="1:8" s="12" customFormat="1" ht="41.25" customHeight="1">
      <c r="A23" s="30" t="s">
        <v>123</v>
      </c>
      <c r="B23" s="17">
        <v>945632</v>
      </c>
      <c r="C23" s="17">
        <v>471443</v>
      </c>
      <c r="D23" s="17">
        <v>474189</v>
      </c>
      <c r="E23" s="18">
        <v>336393</v>
      </c>
      <c r="F23" s="32">
        <v>3067</v>
      </c>
      <c r="G23" s="133">
        <v>3.2538869998355552E-3</v>
      </c>
      <c r="H23" s="13"/>
    </row>
    <row r="24" spans="1:8" s="12" customFormat="1" ht="41.25" customHeight="1">
      <c r="A24" s="30" t="s">
        <v>124</v>
      </c>
      <c r="B24" s="17">
        <v>948057</v>
      </c>
      <c r="C24" s="17">
        <v>472732</v>
      </c>
      <c r="D24" s="17">
        <v>475325</v>
      </c>
      <c r="E24" s="18">
        <v>337299</v>
      </c>
      <c r="F24" s="32">
        <v>2425</v>
      </c>
      <c r="G24" s="133">
        <v>2.564422523772461E-3</v>
      </c>
      <c r="H24" s="13"/>
    </row>
    <row r="25" spans="1:8" s="12" customFormat="1" ht="41.25" customHeight="1">
      <c r="A25" s="30" t="s">
        <v>125</v>
      </c>
      <c r="B25" s="17">
        <v>950700</v>
      </c>
      <c r="C25" s="17">
        <v>474001</v>
      </c>
      <c r="D25" s="17">
        <v>476699</v>
      </c>
      <c r="E25" s="18">
        <v>338325</v>
      </c>
      <c r="F25" s="32">
        <v>2643</v>
      </c>
      <c r="G25" s="133">
        <v>2.8E-3</v>
      </c>
      <c r="H25" s="13"/>
    </row>
    <row r="26" spans="1:8" s="12" customFormat="1" ht="41.25" customHeight="1">
      <c r="A26" s="30" t="s">
        <v>126</v>
      </c>
      <c r="B26" s="17">
        <v>953084</v>
      </c>
      <c r="C26" s="17">
        <v>475144</v>
      </c>
      <c r="D26" s="17">
        <v>477940</v>
      </c>
      <c r="E26" s="18">
        <v>339315</v>
      </c>
      <c r="F26" s="32">
        <v>2384</v>
      </c>
      <c r="G26" s="133">
        <v>2.5000000000000001E-3</v>
      </c>
      <c r="H26" s="13"/>
    </row>
    <row r="27" spans="1:8" s="12" customFormat="1" ht="41.25" customHeight="1">
      <c r="A27" s="30" t="s">
        <v>127</v>
      </c>
      <c r="B27" s="17">
        <v>954084</v>
      </c>
      <c r="C27" s="17">
        <v>475395</v>
      </c>
      <c r="D27" s="17">
        <v>478689</v>
      </c>
      <c r="E27" s="18">
        <v>339966</v>
      </c>
      <c r="F27" s="32">
        <v>1000</v>
      </c>
      <c r="G27" s="133">
        <v>1E-3</v>
      </c>
      <c r="H27" s="13"/>
    </row>
    <row r="28" spans="1:8" s="12" customFormat="1" ht="41.25" customHeight="1">
      <c r="A28" s="30" t="s">
        <v>128</v>
      </c>
      <c r="B28" s="17">
        <v>955907</v>
      </c>
      <c r="C28" s="17">
        <v>476280</v>
      </c>
      <c r="D28" s="17">
        <v>479627</v>
      </c>
      <c r="E28" s="18">
        <v>340748</v>
      </c>
      <c r="F28" s="32">
        <v>1823</v>
      </c>
      <c r="G28" s="133">
        <v>1.9E-3</v>
      </c>
      <c r="H28" s="13"/>
    </row>
    <row r="29" spans="1:8" s="12" customFormat="1" ht="41.25" customHeight="1">
      <c r="A29" s="30" t="s">
        <v>132</v>
      </c>
      <c r="B29" s="17">
        <v>956758</v>
      </c>
      <c r="C29" s="17">
        <v>476740</v>
      </c>
      <c r="D29" s="17">
        <v>480018</v>
      </c>
      <c r="E29" s="18">
        <v>341069</v>
      </c>
      <c r="F29" s="32">
        <v>851</v>
      </c>
      <c r="G29" s="133">
        <v>8.9999999999999998E-4</v>
      </c>
      <c r="H29" s="13"/>
    </row>
    <row r="30" spans="1:8" s="12" customFormat="1" ht="41.25" customHeight="1">
      <c r="A30" s="30" t="s">
        <v>133</v>
      </c>
      <c r="B30" s="17">
        <v>958904</v>
      </c>
      <c r="C30" s="17">
        <v>477757</v>
      </c>
      <c r="D30" s="17">
        <v>481147</v>
      </c>
      <c r="E30" s="19">
        <v>342164</v>
      </c>
      <c r="F30" s="32">
        <v>2146</v>
      </c>
      <c r="G30" s="133">
        <v>2.2000000000000001E-3</v>
      </c>
      <c r="H30" s="13"/>
    </row>
    <row r="31" spans="1:8" s="12" customFormat="1" ht="41.25" customHeight="1">
      <c r="A31" s="30" t="s">
        <v>134</v>
      </c>
      <c r="B31" s="17">
        <v>961019</v>
      </c>
      <c r="C31" s="17">
        <v>478832</v>
      </c>
      <c r="D31" s="17">
        <v>482187</v>
      </c>
      <c r="E31" s="19">
        <v>342711</v>
      </c>
      <c r="F31" s="32">
        <v>2115</v>
      </c>
      <c r="G31" s="133">
        <v>2.2000000000000001E-3</v>
      </c>
      <c r="H31" s="13"/>
    </row>
    <row r="32" spans="1:8" s="12" customFormat="1" ht="41.25" customHeight="1">
      <c r="A32" s="30" t="s">
        <v>135</v>
      </c>
      <c r="B32" s="17">
        <v>963630</v>
      </c>
      <c r="C32" s="17">
        <v>480183</v>
      </c>
      <c r="D32" s="17">
        <v>483447</v>
      </c>
      <c r="E32" s="19">
        <v>343476</v>
      </c>
      <c r="F32" s="32">
        <v>2611</v>
      </c>
      <c r="G32" s="133">
        <v>2.7000000000000001E-3</v>
      </c>
      <c r="H32" s="13"/>
    </row>
    <row r="33" spans="1:8" s="12" customFormat="1" ht="41.25" customHeight="1">
      <c r="A33" s="30" t="s">
        <v>136</v>
      </c>
      <c r="B33" s="17">
        <v>965452</v>
      </c>
      <c r="C33" s="17">
        <v>481145</v>
      </c>
      <c r="D33" s="17">
        <v>484307</v>
      </c>
      <c r="E33" s="19">
        <v>343960</v>
      </c>
      <c r="F33" s="32">
        <v>1822</v>
      </c>
      <c r="G33" s="133">
        <v>1.8E-3</v>
      </c>
      <c r="H33" s="13"/>
    </row>
    <row r="34" spans="1:8" s="12" customFormat="1" ht="41.25" customHeight="1">
      <c r="A34" s="30" t="s">
        <v>138</v>
      </c>
      <c r="B34" s="17">
        <v>967827</v>
      </c>
      <c r="C34" s="17">
        <v>482549</v>
      </c>
      <c r="D34" s="17">
        <v>485278</v>
      </c>
      <c r="E34" s="19">
        <v>344457</v>
      </c>
      <c r="F34" s="32">
        <v>2375</v>
      </c>
      <c r="G34" s="133">
        <v>2.5000000000000001E-3</v>
      </c>
      <c r="H34" s="13"/>
    </row>
    <row r="35" spans="1:8" s="12" customFormat="1" ht="41.25" customHeight="1">
      <c r="A35" s="30" t="s">
        <v>139</v>
      </c>
      <c r="B35" s="17">
        <v>970446</v>
      </c>
      <c r="C35" s="17">
        <v>484009</v>
      </c>
      <c r="D35" s="17">
        <v>486437</v>
      </c>
      <c r="E35" s="19">
        <v>345067</v>
      </c>
      <c r="F35" s="32">
        <v>2619</v>
      </c>
      <c r="G35" s="133">
        <v>2.7000000000000001E-3</v>
      </c>
      <c r="H35" s="13"/>
    </row>
    <row r="36" spans="1:8" s="12" customFormat="1" ht="41.25" customHeight="1">
      <c r="A36" s="30" t="s">
        <v>140</v>
      </c>
      <c r="B36" s="17">
        <v>972100</v>
      </c>
      <c r="C36" s="17">
        <v>484974</v>
      </c>
      <c r="D36" s="17">
        <v>487126</v>
      </c>
      <c r="E36" s="19">
        <v>345775</v>
      </c>
      <c r="F36" s="32">
        <v>1654</v>
      </c>
      <c r="G36" s="133">
        <v>1.6999999999999999E-3</v>
      </c>
      <c r="H36" s="13"/>
    </row>
    <row r="37" spans="1:8" s="12" customFormat="1" ht="41.25" customHeight="1">
      <c r="A37" s="30" t="s">
        <v>141</v>
      </c>
      <c r="B37" s="17">
        <v>973778</v>
      </c>
      <c r="C37" s="17">
        <v>485821</v>
      </c>
      <c r="D37" s="17">
        <v>487957</v>
      </c>
      <c r="E37" s="19">
        <v>346411</v>
      </c>
      <c r="F37" s="32">
        <v>1678</v>
      </c>
      <c r="G37" s="133">
        <v>1.6999999999999999E-3</v>
      </c>
      <c r="H37" s="13"/>
    </row>
    <row r="38" spans="1:8" s="12" customFormat="1" ht="41.25" customHeight="1">
      <c r="A38" s="30" t="s">
        <v>142</v>
      </c>
      <c r="B38" s="17">
        <v>974930</v>
      </c>
      <c r="C38" s="17">
        <v>486433</v>
      </c>
      <c r="D38" s="17">
        <v>488497</v>
      </c>
      <c r="E38" s="19">
        <v>347017</v>
      </c>
      <c r="F38" s="32">
        <v>1152</v>
      </c>
      <c r="G38" s="133">
        <v>1.1999999999999999E-3</v>
      </c>
      <c r="H38" s="13"/>
    </row>
    <row r="39" spans="1:8" s="12" customFormat="1" ht="41.25" customHeight="1">
      <c r="A39" s="30" t="s">
        <v>143</v>
      </c>
      <c r="B39" s="17">
        <v>975535</v>
      </c>
      <c r="C39" s="17">
        <v>486453</v>
      </c>
      <c r="D39" s="17">
        <v>489082</v>
      </c>
      <c r="E39" s="19">
        <v>347540</v>
      </c>
      <c r="F39" s="32">
        <v>605</v>
      </c>
      <c r="G39" s="133">
        <v>5.9999999999999995E-4</v>
      </c>
      <c r="H39" s="13"/>
    </row>
    <row r="40" spans="1:8" s="12" customFormat="1" ht="41.25" customHeight="1">
      <c r="A40" s="30" t="s">
        <v>144</v>
      </c>
      <c r="B40" s="17">
        <v>976883</v>
      </c>
      <c r="C40" s="17">
        <v>487021</v>
      </c>
      <c r="D40" s="17">
        <v>489862</v>
      </c>
      <c r="E40" s="19">
        <v>348064</v>
      </c>
      <c r="F40" s="32">
        <v>1345</v>
      </c>
      <c r="G40" s="133">
        <v>1.4E-3</v>
      </c>
      <c r="H40" s="13"/>
    </row>
    <row r="41" spans="1:8" s="12" customFormat="1" ht="41.25" customHeight="1">
      <c r="A41" s="30" t="s">
        <v>145</v>
      </c>
      <c r="B41" s="17">
        <v>978184</v>
      </c>
      <c r="C41" s="17">
        <v>487646</v>
      </c>
      <c r="D41" s="17">
        <v>490538</v>
      </c>
      <c r="E41" s="19">
        <v>348473</v>
      </c>
      <c r="F41" s="32">
        <v>1301</v>
      </c>
      <c r="G41" s="133">
        <v>1.2999999999999999E-3</v>
      </c>
      <c r="H41" s="13"/>
    </row>
    <row r="42" spans="1:8" s="12" customFormat="1" ht="41.25" customHeight="1">
      <c r="A42" s="30" t="s">
        <v>146</v>
      </c>
      <c r="B42" s="17">
        <v>979177</v>
      </c>
      <c r="C42" s="17">
        <v>488200</v>
      </c>
      <c r="D42" s="17">
        <v>490977</v>
      </c>
      <c r="E42" s="19">
        <v>349175</v>
      </c>
      <c r="F42" s="32">
        <v>993</v>
      </c>
      <c r="G42" s="133">
        <v>1E-3</v>
      </c>
      <c r="H42" s="13"/>
    </row>
    <row r="43" spans="1:8" s="12" customFormat="1" ht="41.25" customHeight="1">
      <c r="A43" s="30" t="s">
        <v>147</v>
      </c>
      <c r="B43" s="17">
        <v>981367</v>
      </c>
      <c r="C43" s="17">
        <v>489406</v>
      </c>
      <c r="D43" s="17">
        <v>491961</v>
      </c>
      <c r="E43" s="19">
        <v>349686</v>
      </c>
      <c r="F43" s="32">
        <v>2190</v>
      </c>
      <c r="G43" s="133">
        <v>2.2000000000000001E-3</v>
      </c>
      <c r="H43" s="13"/>
    </row>
    <row r="44" spans="1:8" s="12" customFormat="1" ht="41.25" customHeight="1">
      <c r="A44" s="30" t="s">
        <v>148</v>
      </c>
      <c r="B44" s="17">
        <v>983094</v>
      </c>
      <c r="C44" s="17">
        <v>490413</v>
      </c>
      <c r="D44" s="17">
        <v>492681</v>
      </c>
      <c r="E44" s="19">
        <v>350087</v>
      </c>
      <c r="F44" s="32">
        <v>1727</v>
      </c>
      <c r="G44" s="133">
        <v>1.8E-3</v>
      </c>
      <c r="H44" s="13"/>
    </row>
    <row r="45" spans="1:8" s="12" customFormat="1" ht="41.25" customHeight="1">
      <c r="A45" s="30" t="s">
        <v>149</v>
      </c>
      <c r="B45" s="17">
        <v>984528</v>
      </c>
      <c r="C45" s="17">
        <v>491148</v>
      </c>
      <c r="D45" s="17">
        <v>493380</v>
      </c>
      <c r="E45" s="19">
        <v>350556</v>
      </c>
      <c r="F45" s="32">
        <v>1434</v>
      </c>
      <c r="G45" s="133">
        <v>1.5E-3</v>
      </c>
      <c r="H45" s="13"/>
    </row>
    <row r="46" spans="1:8" s="12" customFormat="1" ht="41.25" customHeight="1">
      <c r="A46" s="30" t="s">
        <v>150</v>
      </c>
      <c r="B46" s="17">
        <v>986298</v>
      </c>
      <c r="C46" s="17">
        <v>492111</v>
      </c>
      <c r="D46" s="17">
        <v>494187</v>
      </c>
      <c r="E46" s="19">
        <v>351169</v>
      </c>
      <c r="F46" s="32">
        <v>1770</v>
      </c>
      <c r="G46" s="133">
        <v>1.8E-3</v>
      </c>
      <c r="H46" s="13"/>
    </row>
    <row r="47" spans="1:8" s="12" customFormat="1" ht="41.25" customHeight="1">
      <c r="A47" s="30" t="s">
        <v>151</v>
      </c>
      <c r="B47" s="17">
        <v>988092</v>
      </c>
      <c r="C47" s="17">
        <v>493017</v>
      </c>
      <c r="D47" s="17">
        <v>495075</v>
      </c>
      <c r="E47" s="19">
        <v>351450</v>
      </c>
      <c r="F47" s="32">
        <v>1794</v>
      </c>
      <c r="G47" s="133">
        <v>1.8E-3</v>
      </c>
      <c r="H47" s="13"/>
    </row>
    <row r="48" spans="1:8" s="12" customFormat="1" ht="41.25" customHeight="1">
      <c r="A48" s="30" t="s">
        <v>152</v>
      </c>
      <c r="B48" s="17">
        <v>989086</v>
      </c>
      <c r="C48" s="17">
        <v>493499</v>
      </c>
      <c r="D48" s="17">
        <v>495587</v>
      </c>
      <c r="E48" s="19">
        <v>351902</v>
      </c>
      <c r="F48" s="32">
        <f>B48-B47</f>
        <v>994</v>
      </c>
      <c r="G48" s="133">
        <v>2.8E-3</v>
      </c>
      <c r="H48" s="13"/>
    </row>
    <row r="49" spans="1:9" s="12" customFormat="1" ht="41.25" customHeight="1">
      <c r="A49" s="30" t="s">
        <v>154</v>
      </c>
      <c r="B49" s="17">
        <v>990516</v>
      </c>
      <c r="C49" s="17">
        <v>494128</v>
      </c>
      <c r="D49" s="17">
        <v>496388</v>
      </c>
      <c r="E49" s="19">
        <v>352464</v>
      </c>
      <c r="F49" s="32">
        <f t="shared" ref="F49:F80" si="0">B49-B48</f>
        <v>1430</v>
      </c>
      <c r="G49" s="133">
        <v>1.4E-3</v>
      </c>
      <c r="H49" s="13"/>
    </row>
    <row r="50" spans="1:9" s="12" customFormat="1" ht="41.25" customHeight="1">
      <c r="A50" s="30" t="s">
        <v>153</v>
      </c>
      <c r="B50" s="17">
        <v>991867</v>
      </c>
      <c r="C50" s="17">
        <v>494689</v>
      </c>
      <c r="D50" s="17">
        <v>497178</v>
      </c>
      <c r="E50" s="19">
        <v>353147</v>
      </c>
      <c r="F50" s="32">
        <f t="shared" si="0"/>
        <v>1351</v>
      </c>
      <c r="G50" s="133">
        <v>1.4E-3</v>
      </c>
      <c r="H50" s="13"/>
    </row>
    <row r="51" spans="1:9" s="12" customFormat="1" ht="41.25" customHeight="1">
      <c r="A51" s="30" t="s">
        <v>155</v>
      </c>
      <c r="B51" s="17">
        <v>992383</v>
      </c>
      <c r="C51" s="17">
        <v>494490</v>
      </c>
      <c r="D51" s="17">
        <v>497893</v>
      </c>
      <c r="E51" s="19">
        <v>354013</v>
      </c>
      <c r="F51" s="32">
        <f t="shared" si="0"/>
        <v>516</v>
      </c>
      <c r="G51" s="133">
        <v>5.0000000000000001E-4</v>
      </c>
      <c r="H51" s="13"/>
    </row>
    <row r="52" spans="1:9" s="12" customFormat="1" ht="41.25" customHeight="1">
      <c r="A52" s="30" t="s">
        <v>156</v>
      </c>
      <c r="B52" s="17">
        <v>992396</v>
      </c>
      <c r="C52" s="17">
        <v>494438</v>
      </c>
      <c r="D52" s="17">
        <v>497958</v>
      </c>
      <c r="E52" s="19">
        <v>354267</v>
      </c>
      <c r="F52" s="32">
        <f t="shared" si="0"/>
        <v>13</v>
      </c>
      <c r="G52" s="133" t="s">
        <v>157</v>
      </c>
      <c r="H52" s="13"/>
    </row>
    <row r="53" spans="1:9" s="12" customFormat="1" ht="41.25" customHeight="1">
      <c r="A53" s="30" t="s">
        <v>158</v>
      </c>
      <c r="B53" s="17">
        <v>992396</v>
      </c>
      <c r="C53" s="17">
        <v>494421</v>
      </c>
      <c r="D53" s="17">
        <v>497975</v>
      </c>
      <c r="E53" s="19">
        <v>354460</v>
      </c>
      <c r="F53" s="32">
        <f t="shared" si="0"/>
        <v>0</v>
      </c>
      <c r="G53" s="133" t="s">
        <v>157</v>
      </c>
      <c r="H53" s="13"/>
    </row>
    <row r="54" spans="1:9" s="12" customFormat="1" ht="41.25" customHeight="1">
      <c r="A54" s="30" t="s">
        <v>159</v>
      </c>
      <c r="B54" s="17">
        <v>992633</v>
      </c>
      <c r="C54" s="17">
        <v>494664</v>
      </c>
      <c r="D54" s="17">
        <v>497969</v>
      </c>
      <c r="E54" s="19">
        <v>354924</v>
      </c>
      <c r="F54" s="32">
        <f t="shared" si="0"/>
        <v>237</v>
      </c>
      <c r="G54" s="133" t="s">
        <v>160</v>
      </c>
      <c r="H54" s="13"/>
    </row>
    <row r="55" spans="1:9" s="12" customFormat="1" ht="41.25" customHeight="1">
      <c r="A55" s="30" t="s">
        <v>163</v>
      </c>
      <c r="B55" s="17">
        <v>993560</v>
      </c>
      <c r="C55" s="17">
        <v>495103</v>
      </c>
      <c r="D55" s="17">
        <v>498457</v>
      </c>
      <c r="E55" s="19">
        <v>355364</v>
      </c>
      <c r="F55" s="32">
        <f t="shared" si="0"/>
        <v>927</v>
      </c>
      <c r="G55" s="133" t="s">
        <v>164</v>
      </c>
      <c r="H55" s="13"/>
    </row>
    <row r="56" spans="1:9" s="12" customFormat="1" ht="41.25" customHeight="1">
      <c r="A56" s="30" t="s">
        <v>161</v>
      </c>
      <c r="B56" s="17">
        <v>994945</v>
      </c>
      <c r="C56" s="17">
        <v>495696</v>
      </c>
      <c r="D56" s="17">
        <v>499249</v>
      </c>
      <c r="E56" s="19">
        <v>355817</v>
      </c>
      <c r="F56" s="32">
        <f t="shared" si="0"/>
        <v>1385</v>
      </c>
      <c r="G56" s="31" t="s">
        <v>162</v>
      </c>
      <c r="H56" s="13"/>
    </row>
    <row r="57" spans="1:9" s="12" customFormat="1" ht="41.25" customHeight="1">
      <c r="A57" s="30" t="s">
        <v>165</v>
      </c>
      <c r="B57" s="17">
        <v>996628</v>
      </c>
      <c r="C57" s="17">
        <v>496642</v>
      </c>
      <c r="D57" s="17">
        <v>499986</v>
      </c>
      <c r="E57" s="19">
        <v>356545</v>
      </c>
      <c r="F57" s="32">
        <f t="shared" si="0"/>
        <v>1683</v>
      </c>
      <c r="G57" s="31" t="s">
        <v>166</v>
      </c>
      <c r="H57" s="13"/>
    </row>
    <row r="58" spans="1:9" s="12" customFormat="1" ht="41.25" customHeight="1">
      <c r="A58" s="30" t="s">
        <v>167</v>
      </c>
      <c r="B58" s="17">
        <f>C58+D58</f>
        <v>998079</v>
      </c>
      <c r="C58" s="17">
        <v>497384</v>
      </c>
      <c r="D58" s="17">
        <v>500695</v>
      </c>
      <c r="E58" s="19">
        <v>357225</v>
      </c>
      <c r="F58" s="32">
        <f t="shared" si="0"/>
        <v>1451</v>
      </c>
      <c r="G58" s="31" t="s">
        <v>168</v>
      </c>
      <c r="H58" s="13"/>
    </row>
    <row r="59" spans="1:9" s="12" customFormat="1" ht="41.25" customHeight="1">
      <c r="A59" s="30" t="s">
        <v>169</v>
      </c>
      <c r="B59" s="17">
        <v>999941</v>
      </c>
      <c r="C59" s="17">
        <v>498554</v>
      </c>
      <c r="D59" s="17">
        <v>501387</v>
      </c>
      <c r="E59" s="19">
        <v>357856</v>
      </c>
      <c r="F59" s="32">
        <f t="shared" si="0"/>
        <v>1862</v>
      </c>
      <c r="G59" s="31" t="s">
        <v>170</v>
      </c>
      <c r="H59" s="13"/>
    </row>
    <row r="60" spans="1:9" s="12" customFormat="1" ht="41.25" customHeight="1">
      <c r="A60" s="30" t="s">
        <v>171</v>
      </c>
      <c r="B60" s="17">
        <v>1000945</v>
      </c>
      <c r="C60" s="17">
        <v>499165</v>
      </c>
      <c r="D60" s="17">
        <v>501780</v>
      </c>
      <c r="E60" s="19">
        <v>358390</v>
      </c>
      <c r="F60" s="32">
        <f t="shared" si="0"/>
        <v>1004</v>
      </c>
      <c r="G60" s="31" t="s">
        <v>172</v>
      </c>
      <c r="H60" s="13"/>
    </row>
    <row r="61" spans="1:9" s="12" customFormat="1" ht="41.25" customHeight="1">
      <c r="A61" s="30" t="s">
        <v>173</v>
      </c>
      <c r="B61" s="17">
        <v>1002242</v>
      </c>
      <c r="C61" s="17">
        <v>499680</v>
      </c>
      <c r="D61" s="17">
        <v>502562</v>
      </c>
      <c r="E61" s="19">
        <v>359142</v>
      </c>
      <c r="F61" s="32">
        <f t="shared" si="0"/>
        <v>1297</v>
      </c>
      <c r="G61" s="31" t="s">
        <v>174</v>
      </c>
      <c r="H61" s="13"/>
    </row>
    <row r="62" spans="1:9" s="12" customFormat="1" ht="41.25" customHeight="1">
      <c r="A62" s="30" t="s">
        <v>175</v>
      </c>
      <c r="B62" s="17">
        <v>1004383</v>
      </c>
      <c r="C62" s="17">
        <v>500748</v>
      </c>
      <c r="D62" s="17">
        <v>503635</v>
      </c>
      <c r="E62" s="19">
        <v>360424</v>
      </c>
      <c r="F62" s="32">
        <f t="shared" si="0"/>
        <v>2141</v>
      </c>
      <c r="G62" s="31" t="s">
        <v>176</v>
      </c>
      <c r="H62" s="13"/>
    </row>
    <row r="63" spans="1:9" s="12" customFormat="1" ht="41.25" customHeight="1">
      <c r="A63" s="30" t="s">
        <v>177</v>
      </c>
      <c r="B63" s="17">
        <v>1006467</v>
      </c>
      <c r="C63" s="17">
        <v>501543</v>
      </c>
      <c r="D63" s="17">
        <v>504924</v>
      </c>
      <c r="E63" s="19">
        <v>362335</v>
      </c>
      <c r="F63" s="32">
        <f t="shared" si="0"/>
        <v>2084</v>
      </c>
      <c r="G63" s="31" t="s">
        <v>178</v>
      </c>
      <c r="H63" s="13"/>
    </row>
    <row r="64" spans="1:9" s="12" customFormat="1" ht="41.25" customHeight="1">
      <c r="A64" s="30" t="s">
        <v>180</v>
      </c>
      <c r="B64" s="17">
        <v>1008012</v>
      </c>
      <c r="C64" s="17">
        <v>502100</v>
      </c>
      <c r="D64" s="17">
        <v>505912</v>
      </c>
      <c r="E64" s="19">
        <v>363559</v>
      </c>
      <c r="F64" s="32">
        <f t="shared" si="0"/>
        <v>1545</v>
      </c>
      <c r="G64" s="31" t="s">
        <v>179</v>
      </c>
      <c r="H64" s="13"/>
      <c r="I64" s="39"/>
    </row>
    <row r="65" spans="1:9" s="12" customFormat="1" ht="41.25" customHeight="1">
      <c r="A65" s="30" t="s">
        <v>181</v>
      </c>
      <c r="B65" s="17">
        <v>1008169</v>
      </c>
      <c r="C65" s="17">
        <v>502175</v>
      </c>
      <c r="D65" s="17">
        <v>505994</v>
      </c>
      <c r="E65" s="19">
        <v>363890</v>
      </c>
      <c r="F65" s="32">
        <f t="shared" si="0"/>
        <v>157</v>
      </c>
      <c r="G65" s="31" t="s">
        <v>182</v>
      </c>
      <c r="H65" s="13"/>
      <c r="I65" s="39"/>
    </row>
    <row r="66" spans="1:9" s="12" customFormat="1" ht="41.25" customHeight="1">
      <c r="A66" s="30" t="s">
        <v>184</v>
      </c>
      <c r="B66" s="17">
        <v>1008858</v>
      </c>
      <c r="C66" s="17">
        <v>502499</v>
      </c>
      <c r="D66" s="17">
        <v>506359</v>
      </c>
      <c r="E66" s="19">
        <v>364615</v>
      </c>
      <c r="F66" s="32">
        <f t="shared" si="0"/>
        <v>689</v>
      </c>
      <c r="G66" s="31" t="s">
        <v>185</v>
      </c>
      <c r="H66" s="13"/>
      <c r="I66" s="39"/>
    </row>
    <row r="67" spans="1:9" s="12" customFormat="1" ht="41.25" customHeight="1">
      <c r="A67" s="30" t="s">
        <v>186</v>
      </c>
      <c r="B67" s="17">
        <v>1010163</v>
      </c>
      <c r="C67" s="17">
        <v>503304</v>
      </c>
      <c r="D67" s="17">
        <v>506859</v>
      </c>
      <c r="E67" s="19">
        <v>365213</v>
      </c>
      <c r="F67" s="32">
        <f t="shared" si="0"/>
        <v>1305</v>
      </c>
      <c r="G67" s="31" t="s">
        <v>187</v>
      </c>
      <c r="H67" s="13"/>
      <c r="I67" s="39"/>
    </row>
    <row r="68" spans="1:9" s="12" customFormat="1" ht="41.25" customHeight="1">
      <c r="A68" s="30" t="s">
        <v>188</v>
      </c>
      <c r="B68" s="17">
        <v>1011259</v>
      </c>
      <c r="C68" s="17">
        <v>503922</v>
      </c>
      <c r="D68" s="17">
        <v>507337</v>
      </c>
      <c r="E68" s="19">
        <v>365683</v>
      </c>
      <c r="F68" s="32">
        <f t="shared" si="0"/>
        <v>1096</v>
      </c>
      <c r="G68" s="31" t="s">
        <v>189</v>
      </c>
      <c r="H68" s="13"/>
      <c r="I68" s="39"/>
    </row>
    <row r="69" spans="1:9" s="12" customFormat="1" ht="41.25" customHeight="1">
      <c r="A69" s="30" t="s">
        <v>190</v>
      </c>
      <c r="B69" s="17">
        <v>1012417</v>
      </c>
      <c r="C69" s="17">
        <v>504627</v>
      </c>
      <c r="D69" s="17">
        <v>507790</v>
      </c>
      <c r="E69" s="19">
        <v>366232</v>
      </c>
      <c r="F69" s="32">
        <f t="shared" si="0"/>
        <v>1158</v>
      </c>
      <c r="G69" s="31" t="s">
        <v>189</v>
      </c>
      <c r="H69" s="13"/>
      <c r="I69" s="39"/>
    </row>
    <row r="70" spans="1:9" s="12" customFormat="1" ht="41.25" customHeight="1">
      <c r="A70" s="30" t="s">
        <v>191</v>
      </c>
      <c r="B70" s="17">
        <f>C70+D70</f>
        <v>1013429</v>
      </c>
      <c r="C70" s="17">
        <v>505144</v>
      </c>
      <c r="D70" s="17">
        <v>508285</v>
      </c>
      <c r="E70" s="19">
        <v>366740</v>
      </c>
      <c r="F70" s="32">
        <f t="shared" si="0"/>
        <v>1012</v>
      </c>
      <c r="G70" s="31" t="s">
        <v>172</v>
      </c>
      <c r="H70" s="13"/>
      <c r="I70" s="39"/>
    </row>
    <row r="71" spans="1:9" s="12" customFormat="1" ht="41.25" customHeight="1">
      <c r="A71" s="30" t="s">
        <v>192</v>
      </c>
      <c r="B71" s="17">
        <v>1015075</v>
      </c>
      <c r="C71" s="17">
        <v>506035</v>
      </c>
      <c r="D71" s="17">
        <v>509040</v>
      </c>
      <c r="E71" s="19">
        <v>367444</v>
      </c>
      <c r="F71" s="32">
        <f t="shared" si="0"/>
        <v>1646</v>
      </c>
      <c r="G71" s="31" t="s">
        <v>195</v>
      </c>
      <c r="H71" s="13"/>
      <c r="I71" s="39"/>
    </row>
    <row r="72" spans="1:9" s="12" customFormat="1" ht="41.25" customHeight="1">
      <c r="A72" s="30" t="s">
        <v>193</v>
      </c>
      <c r="B72" s="17">
        <v>1016370</v>
      </c>
      <c r="C72" s="17">
        <v>506741</v>
      </c>
      <c r="D72" s="17">
        <v>509629</v>
      </c>
      <c r="E72" s="19">
        <v>368127</v>
      </c>
      <c r="F72" s="32">
        <f t="shared" si="0"/>
        <v>1295</v>
      </c>
      <c r="G72" s="31" t="s">
        <v>196</v>
      </c>
      <c r="H72" s="13"/>
      <c r="I72" s="39"/>
    </row>
    <row r="73" spans="1:9" s="12" customFormat="1" ht="41.25" customHeight="1">
      <c r="A73" s="30" t="s">
        <v>194</v>
      </c>
      <c r="B73" s="17">
        <v>1018005</v>
      </c>
      <c r="C73" s="17">
        <v>507369</v>
      </c>
      <c r="D73" s="17">
        <v>510636</v>
      </c>
      <c r="E73" s="19">
        <v>368968</v>
      </c>
      <c r="F73" s="32">
        <f t="shared" si="0"/>
        <v>1635</v>
      </c>
      <c r="G73" s="31" t="s">
        <v>195</v>
      </c>
      <c r="H73" s="13"/>
      <c r="I73" s="39"/>
    </row>
    <row r="74" spans="1:9" s="12" customFormat="1" ht="41.25" customHeight="1">
      <c r="A74" s="30" t="s">
        <v>197</v>
      </c>
      <c r="B74" s="17">
        <v>1019184</v>
      </c>
      <c r="C74" s="17">
        <v>507881</v>
      </c>
      <c r="D74" s="17">
        <v>511303</v>
      </c>
      <c r="E74" s="19">
        <v>369868</v>
      </c>
      <c r="F74" s="32">
        <f t="shared" si="0"/>
        <v>1179</v>
      </c>
      <c r="G74" s="31" t="s">
        <v>198</v>
      </c>
      <c r="H74" s="13"/>
    </row>
    <row r="75" spans="1:9" s="12" customFormat="1" ht="41.25" customHeight="1">
      <c r="A75" s="30" t="s">
        <v>199</v>
      </c>
      <c r="B75" s="17">
        <v>1019654</v>
      </c>
      <c r="C75" s="17">
        <v>507979</v>
      </c>
      <c r="D75" s="17">
        <v>511675</v>
      </c>
      <c r="E75" s="19">
        <v>370549</v>
      </c>
      <c r="F75" s="32">
        <f t="shared" si="0"/>
        <v>470</v>
      </c>
      <c r="G75" s="31" t="s">
        <v>200</v>
      </c>
      <c r="H75" s="13"/>
    </row>
    <row r="76" spans="1:9" ht="42.75" customHeight="1">
      <c r="A76" s="30" t="s">
        <v>206</v>
      </c>
      <c r="B76" s="17">
        <v>1021007</v>
      </c>
      <c r="C76" s="17">
        <v>508625</v>
      </c>
      <c r="D76" s="17">
        <v>512382</v>
      </c>
      <c r="E76" s="19">
        <v>371685</v>
      </c>
      <c r="F76" s="32">
        <f t="shared" si="0"/>
        <v>1353</v>
      </c>
      <c r="G76" s="31" t="s">
        <v>207</v>
      </c>
    </row>
    <row r="77" spans="1:9" ht="42.75" customHeight="1">
      <c r="A77" s="30" t="s">
        <v>208</v>
      </c>
      <c r="B77" s="17">
        <v>1023152</v>
      </c>
      <c r="C77" s="17">
        <v>509726</v>
      </c>
      <c r="D77" s="17">
        <v>513426</v>
      </c>
      <c r="E77" s="19">
        <v>372998</v>
      </c>
      <c r="F77" s="32">
        <f t="shared" si="0"/>
        <v>2145</v>
      </c>
      <c r="G77" s="31" t="s">
        <v>211</v>
      </c>
    </row>
    <row r="78" spans="1:9" ht="42.75" customHeight="1">
      <c r="A78" s="30" t="s">
        <v>209</v>
      </c>
      <c r="B78" s="17">
        <f>SUM(C78:D78)</f>
        <v>1024632</v>
      </c>
      <c r="C78" s="17">
        <v>510393</v>
      </c>
      <c r="D78" s="17">
        <v>514239</v>
      </c>
      <c r="E78" s="19">
        <v>374166</v>
      </c>
      <c r="F78" s="32">
        <f t="shared" si="0"/>
        <v>1480</v>
      </c>
      <c r="G78" s="31" t="s">
        <v>210</v>
      </c>
    </row>
    <row r="79" spans="1:9" ht="42.75" customHeight="1">
      <c r="A79" s="30" t="s">
        <v>212</v>
      </c>
      <c r="B79" s="17">
        <v>1025783</v>
      </c>
      <c r="C79" s="17">
        <v>510935</v>
      </c>
      <c r="D79" s="17">
        <v>514848</v>
      </c>
      <c r="E79" s="19">
        <v>375064</v>
      </c>
      <c r="F79" s="32">
        <f t="shared" si="0"/>
        <v>1151</v>
      </c>
      <c r="G79" s="31" t="s">
        <v>189</v>
      </c>
    </row>
    <row r="80" spans="1:9" ht="42.75" customHeight="1">
      <c r="A80" s="30" t="s">
        <v>213</v>
      </c>
      <c r="B80" s="17">
        <f>SUM(C80:D80)</f>
        <v>1027167</v>
      </c>
      <c r="C80" s="17">
        <v>511480</v>
      </c>
      <c r="D80" s="17">
        <v>515687</v>
      </c>
      <c r="E80" s="19">
        <v>375809</v>
      </c>
      <c r="F80" s="32">
        <f t="shared" si="0"/>
        <v>1384</v>
      </c>
      <c r="G80" s="31" t="s">
        <v>174</v>
      </c>
    </row>
    <row r="81" spans="1:8" ht="42.75" customHeight="1">
      <c r="A81" s="30" t="s">
        <v>214</v>
      </c>
      <c r="B81" s="17">
        <v>1028642</v>
      </c>
      <c r="C81" s="17">
        <v>512258</v>
      </c>
      <c r="D81" s="17">
        <v>516384</v>
      </c>
      <c r="E81" s="19">
        <v>376535</v>
      </c>
      <c r="F81" s="32">
        <f>B81-B80</f>
        <v>1475</v>
      </c>
      <c r="G81" s="31" t="s">
        <v>215</v>
      </c>
      <c r="H81" s="135"/>
    </row>
    <row r="82" spans="1:8" ht="42.75" customHeight="1">
      <c r="A82" s="30" t="s">
        <v>216</v>
      </c>
      <c r="B82" s="17">
        <v>1029988</v>
      </c>
      <c r="C82" s="17">
        <v>513166</v>
      </c>
      <c r="D82" s="17">
        <v>516822</v>
      </c>
      <c r="E82" s="19">
        <v>377137</v>
      </c>
      <c r="F82" s="32">
        <f t="shared" ref="F82:F93" si="1">B82-B81</f>
        <v>1346</v>
      </c>
      <c r="G82" s="139" t="s">
        <v>198</v>
      </c>
      <c r="H82" s="135"/>
    </row>
    <row r="83" spans="1:8" ht="42.75" customHeight="1">
      <c r="A83" s="30" t="s">
        <v>217</v>
      </c>
      <c r="B83" s="17">
        <v>1035058</v>
      </c>
      <c r="C83" s="17">
        <v>515981</v>
      </c>
      <c r="D83" s="17">
        <v>519077</v>
      </c>
      <c r="E83" s="19">
        <v>379247</v>
      </c>
      <c r="F83" s="32">
        <f t="shared" si="1"/>
        <v>5070</v>
      </c>
      <c r="G83" s="31" t="s">
        <v>235</v>
      </c>
      <c r="H83" s="135"/>
    </row>
    <row r="84" spans="1:8" ht="42.75" customHeight="1">
      <c r="A84" s="30" t="s">
        <v>219</v>
      </c>
      <c r="B84" s="17">
        <v>1039984</v>
      </c>
      <c r="C84" s="17">
        <v>518587</v>
      </c>
      <c r="D84" s="17">
        <v>521397</v>
      </c>
      <c r="E84" s="19">
        <v>381814</v>
      </c>
      <c r="F84" s="32">
        <f t="shared" si="1"/>
        <v>4926</v>
      </c>
      <c r="G84" s="31" t="s">
        <v>223</v>
      </c>
      <c r="H84" s="135"/>
    </row>
    <row r="85" spans="1:8" ht="42.75" customHeight="1">
      <c r="A85" s="30" t="s">
        <v>220</v>
      </c>
      <c r="B85" s="17">
        <v>1044854</v>
      </c>
      <c r="C85" s="17">
        <v>520894</v>
      </c>
      <c r="D85" s="17">
        <v>523960</v>
      </c>
      <c r="E85" s="19">
        <v>384280</v>
      </c>
      <c r="F85" s="32">
        <f t="shared" si="1"/>
        <v>4870</v>
      </c>
      <c r="G85" s="31" t="s">
        <v>225</v>
      </c>
      <c r="H85" s="135"/>
    </row>
    <row r="86" spans="1:8" ht="42.75" customHeight="1">
      <c r="A86" s="30" t="s">
        <v>222</v>
      </c>
      <c r="B86" s="17">
        <v>1049102</v>
      </c>
      <c r="C86" s="17">
        <v>522839</v>
      </c>
      <c r="D86" s="17">
        <v>526263</v>
      </c>
      <c r="E86" s="19">
        <v>386759</v>
      </c>
      <c r="F86" s="32">
        <f t="shared" si="1"/>
        <v>4248</v>
      </c>
      <c r="G86" s="31" t="s">
        <v>224</v>
      </c>
      <c r="H86" s="135"/>
    </row>
    <row r="87" spans="1:8" ht="42.75" customHeight="1">
      <c r="A87" s="30" t="s">
        <v>226</v>
      </c>
      <c r="B87" s="17">
        <v>1051009</v>
      </c>
      <c r="C87" s="17">
        <v>523516</v>
      </c>
      <c r="D87" s="17">
        <v>527493</v>
      </c>
      <c r="E87" s="19">
        <v>388384</v>
      </c>
      <c r="F87" s="32">
        <f t="shared" si="1"/>
        <v>1907</v>
      </c>
      <c r="G87" s="133">
        <v>1.8E-3</v>
      </c>
      <c r="H87" s="135"/>
    </row>
    <row r="88" spans="1:8" ht="42.75" customHeight="1">
      <c r="A88" s="30" t="s">
        <v>227</v>
      </c>
      <c r="B88" s="17">
        <v>1053522</v>
      </c>
      <c r="C88" s="17">
        <v>524661</v>
      </c>
      <c r="D88" s="17">
        <v>528861</v>
      </c>
      <c r="E88" s="19">
        <v>390137</v>
      </c>
      <c r="F88" s="32">
        <f t="shared" si="1"/>
        <v>2513</v>
      </c>
      <c r="G88" s="133">
        <f>F88/B87</f>
        <v>2.3910356619210684E-3</v>
      </c>
      <c r="H88" s="135"/>
    </row>
    <row r="89" spans="1:8" ht="42.75" customHeight="1">
      <c r="A89" s="30" t="s">
        <v>229</v>
      </c>
      <c r="B89" s="17">
        <v>1055369</v>
      </c>
      <c r="C89" s="17">
        <v>525652</v>
      </c>
      <c r="D89" s="17">
        <v>529717</v>
      </c>
      <c r="E89" s="19">
        <v>389975</v>
      </c>
      <c r="F89" s="32">
        <f t="shared" si="1"/>
        <v>1847</v>
      </c>
      <c r="G89" s="133">
        <f t="shared" ref="G89:G91" si="2">F89/B88</f>
        <v>1.7531669960380513E-3</v>
      </c>
      <c r="H89" s="135"/>
    </row>
    <row r="90" spans="1:8" ht="42.75" customHeight="1">
      <c r="A90" s="30" t="s">
        <v>231</v>
      </c>
      <c r="B90" s="17">
        <v>1056567</v>
      </c>
      <c r="C90" s="17">
        <v>526184</v>
      </c>
      <c r="D90" s="17">
        <v>530383</v>
      </c>
      <c r="E90" s="19">
        <v>391361</v>
      </c>
      <c r="F90" s="32">
        <f t="shared" si="1"/>
        <v>1198</v>
      </c>
      <c r="G90" s="133">
        <f t="shared" si="2"/>
        <v>1.1351479908922851E-3</v>
      </c>
      <c r="H90" s="135"/>
    </row>
    <row r="91" spans="1:8" ht="42.75" customHeight="1">
      <c r="A91" s="30" t="s">
        <v>232</v>
      </c>
      <c r="B91" s="17">
        <v>1057756</v>
      </c>
      <c r="C91" s="17">
        <v>526601</v>
      </c>
      <c r="D91" s="17">
        <v>531155</v>
      </c>
      <c r="E91" s="19">
        <v>393857</v>
      </c>
      <c r="F91" s="32">
        <f t="shared" si="1"/>
        <v>1189</v>
      </c>
      <c r="G91" s="133">
        <f t="shared" si="2"/>
        <v>1.1253427373749132E-3</v>
      </c>
      <c r="H91" s="135"/>
    </row>
    <row r="92" spans="1:8" ht="42.75" customHeight="1">
      <c r="A92" s="30" t="s">
        <v>233</v>
      </c>
      <c r="B92" s="17">
        <v>1060810</v>
      </c>
      <c r="C92" s="17">
        <v>528272</v>
      </c>
      <c r="D92" s="17">
        <v>532538</v>
      </c>
      <c r="E92" s="19">
        <v>395331</v>
      </c>
      <c r="F92" s="32">
        <f t="shared" si="1"/>
        <v>3054</v>
      </c>
      <c r="G92" s="133">
        <f>F92/B91</f>
        <v>2.8872443172149342E-3</v>
      </c>
      <c r="H92" s="135"/>
    </row>
    <row r="93" spans="1:8" ht="42.75" customHeight="1">
      <c r="A93" s="30" t="s">
        <v>234</v>
      </c>
      <c r="B93" s="17">
        <v>1064683</v>
      </c>
      <c r="C93" s="17">
        <v>530408</v>
      </c>
      <c r="D93" s="17">
        <v>534275</v>
      </c>
      <c r="E93" s="19">
        <v>397197</v>
      </c>
      <c r="F93" s="32">
        <f t="shared" si="1"/>
        <v>3873</v>
      </c>
      <c r="G93" s="133">
        <f>F93/B92</f>
        <v>3.6509836822805216E-3</v>
      </c>
      <c r="H93" s="135"/>
    </row>
    <row r="94" spans="1:8" ht="42.75" customHeight="1">
      <c r="A94" s="30" t="s">
        <v>244</v>
      </c>
      <c r="B94" s="17">
        <v>1067364</v>
      </c>
      <c r="C94" s="17">
        <v>531864</v>
      </c>
      <c r="D94" s="17">
        <v>535500</v>
      </c>
      <c r="E94" s="19">
        <v>398698</v>
      </c>
      <c r="F94" s="32">
        <f>B94-B93</f>
        <v>2681</v>
      </c>
      <c r="G94" s="133">
        <f>F94/B93</f>
        <v>2.5181204170631071E-3</v>
      </c>
      <c r="H94" s="135"/>
    </row>
    <row r="95" spans="1:8" ht="16.5">
      <c r="G95" s="142"/>
    </row>
    <row r="96" spans="1:8">
      <c r="A96" s="3" t="s">
        <v>66</v>
      </c>
      <c r="B96" s="25"/>
      <c r="C96" s="25"/>
      <c r="D96" s="25"/>
      <c r="E96" s="25"/>
    </row>
  </sheetData>
  <mergeCells count="1">
    <mergeCell ref="A2:G2"/>
  </mergeCells>
  <phoneticPr fontId="4" type="noConversion"/>
  <printOptions horizontalCentered="1"/>
  <pageMargins left="7.874015748031496E-2" right="7.874015748031496E-2" top="0.98425196850393704" bottom="0.98425196850393704" header="0.51181102362204722" footer="0.51181102362204722"/>
  <pageSetup paperSize="9" scale="89" orientation="portrait" r:id="rId1"/>
  <headerFooter alignWithMargins="0"/>
  <ignoredErrors>
    <ignoredError sqref="B7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2019년 6월말 인구</vt:lpstr>
      <vt:lpstr>읍면동별인구구성비 (내국인)</vt:lpstr>
      <vt:lpstr>읍면동별인구구성비 (외국인)</vt:lpstr>
      <vt:lpstr>2012년~2019년 대비 월별인구 및 세대현황</vt:lpstr>
      <vt:lpstr>Sheet1</vt:lpstr>
      <vt:lpstr>'2012년~2019년 대비 월별인구 및 세대현황'!Print_Area</vt:lpstr>
      <vt:lpstr>'2019년 6월말 인구'!Print_Area</vt:lpstr>
    </vt:vector>
  </TitlesOfParts>
  <Company>용인시청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</dc:creator>
  <cp:lastModifiedBy>Administrator</cp:lastModifiedBy>
  <cp:lastPrinted>2019-06-10T06:21:31Z</cp:lastPrinted>
  <dcterms:created xsi:type="dcterms:W3CDTF">2001-12-11T00:54:06Z</dcterms:created>
  <dcterms:modified xsi:type="dcterms:W3CDTF">2019-07-10T08:22:57Z</dcterms:modified>
</cp:coreProperties>
</file>