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28CEA84B-38FD-4A86-80CC-2F6F2E7A4AC3}" xr6:coauthVersionLast="47" xr6:coauthVersionMax="47" xr10:uidLastSave="{00000000-0000-0000-0000-000000000000}"/>
  <bookViews>
    <workbookView xWindow="-108" yWindow="-108" windowWidth="23256" windowHeight="12456" xr2:uid="{F2AB4A6B-4346-471D-8551-2F947794F715}"/>
  </bookViews>
  <sheets>
    <sheet name="Prices for CA v6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1" l="1"/>
  <c r="B43" i="1"/>
  <c r="C42" i="1"/>
  <c r="B42" i="1"/>
  <c r="C41" i="1"/>
  <c r="B41" i="1"/>
  <c r="E41" i="1" s="1"/>
  <c r="C40" i="1"/>
  <c r="E40" i="1" s="1"/>
  <c r="B40" i="1"/>
  <c r="C39" i="1"/>
  <c r="B39" i="1"/>
  <c r="B38" i="1"/>
  <c r="C38" i="1"/>
  <c r="C16" i="1"/>
  <c r="D16" i="1"/>
  <c r="D17" i="1" s="1"/>
  <c r="B16" i="1"/>
  <c r="C13" i="1"/>
  <c r="C14" i="1" s="1"/>
  <c r="D13" i="1"/>
  <c r="D14" i="1" s="1"/>
  <c r="B13" i="1"/>
  <c r="B14" i="1" s="1"/>
  <c r="C10" i="1"/>
  <c r="C11" i="1" s="1"/>
  <c r="D10" i="1"/>
  <c r="D11" i="1" s="1"/>
  <c r="B10" i="1"/>
  <c r="B29" i="1"/>
  <c r="C29" i="1"/>
  <c r="D29" i="1"/>
  <c r="C17" i="1"/>
  <c r="E16" i="1"/>
  <c r="B48" i="1" l="1"/>
  <c r="E38" i="1"/>
  <c r="B47" i="1" s="1"/>
  <c r="E42" i="1"/>
  <c r="B49" i="1" s="1"/>
  <c r="E43" i="1"/>
  <c r="E10" i="1"/>
  <c r="E39" i="1"/>
  <c r="E14" i="1"/>
  <c r="B11" i="1"/>
  <c r="E11" i="1" s="1"/>
  <c r="B17" i="1"/>
  <c r="E17" i="1" s="1"/>
  <c r="E13" i="1"/>
</calcChain>
</file>

<file path=xl/sharedStrings.xml><?xml version="1.0" encoding="utf-8"?>
<sst xmlns="http://schemas.openxmlformats.org/spreadsheetml/2006/main" count="57" uniqueCount="43">
  <si>
    <t>Basic Plan </t>
  </si>
  <si>
    <t>Premium Plan </t>
  </si>
  <si>
    <t>Educational Plan </t>
  </si>
  <si>
    <t>Escenario optimista</t>
  </si>
  <si>
    <t>Usuarios</t>
  </si>
  <si>
    <t>SSO Social</t>
  </si>
  <si>
    <t>Concurrentes 10%</t>
  </si>
  <si>
    <t>Escenario pesimista</t>
  </si>
  <si>
    <t>Marketing y Promoción</t>
  </si>
  <si>
    <t>Pesimista</t>
  </si>
  <si>
    <t>Moderado</t>
  </si>
  <si>
    <t>Optimista</t>
  </si>
  <si>
    <t>Escenario moderado</t>
  </si>
  <si>
    <t>TOTAL</t>
  </si>
  <si>
    <t>Envío notificaciones (Mailchimp) (2 notificaciones al mes)</t>
  </si>
  <si>
    <t>TOTAL usarios</t>
  </si>
  <si>
    <t>Sistema de programación de citas</t>
  </si>
  <si>
    <t>API de Healthcare de Google</t>
  </si>
  <si>
    <t>CRM</t>
  </si>
  <si>
    <t>Personal administración (1 empleado por cada 10k usuarios)</t>
  </si>
  <si>
    <t>PRECIOS MENSUAL</t>
  </si>
  <si>
    <t>Basic Plan</t>
  </si>
  <si>
    <t>Premium Plan</t>
  </si>
  <si>
    <t>Educational</t>
  </si>
  <si>
    <t>INGRESOS MENSUAL</t>
  </si>
  <si>
    <t>Total</t>
  </si>
  <si>
    <t>Break even optimista</t>
  </si>
  <si>
    <t>€</t>
  </si>
  <si>
    <t>Alojamiento, despliegue, mantenimiento, etc.</t>
  </si>
  <si>
    <t>Break even moderado</t>
  </si>
  <si>
    <t>Break even pesimista</t>
  </si>
  <si>
    <t>PRECIO MENSUAL</t>
  </si>
  <si>
    <t xml:space="preserve">Break even </t>
  </si>
  <si>
    <t>Basic</t>
  </si>
  <si>
    <t>Premium</t>
  </si>
  <si>
    <t>TIPOS DE CENTRO - Nº DE USUARIOS MÁXIMO POR ESCENARIO</t>
  </si>
  <si>
    <t>Centro</t>
  </si>
  <si>
    <t>NÚMERO DE USUARIOS MÁXIMO Y CONCURRENTE POR ESCENARIO</t>
  </si>
  <si>
    <t>COSTES GENERAL MENSUAL EN BASE AL NÚMERO DE USUARIOS</t>
  </si>
  <si>
    <t>Escenario optimista centros adheridos</t>
  </si>
  <si>
    <t>Escenario moderado centros adheridos</t>
  </si>
  <si>
    <t>Escenario pesimista centros adheridos</t>
  </si>
  <si>
    <t>BENEFICIOS MENSUAL POR ESCENARIO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</si>
</sst>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164" formatCode="#,##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b/>
      <sz val="11"/>
      <color rgb="FF000000"/>
      <name val="Calibri"/>
      <family val="2"/>
      <scheme val="minor"/>
    </font>
    <font>
      <sz val="10"/>
      <color rgb="FF0F0F0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164" fontId="0" fillId="0" borderId="0" xfId="0" applyNumberForma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0" borderId="1" xfId="0" applyBorder="1"/>
    <xf numFmtId="0" fontId="1" fillId="5" borderId="0" xfId="0" applyFont="1" applyFill="1"/>
    <xf numFmtId="0" fontId="1" fillId="0" borderId="1" xfId="0" applyFont="1" applyBorder="1"/>
    <xf numFmtId="0" fontId="0" fillId="6" borderId="1" xfId="0" applyFill="1" applyBorder="1"/>
    <xf numFmtId="0" fontId="1" fillId="6" borderId="1" xfId="0" applyFont="1" applyFill="1" applyBorder="1"/>
    <xf numFmtId="0" fontId="1" fillId="2" borderId="1" xfId="0" applyFont="1" applyFill="1" applyBorder="1"/>
    <xf numFmtId="0" fontId="3" fillId="2" borderId="1" xfId="0" applyFont="1" applyFill="1" applyBorder="1"/>
    <xf numFmtId="0" fontId="0" fillId="5" borderId="0" xfId="0" applyFill="1"/>
    <xf numFmtId="0" fontId="1" fillId="2" borderId="1" xfId="0" applyFont="1" applyFill="1" applyBorder="1" applyAlignment="1">
      <alignment horizontal="center"/>
    </xf>
    <xf numFmtId="6" fontId="0" fillId="0" borderId="1" xfId="0" applyNumberFormat="1" applyBorder="1"/>
    <xf numFmtId="6" fontId="1" fillId="2" borderId="1" xfId="0" applyNumberFormat="1" applyFont="1" applyFill="1" applyBorder="1"/>
    <xf numFmtId="0" fontId="0" fillId="2" borderId="1" xfId="0" applyFill="1" applyBorder="1"/>
    <xf numFmtId="164" fontId="0" fillId="0" borderId="1" xfId="0" applyNumberFormat="1" applyBorder="1"/>
    <xf numFmtId="164" fontId="1" fillId="2" borderId="1" xfId="0" applyNumberFormat="1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920FF-1E2E-4092-BD28-A26D34B31F60}">
  <dimension ref="A1:S49"/>
  <sheetViews>
    <sheetView showGridLines="0" tabSelected="1" topLeftCell="A23" workbookViewId="0">
      <selection activeCell="H27" sqref="H27"/>
    </sheetView>
  </sheetViews>
  <sheetFormatPr baseColWidth="10" defaultColWidth="11.44140625" defaultRowHeight="14.4" x14ac:dyDescent="0.3"/>
  <cols>
    <col min="1" max="1" width="52.33203125" bestFit="1" customWidth="1"/>
    <col min="2" max="2" width="9.77734375" bestFit="1" customWidth="1"/>
    <col min="3" max="3" width="13.21875" bestFit="1" customWidth="1"/>
    <col min="4" max="4" width="15.44140625" bestFit="1" customWidth="1"/>
    <col min="5" max="5" width="12.5546875" bestFit="1" customWidth="1"/>
    <col min="6" max="6" width="7.44140625" bestFit="1" customWidth="1"/>
    <col min="7" max="7" width="14.88671875" bestFit="1" customWidth="1"/>
    <col min="8" max="8" width="28.33203125" bestFit="1" customWidth="1"/>
    <col min="9" max="9" width="6" bestFit="1" customWidth="1"/>
    <col min="10" max="10" width="14.6640625" bestFit="1" customWidth="1"/>
    <col min="11" max="11" width="5.33203125" bestFit="1" customWidth="1"/>
    <col min="12" max="12" width="4.6640625" bestFit="1" customWidth="1"/>
    <col min="13" max="13" width="3.44140625" bestFit="1" customWidth="1"/>
    <col min="14" max="14" width="5.33203125" bestFit="1" customWidth="1"/>
    <col min="15" max="15" width="3.88671875" bestFit="1" customWidth="1"/>
    <col min="16" max="16" width="8.88671875" bestFit="1" customWidth="1"/>
    <col min="17" max="17" width="7.33203125" bestFit="1" customWidth="1"/>
    <col min="18" max="18" width="6.33203125" bestFit="1" customWidth="1"/>
    <col min="19" max="19" width="4.33203125" bestFit="1" customWidth="1"/>
    <col min="20" max="20" width="6" bestFit="1" customWidth="1"/>
    <col min="22" max="22" width="7" bestFit="1" customWidth="1"/>
  </cols>
  <sheetData>
    <row r="1" spans="1:19" x14ac:dyDescent="0.3">
      <c r="A1" s="23" t="s">
        <v>35</v>
      </c>
      <c r="B1" s="23"/>
      <c r="C1" s="23"/>
      <c r="D1" s="23"/>
    </row>
    <row r="2" spans="1:19" x14ac:dyDescent="0.3">
      <c r="A2" s="6" t="s">
        <v>36</v>
      </c>
      <c r="B2" s="6" t="s">
        <v>11</v>
      </c>
      <c r="C2" s="7" t="s">
        <v>10</v>
      </c>
      <c r="D2" s="7" t="s">
        <v>9</v>
      </c>
    </row>
    <row r="3" spans="1:19" x14ac:dyDescent="0.3">
      <c r="A3" s="8" t="s">
        <v>33</v>
      </c>
      <c r="B3" s="8">
        <v>500</v>
      </c>
      <c r="C3" s="8">
        <v>1200</v>
      </c>
      <c r="D3" s="8">
        <v>5</v>
      </c>
    </row>
    <row r="4" spans="1:19" x14ac:dyDescent="0.3">
      <c r="A4" s="8" t="s">
        <v>34</v>
      </c>
      <c r="B4" s="8">
        <v>250</v>
      </c>
      <c r="C4" s="8">
        <v>600</v>
      </c>
      <c r="D4" s="8">
        <v>3</v>
      </c>
    </row>
    <row r="5" spans="1:19" x14ac:dyDescent="0.3">
      <c r="A5" s="8" t="s">
        <v>23</v>
      </c>
      <c r="B5" s="8">
        <v>150</v>
      </c>
      <c r="C5" s="8">
        <v>350</v>
      </c>
      <c r="D5" s="8">
        <v>1</v>
      </c>
    </row>
    <row r="7" spans="1:19" ht="15" x14ac:dyDescent="0.35">
      <c r="A7" s="23" t="s">
        <v>37</v>
      </c>
      <c r="B7" s="23"/>
      <c r="C7" s="23"/>
      <c r="D7" s="23"/>
      <c r="E7" s="23"/>
      <c r="F7" s="9"/>
      <c r="G7" s="9"/>
      <c r="H7" s="9"/>
      <c r="J7" s="4"/>
    </row>
    <row r="8" spans="1:19" x14ac:dyDescent="0.3">
      <c r="A8" s="13"/>
      <c r="B8" s="14" t="s">
        <v>0</v>
      </c>
      <c r="C8" s="14" t="s">
        <v>1</v>
      </c>
      <c r="D8" s="14" t="s">
        <v>2</v>
      </c>
      <c r="E8" s="14" t="s">
        <v>15</v>
      </c>
    </row>
    <row r="9" spans="1:19" x14ac:dyDescent="0.3">
      <c r="A9" s="10" t="s">
        <v>39</v>
      </c>
      <c r="B9" s="8">
        <v>100</v>
      </c>
      <c r="C9" s="8">
        <v>50</v>
      </c>
      <c r="D9" s="8">
        <v>300</v>
      </c>
      <c r="E9" s="11"/>
    </row>
    <row r="10" spans="1:19" x14ac:dyDescent="0.3">
      <c r="A10" s="10" t="s">
        <v>4</v>
      </c>
      <c r="B10" s="8">
        <f>B9*B3</f>
        <v>50000</v>
      </c>
      <c r="C10" s="8">
        <f>C9*C3</f>
        <v>60000</v>
      </c>
      <c r="D10" s="8">
        <f>D9*D3</f>
        <v>1500</v>
      </c>
      <c r="E10" s="12">
        <f>SUM(B10,C10,D10)</f>
        <v>111500</v>
      </c>
    </row>
    <row r="11" spans="1:19" x14ac:dyDescent="0.3">
      <c r="A11" s="10" t="s">
        <v>6</v>
      </c>
      <c r="B11" s="8">
        <f>B10/10</f>
        <v>5000</v>
      </c>
      <c r="C11" s="8">
        <f>C10/10</f>
        <v>6000</v>
      </c>
      <c r="D11" s="8">
        <f>D10/10</f>
        <v>150</v>
      </c>
      <c r="E11" s="12">
        <f>SUM(B11,C11,D11)</f>
        <v>11150</v>
      </c>
      <c r="P11" s="1"/>
      <c r="Q11" s="2"/>
      <c r="S11" s="1"/>
    </row>
    <row r="12" spans="1:19" x14ac:dyDescent="0.3">
      <c r="A12" s="10" t="s">
        <v>40</v>
      </c>
      <c r="B12" s="8">
        <v>50</v>
      </c>
      <c r="C12" s="8">
        <v>25</v>
      </c>
      <c r="D12" s="8">
        <v>150</v>
      </c>
      <c r="E12" s="12"/>
      <c r="P12" s="1"/>
      <c r="Q12" s="2"/>
      <c r="S12" s="1"/>
    </row>
    <row r="13" spans="1:19" x14ac:dyDescent="0.3">
      <c r="A13" s="10" t="s">
        <v>4</v>
      </c>
      <c r="B13" s="8">
        <f>B12*B4</f>
        <v>12500</v>
      </c>
      <c r="C13" s="8">
        <f>C12*C4</f>
        <v>15000</v>
      </c>
      <c r="D13" s="8">
        <f>D12*D4</f>
        <v>450</v>
      </c>
      <c r="E13" s="12">
        <f>SUM(B13,C13,D13)</f>
        <v>27950</v>
      </c>
      <c r="O13" s="1"/>
    </row>
    <row r="14" spans="1:19" x14ac:dyDescent="0.3">
      <c r="A14" s="10" t="s">
        <v>6</v>
      </c>
      <c r="B14" s="8">
        <f>B13*0.1</f>
        <v>1250</v>
      </c>
      <c r="C14" s="8">
        <f>C13*0.1</f>
        <v>1500</v>
      </c>
      <c r="D14" s="8">
        <f>D13*0.1</f>
        <v>45</v>
      </c>
      <c r="E14" s="12">
        <f>SUM(B14,C14,D14)</f>
        <v>2795</v>
      </c>
    </row>
    <row r="15" spans="1:19" x14ac:dyDescent="0.3">
      <c r="A15" s="10" t="s">
        <v>41</v>
      </c>
      <c r="B15" s="8">
        <v>25</v>
      </c>
      <c r="C15" s="8">
        <v>15</v>
      </c>
      <c r="D15" s="8">
        <v>50</v>
      </c>
      <c r="E15" s="12"/>
    </row>
    <row r="16" spans="1:19" x14ac:dyDescent="0.3">
      <c r="A16" s="10" t="s">
        <v>4</v>
      </c>
      <c r="B16" s="8">
        <f>B5*B15</f>
        <v>3750</v>
      </c>
      <c r="C16" s="8">
        <f>C5*C15</f>
        <v>5250</v>
      </c>
      <c r="D16" s="8">
        <f>D5*D15</f>
        <v>50</v>
      </c>
      <c r="E16" s="12">
        <f>SUM(B16,C16,D16)</f>
        <v>9050</v>
      </c>
    </row>
    <row r="17" spans="1:8" x14ac:dyDescent="0.3">
      <c r="A17" s="10" t="s">
        <v>6</v>
      </c>
      <c r="B17" s="8">
        <f>B16*0.1</f>
        <v>375</v>
      </c>
      <c r="C17" s="8">
        <f>C16*0.1</f>
        <v>525</v>
      </c>
      <c r="D17" s="8">
        <f>D16*0.1</f>
        <v>5</v>
      </c>
      <c r="E17" s="12">
        <f>SUM(B17,C17,D17)</f>
        <v>905</v>
      </c>
    </row>
    <row r="18" spans="1:8" x14ac:dyDescent="0.3">
      <c r="H18" s="1"/>
    </row>
    <row r="19" spans="1:8" x14ac:dyDescent="0.3">
      <c r="A19" s="23" t="s">
        <v>38</v>
      </c>
      <c r="B19" s="23"/>
      <c r="C19" s="23"/>
      <c r="D19" s="23"/>
      <c r="E19" s="9"/>
      <c r="F19" s="9"/>
      <c r="G19" s="9"/>
      <c r="H19" s="15"/>
    </row>
    <row r="20" spans="1:8" x14ac:dyDescent="0.3">
      <c r="A20" s="16"/>
      <c r="B20" s="16" t="s">
        <v>9</v>
      </c>
      <c r="C20" s="16" t="s">
        <v>10</v>
      </c>
      <c r="D20" s="16" t="s">
        <v>11</v>
      </c>
      <c r="E20" s="3"/>
      <c r="F20" s="3"/>
      <c r="G20" s="3"/>
    </row>
    <row r="21" spans="1:8" x14ac:dyDescent="0.3">
      <c r="A21" s="10" t="s">
        <v>28</v>
      </c>
      <c r="B21" s="17">
        <v>1020</v>
      </c>
      <c r="C21" s="17">
        <v>1850</v>
      </c>
      <c r="D21" s="17">
        <v>3300</v>
      </c>
    </row>
    <row r="22" spans="1:8" x14ac:dyDescent="0.3">
      <c r="A22" s="10" t="s">
        <v>14</v>
      </c>
      <c r="B22" s="17">
        <v>615</v>
      </c>
      <c r="C22" s="17">
        <v>1115</v>
      </c>
      <c r="D22" s="17">
        <v>2230</v>
      </c>
    </row>
    <row r="23" spans="1:8" x14ac:dyDescent="0.3">
      <c r="A23" s="10" t="s">
        <v>8</v>
      </c>
      <c r="B23" s="17">
        <v>9000</v>
      </c>
      <c r="C23" s="17">
        <v>16000</v>
      </c>
      <c r="D23" s="17">
        <v>30000</v>
      </c>
    </row>
    <row r="24" spans="1:8" x14ac:dyDescent="0.3">
      <c r="A24" s="10" t="s">
        <v>5</v>
      </c>
      <c r="B24" s="17">
        <v>15875</v>
      </c>
      <c r="C24" s="17">
        <v>28375</v>
      </c>
      <c r="D24" s="17">
        <v>56250</v>
      </c>
    </row>
    <row r="25" spans="1:8" x14ac:dyDescent="0.3">
      <c r="A25" s="10" t="s">
        <v>16</v>
      </c>
      <c r="B25" s="17">
        <v>5075</v>
      </c>
      <c r="C25" s="17">
        <v>7575</v>
      </c>
      <c r="D25" s="17">
        <v>13150</v>
      </c>
    </row>
    <row r="26" spans="1:8" x14ac:dyDescent="0.3">
      <c r="A26" s="10" t="s">
        <v>17</v>
      </c>
      <c r="B26" s="17">
        <v>3235</v>
      </c>
      <c r="C26" s="17">
        <v>5735</v>
      </c>
      <c r="D26" s="17">
        <v>11310</v>
      </c>
    </row>
    <row r="27" spans="1:8" x14ac:dyDescent="0.3">
      <c r="A27" s="10" t="s">
        <v>19</v>
      </c>
      <c r="B27" s="17">
        <v>11070</v>
      </c>
      <c r="C27" s="17">
        <v>20070</v>
      </c>
      <c r="D27" s="17">
        <v>40140</v>
      </c>
    </row>
    <row r="28" spans="1:8" x14ac:dyDescent="0.3">
      <c r="A28" s="10" t="s">
        <v>18</v>
      </c>
      <c r="B28" s="17">
        <v>35750</v>
      </c>
      <c r="C28" s="17">
        <v>60750</v>
      </c>
      <c r="D28" s="17">
        <v>116500</v>
      </c>
    </row>
    <row r="29" spans="1:8" x14ac:dyDescent="0.3">
      <c r="A29" s="13" t="s">
        <v>13</v>
      </c>
      <c r="B29" s="18">
        <f>SUM(B21:B28)</f>
        <v>81640</v>
      </c>
      <c r="C29" s="18">
        <f>SUM(C21:C28)</f>
        <v>141470</v>
      </c>
      <c r="D29" s="18">
        <f>SUM(D21:D28)</f>
        <v>272880</v>
      </c>
    </row>
    <row r="31" spans="1:8" x14ac:dyDescent="0.3">
      <c r="A31" s="23" t="s">
        <v>20</v>
      </c>
      <c r="B31" s="23"/>
      <c r="C31" s="23"/>
      <c r="D31" s="23"/>
      <c r="E31" s="9"/>
      <c r="F31" s="9"/>
      <c r="G31" s="9"/>
      <c r="H31" s="9"/>
    </row>
    <row r="32" spans="1:8" x14ac:dyDescent="0.3">
      <c r="A32" s="19"/>
      <c r="B32" s="13" t="s">
        <v>21</v>
      </c>
      <c r="C32" s="13" t="s">
        <v>22</v>
      </c>
      <c r="D32" s="13" t="s">
        <v>23</v>
      </c>
    </row>
    <row r="33" spans="1:8" x14ac:dyDescent="0.3">
      <c r="A33" s="10" t="s">
        <v>31</v>
      </c>
      <c r="B33" s="20">
        <v>2000</v>
      </c>
      <c r="C33" s="20">
        <v>3000</v>
      </c>
      <c r="D33" s="20">
        <v>0</v>
      </c>
    </row>
    <row r="34" spans="1:8" x14ac:dyDescent="0.3">
      <c r="A34" s="10" t="s">
        <v>32</v>
      </c>
      <c r="B34" s="20">
        <v>1700</v>
      </c>
      <c r="C34" s="20">
        <v>2700</v>
      </c>
      <c r="D34" s="20">
        <v>0</v>
      </c>
    </row>
    <row r="35" spans="1:8" x14ac:dyDescent="0.3">
      <c r="C35" s="5"/>
      <c r="D35" s="5"/>
    </row>
    <row r="36" spans="1:8" x14ac:dyDescent="0.3">
      <c r="A36" s="23" t="s">
        <v>24</v>
      </c>
      <c r="B36" s="23"/>
      <c r="C36" s="23"/>
      <c r="D36" s="23"/>
      <c r="E36" s="23"/>
      <c r="F36" s="9"/>
      <c r="G36" s="9"/>
      <c r="H36" s="9"/>
    </row>
    <row r="37" spans="1:8" x14ac:dyDescent="0.3">
      <c r="A37" s="19"/>
      <c r="B37" s="13" t="s">
        <v>21</v>
      </c>
      <c r="C37" s="13" t="s">
        <v>22</v>
      </c>
      <c r="D37" s="13" t="s">
        <v>23</v>
      </c>
      <c r="E37" s="13" t="s">
        <v>25</v>
      </c>
    </row>
    <row r="38" spans="1:8" x14ac:dyDescent="0.3">
      <c r="A38" s="10" t="s">
        <v>3</v>
      </c>
      <c r="B38" s="20">
        <f>B33*B9</f>
        <v>200000</v>
      </c>
      <c r="C38" s="20">
        <f>C9*C33</f>
        <v>150000</v>
      </c>
      <c r="D38" s="20">
        <v>0</v>
      </c>
      <c r="E38" s="21">
        <f t="shared" ref="E38:E43" si="0">SUM(B38:D38)</f>
        <v>350000</v>
      </c>
    </row>
    <row r="39" spans="1:8" x14ac:dyDescent="0.3">
      <c r="A39" s="10" t="s">
        <v>26</v>
      </c>
      <c r="B39" s="20">
        <f>B9*B34</f>
        <v>170000</v>
      </c>
      <c r="C39" s="20">
        <f>C9*C34</f>
        <v>135000</v>
      </c>
      <c r="D39" s="20">
        <v>0</v>
      </c>
      <c r="E39" s="21">
        <f t="shared" si="0"/>
        <v>305000</v>
      </c>
    </row>
    <row r="40" spans="1:8" x14ac:dyDescent="0.3">
      <c r="A40" s="10" t="s">
        <v>12</v>
      </c>
      <c r="B40" s="20">
        <f>B12*B33</f>
        <v>100000</v>
      </c>
      <c r="C40" s="20">
        <f>C12*C33</f>
        <v>75000</v>
      </c>
      <c r="D40" s="20">
        <v>0</v>
      </c>
      <c r="E40" s="21">
        <f t="shared" si="0"/>
        <v>175000</v>
      </c>
    </row>
    <row r="41" spans="1:8" x14ac:dyDescent="0.3">
      <c r="A41" s="10" t="s">
        <v>29</v>
      </c>
      <c r="B41" s="20">
        <f>B12*B34</f>
        <v>85000</v>
      </c>
      <c r="C41" s="20">
        <f>C12*C34</f>
        <v>67500</v>
      </c>
      <c r="D41" s="20">
        <v>0</v>
      </c>
      <c r="E41" s="21">
        <f t="shared" si="0"/>
        <v>152500</v>
      </c>
    </row>
    <row r="42" spans="1:8" x14ac:dyDescent="0.3">
      <c r="A42" s="10" t="s">
        <v>7</v>
      </c>
      <c r="B42" s="20">
        <f>B15*B33</f>
        <v>50000</v>
      </c>
      <c r="C42" s="20">
        <f>C15*C33</f>
        <v>45000</v>
      </c>
      <c r="D42" s="20">
        <v>0</v>
      </c>
      <c r="E42" s="21">
        <f t="shared" si="0"/>
        <v>95000</v>
      </c>
    </row>
    <row r="43" spans="1:8" x14ac:dyDescent="0.3">
      <c r="A43" s="10" t="s">
        <v>30</v>
      </c>
      <c r="B43" s="20">
        <f>B15*B34</f>
        <v>42500</v>
      </c>
      <c r="C43" s="20">
        <f>C15*C34</f>
        <v>40500</v>
      </c>
      <c r="D43" s="20">
        <v>0</v>
      </c>
      <c r="E43" s="21">
        <f t="shared" si="0"/>
        <v>83000</v>
      </c>
    </row>
    <row r="45" spans="1:8" x14ac:dyDescent="0.3">
      <c r="A45" s="22" t="s">
        <v>42</v>
      </c>
      <c r="B45" s="22"/>
      <c r="C45" s="9"/>
      <c r="D45" s="9"/>
      <c r="E45" s="9"/>
      <c r="F45" s="9"/>
      <c r="G45" s="9"/>
      <c r="H45" s="9"/>
    </row>
    <row r="46" spans="1:8" x14ac:dyDescent="0.3">
      <c r="A46" s="19"/>
      <c r="B46" s="16" t="s">
        <v>27</v>
      </c>
    </row>
    <row r="47" spans="1:8" x14ac:dyDescent="0.3">
      <c r="A47" s="10" t="s">
        <v>3</v>
      </c>
      <c r="B47" s="21">
        <f>E38-D29</f>
        <v>77120</v>
      </c>
    </row>
    <row r="48" spans="1:8" x14ac:dyDescent="0.3">
      <c r="A48" s="10" t="s">
        <v>12</v>
      </c>
      <c r="B48" s="21">
        <f>E40-C29</f>
        <v>33530</v>
      </c>
    </row>
    <row r="49" spans="1:2" x14ac:dyDescent="0.3">
      <c r="A49" s="10" t="s">
        <v>7</v>
      </c>
      <c r="B49" s="21">
        <f>E42-B29</f>
        <v>13360</v>
      </c>
    </row>
  </sheetData>
  <mergeCells count="5">
    <mergeCell ref="A1:D1"/>
    <mergeCell ref="A7:E7"/>
    <mergeCell ref="A19:D19"/>
    <mergeCell ref="A31:D31"/>
    <mergeCell ref="A36:E3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EF07BD3C88C14499D472FEE2B6429E9" ma:contentTypeVersion="10" ma:contentTypeDescription="Crear nuevo documento." ma:contentTypeScope="" ma:versionID="eabead1421b09a84d53fccce5458d7b5">
  <xsd:schema xmlns:xsd="http://www.w3.org/2001/XMLSchema" xmlns:xs="http://www.w3.org/2001/XMLSchema" xmlns:p="http://schemas.microsoft.com/office/2006/metadata/properties" xmlns:ns2="640c4480-b5f9-4852-9af1-1be5cbb84e44" xmlns:ns3="c1e65c85-f2cf-4073-b1b7-b57a011dfca2" targetNamespace="http://schemas.microsoft.com/office/2006/metadata/properties" ma:root="true" ma:fieldsID="1003d0314f8b3c34f59b5fa84d1b28af" ns2:_="" ns3:_="">
    <xsd:import namespace="640c4480-b5f9-4852-9af1-1be5cbb84e44"/>
    <xsd:import namespace="c1e65c85-f2cf-4073-b1b7-b57a011dfc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0c4480-b5f9-4852-9af1-1be5cbb84e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e65c85-f2cf-4073-b1b7-b57a011dfca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53ED392-A098-43F1-B970-E5788B6D40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A655A9-4098-4430-BA84-109FB88816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0c4480-b5f9-4852-9af1-1be5cbb84e44"/>
    <ds:schemaRef ds:uri="c1e65c85-f2cf-4073-b1b7-b57a011dfc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3BA5C3E-D54A-4FB3-B297-BF3DE3E5D96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Prices for CA v6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RODRÍGUEZ GARCÍA</dc:creator>
  <cp:keywords/>
  <dc:description/>
  <cp:lastModifiedBy>miguel matamoros garcia</cp:lastModifiedBy>
  <cp:revision/>
  <dcterms:created xsi:type="dcterms:W3CDTF">2023-12-13T18:11:23Z</dcterms:created>
  <dcterms:modified xsi:type="dcterms:W3CDTF">2024-01-21T09:12:52Z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0x010100CEF07BD3C88C14499D472FEE2B6429E9</vt:lpwstr>
  </property>
</Properties>
</file>