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8_{491A740F-072E-4B53-9602-F5BD6EE0149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ices for CA v7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3" i="1" l="1"/>
  <c r="B41" i="1"/>
  <c r="E15" i="1"/>
  <c r="E12" i="1"/>
  <c r="E9" i="1"/>
  <c r="B10" i="1"/>
  <c r="B11" i="1" s="1"/>
  <c r="C46" i="1"/>
  <c r="B46" i="1"/>
  <c r="E46" i="1" s="1"/>
  <c r="C45" i="1"/>
  <c r="B45" i="1"/>
  <c r="E45" i="1" s="1"/>
  <c r="C44" i="1"/>
  <c r="B44" i="1"/>
  <c r="C43" i="1"/>
  <c r="C42" i="1"/>
  <c r="B42" i="1"/>
  <c r="C41" i="1"/>
  <c r="D32" i="1"/>
  <c r="C32" i="1"/>
  <c r="B32" i="1"/>
  <c r="D17" i="1"/>
  <c r="D16" i="1"/>
  <c r="C16" i="1"/>
  <c r="C17" i="1" s="1"/>
  <c r="B16" i="1"/>
  <c r="B17" i="1" s="1"/>
  <c r="D13" i="1"/>
  <c r="D14" i="1" s="1"/>
  <c r="C13" i="1"/>
  <c r="C14" i="1" s="1"/>
  <c r="B13" i="1"/>
  <c r="B14" i="1" s="1"/>
  <c r="D10" i="1"/>
  <c r="D11" i="1" s="1"/>
  <c r="C10" i="1"/>
  <c r="C11" i="1" s="1"/>
  <c r="E44" i="1" l="1"/>
  <c r="E43" i="1"/>
  <c r="B51" i="1" s="1"/>
  <c r="B52" i="1"/>
  <c r="E41" i="1"/>
  <c r="B50" i="1" s="1"/>
  <c r="E42" i="1"/>
  <c r="E17" i="1"/>
  <c r="E16" i="1"/>
  <c r="E11" i="1"/>
  <c r="E14" i="1"/>
  <c r="E13" i="1"/>
  <c r="E10" i="1"/>
</calcChain>
</file>

<file path=xl/sharedStrings.xml><?xml version="1.0" encoding="utf-8"?>
<sst xmlns="http://schemas.openxmlformats.org/spreadsheetml/2006/main" count="60" uniqueCount="46">
  <si>
    <t>TIPOS DE CENTRO - Nº DE USUARIOS MÁXIMO POR ESCENARIO</t>
  </si>
  <si>
    <t>Centro</t>
  </si>
  <si>
    <t>Basic</t>
  </si>
  <si>
    <t>Premium</t>
  </si>
  <si>
    <t>Educational</t>
  </si>
  <si>
    <t>Optimista</t>
  </si>
  <si>
    <t>Moderado</t>
  </si>
  <si>
    <t>Pesimista</t>
  </si>
  <si>
    <t>NÚMERO DE USUARIOS MÁXIMO Y CONCURRENTE POR ESCENARIO</t>
  </si>
  <si>
    <t>Basic Plan </t>
  </si>
  <si>
    <t>Premium Plan </t>
  </si>
  <si>
    <t>Educational Plan </t>
  </si>
  <si>
    <t>Escenario optimista centros adheridos</t>
  </si>
  <si>
    <t>Usuarios</t>
  </si>
  <si>
    <t>Concurrentes 10%</t>
  </si>
  <si>
    <t>Escenario moderado centros adheridos</t>
  </si>
  <si>
    <t>Escenario pesimista centros adheridos</t>
  </si>
  <si>
    <t>COSTES GENERAL MENSUAL EN BASE AL NÚMERO DE USUARIOS</t>
  </si>
  <si>
    <t>Alojamiento, despliegue, mantenimiento, etc.</t>
  </si>
  <si>
    <t>Envío notificaciones (SendGrid)</t>
  </si>
  <si>
    <t>Marketing y Promoción</t>
  </si>
  <si>
    <t>SSO Social</t>
  </si>
  <si>
    <t>Sistema de programación de citas</t>
  </si>
  <si>
    <t>Personal administración (1 empleado por cada 10k usuarios)</t>
  </si>
  <si>
    <t>CRM</t>
  </si>
  <si>
    <t>Chatbot</t>
  </si>
  <si>
    <t>Asistencia 24/7 (20, 10 y 5 agentes)</t>
  </si>
  <si>
    <t>TOTAL</t>
  </si>
  <si>
    <t>PRECIOS MENSUAL</t>
  </si>
  <si>
    <t>Basic Plan</t>
  </si>
  <si>
    <t>Premium Plan</t>
  </si>
  <si>
    <t>PRECIO MENSUAL</t>
  </si>
  <si>
    <t xml:space="preserve">Break even </t>
  </si>
  <si>
    <t>INGRESOS MENSUAL</t>
  </si>
  <si>
    <t>Total</t>
  </si>
  <si>
    <t>Escenario optimista</t>
  </si>
  <si>
    <t>Break even optimista</t>
  </si>
  <si>
    <t>Escenario moderado</t>
  </si>
  <si>
    <t>Break even moderado</t>
  </si>
  <si>
    <t>Escenario pesimista</t>
  </si>
  <si>
    <t>Break even pesimista</t>
  </si>
  <si>
    <t>BENEFICIOS MENSUAL POR ESCENARIO</t>
  </si>
  <si>
    <t>€</t>
  </si>
  <si>
    <t>TOTAL usuarios/centros</t>
  </si>
  <si>
    <t>Amplitude</t>
  </si>
  <si>
    <t xml:space="preserve">Cloud Healthcare API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</si>
</sst>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164" formatCode="#,##0\ &quot;€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F0F0F"/>
      <name val="Segoe UI"/>
      <family val="2"/>
    </font>
    <font>
      <b/>
      <sz val="11"/>
      <color rgb="FF000000"/>
      <name val="Calibri"/>
      <family val="2"/>
      <scheme val="minor"/>
    </font>
    <font>
      <sz val="8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0" borderId="1" xfId="0" applyBorder="1"/>
    <xf numFmtId="0" fontId="1" fillId="4" borderId="0" xfId="0" applyFont="1" applyFill="1"/>
    <xf numFmtId="0" fontId="2" fillId="0" borderId="0" xfId="0" applyFont="1"/>
    <xf numFmtId="0" fontId="1" fillId="5" borderId="1" xfId="0" applyFont="1" applyFill="1" applyBorder="1"/>
    <xf numFmtId="0" fontId="3" fillId="5" borderId="1" xfId="0" applyFont="1" applyFill="1" applyBorder="1"/>
    <xf numFmtId="0" fontId="1" fillId="0" borderId="1" xfId="0" applyFont="1" applyBorder="1"/>
    <xf numFmtId="0" fontId="0" fillId="6" borderId="1" xfId="0" applyFill="1" applyBorder="1"/>
    <xf numFmtId="0" fontId="1" fillId="6" borderId="1" xfId="0" applyFont="1" applyFill="1" applyBorder="1"/>
    <xf numFmtId="0" fontId="1" fillId="0" borderId="0" xfId="0" applyFont="1"/>
    <xf numFmtId="0" fontId="4" fillId="0" borderId="0" xfId="0" applyFont="1"/>
    <xf numFmtId="0" fontId="0" fillId="4" borderId="0" xfId="0" applyFill="1"/>
    <xf numFmtId="0" fontId="1" fillId="5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6" fontId="0" fillId="0" borderId="1" xfId="0" applyNumberFormat="1" applyBorder="1"/>
    <xf numFmtId="6" fontId="1" fillId="5" borderId="1" xfId="0" applyNumberFormat="1" applyFont="1" applyFill="1" applyBorder="1"/>
    <xf numFmtId="0" fontId="0" fillId="5" borderId="1" xfId="0" applyFill="1" applyBorder="1"/>
    <xf numFmtId="164" fontId="0" fillId="0" borderId="1" xfId="0" applyNumberFormat="1" applyBorder="1"/>
    <xf numFmtId="164" fontId="0" fillId="0" borderId="0" xfId="0" applyNumberFormat="1"/>
    <xf numFmtId="164" fontId="1" fillId="5" borderId="1" xfId="0" applyNumberFormat="1" applyFont="1" applyFill="1" applyBorder="1"/>
    <xf numFmtId="0" fontId="1" fillId="2" borderId="1" xfId="0" applyFont="1" applyFill="1" applyBorder="1"/>
    <xf numFmtId="6" fontId="0" fillId="4" borderId="1" xfId="0" applyNumberFormat="1" applyFill="1" applyBorder="1"/>
    <xf numFmtId="0" fontId="1" fillId="4" borderId="1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2"/>
  <sheetViews>
    <sheetView tabSelected="1" workbookViewId="0">
      <selection activeCell="E28" sqref="E28"/>
    </sheetView>
  </sheetViews>
  <sheetFormatPr baseColWidth="10" defaultColWidth="11.44140625" defaultRowHeight="14.4" x14ac:dyDescent="0.3"/>
  <cols>
    <col min="1" max="1" width="52.33203125" bestFit="1" customWidth="1"/>
    <col min="2" max="2" width="9.6640625" bestFit="1" customWidth="1"/>
    <col min="3" max="3" width="13.33203125" bestFit="1" customWidth="1"/>
    <col min="4" max="4" width="15.44140625" bestFit="1" customWidth="1"/>
    <col min="5" max="5" width="21.21875" bestFit="1" customWidth="1"/>
    <col min="6" max="6" width="7.44140625" bestFit="1" customWidth="1"/>
    <col min="7" max="7" width="14.88671875" bestFit="1" customWidth="1"/>
    <col min="8" max="8" width="28.33203125" bestFit="1" customWidth="1"/>
    <col min="9" max="9" width="6" bestFit="1" customWidth="1"/>
    <col min="10" max="10" width="14.6640625" bestFit="1" customWidth="1"/>
    <col min="11" max="11" width="5.33203125" bestFit="1" customWidth="1"/>
    <col min="12" max="12" width="4.6640625" bestFit="1" customWidth="1"/>
    <col min="13" max="13" width="3.44140625" bestFit="1" customWidth="1"/>
    <col min="14" max="14" width="5.33203125" bestFit="1" customWidth="1"/>
    <col min="15" max="15" width="3.88671875" bestFit="1" customWidth="1"/>
    <col min="16" max="16" width="8.88671875" bestFit="1" customWidth="1"/>
    <col min="17" max="17" width="7.33203125" bestFit="1" customWidth="1"/>
    <col min="18" max="18" width="6.33203125" bestFit="1" customWidth="1"/>
    <col min="19" max="19" width="4.33203125" bestFit="1" customWidth="1"/>
    <col min="20" max="20" width="6" bestFit="1" customWidth="1"/>
    <col min="22" max="22" width="7" bestFit="1" customWidth="1"/>
  </cols>
  <sheetData>
    <row r="1" spans="1:19" x14ac:dyDescent="0.3">
      <c r="A1" s="25" t="s">
        <v>0</v>
      </c>
      <c r="B1" s="25"/>
      <c r="C1" s="25"/>
      <c r="D1" s="25"/>
    </row>
    <row r="2" spans="1:19" x14ac:dyDescent="0.3">
      <c r="A2" s="1" t="s">
        <v>1</v>
      </c>
      <c r="B2" s="1" t="s">
        <v>2</v>
      </c>
      <c r="C2" s="2" t="s">
        <v>3</v>
      </c>
      <c r="D2" s="2" t="s">
        <v>4</v>
      </c>
    </row>
    <row r="3" spans="1:19" x14ac:dyDescent="0.3">
      <c r="A3" s="3" t="s">
        <v>5</v>
      </c>
      <c r="B3" s="3">
        <v>400</v>
      </c>
      <c r="C3" s="3">
        <v>600</v>
      </c>
      <c r="D3" s="3">
        <v>5</v>
      </c>
    </row>
    <row r="4" spans="1:19" x14ac:dyDescent="0.3">
      <c r="A4" s="3" t="s">
        <v>6</v>
      </c>
      <c r="B4" s="3">
        <v>250</v>
      </c>
      <c r="C4" s="3">
        <v>300</v>
      </c>
      <c r="D4" s="3">
        <v>3</v>
      </c>
    </row>
    <row r="5" spans="1:19" x14ac:dyDescent="0.3">
      <c r="A5" s="3" t="s">
        <v>7</v>
      </c>
      <c r="B5" s="3">
        <v>100</v>
      </c>
      <c r="C5" s="3">
        <v>150</v>
      </c>
      <c r="D5" s="3">
        <v>1</v>
      </c>
    </row>
    <row r="7" spans="1:19" ht="15" x14ac:dyDescent="0.35">
      <c r="A7" s="25" t="s">
        <v>8</v>
      </c>
      <c r="B7" s="25"/>
      <c r="C7" s="25"/>
      <c r="D7" s="25"/>
      <c r="E7" s="25"/>
      <c r="F7" s="4"/>
      <c r="G7" s="4"/>
      <c r="H7" s="4"/>
      <c r="J7" s="5"/>
    </row>
    <row r="8" spans="1:19" x14ac:dyDescent="0.3">
      <c r="A8" s="6"/>
      <c r="B8" s="7" t="s">
        <v>9</v>
      </c>
      <c r="C8" s="7" t="s">
        <v>10</v>
      </c>
      <c r="D8" s="7" t="s">
        <v>11</v>
      </c>
      <c r="E8" s="7" t="s">
        <v>43</v>
      </c>
    </row>
    <row r="9" spans="1:19" x14ac:dyDescent="0.3">
      <c r="A9" s="8" t="s">
        <v>12</v>
      </c>
      <c r="B9" s="3">
        <v>70</v>
      </c>
      <c r="C9" s="3">
        <v>30</v>
      </c>
      <c r="D9" s="3">
        <v>50</v>
      </c>
      <c r="E9" s="9">
        <f>SUM(B9:D9)</f>
        <v>150</v>
      </c>
    </row>
    <row r="10" spans="1:19" x14ac:dyDescent="0.3">
      <c r="A10" s="8" t="s">
        <v>13</v>
      </c>
      <c r="B10" s="3">
        <f>B9*B3</f>
        <v>28000</v>
      </c>
      <c r="C10" s="3">
        <f>C9*C3</f>
        <v>18000</v>
      </c>
      <c r="D10" s="3">
        <f>D9*D3</f>
        <v>250</v>
      </c>
      <c r="E10" s="10">
        <f>SUM(B10,C10,D10)</f>
        <v>46250</v>
      </c>
    </row>
    <row r="11" spans="1:19" x14ac:dyDescent="0.3">
      <c r="A11" s="8" t="s">
        <v>14</v>
      </c>
      <c r="B11" s="3">
        <f>B10/10</f>
        <v>2800</v>
      </c>
      <c r="C11" s="3">
        <f>C10/10</f>
        <v>1800</v>
      </c>
      <c r="D11" s="3">
        <f>D10/10</f>
        <v>25</v>
      </c>
      <c r="E11" s="10">
        <f>SUM(B11,C11,D11)</f>
        <v>4625</v>
      </c>
      <c r="P11" s="11"/>
      <c r="Q11" s="12"/>
      <c r="S11" s="11"/>
    </row>
    <row r="12" spans="1:19" x14ac:dyDescent="0.3">
      <c r="A12" s="8" t="s">
        <v>15</v>
      </c>
      <c r="B12" s="3">
        <v>40</v>
      </c>
      <c r="C12" s="3">
        <v>20</v>
      </c>
      <c r="D12" s="3">
        <v>50</v>
      </c>
      <c r="E12" s="9">
        <f>SUM(B12:D12)</f>
        <v>110</v>
      </c>
      <c r="P12" s="11"/>
      <c r="Q12" s="12"/>
      <c r="S12" s="11"/>
    </row>
    <row r="13" spans="1:19" x14ac:dyDescent="0.3">
      <c r="A13" s="8" t="s">
        <v>13</v>
      </c>
      <c r="B13" s="3">
        <f>B12*B4</f>
        <v>10000</v>
      </c>
      <c r="C13" s="3">
        <f>C12*C4</f>
        <v>6000</v>
      </c>
      <c r="D13" s="3">
        <f>D12*D4</f>
        <v>150</v>
      </c>
      <c r="E13" s="10">
        <f>SUM(B13,C13,D13)</f>
        <v>16150</v>
      </c>
      <c r="O13" s="11"/>
    </row>
    <row r="14" spans="1:19" x14ac:dyDescent="0.3">
      <c r="A14" s="8" t="s">
        <v>14</v>
      </c>
      <c r="B14" s="3">
        <f>B13*0.1</f>
        <v>1000</v>
      </c>
      <c r="C14" s="3">
        <f>C13*0.1</f>
        <v>600</v>
      </c>
      <c r="D14" s="3">
        <f>D13*0.1</f>
        <v>15</v>
      </c>
      <c r="E14" s="10">
        <f>SUM(B14,C14,D14)</f>
        <v>1615</v>
      </c>
    </row>
    <row r="15" spans="1:19" x14ac:dyDescent="0.3">
      <c r="A15" s="8" t="s">
        <v>16</v>
      </c>
      <c r="B15" s="3">
        <v>20</v>
      </c>
      <c r="C15" s="3">
        <v>10</v>
      </c>
      <c r="D15" s="3">
        <v>50</v>
      </c>
      <c r="E15" s="9">
        <f>SUM(B15:D15)</f>
        <v>80</v>
      </c>
    </row>
    <row r="16" spans="1:19" x14ac:dyDescent="0.3">
      <c r="A16" s="8" t="s">
        <v>13</v>
      </c>
      <c r="B16" s="3">
        <f>B5*B15</f>
        <v>2000</v>
      </c>
      <c r="C16" s="3">
        <f>C5*C15</f>
        <v>1500</v>
      </c>
      <c r="D16" s="3">
        <f>D5*D15</f>
        <v>50</v>
      </c>
      <c r="E16" s="10">
        <f>SUM(B16,C16,D16)</f>
        <v>3550</v>
      </c>
    </row>
    <row r="17" spans="1:8" x14ac:dyDescent="0.3">
      <c r="A17" s="8" t="s">
        <v>14</v>
      </c>
      <c r="B17" s="3">
        <f>B16*0.1</f>
        <v>200</v>
      </c>
      <c r="C17" s="3">
        <f>C16*0.1</f>
        <v>150</v>
      </c>
      <c r="D17" s="3">
        <f>D16*0.1</f>
        <v>5</v>
      </c>
      <c r="E17" s="10">
        <f>SUM(B17,C17,D17)</f>
        <v>355</v>
      </c>
    </row>
    <row r="18" spans="1:8" x14ac:dyDescent="0.3">
      <c r="H18" s="11"/>
    </row>
    <row r="19" spans="1:8" x14ac:dyDescent="0.3">
      <c r="A19" s="25" t="s">
        <v>17</v>
      </c>
      <c r="B19" s="25"/>
      <c r="C19" s="25"/>
      <c r="D19" s="25"/>
      <c r="E19" s="4"/>
      <c r="F19" s="4"/>
      <c r="G19" s="4"/>
      <c r="H19" s="13"/>
    </row>
    <row r="20" spans="1:8" x14ac:dyDescent="0.3">
      <c r="A20" s="14"/>
      <c r="B20" s="14" t="s">
        <v>7</v>
      </c>
      <c r="C20" s="14" t="s">
        <v>6</v>
      </c>
      <c r="D20" s="14" t="s">
        <v>5</v>
      </c>
      <c r="E20" s="15"/>
      <c r="F20" s="15"/>
      <c r="G20" s="15"/>
    </row>
    <row r="21" spans="1:8" x14ac:dyDescent="0.3">
      <c r="A21" s="8" t="s">
        <v>18</v>
      </c>
      <c r="B21" s="16">
        <v>1020</v>
      </c>
      <c r="C21" s="16">
        <v>1850</v>
      </c>
      <c r="D21" s="16">
        <v>3300</v>
      </c>
    </row>
    <row r="22" spans="1:8" x14ac:dyDescent="0.3">
      <c r="A22" s="8" t="s">
        <v>19</v>
      </c>
      <c r="B22" s="23">
        <v>20</v>
      </c>
      <c r="C22" s="23">
        <v>20</v>
      </c>
      <c r="D22" s="23">
        <v>100</v>
      </c>
    </row>
    <row r="23" spans="1:8" x14ac:dyDescent="0.3">
      <c r="A23" s="8" t="s">
        <v>20</v>
      </c>
      <c r="B23" s="16">
        <v>9000</v>
      </c>
      <c r="C23" s="16">
        <v>16000</v>
      </c>
      <c r="D23" s="16">
        <v>30000</v>
      </c>
    </row>
    <row r="24" spans="1:8" x14ac:dyDescent="0.3">
      <c r="A24" s="8" t="s">
        <v>21</v>
      </c>
      <c r="B24" s="16">
        <v>0</v>
      </c>
      <c r="C24" s="16">
        <v>0</v>
      </c>
      <c r="D24" s="16">
        <v>0</v>
      </c>
    </row>
    <row r="25" spans="1:8" x14ac:dyDescent="0.3">
      <c r="A25" s="8" t="s">
        <v>22</v>
      </c>
      <c r="B25" s="16">
        <v>5075</v>
      </c>
      <c r="C25" s="16">
        <v>7575</v>
      </c>
      <c r="D25" s="16">
        <v>13150</v>
      </c>
    </row>
    <row r="26" spans="1:8" x14ac:dyDescent="0.3">
      <c r="A26" s="24" t="s">
        <v>44</v>
      </c>
      <c r="B26" s="23">
        <v>39</v>
      </c>
      <c r="C26" s="23">
        <v>199</v>
      </c>
      <c r="D26" s="23">
        <v>199</v>
      </c>
    </row>
    <row r="27" spans="1:8" x14ac:dyDescent="0.3">
      <c r="A27" s="8" t="s">
        <v>23</v>
      </c>
      <c r="B27" s="16">
        <v>11070</v>
      </c>
      <c r="C27" s="16">
        <v>20070</v>
      </c>
      <c r="D27" s="16">
        <v>40140</v>
      </c>
    </row>
    <row r="28" spans="1:8" x14ac:dyDescent="0.3">
      <c r="A28" s="8" t="s">
        <v>45</v>
      </c>
      <c r="B28" s="16">
        <v>10</v>
      </c>
      <c r="C28" s="16">
        <v>50</v>
      </c>
      <c r="D28" s="16">
        <v>150</v>
      </c>
    </row>
    <row r="29" spans="1:8" x14ac:dyDescent="0.3">
      <c r="A29" s="8" t="s">
        <v>24</v>
      </c>
      <c r="B29" s="16">
        <v>500</v>
      </c>
      <c r="C29" s="16">
        <v>750</v>
      </c>
      <c r="D29" s="16">
        <v>1000</v>
      </c>
    </row>
    <row r="30" spans="1:8" x14ac:dyDescent="0.3">
      <c r="A30" s="8" t="s">
        <v>25</v>
      </c>
      <c r="B30" s="16">
        <v>1537</v>
      </c>
      <c r="C30" s="16">
        <v>2787</v>
      </c>
      <c r="D30" s="16">
        <v>5575</v>
      </c>
    </row>
    <row r="31" spans="1:8" x14ac:dyDescent="0.3">
      <c r="A31" s="8" t="s">
        <v>26</v>
      </c>
      <c r="B31" s="16">
        <v>12500</v>
      </c>
      <c r="C31" s="16">
        <v>25000</v>
      </c>
      <c r="D31" s="16">
        <v>50000</v>
      </c>
    </row>
    <row r="32" spans="1:8" x14ac:dyDescent="0.3">
      <c r="A32" s="6" t="s">
        <v>27</v>
      </c>
      <c r="B32" s="17">
        <f t="shared" ref="B32:C32" si="0">SUM(B21:B31)</f>
        <v>40771</v>
      </c>
      <c r="C32" s="17">
        <f t="shared" si="0"/>
        <v>74301</v>
      </c>
      <c r="D32" s="17">
        <f>SUM(D21:D31)</f>
        <v>143614</v>
      </c>
    </row>
    <row r="34" spans="1:8" x14ac:dyDescent="0.3">
      <c r="A34" s="25" t="s">
        <v>28</v>
      </c>
      <c r="B34" s="25"/>
      <c r="C34" s="25"/>
      <c r="D34" s="25"/>
      <c r="E34" s="4"/>
      <c r="F34" s="4"/>
      <c r="G34" s="4"/>
      <c r="H34" s="4"/>
    </row>
    <row r="35" spans="1:8" x14ac:dyDescent="0.3">
      <c r="A35" s="18"/>
      <c r="B35" s="6" t="s">
        <v>29</v>
      </c>
      <c r="C35" s="6" t="s">
        <v>30</v>
      </c>
      <c r="D35" s="6" t="s">
        <v>4</v>
      </c>
    </row>
    <row r="36" spans="1:8" x14ac:dyDescent="0.3">
      <c r="A36" s="8" t="s">
        <v>31</v>
      </c>
      <c r="B36" s="19">
        <v>2000</v>
      </c>
      <c r="C36" s="19">
        <v>3000</v>
      </c>
      <c r="D36" s="19">
        <v>0</v>
      </c>
    </row>
    <row r="37" spans="1:8" x14ac:dyDescent="0.3">
      <c r="A37" s="8" t="s">
        <v>32</v>
      </c>
      <c r="B37" s="19">
        <v>1100</v>
      </c>
      <c r="C37" s="19">
        <v>2200</v>
      </c>
      <c r="D37" s="19">
        <v>0</v>
      </c>
    </row>
    <row r="38" spans="1:8" x14ac:dyDescent="0.3">
      <c r="C38" s="20"/>
      <c r="D38" s="20"/>
    </row>
    <row r="39" spans="1:8" x14ac:dyDescent="0.3">
      <c r="A39" s="25" t="s">
        <v>33</v>
      </c>
      <c r="B39" s="25"/>
      <c r="C39" s="25"/>
      <c r="D39" s="25"/>
      <c r="E39" s="25"/>
      <c r="F39" s="4"/>
      <c r="G39" s="4"/>
      <c r="H39" s="4"/>
    </row>
    <row r="40" spans="1:8" x14ac:dyDescent="0.3">
      <c r="A40" s="18"/>
      <c r="B40" s="6" t="s">
        <v>29</v>
      </c>
      <c r="C40" s="6" t="s">
        <v>30</v>
      </c>
      <c r="D40" s="6" t="s">
        <v>4</v>
      </c>
      <c r="E40" s="6" t="s">
        <v>34</v>
      </c>
    </row>
    <row r="41" spans="1:8" x14ac:dyDescent="0.3">
      <c r="A41" s="8" t="s">
        <v>35</v>
      </c>
      <c r="B41" s="19">
        <f>B36*B9</f>
        <v>140000</v>
      </c>
      <c r="C41" s="19">
        <f>C9*C36</f>
        <v>90000</v>
      </c>
      <c r="D41" s="19">
        <v>0</v>
      </c>
      <c r="E41" s="21">
        <f t="shared" ref="E41:E46" si="1">SUM(B41:D41)</f>
        <v>230000</v>
      </c>
    </row>
    <row r="42" spans="1:8" x14ac:dyDescent="0.3">
      <c r="A42" s="8" t="s">
        <v>36</v>
      </c>
      <c r="B42" s="19">
        <f>B9*B37</f>
        <v>77000</v>
      </c>
      <c r="C42" s="19">
        <f>C9*C37</f>
        <v>66000</v>
      </c>
      <c r="D42" s="19">
        <v>0</v>
      </c>
      <c r="E42" s="21">
        <f t="shared" si="1"/>
        <v>143000</v>
      </c>
    </row>
    <row r="43" spans="1:8" x14ac:dyDescent="0.3">
      <c r="A43" s="8" t="s">
        <v>37</v>
      </c>
      <c r="B43" s="19">
        <f>B12*B36</f>
        <v>80000</v>
      </c>
      <c r="C43" s="19">
        <f>C12*C36</f>
        <v>60000</v>
      </c>
      <c r="D43" s="19">
        <v>0</v>
      </c>
      <c r="E43" s="21">
        <f t="shared" si="1"/>
        <v>140000</v>
      </c>
    </row>
    <row r="44" spans="1:8" x14ac:dyDescent="0.3">
      <c r="A44" s="8" t="s">
        <v>38</v>
      </c>
      <c r="B44" s="19">
        <f>B12*B37</f>
        <v>44000</v>
      </c>
      <c r="C44" s="19">
        <f>C12*C37</f>
        <v>44000</v>
      </c>
      <c r="D44" s="19">
        <v>0</v>
      </c>
      <c r="E44" s="21">
        <f t="shared" si="1"/>
        <v>88000</v>
      </c>
    </row>
    <row r="45" spans="1:8" x14ac:dyDescent="0.3">
      <c r="A45" s="8" t="s">
        <v>39</v>
      </c>
      <c r="B45" s="19">
        <f>B15*B36</f>
        <v>40000</v>
      </c>
      <c r="C45" s="19">
        <f>C15*C36</f>
        <v>30000</v>
      </c>
      <c r="D45" s="19">
        <v>0</v>
      </c>
      <c r="E45" s="21">
        <f t="shared" si="1"/>
        <v>70000</v>
      </c>
    </row>
    <row r="46" spans="1:8" x14ac:dyDescent="0.3">
      <c r="A46" s="8" t="s">
        <v>40</v>
      </c>
      <c r="B46" s="19">
        <f>B15*B37</f>
        <v>22000</v>
      </c>
      <c r="C46" s="19">
        <f>C15*C37</f>
        <v>22000</v>
      </c>
      <c r="D46" s="19">
        <v>0</v>
      </c>
      <c r="E46" s="21">
        <f t="shared" si="1"/>
        <v>44000</v>
      </c>
    </row>
    <row r="48" spans="1:8" x14ac:dyDescent="0.3">
      <c r="A48" s="22" t="s">
        <v>41</v>
      </c>
      <c r="B48" s="22"/>
      <c r="C48" s="4"/>
      <c r="D48" s="4"/>
      <c r="E48" s="4"/>
      <c r="F48" s="4"/>
      <c r="G48" s="4"/>
      <c r="H48" s="4"/>
    </row>
    <row r="49" spans="1:2" x14ac:dyDescent="0.3">
      <c r="A49" s="18"/>
      <c r="B49" s="14" t="s">
        <v>42</v>
      </c>
    </row>
    <row r="50" spans="1:2" x14ac:dyDescent="0.3">
      <c r="A50" s="8" t="s">
        <v>35</v>
      </c>
      <c r="B50" s="21">
        <f>E41-D32</f>
        <v>86386</v>
      </c>
    </row>
    <row r="51" spans="1:2" x14ac:dyDescent="0.3">
      <c r="A51" s="8" t="s">
        <v>37</v>
      </c>
      <c r="B51" s="21">
        <f>E43-C32</f>
        <v>65699</v>
      </c>
    </row>
    <row r="52" spans="1:2" x14ac:dyDescent="0.3">
      <c r="A52" s="8" t="s">
        <v>39</v>
      </c>
      <c r="B52" s="21">
        <f>E45-B32</f>
        <v>29229</v>
      </c>
    </row>
  </sheetData>
  <mergeCells count="5">
    <mergeCell ref="A1:D1"/>
    <mergeCell ref="A7:E7"/>
    <mergeCell ref="A19:D19"/>
    <mergeCell ref="A34:D34"/>
    <mergeCell ref="A39:E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Prices for CA v7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miguel matamoros garcia</cp:lastModifiedBy>
  <cp:revision/>
  <dcterms:created xsi:type="dcterms:W3CDTF">2015-06-05T18:19:34Z</dcterms:created>
  <dcterms:modified xsi:type="dcterms:W3CDTF">2024-01-24T09:53:55Z</dcterms:modified>
  <cp:category/>
  <cp:contentStatus/>
</cp:coreProperties>
</file>