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366703F-A12D-4001-B8A1-E4C5C080F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ces for CA v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" i="1" l="1"/>
  <c r="C45" i="1"/>
  <c r="B45" i="1"/>
  <c r="C44" i="1"/>
  <c r="B44" i="1"/>
  <c r="E44" i="1" s="1"/>
  <c r="B51" i="1" s="1"/>
  <c r="C43" i="1"/>
  <c r="B43" i="1"/>
  <c r="E43" i="1" s="1"/>
  <c r="C42" i="1"/>
  <c r="B42" i="1"/>
  <c r="E42" i="1" s="1"/>
  <c r="B50" i="1" s="1"/>
  <c r="E41" i="1"/>
  <c r="C41" i="1"/>
  <c r="B41" i="1"/>
  <c r="C40" i="1"/>
  <c r="B40" i="1"/>
  <c r="E40" i="1" s="1"/>
  <c r="B49" i="1" s="1"/>
  <c r="D31" i="1"/>
  <c r="C31" i="1"/>
  <c r="B31" i="1"/>
  <c r="D17" i="1"/>
  <c r="C17" i="1"/>
  <c r="B17" i="1"/>
  <c r="E17" i="1" s="1"/>
  <c r="D16" i="1"/>
  <c r="C16" i="1"/>
  <c r="B16" i="1"/>
  <c r="E16" i="1" s="1"/>
  <c r="D13" i="1"/>
  <c r="D14" i="1" s="1"/>
  <c r="C13" i="1"/>
  <c r="C14" i="1" s="1"/>
  <c r="B13" i="1"/>
  <c r="B14" i="1" s="1"/>
  <c r="D10" i="1"/>
  <c r="D11" i="1" s="1"/>
  <c r="C10" i="1"/>
  <c r="C11" i="1" s="1"/>
  <c r="B10" i="1"/>
  <c r="B11" i="1" s="1"/>
  <c r="E11" i="1" s="1"/>
  <c r="E14" i="1" l="1"/>
  <c r="E13" i="1"/>
  <c r="E10" i="1"/>
</calcChain>
</file>

<file path=xl/sharedStrings.xml><?xml version="1.0" encoding="utf-8"?>
<sst xmlns="http://schemas.openxmlformats.org/spreadsheetml/2006/main" count="59" uniqueCount="45">
  <si>
    <t>TIPOS DE CENTRO - Nº DE USUARIOS MÁXIMO POR ESCENARIO</t>
  </si>
  <si>
    <t>Centro</t>
  </si>
  <si>
    <t>Optimista</t>
  </si>
  <si>
    <t>Moderado</t>
  </si>
  <si>
    <t>Pesimista</t>
  </si>
  <si>
    <t>Basic</t>
  </si>
  <si>
    <t>Premium</t>
  </si>
  <si>
    <t>Educational</t>
  </si>
  <si>
    <t>NÚMERO DE USUARIOS MÁXIMO Y CONCURRENTE POR ESCENARIO</t>
  </si>
  <si>
    <t>Basic Plan </t>
  </si>
  <si>
    <t>Premium Plan </t>
  </si>
  <si>
    <t>Educational Plan </t>
  </si>
  <si>
    <t>TOTAL usarios</t>
  </si>
  <si>
    <t>Escenario optimista centros adheridos</t>
  </si>
  <si>
    <t>Usuarios</t>
  </si>
  <si>
    <t>Concurrentes 10%</t>
  </si>
  <si>
    <t>Escenario moderado centros adheridos</t>
  </si>
  <si>
    <t>Escenario pesimista centros adheridos</t>
  </si>
  <si>
    <t>COSTES GENERAL MENSUAL EN BASE AL NÚMERO DE USUARIOS</t>
  </si>
  <si>
    <t>Alojamiento, despliegue, mantenimiento, etc.</t>
  </si>
  <si>
    <t>Envío notificaciones (Mailchimp) (2 notificaciones al mes)</t>
  </si>
  <si>
    <t>Marketing y Promoción</t>
  </si>
  <si>
    <t>SSO Social</t>
  </si>
  <si>
    <t>Sistema de programación de citas</t>
  </si>
  <si>
    <t>API de Healthcare de Google</t>
  </si>
  <si>
    <t>Personal administración (1 empleado por cada 10k usuarios)</t>
  </si>
  <si>
    <t>CRM</t>
  </si>
  <si>
    <t>Chatbot</t>
  </si>
  <si>
    <t>Asistencia 24/7 (20, 10 y 5 agentes)</t>
  </si>
  <si>
    <t>TOTAL</t>
  </si>
  <si>
    <t>PRECIOS MENSUAL</t>
  </si>
  <si>
    <t>Basic Plan</t>
  </si>
  <si>
    <t>Premium Plan</t>
  </si>
  <si>
    <t>PRECIO MENSUAL</t>
  </si>
  <si>
    <t xml:space="preserve">Break even </t>
  </si>
  <si>
    <t>INGRESOS MENSUAL</t>
  </si>
  <si>
    <t>Total</t>
  </si>
  <si>
    <t>Escenario optimista</t>
  </si>
  <si>
    <t>Break even optimista</t>
  </si>
  <si>
    <t>Escenario moderado</t>
  </si>
  <si>
    <t>Break even moderado</t>
  </si>
  <si>
    <t>Escenario pesimista</t>
  </si>
  <si>
    <t>Break even pesimista</t>
  </si>
  <si>
    <t>BENEFICIOS MENSUAL POR ESCENARIO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</si>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</sst>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#,##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F0F0F"/>
      <name val="Segoe UI"/>
      <family val="2"/>
    </font>
    <font>
      <b/>
      <sz val="11"/>
      <color rgb="FF000000"/>
      <name val="Calibri"/>
      <family val="2"/>
      <scheme val="minor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1" fillId="4" borderId="0" xfId="0" applyFont="1" applyFill="1"/>
    <xf numFmtId="0" fontId="2" fillId="0" borderId="0" xfId="0" applyFont="1"/>
    <xf numFmtId="0" fontId="1" fillId="5" borderId="1" xfId="0" applyFont="1" applyFill="1" applyBorder="1"/>
    <xf numFmtId="0" fontId="3" fillId="5" borderId="1" xfId="0" applyFont="1" applyFill="1" applyBorder="1"/>
    <xf numFmtId="0" fontId="1" fillId="0" borderId="1" xfId="0" applyFont="1" applyBorder="1"/>
    <xf numFmtId="0" fontId="0" fillId="6" borderId="1" xfId="0" applyFill="1" applyBorder="1"/>
    <xf numFmtId="0" fontId="1" fillId="6" borderId="1" xfId="0" applyFont="1" applyFill="1" applyBorder="1"/>
    <xf numFmtId="0" fontId="1" fillId="0" borderId="0" xfId="0" applyFont="1"/>
    <xf numFmtId="0" fontId="4" fillId="0" borderId="0" xfId="0" applyFont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6" fontId="0" fillId="0" borderId="1" xfId="0" applyNumberFormat="1" applyBorder="1"/>
    <xf numFmtId="6" fontId="1" fillId="5" borderId="1" xfId="0" applyNumberFormat="1" applyFont="1" applyFill="1" applyBorder="1"/>
    <xf numFmtId="0" fontId="0" fillId="5" borderId="1" xfId="0" applyFill="1" applyBorder="1"/>
    <xf numFmtId="164" fontId="0" fillId="0" borderId="1" xfId="0" applyNumberFormat="1" applyBorder="1"/>
    <xf numFmtId="164" fontId="0" fillId="0" borderId="0" xfId="0" applyNumberFormat="1"/>
    <xf numFmtId="164" fontId="1" fillId="5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selection activeCell="F10" sqref="F10"/>
    </sheetView>
  </sheetViews>
  <sheetFormatPr baseColWidth="10" defaultColWidth="11.44140625" defaultRowHeight="14.4" x14ac:dyDescent="0.3"/>
  <cols>
    <col min="1" max="1" width="52.33203125" bestFit="1" customWidth="1"/>
    <col min="2" max="2" width="9.77734375" bestFit="1" customWidth="1"/>
    <col min="3" max="3" width="13.21875" bestFit="1" customWidth="1"/>
    <col min="4" max="4" width="15.44140625" bestFit="1" customWidth="1"/>
    <col min="5" max="5" width="12.5546875" bestFit="1" customWidth="1"/>
    <col min="6" max="6" width="7.44140625" bestFit="1" customWidth="1"/>
    <col min="7" max="7" width="14.88671875" bestFit="1" customWidth="1"/>
    <col min="8" max="8" width="28.33203125" bestFit="1" customWidth="1"/>
    <col min="9" max="9" width="6" bestFit="1" customWidth="1"/>
    <col min="10" max="10" width="14.6640625" bestFit="1" customWidth="1"/>
    <col min="11" max="11" width="5.33203125" bestFit="1" customWidth="1"/>
    <col min="12" max="12" width="4.6640625" bestFit="1" customWidth="1"/>
    <col min="13" max="13" width="3.44140625" bestFit="1" customWidth="1"/>
    <col min="14" max="14" width="5.33203125" bestFit="1" customWidth="1"/>
    <col min="15" max="15" width="3.88671875" bestFit="1" customWidth="1"/>
    <col min="16" max="16" width="8.88671875" bestFit="1" customWidth="1"/>
    <col min="17" max="17" width="7.33203125" bestFit="1" customWidth="1"/>
    <col min="18" max="18" width="6.33203125" bestFit="1" customWidth="1"/>
    <col min="19" max="19" width="4.33203125" bestFit="1" customWidth="1"/>
    <col min="20" max="20" width="6" bestFit="1" customWidth="1"/>
    <col min="22" max="22" width="7" bestFit="1" customWidth="1"/>
  </cols>
  <sheetData>
    <row r="1" spans="1:19" x14ac:dyDescent="0.3">
      <c r="A1" s="1" t="s">
        <v>0</v>
      </c>
      <c r="B1" s="1"/>
      <c r="C1" s="1"/>
      <c r="D1" s="1"/>
    </row>
    <row r="2" spans="1:19" x14ac:dyDescent="0.3">
      <c r="A2" s="2" t="s">
        <v>1</v>
      </c>
      <c r="B2" s="2" t="s">
        <v>2</v>
      </c>
      <c r="C2" s="3" t="s">
        <v>3</v>
      </c>
      <c r="D2" s="3" t="s">
        <v>4</v>
      </c>
    </row>
    <row r="3" spans="1:19" x14ac:dyDescent="0.3">
      <c r="A3" s="4" t="s">
        <v>5</v>
      </c>
      <c r="B3" s="4">
        <v>500</v>
      </c>
      <c r="C3" s="4">
        <v>1200</v>
      </c>
      <c r="D3" s="4">
        <v>5</v>
      </c>
    </row>
    <row r="4" spans="1:19" x14ac:dyDescent="0.3">
      <c r="A4" s="4" t="s">
        <v>6</v>
      </c>
      <c r="B4" s="4">
        <v>250</v>
      </c>
      <c r="C4" s="4">
        <v>600</v>
      </c>
      <c r="D4" s="4">
        <v>3</v>
      </c>
    </row>
    <row r="5" spans="1:19" x14ac:dyDescent="0.3">
      <c r="A5" s="4" t="s">
        <v>7</v>
      </c>
      <c r="B5" s="4">
        <v>150</v>
      </c>
      <c r="C5" s="4">
        <v>350</v>
      </c>
      <c r="D5" s="4">
        <v>1</v>
      </c>
    </row>
    <row r="7" spans="1:19" ht="15" x14ac:dyDescent="0.35">
      <c r="A7" s="1" t="s">
        <v>8</v>
      </c>
      <c r="B7" s="1"/>
      <c r="C7" s="1"/>
      <c r="D7" s="1"/>
      <c r="E7" s="1"/>
      <c r="F7" s="5"/>
      <c r="G7" s="5"/>
      <c r="H7" s="5"/>
      <c r="J7" s="6"/>
    </row>
    <row r="8" spans="1:19" x14ac:dyDescent="0.3">
      <c r="A8" s="7"/>
      <c r="B8" s="8" t="s">
        <v>9</v>
      </c>
      <c r="C8" s="8" t="s">
        <v>10</v>
      </c>
      <c r="D8" s="8" t="s">
        <v>11</v>
      </c>
      <c r="E8" s="8" t="s">
        <v>12</v>
      </c>
    </row>
    <row r="9" spans="1:19" x14ac:dyDescent="0.3">
      <c r="A9" s="9" t="s">
        <v>13</v>
      </c>
      <c r="B9" s="4">
        <v>100</v>
      </c>
      <c r="C9" s="4">
        <v>50</v>
      </c>
      <c r="D9" s="4">
        <v>300</v>
      </c>
      <c r="E9" s="10"/>
    </row>
    <row r="10" spans="1:19" x14ac:dyDescent="0.3">
      <c r="A10" s="9" t="s">
        <v>14</v>
      </c>
      <c r="B10" s="4">
        <f>B9*B3</f>
        <v>50000</v>
      </c>
      <c r="C10" s="4">
        <f>C9*C3</f>
        <v>60000</v>
      </c>
      <c r="D10" s="4">
        <f>D9*D3</f>
        <v>1500</v>
      </c>
      <c r="E10" s="11">
        <f>SUM(B10,C10,D10)</f>
        <v>111500</v>
      </c>
    </row>
    <row r="11" spans="1:19" x14ac:dyDescent="0.3">
      <c r="A11" s="9" t="s">
        <v>15</v>
      </c>
      <c r="B11" s="4">
        <f>B10/10</f>
        <v>5000</v>
      </c>
      <c r="C11" s="4">
        <f>C10/10</f>
        <v>6000</v>
      </c>
      <c r="D11" s="4">
        <f>D10/10</f>
        <v>150</v>
      </c>
      <c r="E11" s="11">
        <f>SUM(B11,C11,D11)</f>
        <v>11150</v>
      </c>
      <c r="P11" s="12"/>
      <c r="Q11" s="13"/>
      <c r="S11" s="12"/>
    </row>
    <row r="12" spans="1:19" x14ac:dyDescent="0.3">
      <c r="A12" s="9" t="s">
        <v>16</v>
      </c>
      <c r="B12" s="4">
        <v>50</v>
      </c>
      <c r="C12" s="4">
        <v>25</v>
      </c>
      <c r="D12" s="4">
        <v>150</v>
      </c>
      <c r="E12" s="11"/>
      <c r="P12" s="12"/>
      <c r="Q12" s="13"/>
      <c r="S12" s="12"/>
    </row>
    <row r="13" spans="1:19" x14ac:dyDescent="0.3">
      <c r="A13" s="9" t="s">
        <v>14</v>
      </c>
      <c r="B13" s="4">
        <f>B12*B4</f>
        <v>12500</v>
      </c>
      <c r="C13" s="4">
        <f>C12*C4</f>
        <v>15000</v>
      </c>
      <c r="D13" s="4">
        <f>D12*D4</f>
        <v>450</v>
      </c>
      <c r="E13" s="11">
        <f>SUM(B13,C13,D13)</f>
        <v>27950</v>
      </c>
      <c r="O13" s="12"/>
    </row>
    <row r="14" spans="1:19" x14ac:dyDescent="0.3">
      <c r="A14" s="9" t="s">
        <v>15</v>
      </c>
      <c r="B14" s="4">
        <f>B13*0.1</f>
        <v>1250</v>
      </c>
      <c r="C14" s="4">
        <f>C13*0.1</f>
        <v>1500</v>
      </c>
      <c r="D14" s="4">
        <f>D13*0.1</f>
        <v>45</v>
      </c>
      <c r="E14" s="11">
        <f>SUM(B14,C14,D14)</f>
        <v>2795</v>
      </c>
    </row>
    <row r="15" spans="1:19" x14ac:dyDescent="0.3">
      <c r="A15" s="9" t="s">
        <v>17</v>
      </c>
      <c r="B15" s="4">
        <v>25</v>
      </c>
      <c r="C15" s="4">
        <v>15</v>
      </c>
      <c r="D15" s="4">
        <v>50</v>
      </c>
      <c r="E15" s="11"/>
    </row>
    <row r="16" spans="1:19" x14ac:dyDescent="0.3">
      <c r="A16" s="9" t="s">
        <v>14</v>
      </c>
      <c r="B16" s="4">
        <f>B5*B15</f>
        <v>3750</v>
      </c>
      <c r="C16" s="4">
        <f>C5*C15</f>
        <v>5250</v>
      </c>
      <c r="D16" s="4">
        <f>D5*D15</f>
        <v>50</v>
      </c>
      <c r="E16" s="11">
        <f>SUM(B16,C16,D16)</f>
        <v>9050</v>
      </c>
    </row>
    <row r="17" spans="1:8" x14ac:dyDescent="0.3">
      <c r="A17" s="9" t="s">
        <v>15</v>
      </c>
      <c r="B17" s="4">
        <f>B16*0.1</f>
        <v>375</v>
      </c>
      <c r="C17" s="4">
        <f>C16*0.1</f>
        <v>525</v>
      </c>
      <c r="D17" s="4">
        <f>D16*0.1</f>
        <v>5</v>
      </c>
      <c r="E17" s="11">
        <f>SUM(B17,C17,D17)</f>
        <v>905</v>
      </c>
    </row>
    <row r="18" spans="1:8" x14ac:dyDescent="0.3">
      <c r="H18" s="12"/>
    </row>
    <row r="19" spans="1:8" x14ac:dyDescent="0.3">
      <c r="A19" s="1" t="s">
        <v>18</v>
      </c>
      <c r="B19" s="1"/>
      <c r="C19" s="1"/>
      <c r="D19" s="1"/>
      <c r="E19" s="5"/>
      <c r="F19" s="5"/>
      <c r="G19" s="5"/>
      <c r="H19" s="14"/>
    </row>
    <row r="20" spans="1:8" x14ac:dyDescent="0.3">
      <c r="A20" s="15"/>
      <c r="B20" s="15" t="s">
        <v>4</v>
      </c>
      <c r="C20" s="15" t="s">
        <v>3</v>
      </c>
      <c r="D20" s="15" t="s">
        <v>2</v>
      </c>
      <c r="E20" s="16"/>
      <c r="F20" s="16"/>
      <c r="G20" s="16"/>
    </row>
    <row r="21" spans="1:8" x14ac:dyDescent="0.3">
      <c r="A21" s="9" t="s">
        <v>19</v>
      </c>
      <c r="B21" s="17">
        <v>1020</v>
      </c>
      <c r="C21" s="17">
        <v>1850</v>
      </c>
      <c r="D21" s="17">
        <v>3300</v>
      </c>
    </row>
    <row r="22" spans="1:8" x14ac:dyDescent="0.3">
      <c r="A22" s="9" t="s">
        <v>20</v>
      </c>
      <c r="B22" s="17">
        <v>615</v>
      </c>
      <c r="C22" s="17">
        <v>1115</v>
      </c>
      <c r="D22" s="17">
        <v>2230</v>
      </c>
    </row>
    <row r="23" spans="1:8" x14ac:dyDescent="0.3">
      <c r="A23" s="9" t="s">
        <v>21</v>
      </c>
      <c r="B23" s="17">
        <v>9000</v>
      </c>
      <c r="C23" s="17">
        <v>16000</v>
      </c>
      <c r="D23" s="17">
        <v>30000</v>
      </c>
    </row>
    <row r="24" spans="1:8" x14ac:dyDescent="0.3">
      <c r="A24" s="9" t="s">
        <v>22</v>
      </c>
      <c r="B24" s="17">
        <v>15875</v>
      </c>
      <c r="C24" s="17">
        <v>28375</v>
      </c>
      <c r="D24" s="17">
        <v>56250</v>
      </c>
    </row>
    <row r="25" spans="1:8" x14ac:dyDescent="0.3">
      <c r="A25" s="9" t="s">
        <v>23</v>
      </c>
      <c r="B25" s="17">
        <v>5075</v>
      </c>
      <c r="C25" s="17">
        <v>7575</v>
      </c>
      <c r="D25" s="17">
        <v>13150</v>
      </c>
    </row>
    <row r="26" spans="1:8" x14ac:dyDescent="0.3">
      <c r="A26" s="9" t="s">
        <v>24</v>
      </c>
      <c r="B26" s="17">
        <v>3235</v>
      </c>
      <c r="C26" s="17">
        <v>5735</v>
      </c>
      <c r="D26" s="17">
        <v>11310</v>
      </c>
    </row>
    <row r="27" spans="1:8" x14ac:dyDescent="0.3">
      <c r="A27" s="9" t="s">
        <v>25</v>
      </c>
      <c r="B27" s="17">
        <v>11070</v>
      </c>
      <c r="C27" s="17">
        <v>20070</v>
      </c>
      <c r="D27" s="17">
        <v>40140</v>
      </c>
    </row>
    <row r="28" spans="1:8" x14ac:dyDescent="0.3">
      <c r="A28" s="9" t="s">
        <v>26</v>
      </c>
      <c r="B28" s="17">
        <v>35750</v>
      </c>
      <c r="C28" s="17">
        <v>60750</v>
      </c>
      <c r="D28" s="17">
        <v>116500</v>
      </c>
    </row>
    <row r="29" spans="1:8" x14ac:dyDescent="0.3">
      <c r="A29" s="9" t="s">
        <v>27</v>
      </c>
      <c r="B29" s="17">
        <v>1537</v>
      </c>
      <c r="C29" s="17">
        <v>2787</v>
      </c>
      <c r="D29" s="17">
        <v>5575</v>
      </c>
    </row>
    <row r="30" spans="1:8" x14ac:dyDescent="0.3">
      <c r="A30" s="9" t="s">
        <v>28</v>
      </c>
      <c r="B30" s="17">
        <v>12500</v>
      </c>
      <c r="C30" s="17">
        <v>25000</v>
      </c>
      <c r="D30" s="17">
        <v>50000</v>
      </c>
    </row>
    <row r="31" spans="1:8" x14ac:dyDescent="0.3">
      <c r="A31" s="7" t="s">
        <v>29</v>
      </c>
      <c r="B31" s="18">
        <f t="shared" ref="B31:C31" si="0">SUM(B21:B30)</f>
        <v>95677</v>
      </c>
      <c r="C31" s="18">
        <f t="shared" si="0"/>
        <v>169257</v>
      </c>
      <c r="D31" s="18">
        <f>SUM(D21:D30)</f>
        <v>328455</v>
      </c>
    </row>
    <row r="33" spans="1:8" x14ac:dyDescent="0.3">
      <c r="A33" s="1" t="s">
        <v>30</v>
      </c>
      <c r="B33" s="1"/>
      <c r="C33" s="1"/>
      <c r="D33" s="1"/>
      <c r="E33" s="5"/>
      <c r="F33" s="5"/>
      <c r="G33" s="5"/>
      <c r="H33" s="5"/>
    </row>
    <row r="34" spans="1:8" x14ac:dyDescent="0.3">
      <c r="A34" s="19"/>
      <c r="B34" s="7" t="s">
        <v>31</v>
      </c>
      <c r="C34" s="7" t="s">
        <v>32</v>
      </c>
      <c r="D34" s="7" t="s">
        <v>7</v>
      </c>
    </row>
    <row r="35" spans="1:8" x14ac:dyDescent="0.3">
      <c r="A35" s="9" t="s">
        <v>33</v>
      </c>
      <c r="B35" s="20">
        <v>2500</v>
      </c>
      <c r="C35" s="20">
        <v>3500</v>
      </c>
      <c r="D35" s="20">
        <v>0</v>
      </c>
    </row>
    <row r="36" spans="1:8" x14ac:dyDescent="0.3">
      <c r="A36" s="9" t="s">
        <v>34</v>
      </c>
      <c r="B36" s="20">
        <v>2000</v>
      </c>
      <c r="C36" s="20">
        <v>3000</v>
      </c>
      <c r="D36" s="20">
        <v>0</v>
      </c>
    </row>
    <row r="37" spans="1:8" x14ac:dyDescent="0.3">
      <c r="C37" s="21"/>
      <c r="D37" s="21"/>
    </row>
    <row r="38" spans="1:8" x14ac:dyDescent="0.3">
      <c r="A38" s="1" t="s">
        <v>35</v>
      </c>
      <c r="B38" s="1"/>
      <c r="C38" s="1"/>
      <c r="D38" s="1"/>
      <c r="E38" s="1"/>
      <c r="F38" s="5"/>
      <c r="G38" s="5"/>
      <c r="H38" s="5"/>
    </row>
    <row r="39" spans="1:8" x14ac:dyDescent="0.3">
      <c r="A39" s="19"/>
      <c r="B39" s="7" t="s">
        <v>31</v>
      </c>
      <c r="C39" s="7" t="s">
        <v>32</v>
      </c>
      <c r="D39" s="7" t="s">
        <v>7</v>
      </c>
      <c r="E39" s="7" t="s">
        <v>36</v>
      </c>
    </row>
    <row r="40" spans="1:8" x14ac:dyDescent="0.3">
      <c r="A40" s="9" t="s">
        <v>37</v>
      </c>
      <c r="B40" s="20">
        <f>B35*B9</f>
        <v>250000</v>
      </c>
      <c r="C40" s="20">
        <f>C9*C35</f>
        <v>175000</v>
      </c>
      <c r="D40" s="20">
        <v>0</v>
      </c>
      <c r="E40" s="22">
        <f t="shared" ref="E40:E45" si="1">SUM(B40:D40)</f>
        <v>425000</v>
      </c>
    </row>
    <row r="41" spans="1:8" x14ac:dyDescent="0.3">
      <c r="A41" s="9" t="s">
        <v>38</v>
      </c>
      <c r="B41" s="20">
        <f>B9*B36</f>
        <v>200000</v>
      </c>
      <c r="C41" s="20">
        <f>C9*C36</f>
        <v>150000</v>
      </c>
      <c r="D41" s="20">
        <v>0</v>
      </c>
      <c r="E41" s="22">
        <f t="shared" si="1"/>
        <v>350000</v>
      </c>
    </row>
    <row r="42" spans="1:8" x14ac:dyDescent="0.3">
      <c r="A42" s="9" t="s">
        <v>39</v>
      </c>
      <c r="B42" s="20">
        <f>B12*B35</f>
        <v>125000</v>
      </c>
      <c r="C42" s="20">
        <f>C12*C35</f>
        <v>87500</v>
      </c>
      <c r="D42" s="20">
        <v>0</v>
      </c>
      <c r="E42" s="22">
        <f t="shared" si="1"/>
        <v>212500</v>
      </c>
    </row>
    <row r="43" spans="1:8" x14ac:dyDescent="0.3">
      <c r="A43" s="9" t="s">
        <v>40</v>
      </c>
      <c r="B43" s="20">
        <f>B12*B36</f>
        <v>100000</v>
      </c>
      <c r="C43" s="20">
        <f>C12*C36</f>
        <v>75000</v>
      </c>
      <c r="D43" s="20">
        <v>0</v>
      </c>
      <c r="E43" s="22">
        <f t="shared" si="1"/>
        <v>175000</v>
      </c>
    </row>
    <row r="44" spans="1:8" x14ac:dyDescent="0.3">
      <c r="A44" s="9" t="s">
        <v>41</v>
      </c>
      <c r="B44" s="20">
        <f>B15*B35</f>
        <v>62500</v>
      </c>
      <c r="C44" s="20">
        <f>C15*C35</f>
        <v>52500</v>
      </c>
      <c r="D44" s="20">
        <v>0</v>
      </c>
      <c r="E44" s="22">
        <f t="shared" si="1"/>
        <v>115000</v>
      </c>
    </row>
    <row r="45" spans="1:8" x14ac:dyDescent="0.3">
      <c r="A45" s="9" t="s">
        <v>42</v>
      </c>
      <c r="B45" s="20">
        <f>B15*B36</f>
        <v>50000</v>
      </c>
      <c r="C45" s="20">
        <f>C15*C36</f>
        <v>45000</v>
      </c>
      <c r="D45" s="20">
        <v>0</v>
      </c>
      <c r="E45" s="22">
        <f t="shared" si="1"/>
        <v>95000</v>
      </c>
    </row>
    <row r="47" spans="1:8" x14ac:dyDescent="0.3">
      <c r="A47" s="23" t="s">
        <v>43</v>
      </c>
      <c r="B47" s="23"/>
      <c r="C47" s="5"/>
      <c r="D47" s="5"/>
      <c r="E47" s="5"/>
      <c r="F47" s="5"/>
      <c r="G47" s="5"/>
      <c r="H47" s="5"/>
    </row>
    <row r="48" spans="1:8" x14ac:dyDescent="0.3">
      <c r="A48" s="19"/>
      <c r="B48" s="15" t="s">
        <v>44</v>
      </c>
    </row>
    <row r="49" spans="1:2" x14ac:dyDescent="0.3">
      <c r="A49" s="9" t="s">
        <v>37</v>
      </c>
      <c r="B49" s="22">
        <f>E40-D31</f>
        <v>96545</v>
      </c>
    </row>
    <row r="50" spans="1:2" x14ac:dyDescent="0.3">
      <c r="A50" s="9" t="s">
        <v>39</v>
      </c>
      <c r="B50" s="22">
        <f>E42-C31</f>
        <v>43243</v>
      </c>
    </row>
    <row r="51" spans="1:2" x14ac:dyDescent="0.3">
      <c r="A51" s="9" t="s">
        <v>41</v>
      </c>
      <c r="B51" s="22">
        <f>E44-B31</f>
        <v>19323</v>
      </c>
    </row>
  </sheetData>
  <mergeCells count="5">
    <mergeCell ref="A1:D1"/>
    <mergeCell ref="A7:E7"/>
    <mergeCell ref="A19:D19"/>
    <mergeCell ref="A33:D33"/>
    <mergeCell ref="A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Prices for CA v7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miguel matamoros garcia</cp:lastModifiedBy>
  <dcterms:created xsi:type="dcterms:W3CDTF">2015-06-05T18:19:34Z</dcterms:created>
  <dcterms:modified xsi:type="dcterms:W3CDTF">2024-01-21T09:12:56Z</dcterms:modified>
</cp:coreProperties>
</file>