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SalaryFlow\SalaryFlow\templates\"/>
    </mc:Choice>
  </mc:AlternateContent>
  <xr:revisionPtr revIDLastSave="0" documentId="13_ncr:1_{5A3D66AF-3DB0-43B1-ABD8-22EC2F26BB35}" xr6:coauthVersionLast="47" xr6:coauthVersionMax="47" xr10:uidLastSave="{00000000-0000-0000-0000-000000000000}"/>
  <bookViews>
    <workbookView xWindow="-108" yWindow="-108" windowWidth="23256" windowHeight="12456" xr2:uid="{0AEF366F-DC99-4D88-8366-01100BBAEBF0}"/>
  </bookViews>
  <sheets>
    <sheet name="PAYSLIP-STAFF (2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0" localSheetId="0">'[1]PNT-QUOT-#3'!#REF!</definedName>
    <definedName name="\0">'[1]PNT-QUOT-#3'!#REF!</definedName>
    <definedName name="\d" localSheetId="0">'[2]??-BLDG'!#REF!</definedName>
    <definedName name="\d">'[2]??-BLDG'!#REF!</definedName>
    <definedName name="\e" localSheetId="0">'[2]??-BLDG'!#REF!</definedName>
    <definedName name="\e">'[2]??-BLDG'!#REF!</definedName>
    <definedName name="\f" localSheetId="0">'[2]??-BLDG'!#REF!</definedName>
    <definedName name="\f">'[2]??-BLDG'!#REF!</definedName>
    <definedName name="\g" localSheetId="0">'[2]??-BLDG'!#REF!</definedName>
    <definedName name="\g">'[2]??-BLDG'!#REF!</definedName>
    <definedName name="\h" localSheetId="0">'[2]??-BLDG'!#REF!</definedName>
    <definedName name="\h">'[2]??-BLDG'!#REF!</definedName>
    <definedName name="\i" localSheetId="0">'[2]??-BLDG'!#REF!</definedName>
    <definedName name="\i">'[2]??-BLDG'!#REF!</definedName>
    <definedName name="\j" localSheetId="0">'[2]??-BLDG'!#REF!</definedName>
    <definedName name="\j">'[2]??-BLDG'!#REF!</definedName>
    <definedName name="\k" localSheetId="0">'[2]??-BLDG'!#REF!</definedName>
    <definedName name="\k">'[2]??-BLDG'!#REF!</definedName>
    <definedName name="\l" localSheetId="0">'[2]??-BLDG'!#REF!</definedName>
    <definedName name="\l">'[2]??-BLDG'!#REF!</definedName>
    <definedName name="\m" localSheetId="0">'[2]??-BLDG'!#REF!</definedName>
    <definedName name="\m">'[2]??-BLDG'!#REF!</definedName>
    <definedName name="\n" localSheetId="0">'[2]??-BLDG'!#REF!</definedName>
    <definedName name="\n">'[2]??-BLDG'!#REF!</definedName>
    <definedName name="\o" localSheetId="0">'[2]??-BLDG'!#REF!</definedName>
    <definedName name="\o">'[2]??-BLDG'!#REF!</definedName>
    <definedName name="\x" localSheetId="0">'[1]COAT&amp;WRAP-QIOT-#3'!#REF!</definedName>
    <definedName name="\x">'[1]COAT&amp;WRAP-QIOT-#3'!#REF!</definedName>
    <definedName name="\z" localSheetId="0">'[1]COAT&amp;WRAP-QIOT-#3'!#REF!</definedName>
    <definedName name="\z">'[1]COAT&amp;WRAP-QIOT-#3'!#REF!</definedName>
    <definedName name="_1">#N/A</definedName>
    <definedName name="_1000A01">#N/A</definedName>
    <definedName name="_2">#N/A</definedName>
    <definedName name="_A65700" localSheetId="0">'[3]MTO REV.2(ARMOR)'!#REF!</definedName>
    <definedName name="_A65700">'[3]MTO REV.2(ARMOR)'!#REF!</definedName>
    <definedName name="_A65800" localSheetId="0">'[3]MTO REV.2(ARMOR)'!#REF!</definedName>
    <definedName name="_A65800">'[3]MTO REV.2(ARMOR)'!#REF!</definedName>
    <definedName name="_A66000" localSheetId="0">'[3]MTO REV.2(ARMOR)'!#REF!</definedName>
    <definedName name="_A66000">'[3]MTO REV.2(ARMOR)'!#REF!</definedName>
    <definedName name="_A67000" localSheetId="0">'[3]MTO REV.2(ARMOR)'!#REF!</definedName>
    <definedName name="_A67000">'[3]MTO REV.2(ARMOR)'!#REF!</definedName>
    <definedName name="_A68000" localSheetId="0">'[3]MTO REV.2(ARMOR)'!#REF!</definedName>
    <definedName name="_A68000">'[3]MTO REV.2(ARMOR)'!#REF!</definedName>
    <definedName name="_A70000" localSheetId="0">'[3]MTO REV.2(ARMOR)'!#REF!</definedName>
    <definedName name="_A70000">'[3]MTO REV.2(ARMOR)'!#REF!</definedName>
    <definedName name="_A75000" localSheetId="0">'[3]MTO REV.2(ARMOR)'!#REF!</definedName>
    <definedName name="_A75000">'[3]MTO REV.2(ARMOR)'!#REF!</definedName>
    <definedName name="_A85000" localSheetId="0">'[3]MTO REV.2(ARMOR)'!#REF!</definedName>
    <definedName name="_A85000">'[3]MTO REV.2(ARMOR)'!#REF!</definedName>
    <definedName name="_CON1" localSheetId="0">#REF!</definedName>
    <definedName name="_CON1">#REF!</definedName>
    <definedName name="_CON2" localSheetId="0">#REF!</definedName>
    <definedName name="_CON2">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NET2" localSheetId="0">#REF!</definedName>
    <definedName name="_NET2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" localSheetId="0">'[1]PNT-QUOT-#3'!#REF!</definedName>
    <definedName name="A">'[1]PNT-QUOT-#3'!#REF!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0">#REF!</definedName>
    <definedName name="AA">#REF!</definedName>
    <definedName name="AAA" localSheetId="0">'[4]MTL$-INTER'!#REF!</definedName>
    <definedName name="AAA">'[4]MTL$-INTER'!#REF!</definedName>
    <definedName name="All_Item" localSheetId="0">#REF!</definedName>
    <definedName name="All_Item">#REF!</definedName>
    <definedName name="ALPIN">#N/A</definedName>
    <definedName name="ALPJYOU">#N/A</definedName>
    <definedName name="ALPTOI">#N/A</definedName>
    <definedName name="B" localSheetId="0">'[1]PNT-QUOT-#3'!#REF!</definedName>
    <definedName name="B">'[1]PNT-QUOT-#3'!#REF!</definedName>
    <definedName name="BB" localSheetId="0">#REF!</definedName>
    <definedName name="BB">#REF!</definedName>
    <definedName name="BOQ" localSheetId="0">#REF!</definedName>
    <definedName name="BOQ">#REF!</definedName>
    <definedName name="BVCISUMMARY" localSheetId="0">#REF!</definedName>
    <definedName name="BVCISUMMARY">#REF!</definedName>
    <definedName name="CABLE2" localSheetId="0">#REF!</definedName>
    <definedName name="CABLE2">#REF!</definedName>
    <definedName name="Category_All" localSheetId="0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AT" localSheetId="0">'[1]PNT-QUOT-#3'!#REF!</definedName>
    <definedName name="COAT">'[1]PNT-QUOT-#3'!#REF!</definedName>
    <definedName name="COMMON" localSheetId="0">#REF!</definedName>
    <definedName name="COMMON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ST_EQ" localSheetId="0">#REF!</definedName>
    <definedName name="CONST_EQ">#REF!</definedName>
    <definedName name="COVER" localSheetId="0">#REF!</definedName>
    <definedName name="COVER">#REF!</definedName>
    <definedName name="_xlnm.Criteria" localSheetId="0">[5]SILICATE!#REF!</definedName>
    <definedName name="_xlnm.Criteria">[5]SILICATE!#REF!</definedName>
    <definedName name="CRITINST" localSheetId="0">#REF!</definedName>
    <definedName name="CRITINST">#REF!</definedName>
    <definedName name="CRITPURC" localSheetId="0">#REF!</definedName>
    <definedName name="CRITPURC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URRENCY" localSheetId="0">#REF!</definedName>
    <definedName name="CURRENCY">#REF!</definedName>
    <definedName name="D_7101A_B" localSheetId="0">#REF!</definedName>
    <definedName name="D_7101A_B">#REF!</definedName>
    <definedName name="_xlnm.Database" localSheetId="0">#REF!</definedName>
    <definedName name="_xlnm.Database">#REF!</definedName>
    <definedName name="DataFilter">[6]!DataFilter</definedName>
    <definedName name="DataSort">[6]!DataSort</definedName>
    <definedName name="de" localSheetId="0">'[2]??-BLDG'!#REF!</definedName>
    <definedName name="de">'[2]??-BLDG'!#REF!</definedName>
    <definedName name="DSUMDATA" localSheetId="0">#REF!</definedName>
    <definedName name="DSUMDATA">#REF!</definedName>
    <definedName name="EmployeeName" localSheetId="0">#REF!</definedName>
    <definedName name="EmployeeName">#REF!</definedName>
    <definedName name="End_1" localSheetId="0">#REF!</definedName>
    <definedName name="End_1">#REF!</definedName>
    <definedName name="End_10" localSheetId="0">#REF!</definedName>
    <definedName name="End_10">#REF!</definedName>
    <definedName name="End_11" localSheetId="0">#REF!</definedName>
    <definedName name="End_11">#REF!</definedName>
    <definedName name="End_12" localSheetId="0">#REF!</definedName>
    <definedName name="End_12">#REF!</definedName>
    <definedName name="End_13" localSheetId="0">#REF!</definedName>
    <definedName name="End_13">#REF!</definedName>
    <definedName name="End_2" localSheetId="0">#REF!</definedName>
    <definedName name="End_2">#REF!</definedName>
    <definedName name="End_3" localSheetId="0">#REF!</definedName>
    <definedName name="End_3">#REF!</definedName>
    <definedName name="End_4" localSheetId="0">#REF!</definedName>
    <definedName name="End_4">#REF!</definedName>
    <definedName name="End_5" localSheetId="0">#REF!</definedName>
    <definedName name="End_5">#REF!</definedName>
    <definedName name="End_6" localSheetId="0">#REF!</definedName>
    <definedName name="End_6">#REF!</definedName>
    <definedName name="End_7" localSheetId="0">#REF!</definedName>
    <definedName name="End_7">#REF!</definedName>
    <definedName name="End_8" localSheetId="0">#REF!</definedName>
    <definedName name="End_8">#REF!</definedName>
    <definedName name="End_9" localSheetId="0">#REF!</definedName>
    <definedName name="End_9">#REF!</definedName>
    <definedName name="_xlnm.Extract" localSheetId="0">[5]SILICATE!#REF!</definedName>
    <definedName name="_xlnm.Extract">[5]SILICATE!#REF!</definedName>
    <definedName name="FACTOR" localSheetId="0">#REF!</definedName>
    <definedName name="FACTOR">#REF!</definedName>
    <definedName name="FP" localSheetId="0">'[1]COAT&amp;WRAP-QIOT-#3'!#REF!</definedName>
    <definedName name="FP">'[1]COAT&amp;WRAP-QIOT-#3'!#REF!</definedName>
    <definedName name="GoBack">[6]Sheet1!GoBack</definedName>
    <definedName name="GPT_GROUNDING_PT" localSheetId="0">'[7]NEW-PANEL'!#REF!</definedName>
    <definedName name="GPT_GROUNDING_PT">'[7]NEW-PANEL'!#REF!</definedName>
    <definedName name="holiday" localSheetId="0">'[8]Timesheet-ODA'!$AI$3:$AI$42</definedName>
    <definedName name="holiday">'[9]Timesheet-ODA'!$AI$3:$AI$42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 localSheetId="0">#REF!</definedName>
    <definedName name="IDLAB_COST">#REF!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IO" localSheetId="0">'[1]COAT&amp;WRAP-QIOT-#3'!#REF!</definedName>
    <definedName name="IO">'[1]COAT&amp;WRAP-QIOT-#3'!#REF!</definedName>
    <definedName name="llll" localSheetId="0">'[1]PNT-QUOT-#3'!#REF!</definedName>
    <definedName name="llll">'[1]PNT-QUOT-#3'!#REF!</definedName>
    <definedName name="LRDaysTaken" localSheetId="0">#REF!</definedName>
    <definedName name="LRDaysTaken">#REF!</definedName>
    <definedName name="LREmployeeName" localSheetId="0">#REF!</definedName>
    <definedName name="LREmployeeName">#REF!</definedName>
    <definedName name="LRNoOfDays" localSheetId="0">#REF!</definedName>
    <definedName name="LRNoOfDays">#REF!</definedName>
    <definedName name="MAJ_CON_EQP" localSheetId="0">#REF!</definedName>
    <definedName name="MAJ_CON_EQP">#REF!</definedName>
    <definedName name="MAT" localSheetId="0">'[1]COAT&amp;WRAP-QIOT-#3'!#REF!</definedName>
    <definedName name="MAT">'[1]COAT&amp;WRAP-QIOT-#3'!#REF!</definedName>
    <definedName name="MF" localSheetId="0">'[1]COAT&amp;WRAP-QIOT-#3'!#REF!</definedName>
    <definedName name="MF">'[1]COAT&amp;WRAP-QIOT-#3'!#REF!</definedName>
    <definedName name="MG_A" localSheetId="0">#REF!</definedName>
    <definedName name="MG_A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OTHER_PANEL" localSheetId="0">'[7]NEW-PANEL'!#REF!</definedName>
    <definedName name="OTHER_PANEL">'[7]NEW-PANEL'!#REF!</definedName>
    <definedName name="P" localSheetId="0">'[1]PNT-QUOT-#3'!#REF!</definedName>
    <definedName name="P">'[1]PNT-QUOT-#3'!#REF!</definedName>
    <definedName name="PEJM" localSheetId="0">'[1]COAT&amp;WRAP-QIOT-#3'!#REF!</definedName>
    <definedName name="PEJM">'[1]COAT&amp;WRAP-QIOT-#3'!#REF!</definedName>
    <definedName name="PF" localSheetId="0">'[1]PNT-QUOT-#3'!#REF!</definedName>
    <definedName name="PF">'[1]PNT-QUOT-#3'!#REF!</definedName>
    <definedName name="PL_指示燈___P.B.___REST_P.B._壓扣開關" localSheetId="0">'[7]NEW-PANEL'!#REF!</definedName>
    <definedName name="PL_指示燈___P.B.___REST_P.B._壓扣開關">'[7]NEW-PANEL'!#REF!</definedName>
    <definedName name="PM" localSheetId="0">[9]IBASE!$AH$16:$AV$110</definedName>
    <definedName name="PM">[10]IBASE!$AH$16:$AV$110</definedName>
    <definedName name="ppp" localSheetId="0">'[1]COAT&amp;WRAP-QIOT-#3'!#REF!</definedName>
    <definedName name="ppp">'[1]COAT&amp;WRAP-QIOT-#3'!#REF!</definedName>
    <definedName name="PRICE" localSheetId="0">#REF!</definedName>
    <definedName name="PRICE">#REF!</definedName>
    <definedName name="PRICE1" localSheetId="0">#REF!</definedName>
    <definedName name="PRICE1">#REF!</definedName>
    <definedName name="_xlnm.Print_Area" localSheetId="0">'PAYSLIP-STAFF (2)'!$A$1:$I$48</definedName>
    <definedName name="_xlnm.Print_Area">#REF!</definedName>
    <definedName name="Print_Area_MI" localSheetId="0">[10]ESTI.!$A$1:$U$52</definedName>
    <definedName name="Print_Area_MI">[11]ESTI.!$A$1:$U$52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OPOSAL" localSheetId="0">#REF!</definedName>
    <definedName name="PROPOSAL">#REF!</definedName>
    <definedName name="publicday" localSheetId="0">#REF!</definedName>
    <definedName name="publicday">#REF!</definedName>
    <definedName name="Publicholiday" localSheetId="0">'[11]Timesheet-ODA'!$AK$3:$AK$20</definedName>
    <definedName name="Publicholiday">#REF!</definedName>
    <definedName name="rate" localSheetId="0">#REF!</definedName>
    <definedName name="rate">#REF!</definedName>
    <definedName name="RECOUT">#N/A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T" localSheetId="0">'[1]COAT&amp;WRAP-QIOT-#3'!#REF!</definedName>
    <definedName name="RT">'[1]COAT&amp;WRAP-QIOT-#3'!#REF!</definedName>
    <definedName name="SB" localSheetId="0">[9]IBASE!$AH$7:$AL$14</definedName>
    <definedName name="SB">[10]IBASE!$AH$7:$AL$14</definedName>
    <definedName name="SCH" localSheetId="0">#REF!</definedName>
    <definedName name="SCH">#REF!</definedName>
    <definedName name="SIZE" localSheetId="0">#REF!</definedName>
    <definedName name="SIZE">#REF!</definedName>
    <definedName name="SORT" localSheetId="0">#REF!</definedName>
    <definedName name="SORT">#REF!</definedName>
    <definedName name="SORT_AREA" localSheetId="0">'[10]DI-ESTI'!$A$8:$R$489</definedName>
    <definedName name="SORT_AREA">'[11]DI-ESTI'!$A$8:$R$489</definedName>
    <definedName name="SP" localSheetId="0">'[1]PNT-QUOT-#3'!#REF!</definedName>
    <definedName name="SP">'[1]PNT-QUOT-#3'!#REF!</definedName>
    <definedName name="SPEC" localSheetId="0">#REF!</definedName>
    <definedName name="SPEC">#REF!</definedName>
    <definedName name="SPECSUMMARY" localSheetId="0">#REF!</definedName>
    <definedName name="SPECSUMMARY">#REF!</definedName>
    <definedName name="Start_1" localSheetId="0">#REF!</definedName>
    <definedName name="Start_1">#REF!</definedName>
    <definedName name="Start_10" localSheetId="0">#REF!</definedName>
    <definedName name="Start_10">#REF!</definedName>
    <definedName name="Start_11" localSheetId="0">#REF!</definedName>
    <definedName name="Start_11">#REF!</definedName>
    <definedName name="Start_12" localSheetId="0">#REF!</definedName>
    <definedName name="Start_12">#REF!</definedName>
    <definedName name="Start_13" localSheetId="0">#REF!</definedName>
    <definedName name="Start_13">#REF!</definedName>
    <definedName name="Start_2" localSheetId="0">#REF!</definedName>
    <definedName name="Start_2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rt_8" localSheetId="0">#REF!</definedName>
    <definedName name="Start_8">#REF!</definedName>
    <definedName name="Start_9" localSheetId="0">#REF!</definedName>
    <definedName name="Start_9">#REF!</definedName>
    <definedName name="SUMMARY" localSheetId="0">#REF!</definedName>
    <definedName name="SUMMARY">#REF!</definedName>
    <definedName name="THK" localSheetId="0">'[1]COAT&amp;WRAP-QIOT-#3'!#REF!</definedName>
    <definedName name="THK">'[1]COAT&amp;WRAP-QIOT-#3'!#REF!</definedName>
    <definedName name="TITAN" localSheetId="0">#REF!</definedName>
    <definedName name="TITAN">#REF!</definedName>
    <definedName name="TPLRP" localSheetId="0">#REF!</definedName>
    <definedName name="TPLRP">#REF!</definedName>
    <definedName name="tr" localSheetId="0">#REF!</definedName>
    <definedName name="tr">#REF!</definedName>
    <definedName name="TRADE2" localSheetId="0">#REF!</definedName>
    <definedName name="TRADE2">#REF!</definedName>
    <definedName name="TRANSFORMER" localSheetId="0">'[7]NEW-PANEL'!#REF!</definedName>
    <definedName name="TRANSFORMER">'[7]NEW-PANEL'!#REF!</definedName>
    <definedName name="VARIINST" localSheetId="0">#REF!</definedName>
    <definedName name="VARIINST">#REF!</definedName>
    <definedName name="VARIPURC" localSheetId="0">#REF!</definedName>
    <definedName name="VARIPURC">#REF!</definedName>
    <definedName name="W" localSheetId="0">#REF!</definedName>
    <definedName name="W">#REF!</definedName>
    <definedName name="X" localSheetId="0">#REF!</definedName>
    <definedName name="X">#REF!</definedName>
    <definedName name="Z_02A2157D_658F_4F01_BD7B_F5D93589A1D1_.wvu.PrintArea" localSheetId="0" hidden="1">'PAYSLIP-STAFF (2)'!$A$1:$I$48</definedName>
    <definedName name="Z_02A2157D_658F_4F01_BD7B_F5D93589A1D1_.wvu.Rows" localSheetId="0" hidden="1">'PAYSLIP-STAFF (2)'!$9:$10,'PAYSLIP-STAFF (2)'!$14:$23,'PAYSLIP-STAFF (2)'!$25:$30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G32" i="1"/>
  <c r="B31" i="1"/>
  <c r="I30" i="1"/>
  <c r="B30" i="1"/>
  <c r="I29" i="1"/>
  <c r="B29" i="1"/>
  <c r="B28" i="1"/>
  <c r="B27" i="1"/>
  <c r="B25" i="1"/>
  <c r="B23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B10" i="1"/>
  <c r="B9" i="1"/>
  <c r="G24" i="1"/>
  <c r="F4" i="1"/>
  <c r="G25" i="1" l="1"/>
</calcChain>
</file>

<file path=xl/sharedStrings.xml><?xml version="1.0" encoding="utf-8"?>
<sst xmlns="http://schemas.openxmlformats.org/spreadsheetml/2006/main" count="78" uniqueCount="64">
  <si>
    <t>PAY SLIP</t>
  </si>
  <si>
    <t>Employee ID</t>
  </si>
  <si>
    <t>Month:</t>
  </si>
  <si>
    <t>Full name</t>
  </si>
  <si>
    <t>Number of dependants</t>
  </si>
  <si>
    <t xml:space="preserve">A. Salary and Allowance </t>
  </si>
  <si>
    <t>(A)=(1)+(2)+(3)+(4)</t>
  </si>
  <si>
    <t>VND</t>
  </si>
  <si>
    <t>Day-work salary</t>
  </si>
  <si>
    <t>Nightshift salary</t>
  </si>
  <si>
    <t>Allowance</t>
  </si>
  <si>
    <t xml:space="preserve">Over Time </t>
  </si>
  <si>
    <t>hours</t>
  </si>
  <si>
    <t>Allowance must pay PIT</t>
  </si>
  <si>
    <t xml:space="preserve">Bonus </t>
  </si>
  <si>
    <t>B. Overtime (OT)</t>
  </si>
  <si>
    <t>(B)=sum[(4):(9)]</t>
  </si>
  <si>
    <t>Normal OT (150%)</t>
  </si>
  <si>
    <t>Night OT (195%)</t>
  </si>
  <si>
    <t>Normal OT on Sunday (200%)</t>
  </si>
  <si>
    <t>Night OT on Sunday (260%)</t>
  </si>
  <si>
    <t>Normal OT on Public holiday (300%)</t>
  </si>
  <si>
    <t>Night OT on Public holiday (390%)</t>
  </si>
  <si>
    <t>B. Bonus and unused annual leave</t>
  </si>
  <si>
    <t>B. Total income (Tổng thu nhập)</t>
  </si>
  <si>
    <t>(B)=(A)</t>
  </si>
  <si>
    <t>≈</t>
  </si>
  <si>
    <t>C. Income to be entitled to tax exemption</t>
  </si>
  <si>
    <t>(E)=(10)+(11)+(12)+(13)</t>
  </si>
  <si>
    <t>Non-tax portion of Nightshift</t>
  </si>
  <si>
    <t>Non-tax portion of OT</t>
  </si>
  <si>
    <t xml:space="preserve">Non-tax portion of Meal Allowance </t>
  </si>
  <si>
    <t>Refund of overpaid PIT' 09</t>
  </si>
  <si>
    <t>C. Tax deductions (giảm trừ thuế TNCN)</t>
  </si>
  <si>
    <t>(C)=(5)+(4)</t>
  </si>
  <si>
    <t>Personal relief</t>
  </si>
  <si>
    <t>Dependent relief</t>
  </si>
  <si>
    <t>D. Insurance contribution (BHXH, BHYT)</t>
  </si>
  <si>
    <t>(9% SI, 1.5% HI)</t>
  </si>
  <si>
    <t xml:space="preserve">Kinh phí công đoàn </t>
  </si>
  <si>
    <t>E. Assessable income (Thu nhập tính thuế TNCN)</t>
  </si>
  <si>
    <t>(E)=(B)-(C)-(D)</t>
  </si>
  <si>
    <t>F. Personal Income Tax (Thuế TNCN)</t>
  </si>
  <si>
    <t>(F)=pit(E)</t>
  </si>
  <si>
    <t xml:space="preserve">G. Allowance minus ( Trừ allowance đã t/t) </t>
  </si>
  <si>
    <t>H. Total Net income (Tổng thu nhập sau thuế)</t>
  </si>
  <si>
    <t>(G)=(B)-(D)-(F)-(G)</t>
  </si>
  <si>
    <t>In words:</t>
  </si>
  <si>
    <t>************************************************</t>
  </si>
  <si>
    <r>
      <t>Notes:</t>
    </r>
    <r>
      <rPr>
        <i/>
        <sz val="11"/>
        <color indexed="8"/>
        <rFont val="Calibri"/>
        <family val="2"/>
      </rPr>
      <t xml:space="preserve"> Any mismatch please feedback to accountant dept within 03 days</t>
    </r>
  </si>
  <si>
    <t>Salary is confidential as per company rules</t>
  </si>
  <si>
    <t>*)</t>
  </si>
  <si>
    <t>Salary &amp; allowance stated in Labour Contract</t>
  </si>
  <si>
    <t>Actual working time</t>
  </si>
  <si>
    <t>Hrs</t>
  </si>
  <si>
    <t xml:space="preserve"> - Monthly salary</t>
  </si>
  <si>
    <t xml:space="preserve"> - Site Allowance</t>
  </si>
  <si>
    <t xml:space="preserve"> - Meal Allowance</t>
  </si>
  <si>
    <t xml:space="preserve"> - Responsibility Allowance</t>
  </si>
  <si>
    <r>
      <t>Working time standard : 01 month</t>
    </r>
    <r>
      <rPr>
        <i/>
        <sz val="11"/>
        <color indexed="8"/>
        <rFont val="Calibri"/>
        <family val="2"/>
      </rPr>
      <t xml:space="preserve"> ≈ 204 hours</t>
    </r>
  </si>
  <si>
    <t>Basic salary is utilised for calculation of SI/HI/UI, OT and unused AL</t>
  </si>
  <si>
    <t>Salary for SI/HI/UI contribution is currently capped at VND21.0 million</t>
  </si>
  <si>
    <t>UI contribution is not applicable in case of EA duration &lt; 12 months</t>
  </si>
  <si>
    <t>Your dependant is declared from October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</si>
</sst>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5"/>
      <color theme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9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5"/>
      <color theme="6" tint="-0.249977111117893"/>
      <name val="Calibri"/>
      <family val="2"/>
      <scheme val="minor"/>
    </font>
    <font>
      <b/>
      <sz val="15"/>
      <color theme="6" tint="-0.249977111117893"/>
      <name val="Calibri"/>
      <family val="2"/>
      <scheme val="minor"/>
    </font>
    <font>
      <i/>
      <sz val="10"/>
      <color theme="6" tint="-0.249977111117893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3"/>
      <color theme="1"/>
      <name val="Calibri"/>
      <family val="2"/>
    </font>
    <font>
      <sz val="13"/>
      <color rgb="FF0070C0"/>
      <name val="Calibri"/>
      <family val="2"/>
      <scheme val="minor"/>
    </font>
    <font>
      <i/>
      <sz val="13"/>
      <color theme="1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i/>
      <u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1" applyFont="1" applyAlignment="1">
      <alignment horizontal="centerContinuous" vertical="top"/>
    </xf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3" fontId="4" fillId="0" borderId="0" xfId="1" applyNumberFormat="1" applyFont="1" applyAlignment="1">
      <alignment horizontal="centerContinuous"/>
    </xf>
    <xf numFmtId="164" fontId="1" fillId="0" borderId="0" xfId="2" applyNumberFormat="1" applyFont="1"/>
    <xf numFmtId="0" fontId="2" fillId="0" borderId="0" xfId="1"/>
    <xf numFmtId="0" fontId="2" fillId="0" borderId="0" xfId="1" applyAlignment="1">
      <alignment horizontal="center"/>
    </xf>
    <xf numFmtId="0" fontId="6" fillId="0" borderId="0" xfId="1" applyFont="1"/>
    <xf numFmtId="3" fontId="2" fillId="0" borderId="0" xfId="1" applyNumberFormat="1" applyAlignment="1">
      <alignment horizontal="right" vertical="top"/>
    </xf>
    <xf numFmtId="0" fontId="7" fillId="0" borderId="0" xfId="1" applyFont="1" applyAlignment="1">
      <alignment horizontal="right" vertical="top"/>
    </xf>
    <xf numFmtId="17" fontId="8" fillId="0" borderId="0" xfId="1" applyNumberFormat="1" applyFont="1" applyAlignment="1">
      <alignment horizontal="left" vertical="top"/>
    </xf>
    <xf numFmtId="3" fontId="2" fillId="0" borderId="0" xfId="1" applyNumberFormat="1"/>
    <xf numFmtId="0" fontId="2" fillId="0" borderId="1" xfId="1" applyBorder="1"/>
    <xf numFmtId="0" fontId="2" fillId="0" borderId="1" xfId="1" applyBorder="1" applyAlignment="1">
      <alignment horizontal="center"/>
    </xf>
    <xf numFmtId="3" fontId="2" fillId="0" borderId="1" xfId="1" applyNumberFormat="1" applyBorder="1"/>
    <xf numFmtId="0" fontId="9" fillId="0" borderId="0" xfId="1" applyFont="1" applyAlignment="1">
      <alignment horizontal="center"/>
    </xf>
    <xf numFmtId="165" fontId="2" fillId="0" borderId="0" xfId="1" applyNumberFormat="1"/>
    <xf numFmtId="0" fontId="10" fillId="0" borderId="0" xfId="1" applyFont="1"/>
    <xf numFmtId="0" fontId="10" fillId="0" borderId="0" xfId="1" applyFont="1" applyAlignment="1">
      <alignment horizontal="center"/>
    </xf>
    <xf numFmtId="3" fontId="10" fillId="0" borderId="0" xfId="1" applyNumberFormat="1" applyFont="1"/>
    <xf numFmtId="165" fontId="10" fillId="0" borderId="0" xfId="1" applyNumberFormat="1" applyFont="1"/>
    <xf numFmtId="3" fontId="11" fillId="0" borderId="0" xfId="1" applyNumberFormat="1" applyFont="1"/>
    <xf numFmtId="164" fontId="10" fillId="0" borderId="0" xfId="2" applyNumberFormat="1" applyFont="1"/>
    <xf numFmtId="4" fontId="11" fillId="0" borderId="0" xfId="1" applyNumberFormat="1" applyFont="1"/>
    <xf numFmtId="0" fontId="12" fillId="0" borderId="0" xfId="1" applyFont="1" applyAlignment="1">
      <alignment horizontal="center"/>
    </xf>
    <xf numFmtId="3" fontId="1" fillId="0" borderId="0" xfId="1" applyNumberFormat="1" applyFont="1"/>
    <xf numFmtId="0" fontId="13" fillId="0" borderId="0" xfId="1" applyFont="1" applyAlignment="1">
      <alignment horizontal="right" vertical="top"/>
    </xf>
    <xf numFmtId="3" fontId="2" fillId="0" borderId="0" xfId="1" applyNumberFormat="1" applyAlignment="1">
      <alignment vertical="top"/>
    </xf>
    <xf numFmtId="0" fontId="14" fillId="0" borderId="0" xfId="1" applyFont="1" applyAlignment="1">
      <alignment horizontal="center"/>
    </xf>
    <xf numFmtId="0" fontId="14" fillId="0" borderId="0" xfId="1" applyFont="1"/>
    <xf numFmtId="166" fontId="9" fillId="0" borderId="0" xfId="1" applyNumberFormat="1" applyFont="1" applyAlignment="1">
      <alignment horizontal="center"/>
    </xf>
    <xf numFmtId="0" fontId="15" fillId="0" borderId="0" xfId="1" applyFont="1" applyAlignment="1">
      <alignment horizontal="left" vertical="top"/>
    </xf>
    <xf numFmtId="0" fontId="16" fillId="0" borderId="0" xfId="1" applyFont="1"/>
    <xf numFmtId="0" fontId="17" fillId="0" borderId="0" xfId="1" applyFont="1"/>
    <xf numFmtId="0" fontId="18" fillId="0" borderId="0" xfId="1" applyFont="1"/>
    <xf numFmtId="0" fontId="19" fillId="0" borderId="0" xfId="1" applyFont="1" applyAlignment="1">
      <alignment vertical="top"/>
    </xf>
    <xf numFmtId="0" fontId="21" fillId="0" borderId="0" xfId="1" applyFont="1" applyAlignment="1">
      <alignment horizontal="center"/>
    </xf>
    <xf numFmtId="0" fontId="21" fillId="0" borderId="0" xfId="1" applyFont="1"/>
    <xf numFmtId="3" fontId="21" fillId="0" borderId="0" xfId="1" applyNumberFormat="1" applyFont="1"/>
    <xf numFmtId="0" fontId="1" fillId="0" borderId="0" xfId="1" applyFont="1"/>
    <xf numFmtId="0" fontId="21" fillId="0" borderId="0" xfId="1" applyFont="1" applyAlignment="1">
      <alignment horizontal="left"/>
    </xf>
    <xf numFmtId="3" fontId="22" fillId="0" borderId="2" xfId="1" applyNumberFormat="1" applyFont="1" applyBorder="1" applyAlignment="1">
      <alignment horizontal="centerContinuous"/>
    </xf>
    <xf numFmtId="0" fontId="22" fillId="0" borderId="3" xfId="1" applyFont="1" applyBorder="1" applyAlignment="1">
      <alignment horizontal="centerContinuous"/>
    </xf>
    <xf numFmtId="3" fontId="22" fillId="0" borderId="4" xfId="1" applyNumberFormat="1" applyFont="1" applyBorder="1" applyAlignment="1">
      <alignment horizontal="left" indent="3"/>
    </xf>
    <xf numFmtId="0" fontId="21" fillId="0" borderId="0" xfId="1" applyFont="1" applyAlignment="1">
      <alignment horizontal="left" indent="2"/>
    </xf>
    <xf numFmtId="3" fontId="1" fillId="0" borderId="0" xfId="1" applyNumberFormat="1" applyFont="1" applyAlignment="1">
      <alignment horizontal="left" vertical="center"/>
    </xf>
    <xf numFmtId="9" fontId="21" fillId="0" borderId="5" xfId="0" applyNumberFormat="1" applyFont="1" applyBorder="1"/>
    <xf numFmtId="0" fontId="21" fillId="0" borderId="6" xfId="1" applyFont="1" applyBorder="1"/>
    <xf numFmtId="3" fontId="1" fillId="0" borderId="7" xfId="1" applyNumberFormat="1" applyFont="1" applyBorder="1" applyAlignment="1">
      <alignment horizontal="right" indent="2"/>
    </xf>
    <xf numFmtId="3" fontId="1" fillId="0" borderId="0" xfId="1" applyNumberFormat="1" applyFont="1" applyAlignment="1">
      <alignment horizontal="right" indent="10"/>
    </xf>
    <xf numFmtId="9" fontId="21" fillId="0" borderId="8" xfId="0" applyNumberFormat="1" applyFont="1" applyBorder="1"/>
    <xf numFmtId="0" fontId="21" fillId="0" borderId="9" xfId="1" applyFont="1" applyBorder="1"/>
    <xf numFmtId="3" fontId="1" fillId="0" borderId="10" xfId="1" applyNumberFormat="1" applyFont="1" applyBorder="1" applyAlignment="1">
      <alignment horizontal="right" indent="2"/>
    </xf>
    <xf numFmtId="0" fontId="21" fillId="0" borderId="11" xfId="1" applyFont="1" applyBorder="1"/>
    <xf numFmtId="9" fontId="21" fillId="0" borderId="12" xfId="0" applyNumberFormat="1" applyFont="1" applyBorder="1"/>
    <xf numFmtId="9" fontId="21" fillId="0" borderId="13" xfId="0" applyNumberFormat="1" applyFont="1" applyBorder="1"/>
    <xf numFmtId="0" fontId="21" fillId="0" borderId="14" xfId="1" applyFont="1" applyBorder="1"/>
    <xf numFmtId="3" fontId="1" fillId="0" borderId="15" xfId="1" applyNumberFormat="1" applyFont="1" applyBorder="1" applyAlignment="1">
      <alignment horizontal="right" indent="2"/>
    </xf>
  </cellXfs>
  <cellStyles count="3">
    <cellStyle name="Comma 3" xfId="2" xr:uid="{FCA8651E-CE50-44C3-BBD5-8D6599ACFBF7}"/>
    <cellStyle name="Normal" xfId="0" builtinId="0"/>
    <cellStyle name="Normal 3" xfId="1" xr:uid="{B71A3D54-979A-481B-A856-FE107979EF38}"/>
  </cellStyles>
  <dxfs count="6">
    <dxf>
      <numFmt numFmtId="167" formatCode="\-\ \ \ "/>
    </dxf>
    <dxf>
      <numFmt numFmtId="167" formatCode="\-\ \ \ "/>
    </dxf>
    <dxf>
      <numFmt numFmtId="167" formatCode="\-\ \ \ "/>
    </dxf>
    <dxf>
      <numFmt numFmtId="167" formatCode="\-\ \ \ "/>
    </dxf>
    <dxf>
      <numFmt numFmtId="167" formatCode="\-\ \ \ "/>
    </dxf>
    <dxf>
      <numFmt numFmtId="167" formatCode="\-\ \ 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s%20My%20's%20Docs/ACCOUNTING/Payroll/SAL/Provide%20to%20staffs/Salary%20Jan%20(for%20My)%20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Toshiba/AppData/Roaming/Microsoft/Excel/1010_payroll-NPV%20-%20HUONG%20-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ung%20Quat/Nhom%20GC/New%20Folder/My%20Documents/3533/99Q/99Q3657/99Q3299(REV.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ung%20Quat/Nhom%20GC/New%20Folder/My%20Documents/3533/99Q/99Q3657/99Q3299(REV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ung%20Quat/Nhom%20GC/New%20Folder/My%20Documents/3533/96Q/96q2588/PAN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LOAN's%20Folder-From%20Sep%2009/1-SALARY/2009/PAYROLL/1109/Nov%2009%20Payrol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S3408/Standard/R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LOAN's%20Folder-From%20Sep%2009/1-SALARY/2010/PAYROLL/0410/Apr%2010%20payro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ue moi"/>
      <sheetName val="Salary Slip"/>
      <sheetName val="Timesheet-ODA"/>
      <sheetName val="ESTI."/>
      <sheetName val="DI-ESTI"/>
      <sheetName val="IBASE"/>
    </sheetNames>
    <sheetDataSet>
      <sheetData sheetId="0">
        <row r="4">
          <cell r="T4">
            <v>17559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 (POC)"/>
      <sheetName val="Timesheet-ODA"/>
      <sheetName val="Sheet1"/>
      <sheetName val="Working time"/>
      <sheetName val="USD payroll"/>
      <sheetName val="USD payroll (3)"/>
      <sheetName val="PAYSLIP-STAFF(USD) (2)"/>
      <sheetName val="PAYSLIP-STAFF(USD)"/>
      <sheetName val="VND payroll"/>
      <sheetName val="Bonus &amp; unused AL - resign"/>
      <sheetName val="Reconcile-Vinh"/>
      <sheetName val="Reconcile-Phong"/>
      <sheetName val="PV"/>
      <sheetName val="Bank Acc"/>
      <sheetName val="Remittance"/>
      <sheetName val="PAYSLIP-maternity"/>
      <sheetName val="Cover sheet"/>
      <sheetName val="ESTI."/>
      <sheetName val="DI-ESTI"/>
    </sheetNames>
    <sheetDataSet>
      <sheetData sheetId="0"/>
      <sheetData sheetId="1">
        <row r="3">
          <cell r="AK3">
            <v>40179</v>
          </cell>
        </row>
        <row r="4">
          <cell r="AK4">
            <v>40222</v>
          </cell>
        </row>
        <row r="5">
          <cell r="AK5">
            <v>40223</v>
          </cell>
        </row>
        <row r="6">
          <cell r="AK6">
            <v>40224</v>
          </cell>
        </row>
        <row r="7">
          <cell r="AK7">
            <v>40225</v>
          </cell>
        </row>
        <row r="8">
          <cell r="AK8">
            <v>40291</v>
          </cell>
        </row>
        <row r="9">
          <cell r="AK9">
            <v>40298</v>
          </cell>
        </row>
        <row r="10">
          <cell r="AK10">
            <v>40299</v>
          </cell>
        </row>
        <row r="11">
          <cell r="AK11">
            <v>40423</v>
          </cell>
        </row>
        <row r="12">
          <cell r="AK12">
            <v>40226</v>
          </cell>
        </row>
      </sheetData>
      <sheetData sheetId="2"/>
      <sheetData sheetId="3"/>
      <sheetData sheetId="4">
        <row r="15">
          <cell r="B15" t="str">
            <v>POC/V-001</v>
          </cell>
          <cell r="C15" t="str">
            <v>To Thi Diem Huong</v>
          </cell>
          <cell r="D15" t="str">
            <v>Administrator</v>
          </cell>
          <cell r="E15">
            <v>40392</v>
          </cell>
          <cell r="F15">
            <v>2000</v>
          </cell>
          <cell r="G15">
            <v>50</v>
          </cell>
          <cell r="I15">
            <v>80</v>
          </cell>
          <cell r="J15">
            <v>204</v>
          </cell>
          <cell r="K15">
            <v>2000</v>
          </cell>
          <cell r="L15">
            <v>0</v>
          </cell>
          <cell r="M15">
            <v>0</v>
          </cell>
          <cell r="N15">
            <v>130</v>
          </cell>
          <cell r="O15">
            <v>2130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F15">
            <v>2130</v>
          </cell>
          <cell r="AG15">
            <v>44730000</v>
          </cell>
          <cell r="AH15">
            <v>0</v>
          </cell>
          <cell r="AI15">
            <v>0</v>
          </cell>
          <cell r="AJ15">
            <v>0</v>
          </cell>
          <cell r="AM15">
            <v>44730000</v>
          </cell>
          <cell r="AN15">
            <v>1785000</v>
          </cell>
          <cell r="AO15">
            <v>4000000</v>
          </cell>
          <cell r="AP15">
            <v>6400000</v>
          </cell>
          <cell r="AQ15">
            <v>4</v>
          </cell>
          <cell r="AS15">
            <v>32545000</v>
          </cell>
          <cell r="AT15">
            <v>4886250</v>
          </cell>
          <cell r="AU15">
            <v>1812.33</v>
          </cell>
          <cell r="AV15">
            <v>38059000</v>
          </cell>
          <cell r="AW15">
            <v>15</v>
          </cell>
        </row>
        <row r="16">
          <cell r="B16" t="str">
            <v>POC/V-003</v>
          </cell>
          <cell r="C16" t="str">
            <v>Nguyen Thi Ngoc Dieu</v>
          </cell>
          <cell r="D16" t="str">
            <v>Secretary</v>
          </cell>
          <cell r="E16">
            <v>40400</v>
          </cell>
          <cell r="J16">
            <v>204</v>
          </cell>
          <cell r="K16">
            <v>190.64</v>
          </cell>
          <cell r="L16">
            <v>0</v>
          </cell>
          <cell r="M16">
            <v>0</v>
          </cell>
          <cell r="N16">
            <v>127.10000000000001</v>
          </cell>
          <cell r="O16">
            <v>317.74</v>
          </cell>
          <cell r="P16">
            <v>71.83</v>
          </cell>
          <cell r="Q16">
            <v>100.66999999999999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71.83</v>
          </cell>
          <cell r="AC16">
            <v>100.66999999999999</v>
          </cell>
          <cell r="AF16">
            <v>418.40999999999997</v>
          </cell>
          <cell r="AG16">
            <v>8786610</v>
          </cell>
          <cell r="AH16">
            <v>0</v>
          </cell>
          <cell r="AI16">
            <v>704615</v>
          </cell>
          <cell r="AJ16">
            <v>550000</v>
          </cell>
          <cell r="AM16">
            <v>7531995</v>
          </cell>
          <cell r="AN16">
            <v>345224</v>
          </cell>
          <cell r="AO16">
            <v>4000000</v>
          </cell>
          <cell r="AP16">
            <v>0</v>
          </cell>
          <cell r="AQ16">
            <v>0</v>
          </cell>
          <cell r="AS16">
            <v>3186771</v>
          </cell>
          <cell r="AT16">
            <v>159339</v>
          </cell>
          <cell r="AU16">
            <v>394.38</v>
          </cell>
          <cell r="AV16">
            <v>8282000</v>
          </cell>
          <cell r="AW16">
            <v>16</v>
          </cell>
        </row>
        <row r="17">
          <cell r="B17" t="str">
            <v>POC/V-003'</v>
          </cell>
          <cell r="C17" t="str">
            <v>1-&gt;09-Oct</v>
          </cell>
          <cell r="F17">
            <v>180</v>
          </cell>
          <cell r="G17">
            <v>40</v>
          </cell>
          <cell r="H17">
            <v>40</v>
          </cell>
          <cell r="I17">
            <v>40</v>
          </cell>
          <cell r="J17">
            <v>59.23</v>
          </cell>
          <cell r="K17">
            <v>52.26</v>
          </cell>
          <cell r="L17">
            <v>0</v>
          </cell>
          <cell r="M17">
            <v>0</v>
          </cell>
          <cell r="N17">
            <v>34.840000000000003</v>
          </cell>
          <cell r="O17">
            <v>87.1</v>
          </cell>
          <cell r="P17">
            <v>21</v>
          </cell>
          <cell r="Q17">
            <v>27.79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21</v>
          </cell>
          <cell r="AC17">
            <v>27.79</v>
          </cell>
          <cell r="AF17">
            <v>114.88999999999999</v>
          </cell>
          <cell r="AG17">
            <v>2412690</v>
          </cell>
          <cell r="AH17">
            <v>0</v>
          </cell>
          <cell r="AI17">
            <v>194472</v>
          </cell>
        </row>
        <row r="18">
          <cell r="B18" t="str">
            <v>POC/V-003''</v>
          </cell>
          <cell r="C18" t="str">
            <v>10-&gt;31-Oct</v>
          </cell>
          <cell r="D18">
            <v>8.5000000000000006E-2</v>
          </cell>
          <cell r="F18">
            <v>195</v>
          </cell>
          <cell r="G18">
            <v>40</v>
          </cell>
          <cell r="H18">
            <v>40</v>
          </cell>
          <cell r="I18">
            <v>50</v>
          </cell>
          <cell r="J18">
            <v>144.77000000000001</v>
          </cell>
          <cell r="K18">
            <v>138.38</v>
          </cell>
          <cell r="L18">
            <v>0</v>
          </cell>
          <cell r="M18">
            <v>0</v>
          </cell>
          <cell r="N18">
            <v>92.26</v>
          </cell>
          <cell r="O18">
            <v>230.64</v>
          </cell>
          <cell r="P18">
            <v>50.83</v>
          </cell>
          <cell r="Q18">
            <v>72.88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50.83</v>
          </cell>
          <cell r="AC18">
            <v>72.88</v>
          </cell>
          <cell r="AF18">
            <v>303.52</v>
          </cell>
          <cell r="AG18">
            <v>6373920</v>
          </cell>
          <cell r="AH18">
            <v>0</v>
          </cell>
          <cell r="AI18">
            <v>510143</v>
          </cell>
          <cell r="AN18">
            <v>0</v>
          </cell>
        </row>
        <row r="19">
          <cell r="B19" t="str">
            <v>POC/V-004</v>
          </cell>
          <cell r="C19" t="str">
            <v>Nguyen Duy Khoa</v>
          </cell>
          <cell r="D19" t="str">
            <v xml:space="preserve">Site Engineer </v>
          </cell>
          <cell r="E19">
            <v>40434</v>
          </cell>
          <cell r="F19">
            <v>320</v>
          </cell>
          <cell r="G19">
            <v>40</v>
          </cell>
          <cell r="H19">
            <v>40</v>
          </cell>
          <cell r="I19">
            <v>150</v>
          </cell>
          <cell r="J19">
            <v>204</v>
          </cell>
          <cell r="K19">
            <v>320</v>
          </cell>
          <cell r="L19">
            <v>0</v>
          </cell>
          <cell r="M19">
            <v>0</v>
          </cell>
          <cell r="N19">
            <v>230</v>
          </cell>
          <cell r="O19">
            <v>550</v>
          </cell>
          <cell r="P19">
            <v>92.5</v>
          </cell>
          <cell r="Q19">
            <v>217.65</v>
          </cell>
          <cell r="R19">
            <v>2.83</v>
          </cell>
          <cell r="S19">
            <v>8.66</v>
          </cell>
          <cell r="T19">
            <v>30.5</v>
          </cell>
          <cell r="U19">
            <v>95.69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125.83</v>
          </cell>
          <cell r="AC19">
            <v>322</v>
          </cell>
          <cell r="AF19">
            <v>872</v>
          </cell>
          <cell r="AG19">
            <v>18312000</v>
          </cell>
          <cell r="AH19">
            <v>0</v>
          </cell>
          <cell r="AI19">
            <v>2617012</v>
          </cell>
          <cell r="AJ19">
            <v>550000</v>
          </cell>
          <cell r="AM19">
            <v>15144988</v>
          </cell>
          <cell r="AN19">
            <v>566522</v>
          </cell>
          <cell r="AO19">
            <v>4000000</v>
          </cell>
          <cell r="AP19">
            <v>0</v>
          </cell>
          <cell r="AQ19">
            <v>0</v>
          </cell>
          <cell r="AS19">
            <v>10578466</v>
          </cell>
          <cell r="AT19">
            <v>836770</v>
          </cell>
          <cell r="AU19">
            <v>805.19</v>
          </cell>
          <cell r="AV19">
            <v>16909000</v>
          </cell>
          <cell r="AW19">
            <v>0</v>
          </cell>
        </row>
        <row r="20">
          <cell r="B20" t="str">
            <v>POC/V-005</v>
          </cell>
          <cell r="C20" t="str">
            <v>Pham Quang Dinh</v>
          </cell>
          <cell r="D20" t="str">
            <v>Building Eng.</v>
          </cell>
          <cell r="E20">
            <v>40406</v>
          </cell>
          <cell r="F20">
            <v>360</v>
          </cell>
          <cell r="G20">
            <v>40</v>
          </cell>
          <cell r="H20">
            <v>40</v>
          </cell>
          <cell r="I20">
            <v>160</v>
          </cell>
          <cell r="J20">
            <v>204</v>
          </cell>
          <cell r="K20">
            <v>360</v>
          </cell>
          <cell r="L20">
            <v>0</v>
          </cell>
          <cell r="M20">
            <v>0</v>
          </cell>
          <cell r="N20">
            <v>240</v>
          </cell>
          <cell r="O20">
            <v>600</v>
          </cell>
          <cell r="P20">
            <v>97.25</v>
          </cell>
          <cell r="Q20">
            <v>257.43</v>
          </cell>
          <cell r="R20">
            <v>2.5</v>
          </cell>
          <cell r="S20">
            <v>8.6</v>
          </cell>
          <cell r="T20">
            <v>47.25</v>
          </cell>
          <cell r="U20">
            <v>166.76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147</v>
          </cell>
          <cell r="AC20">
            <v>432.79</v>
          </cell>
          <cell r="AF20">
            <v>1032.79</v>
          </cell>
          <cell r="AG20">
            <v>21688590</v>
          </cell>
          <cell r="AH20">
            <v>0</v>
          </cell>
          <cell r="AI20">
            <v>3640943</v>
          </cell>
          <cell r="AJ20">
            <v>550000</v>
          </cell>
          <cell r="AM20">
            <v>17497647</v>
          </cell>
          <cell r="AO20">
            <v>4000000</v>
          </cell>
          <cell r="AP20">
            <v>0</v>
          </cell>
          <cell r="AQ20">
            <v>0</v>
          </cell>
          <cell r="AS20">
            <v>13497647</v>
          </cell>
          <cell r="AT20">
            <v>1274647</v>
          </cell>
          <cell r="AU20">
            <v>972.1</v>
          </cell>
          <cell r="AV20">
            <v>20414000</v>
          </cell>
          <cell r="AW20">
            <v>16</v>
          </cell>
        </row>
        <row r="21">
          <cell r="B21" t="str">
            <v>POC/V-006</v>
          </cell>
          <cell r="C21" t="str">
            <v>Thai Ba Hoa</v>
          </cell>
          <cell r="D21" t="str">
            <v xml:space="preserve">Site Engineer </v>
          </cell>
          <cell r="E21">
            <v>40392</v>
          </cell>
          <cell r="F21">
            <v>320</v>
          </cell>
          <cell r="G21">
            <v>40</v>
          </cell>
          <cell r="H21">
            <v>40</v>
          </cell>
          <cell r="I21">
            <v>150</v>
          </cell>
          <cell r="J21">
            <v>204</v>
          </cell>
          <cell r="K21">
            <v>320</v>
          </cell>
          <cell r="L21">
            <v>0</v>
          </cell>
          <cell r="M21">
            <v>0</v>
          </cell>
          <cell r="N21">
            <v>230</v>
          </cell>
          <cell r="O21">
            <v>550</v>
          </cell>
          <cell r="P21">
            <v>100.42</v>
          </cell>
          <cell r="Q21">
            <v>236.28</v>
          </cell>
          <cell r="R21">
            <v>9.5</v>
          </cell>
          <cell r="S21">
            <v>29.06</v>
          </cell>
          <cell r="T21">
            <v>51</v>
          </cell>
          <cell r="U21">
            <v>160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160.92000000000002</v>
          </cell>
          <cell r="AC21">
            <v>425.34</v>
          </cell>
          <cell r="AF21">
            <v>975.33999999999992</v>
          </cell>
          <cell r="AG21">
            <v>20482140</v>
          </cell>
          <cell r="AH21">
            <v>0</v>
          </cell>
          <cell r="AI21">
            <v>3631246</v>
          </cell>
          <cell r="AJ21">
            <v>550000</v>
          </cell>
          <cell r="AM21">
            <v>16300894</v>
          </cell>
          <cell r="AN21">
            <v>566522</v>
          </cell>
          <cell r="AO21">
            <v>4000000</v>
          </cell>
          <cell r="AP21">
            <v>0</v>
          </cell>
          <cell r="AQ21">
            <v>0</v>
          </cell>
          <cell r="AS21">
            <v>11734372</v>
          </cell>
          <cell r="AT21">
            <v>1010156</v>
          </cell>
          <cell r="AU21">
            <v>900.24</v>
          </cell>
          <cell r="AV21">
            <v>18905000</v>
          </cell>
          <cell r="AW21">
            <v>24</v>
          </cell>
        </row>
        <row r="22">
          <cell r="B22" t="str">
            <v>POC/V-007</v>
          </cell>
          <cell r="C22" t="str">
            <v>Nguyen Van Quang</v>
          </cell>
          <cell r="D22" t="str">
            <v>Design Engineer</v>
          </cell>
          <cell r="E22">
            <v>40413</v>
          </cell>
          <cell r="J22">
            <v>198.5</v>
          </cell>
          <cell r="K22">
            <v>187.35</v>
          </cell>
          <cell r="L22">
            <v>0</v>
          </cell>
          <cell r="M22">
            <v>0</v>
          </cell>
          <cell r="N22">
            <v>124.89</v>
          </cell>
          <cell r="O22">
            <v>312.24</v>
          </cell>
          <cell r="P22">
            <v>70.67</v>
          </cell>
          <cell r="Q22">
            <v>100.3</v>
          </cell>
          <cell r="R22">
            <v>5.33</v>
          </cell>
          <cell r="S22">
            <v>10.309999999999999</v>
          </cell>
          <cell r="T22">
            <v>7.5</v>
          </cell>
          <cell r="U22">
            <v>16.32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83.5</v>
          </cell>
          <cell r="AC22">
            <v>126.92999999999999</v>
          </cell>
          <cell r="AF22">
            <v>439.17</v>
          </cell>
          <cell r="AG22">
            <v>9222570</v>
          </cell>
          <cell r="AH22">
            <v>0</v>
          </cell>
          <cell r="AI22">
            <v>978891</v>
          </cell>
          <cell r="AJ22">
            <v>550000</v>
          </cell>
          <cell r="AM22">
            <v>7693679</v>
          </cell>
          <cell r="AN22">
            <v>0</v>
          </cell>
          <cell r="AO22">
            <v>4000000</v>
          </cell>
          <cell r="AP22">
            <v>0</v>
          </cell>
          <cell r="AQ22">
            <v>0</v>
          </cell>
          <cell r="AS22">
            <v>3693679</v>
          </cell>
          <cell r="AT22">
            <v>184684</v>
          </cell>
          <cell r="AU22">
            <v>430.38</v>
          </cell>
          <cell r="AV22">
            <v>9038000</v>
          </cell>
          <cell r="AW22">
            <v>0</v>
          </cell>
        </row>
        <row r="23">
          <cell r="B23" t="str">
            <v>POC/V-007'</v>
          </cell>
          <cell r="C23" t="str">
            <v>1-&gt;22-Oct</v>
          </cell>
          <cell r="F23">
            <v>180</v>
          </cell>
          <cell r="G23">
            <v>40</v>
          </cell>
          <cell r="H23">
            <v>40</v>
          </cell>
          <cell r="I23">
            <v>40</v>
          </cell>
          <cell r="J23">
            <v>139.27000000000001</v>
          </cell>
          <cell r="K23">
            <v>122.89</v>
          </cell>
          <cell r="L23">
            <v>0</v>
          </cell>
          <cell r="M23">
            <v>0</v>
          </cell>
          <cell r="N23">
            <v>81.92</v>
          </cell>
          <cell r="O23">
            <v>204.81</v>
          </cell>
          <cell r="P23">
            <v>48.75</v>
          </cell>
          <cell r="Q23">
            <v>64.52</v>
          </cell>
          <cell r="R23">
            <v>2.5</v>
          </cell>
          <cell r="S23">
            <v>4.3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51.25</v>
          </cell>
          <cell r="AC23">
            <v>68.819999999999993</v>
          </cell>
          <cell r="AF23">
            <v>273.63</v>
          </cell>
          <cell r="AG23">
            <v>5746230</v>
          </cell>
          <cell r="AH23">
            <v>0</v>
          </cell>
          <cell r="AI23">
            <v>495588</v>
          </cell>
        </row>
        <row r="24">
          <cell r="B24" t="str">
            <v>POC/V-007''</v>
          </cell>
          <cell r="C24" t="str">
            <v>23-&gt;31-Oct</v>
          </cell>
          <cell r="F24">
            <v>222</v>
          </cell>
          <cell r="G24">
            <v>40</v>
          </cell>
          <cell r="H24">
            <v>40</v>
          </cell>
          <cell r="I24">
            <v>68</v>
          </cell>
          <cell r="J24">
            <v>59.22999999999999</v>
          </cell>
          <cell r="K24">
            <v>64.459999999999994</v>
          </cell>
          <cell r="L24">
            <v>0</v>
          </cell>
          <cell r="M24">
            <v>0</v>
          </cell>
          <cell r="N24">
            <v>42.97</v>
          </cell>
          <cell r="O24">
            <v>107.42999999999999</v>
          </cell>
          <cell r="P24">
            <v>21.92</v>
          </cell>
          <cell r="Q24">
            <v>35.78</v>
          </cell>
          <cell r="R24">
            <v>2.83</v>
          </cell>
          <cell r="S24">
            <v>6.01</v>
          </cell>
          <cell r="T24">
            <v>7.5</v>
          </cell>
          <cell r="U24">
            <v>16.32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32.25</v>
          </cell>
          <cell r="AC24">
            <v>58.11</v>
          </cell>
          <cell r="AF24">
            <v>165.54</v>
          </cell>
          <cell r="AG24">
            <v>3476340</v>
          </cell>
          <cell r="AH24">
            <v>0</v>
          </cell>
          <cell r="AI24">
            <v>483303</v>
          </cell>
        </row>
        <row r="25">
          <cell r="B25" t="str">
            <v>POC/V-008</v>
          </cell>
          <cell r="C25" t="str">
            <v>Nguyen Dinh Tan</v>
          </cell>
          <cell r="D25" t="str">
            <v xml:space="preserve">Site Engineer </v>
          </cell>
          <cell r="E25">
            <v>40415</v>
          </cell>
          <cell r="F25">
            <v>360</v>
          </cell>
          <cell r="G25">
            <v>40</v>
          </cell>
          <cell r="H25">
            <v>40</v>
          </cell>
          <cell r="I25">
            <v>160</v>
          </cell>
          <cell r="J25">
            <v>204</v>
          </cell>
          <cell r="K25">
            <v>360</v>
          </cell>
          <cell r="L25">
            <v>0</v>
          </cell>
          <cell r="M25">
            <v>0</v>
          </cell>
          <cell r="N25">
            <v>240</v>
          </cell>
          <cell r="O25">
            <v>600</v>
          </cell>
          <cell r="P25">
            <v>128</v>
          </cell>
          <cell r="Q25">
            <v>338.82</v>
          </cell>
          <cell r="R25">
            <v>9</v>
          </cell>
          <cell r="S25">
            <v>30.97</v>
          </cell>
          <cell r="T25">
            <v>56.5</v>
          </cell>
          <cell r="U25">
            <v>199.41</v>
          </cell>
          <cell r="V25">
            <v>0.5</v>
          </cell>
          <cell r="W25">
            <v>2.29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194</v>
          </cell>
          <cell r="AC25">
            <v>571.4899999999999</v>
          </cell>
          <cell r="AF25">
            <v>1171.4899999999998</v>
          </cell>
          <cell r="AG25">
            <v>24601290</v>
          </cell>
          <cell r="AH25">
            <v>0</v>
          </cell>
          <cell r="AI25">
            <v>4811878</v>
          </cell>
          <cell r="AJ25">
            <v>550000</v>
          </cell>
          <cell r="AM25">
            <v>19239412</v>
          </cell>
          <cell r="AN25">
            <v>0</v>
          </cell>
          <cell r="AO25">
            <v>4000000</v>
          </cell>
          <cell r="AP25">
            <v>0</v>
          </cell>
          <cell r="AQ25">
            <v>0</v>
          </cell>
          <cell r="AS25">
            <v>15239412</v>
          </cell>
          <cell r="AT25">
            <v>1535912</v>
          </cell>
          <cell r="AU25">
            <v>1098.33</v>
          </cell>
          <cell r="AV25">
            <v>23065000</v>
          </cell>
          <cell r="AW25">
            <v>11.5</v>
          </cell>
        </row>
        <row r="26">
          <cell r="B26" t="str">
            <v>POC/V-009</v>
          </cell>
          <cell r="C26" t="str">
            <v>Nguyen Quyet Chien</v>
          </cell>
          <cell r="D26" t="str">
            <v>Store Keeper</v>
          </cell>
          <cell r="E26">
            <v>40400</v>
          </cell>
          <cell r="F26">
            <v>230</v>
          </cell>
          <cell r="G26">
            <v>40</v>
          </cell>
          <cell r="H26">
            <v>40</v>
          </cell>
          <cell r="I26">
            <v>40</v>
          </cell>
          <cell r="J26">
            <v>204</v>
          </cell>
          <cell r="K26">
            <v>230</v>
          </cell>
          <cell r="L26">
            <v>0</v>
          </cell>
          <cell r="M26">
            <v>0</v>
          </cell>
          <cell r="N26">
            <v>120</v>
          </cell>
          <cell r="O26">
            <v>350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F26">
            <v>350</v>
          </cell>
          <cell r="AG26">
            <v>7350000</v>
          </cell>
          <cell r="AH26">
            <v>0</v>
          </cell>
          <cell r="AI26">
            <v>0</v>
          </cell>
          <cell r="AJ26">
            <v>550000</v>
          </cell>
          <cell r="AM26">
            <v>6800000</v>
          </cell>
          <cell r="AN26">
            <v>0</v>
          </cell>
          <cell r="AO26">
            <v>4000000</v>
          </cell>
          <cell r="AP26">
            <v>0</v>
          </cell>
          <cell r="AQ26">
            <v>0</v>
          </cell>
          <cell r="AS26">
            <v>2800000</v>
          </cell>
          <cell r="AT26">
            <v>140000</v>
          </cell>
          <cell r="AU26">
            <v>343.33</v>
          </cell>
          <cell r="AV26">
            <v>7210000</v>
          </cell>
          <cell r="AW26">
            <v>16</v>
          </cell>
        </row>
        <row r="27">
          <cell r="B27" t="str">
            <v>POC/V-010</v>
          </cell>
          <cell r="C27" t="str">
            <v>Nguyen Le Yen Phi</v>
          </cell>
          <cell r="D27" t="str">
            <v>Accounting Ass</v>
          </cell>
          <cell r="E27">
            <v>40420</v>
          </cell>
          <cell r="F27">
            <v>270</v>
          </cell>
          <cell r="G27">
            <v>40</v>
          </cell>
          <cell r="H27">
            <v>40</v>
          </cell>
          <cell r="I27">
            <v>0</v>
          </cell>
          <cell r="J27">
            <v>199.5</v>
          </cell>
          <cell r="K27">
            <v>264.04000000000002</v>
          </cell>
          <cell r="L27">
            <v>0</v>
          </cell>
          <cell r="M27">
            <v>0</v>
          </cell>
          <cell r="N27">
            <v>78.239999999999995</v>
          </cell>
          <cell r="O27">
            <v>342.28000000000003</v>
          </cell>
          <cell r="P27">
            <v>6.5</v>
          </cell>
          <cell r="Q27">
            <v>12.9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6.5</v>
          </cell>
          <cell r="AC27">
            <v>12.9</v>
          </cell>
          <cell r="AF27">
            <v>355.18</v>
          </cell>
          <cell r="AG27">
            <v>7458780</v>
          </cell>
          <cell r="AH27">
            <v>0</v>
          </cell>
          <cell r="AI27">
            <v>90238</v>
          </cell>
          <cell r="AJ27">
            <v>550000</v>
          </cell>
          <cell r="AM27">
            <v>6818542</v>
          </cell>
          <cell r="AN27">
            <v>0</v>
          </cell>
          <cell r="AO27">
            <v>4000000</v>
          </cell>
          <cell r="AP27">
            <v>0</v>
          </cell>
          <cell r="AQ27">
            <v>0</v>
          </cell>
          <cell r="AS27">
            <v>2818542</v>
          </cell>
          <cell r="AT27">
            <v>140927</v>
          </cell>
          <cell r="AU27">
            <v>348.48</v>
          </cell>
          <cell r="AV27">
            <v>7318000</v>
          </cell>
          <cell r="AW27">
            <v>0</v>
          </cell>
        </row>
        <row r="28">
          <cell r="B28" t="str">
            <v>POC/V-011</v>
          </cell>
          <cell r="C28" t="str">
            <v>Tran Thanh Minh</v>
          </cell>
          <cell r="D28" t="str">
            <v>Building Eng.</v>
          </cell>
          <cell r="E28">
            <v>40391</v>
          </cell>
          <cell r="F28">
            <v>588</v>
          </cell>
          <cell r="G28">
            <v>40</v>
          </cell>
          <cell r="H28">
            <v>40</v>
          </cell>
          <cell r="I28">
            <v>172</v>
          </cell>
          <cell r="J28">
            <v>204</v>
          </cell>
          <cell r="K28">
            <v>588</v>
          </cell>
          <cell r="L28">
            <v>0</v>
          </cell>
          <cell r="M28">
            <v>0</v>
          </cell>
          <cell r="N28">
            <v>252</v>
          </cell>
          <cell r="O28">
            <v>840</v>
          </cell>
          <cell r="P28">
            <v>88.75</v>
          </cell>
          <cell r="Q28">
            <v>383.71</v>
          </cell>
          <cell r="R28">
            <v>2.83</v>
          </cell>
          <cell r="S28">
            <v>15.91</v>
          </cell>
          <cell r="T28">
            <v>26.5</v>
          </cell>
          <cell r="U28">
            <v>152.76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118.08</v>
          </cell>
          <cell r="AC28">
            <v>552.38</v>
          </cell>
          <cell r="AF28">
            <v>1392.38</v>
          </cell>
          <cell r="AG28">
            <v>29239980</v>
          </cell>
          <cell r="AH28">
            <v>0</v>
          </cell>
          <cell r="AI28">
            <v>4452667</v>
          </cell>
          <cell r="AJ28">
            <v>550000</v>
          </cell>
          <cell r="AM28">
            <v>24237313</v>
          </cell>
          <cell r="AN28">
            <v>1040983</v>
          </cell>
          <cell r="AO28">
            <v>4000000</v>
          </cell>
          <cell r="AP28">
            <v>0</v>
          </cell>
          <cell r="AQ28">
            <v>0</v>
          </cell>
          <cell r="AS28">
            <v>19196330</v>
          </cell>
          <cell r="AT28">
            <v>2189266</v>
          </cell>
          <cell r="AU28">
            <v>1238.57</v>
          </cell>
          <cell r="AV28">
            <v>26010000</v>
          </cell>
          <cell r="AW28">
            <v>9.17</v>
          </cell>
        </row>
        <row r="29">
          <cell r="B29" t="str">
            <v>POC/V-012</v>
          </cell>
          <cell r="C29" t="str">
            <v>Nguyen Cong Vinh</v>
          </cell>
          <cell r="D29" t="str">
            <v>Building Eng.</v>
          </cell>
          <cell r="E29">
            <v>40391</v>
          </cell>
          <cell r="F29">
            <v>616</v>
          </cell>
          <cell r="G29">
            <v>40</v>
          </cell>
          <cell r="H29">
            <v>40</v>
          </cell>
          <cell r="I29">
            <v>184</v>
          </cell>
          <cell r="J29">
            <v>204</v>
          </cell>
          <cell r="K29">
            <v>616</v>
          </cell>
          <cell r="L29">
            <v>0</v>
          </cell>
          <cell r="M29">
            <v>0</v>
          </cell>
          <cell r="N29">
            <v>264</v>
          </cell>
          <cell r="O29">
            <v>880</v>
          </cell>
          <cell r="P29">
            <v>83.5</v>
          </cell>
          <cell r="Q29">
            <v>378.21</v>
          </cell>
          <cell r="R29">
            <v>3.5</v>
          </cell>
          <cell r="S29">
            <v>20.61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87</v>
          </cell>
          <cell r="AC29">
            <v>398.82</v>
          </cell>
          <cell r="AF29">
            <v>1278.82</v>
          </cell>
          <cell r="AG29">
            <v>26855220</v>
          </cell>
          <cell r="AH29">
            <v>0</v>
          </cell>
          <cell r="AI29">
            <v>2858396</v>
          </cell>
          <cell r="AJ29">
            <v>550000</v>
          </cell>
          <cell r="AM29">
            <v>23446824</v>
          </cell>
          <cell r="AN29">
            <v>1090554</v>
          </cell>
          <cell r="AO29">
            <v>4000000</v>
          </cell>
          <cell r="AP29">
            <v>3200000</v>
          </cell>
          <cell r="AQ29">
            <v>2</v>
          </cell>
          <cell r="AS29">
            <v>15156270</v>
          </cell>
          <cell r="AT29">
            <v>1523441</v>
          </cell>
          <cell r="AU29">
            <v>1154.33</v>
          </cell>
          <cell r="AV29">
            <v>24241000</v>
          </cell>
          <cell r="AW29">
            <v>15</v>
          </cell>
        </row>
        <row r="30">
          <cell r="B30" t="str">
            <v>POC/V-013</v>
          </cell>
          <cell r="C30" t="str">
            <v>Tran Vinh Phong</v>
          </cell>
          <cell r="D30" t="str">
            <v>Design Engineer</v>
          </cell>
          <cell r="E30">
            <v>40391</v>
          </cell>
          <cell r="F30">
            <v>511</v>
          </cell>
          <cell r="G30">
            <v>40</v>
          </cell>
          <cell r="H30">
            <v>40</v>
          </cell>
          <cell r="I30">
            <v>139</v>
          </cell>
          <cell r="J30">
            <v>204</v>
          </cell>
          <cell r="K30">
            <v>511</v>
          </cell>
          <cell r="L30">
            <v>0</v>
          </cell>
          <cell r="M30">
            <v>0</v>
          </cell>
          <cell r="N30">
            <v>219</v>
          </cell>
          <cell r="O30">
            <v>730</v>
          </cell>
          <cell r="P30">
            <v>97.75</v>
          </cell>
          <cell r="Q30">
            <v>367.28</v>
          </cell>
          <cell r="R30">
            <v>9.08</v>
          </cell>
          <cell r="S30">
            <v>44.35</v>
          </cell>
          <cell r="T30">
            <v>38.25</v>
          </cell>
          <cell r="U30">
            <v>191.63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145.07999999999998</v>
          </cell>
          <cell r="AC30">
            <v>603.26</v>
          </cell>
          <cell r="AF30">
            <v>1333.26</v>
          </cell>
          <cell r="AG30">
            <v>27998460</v>
          </cell>
          <cell r="AH30">
            <v>0</v>
          </cell>
          <cell r="AI30">
            <v>5036825</v>
          </cell>
          <cell r="AJ30">
            <v>550000</v>
          </cell>
          <cell r="AM30">
            <v>22411635</v>
          </cell>
          <cell r="AN30">
            <v>904664</v>
          </cell>
          <cell r="AO30">
            <v>4000000</v>
          </cell>
          <cell r="AP30">
            <v>0</v>
          </cell>
          <cell r="AQ30">
            <v>0</v>
          </cell>
          <cell r="AS30">
            <v>17506971</v>
          </cell>
          <cell r="AT30">
            <v>1876046</v>
          </cell>
          <cell r="AU30">
            <v>1200.8599999999999</v>
          </cell>
          <cell r="AV30">
            <v>25218000</v>
          </cell>
          <cell r="AW30">
            <v>24</v>
          </cell>
        </row>
        <row r="31">
          <cell r="B31" t="str">
            <v>POC/V-014</v>
          </cell>
          <cell r="C31" t="str">
            <v>Nguyen Do Dinh Thang</v>
          </cell>
          <cell r="D31" t="str">
            <v>Building Eng.</v>
          </cell>
          <cell r="E31">
            <v>40400</v>
          </cell>
          <cell r="J31">
            <v>204</v>
          </cell>
          <cell r="K31">
            <v>497.1</v>
          </cell>
          <cell r="L31">
            <v>0</v>
          </cell>
          <cell r="M31">
            <v>0</v>
          </cell>
          <cell r="N31">
            <v>297.10000000000002</v>
          </cell>
          <cell r="O31">
            <v>794.2</v>
          </cell>
          <cell r="P31">
            <v>104.5</v>
          </cell>
          <cell r="Q31">
            <v>381.4</v>
          </cell>
          <cell r="R31">
            <v>7.5</v>
          </cell>
          <cell r="S31">
            <v>35.61</v>
          </cell>
          <cell r="T31">
            <v>61.5</v>
          </cell>
          <cell r="U31">
            <v>300.25</v>
          </cell>
          <cell r="V31">
            <v>1.5</v>
          </cell>
          <cell r="W31">
            <v>9.49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175</v>
          </cell>
          <cell r="AC31">
            <v>726.75</v>
          </cell>
          <cell r="AF31">
            <v>1520.95</v>
          </cell>
          <cell r="AG31">
            <v>31939950</v>
          </cell>
          <cell r="AH31">
            <v>0</v>
          </cell>
          <cell r="AI31">
            <v>6481630</v>
          </cell>
          <cell r="AJ31">
            <v>550000</v>
          </cell>
          <cell r="AM31">
            <v>24908320</v>
          </cell>
          <cell r="AN31">
            <v>885190</v>
          </cell>
          <cell r="AO31">
            <v>4000000</v>
          </cell>
          <cell r="AP31">
            <v>3200000</v>
          </cell>
          <cell r="AQ31">
            <v>2</v>
          </cell>
          <cell r="AS31">
            <v>16823130</v>
          </cell>
          <cell r="AT31">
            <v>1773470</v>
          </cell>
          <cell r="AU31">
            <v>1394.33</v>
          </cell>
          <cell r="AV31">
            <v>29281000</v>
          </cell>
          <cell r="AW31">
            <v>3</v>
          </cell>
        </row>
        <row r="32">
          <cell r="B32" t="str">
            <v>POC/V-014'</v>
          </cell>
          <cell r="C32" t="str">
            <v>1-&gt;09-Oct</v>
          </cell>
          <cell r="F32">
            <v>490</v>
          </cell>
          <cell r="G32">
            <v>40</v>
          </cell>
          <cell r="H32">
            <v>40</v>
          </cell>
          <cell r="I32">
            <v>210</v>
          </cell>
          <cell r="J32">
            <v>59.23</v>
          </cell>
          <cell r="K32">
            <v>142.27000000000001</v>
          </cell>
          <cell r="L32">
            <v>0</v>
          </cell>
          <cell r="M32">
            <v>0</v>
          </cell>
          <cell r="N32">
            <v>84.2</v>
          </cell>
          <cell r="O32">
            <v>226.47000000000003</v>
          </cell>
          <cell r="P32">
            <v>38</v>
          </cell>
          <cell r="Q32">
            <v>136.91</v>
          </cell>
          <cell r="R32">
            <v>2.5</v>
          </cell>
          <cell r="S32">
            <v>11.71</v>
          </cell>
          <cell r="T32">
            <v>12.5</v>
          </cell>
          <cell r="U32">
            <v>60.05</v>
          </cell>
          <cell r="V32">
            <v>0.5</v>
          </cell>
          <cell r="W32">
            <v>3.12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53.5</v>
          </cell>
          <cell r="AC32">
            <v>211.79000000000002</v>
          </cell>
          <cell r="AF32">
            <v>438.26000000000005</v>
          </cell>
          <cell r="AG32">
            <v>9203460</v>
          </cell>
          <cell r="AH32">
            <v>0</v>
          </cell>
          <cell r="AI32">
            <v>1800883</v>
          </cell>
        </row>
        <row r="33">
          <cell r="B33" t="str">
            <v>POC/V-014''</v>
          </cell>
          <cell r="C33" t="str">
            <v>10-&gt;31-Oct</v>
          </cell>
          <cell r="F33">
            <v>500</v>
          </cell>
          <cell r="G33">
            <v>40</v>
          </cell>
          <cell r="H33">
            <v>40</v>
          </cell>
          <cell r="I33">
            <v>220</v>
          </cell>
          <cell r="J33">
            <v>144.77000000000001</v>
          </cell>
          <cell r="K33">
            <v>354.83</v>
          </cell>
          <cell r="L33">
            <v>0</v>
          </cell>
          <cell r="M33">
            <v>0</v>
          </cell>
          <cell r="N33">
            <v>212.9</v>
          </cell>
          <cell r="O33">
            <v>567.73</v>
          </cell>
          <cell r="P33">
            <v>66.5</v>
          </cell>
          <cell r="Q33">
            <v>244.49</v>
          </cell>
          <cell r="R33">
            <v>5</v>
          </cell>
          <cell r="S33">
            <v>23.9</v>
          </cell>
          <cell r="T33">
            <v>49</v>
          </cell>
          <cell r="U33">
            <v>240.2</v>
          </cell>
          <cell r="V33">
            <v>1</v>
          </cell>
          <cell r="W33">
            <v>6.37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121.5</v>
          </cell>
          <cell r="AC33">
            <v>514.95999999999992</v>
          </cell>
          <cell r="AF33">
            <v>1082.69</v>
          </cell>
          <cell r="AG33">
            <v>22736490</v>
          </cell>
          <cell r="AH33">
            <v>0</v>
          </cell>
          <cell r="AI33">
            <v>4680747</v>
          </cell>
        </row>
        <row r="34">
          <cell r="B34" t="str">
            <v>POC/V-015</v>
          </cell>
          <cell r="C34" t="str">
            <v>Dinh Thi Thuy Trang</v>
          </cell>
          <cell r="D34" t="str">
            <v>Cleaner</v>
          </cell>
          <cell r="E34">
            <v>40432</v>
          </cell>
          <cell r="F34">
            <v>115</v>
          </cell>
          <cell r="G34">
            <v>0</v>
          </cell>
          <cell r="H34">
            <v>0</v>
          </cell>
          <cell r="I34">
            <v>0</v>
          </cell>
          <cell r="J34">
            <v>204</v>
          </cell>
          <cell r="K34">
            <v>115</v>
          </cell>
          <cell r="L34">
            <v>0</v>
          </cell>
          <cell r="M34">
            <v>0</v>
          </cell>
          <cell r="N34">
            <v>0</v>
          </cell>
          <cell r="O34">
            <v>115</v>
          </cell>
          <cell r="P34">
            <v>11</v>
          </cell>
          <cell r="Q34">
            <v>9.3000000000000007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11</v>
          </cell>
          <cell r="AC34">
            <v>9.3000000000000007</v>
          </cell>
          <cell r="AF34">
            <v>124.3</v>
          </cell>
          <cell r="AG34">
            <v>2610300</v>
          </cell>
          <cell r="AH34">
            <v>0</v>
          </cell>
          <cell r="AI34">
            <v>65079</v>
          </cell>
          <cell r="AJ34">
            <v>0</v>
          </cell>
          <cell r="AM34">
            <v>2545221</v>
          </cell>
          <cell r="AN34">
            <v>0</v>
          </cell>
          <cell r="AO34">
            <v>4000000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U34">
            <v>124.29</v>
          </cell>
          <cell r="AV34">
            <v>2610000</v>
          </cell>
          <cell r="AW34">
            <v>8</v>
          </cell>
        </row>
        <row r="35">
          <cell r="B35" t="str">
            <v>POC/V-016</v>
          </cell>
          <cell r="C35" t="str">
            <v>Nguyen Dinh Tin</v>
          </cell>
          <cell r="D35" t="str">
            <v>Ass safety Engineer</v>
          </cell>
          <cell r="E35">
            <v>40431</v>
          </cell>
          <cell r="F35">
            <v>200</v>
          </cell>
          <cell r="G35">
            <v>40</v>
          </cell>
          <cell r="H35">
            <v>40</v>
          </cell>
          <cell r="I35">
            <v>20</v>
          </cell>
          <cell r="J35">
            <v>203</v>
          </cell>
          <cell r="K35">
            <v>199.02</v>
          </cell>
          <cell r="L35">
            <v>0</v>
          </cell>
          <cell r="M35">
            <v>0</v>
          </cell>
          <cell r="N35">
            <v>99.51</v>
          </cell>
          <cell r="O35">
            <v>298.53000000000003</v>
          </cell>
          <cell r="P35">
            <v>121.5</v>
          </cell>
          <cell r="Q35">
            <v>178.68</v>
          </cell>
          <cell r="R35">
            <v>3</v>
          </cell>
          <cell r="S35">
            <v>5.74</v>
          </cell>
          <cell r="T35">
            <v>65.5</v>
          </cell>
          <cell r="U35">
            <v>128.43</v>
          </cell>
          <cell r="V35">
            <v>0.5</v>
          </cell>
          <cell r="W35">
            <v>1.27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190.5</v>
          </cell>
          <cell r="AC35">
            <v>314.12</v>
          </cell>
          <cell r="AF35">
            <v>612.65000000000009</v>
          </cell>
          <cell r="AG35">
            <v>12865650</v>
          </cell>
          <cell r="AH35">
            <v>0</v>
          </cell>
          <cell r="AI35">
            <v>2674461</v>
          </cell>
          <cell r="AJ35">
            <v>550000</v>
          </cell>
          <cell r="AM35">
            <v>9641189</v>
          </cell>
          <cell r="AN35">
            <v>0</v>
          </cell>
          <cell r="AO35">
            <v>4000000</v>
          </cell>
          <cell r="AP35">
            <v>0</v>
          </cell>
          <cell r="AQ35">
            <v>0</v>
          </cell>
          <cell r="AS35">
            <v>5641189</v>
          </cell>
          <cell r="AT35">
            <v>314119</v>
          </cell>
          <cell r="AU35">
            <v>597.71</v>
          </cell>
          <cell r="AV35">
            <v>12552000</v>
          </cell>
          <cell r="AW35">
            <v>0</v>
          </cell>
        </row>
        <row r="36">
          <cell r="B36" t="str">
            <v>POC/V-017</v>
          </cell>
          <cell r="C36" t="str">
            <v>Nguyen Anh Dao</v>
          </cell>
          <cell r="D36" t="str">
            <v>Building Eng.</v>
          </cell>
          <cell r="E36">
            <v>40442</v>
          </cell>
          <cell r="F36">
            <v>230</v>
          </cell>
          <cell r="G36">
            <v>40</v>
          </cell>
          <cell r="H36">
            <v>40</v>
          </cell>
          <cell r="I36">
            <v>40</v>
          </cell>
          <cell r="J36">
            <v>156</v>
          </cell>
          <cell r="K36">
            <v>175.88</v>
          </cell>
          <cell r="L36">
            <v>0</v>
          </cell>
          <cell r="M36">
            <v>0</v>
          </cell>
          <cell r="N36">
            <v>91.76</v>
          </cell>
          <cell r="O36">
            <v>267.64</v>
          </cell>
          <cell r="P36">
            <v>57.5</v>
          </cell>
          <cell r="Q36">
            <v>97.24</v>
          </cell>
          <cell r="R36">
            <v>3.42</v>
          </cell>
          <cell r="S36">
            <v>7.52</v>
          </cell>
          <cell r="T36">
            <v>18.75</v>
          </cell>
          <cell r="U36">
            <v>42.28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79.67</v>
          </cell>
          <cell r="AC36">
            <v>147.04</v>
          </cell>
          <cell r="AF36">
            <v>414.67999999999995</v>
          </cell>
          <cell r="AG36">
            <v>8708280</v>
          </cell>
          <cell r="AH36">
            <v>0</v>
          </cell>
          <cell r="AI36">
            <v>1201536</v>
          </cell>
          <cell r="AJ36">
            <v>550000</v>
          </cell>
          <cell r="AM36">
            <v>6956744</v>
          </cell>
          <cell r="AN36">
            <v>0</v>
          </cell>
          <cell r="AO36">
            <v>4000000</v>
          </cell>
          <cell r="AP36">
            <v>0</v>
          </cell>
          <cell r="AQ36">
            <v>0</v>
          </cell>
          <cell r="AS36">
            <v>2956744</v>
          </cell>
          <cell r="AT36">
            <v>147837</v>
          </cell>
          <cell r="AU36">
            <v>407.62</v>
          </cell>
          <cell r="AV36">
            <v>8560000</v>
          </cell>
          <cell r="AW36">
            <v>0</v>
          </cell>
        </row>
        <row r="37">
          <cell r="F37">
            <v>7887</v>
          </cell>
          <cell r="G37">
            <v>730</v>
          </cell>
          <cell r="H37">
            <v>680</v>
          </cell>
          <cell r="I37">
            <v>1923</v>
          </cell>
          <cell r="K37">
            <v>7809.1200000000008</v>
          </cell>
          <cell r="M37">
            <v>0</v>
          </cell>
          <cell r="N37">
            <v>3292.6900000000005</v>
          </cell>
          <cell r="O37">
            <v>11101.81</v>
          </cell>
          <cell r="Q37">
            <v>3642.2400000000002</v>
          </cell>
          <cell r="S37">
            <v>263.26</v>
          </cell>
          <cell r="U37">
            <v>1770.1</v>
          </cell>
          <cell r="W37">
            <v>22.540000000000003</v>
          </cell>
          <cell r="Y37">
            <v>0</v>
          </cell>
          <cell r="AA37">
            <v>0</v>
          </cell>
          <cell r="AC37">
            <v>5698.14</v>
          </cell>
          <cell r="AD37">
            <v>0</v>
          </cell>
          <cell r="AE37">
            <v>0</v>
          </cell>
          <cell r="AF37">
            <v>16799.95</v>
          </cell>
          <cell r="AG37">
            <v>352798950</v>
          </cell>
          <cell r="AH37">
            <v>0</v>
          </cell>
          <cell r="AI37">
            <v>47410553</v>
          </cell>
          <cell r="AJ37">
            <v>7700000</v>
          </cell>
          <cell r="AK37">
            <v>0</v>
          </cell>
          <cell r="AL37">
            <v>0</v>
          </cell>
          <cell r="AM37">
            <v>255904403</v>
          </cell>
          <cell r="AN37">
            <v>7184659</v>
          </cell>
          <cell r="AO37">
            <v>64000000</v>
          </cell>
          <cell r="AP37">
            <v>12800000</v>
          </cell>
          <cell r="AQ37">
            <v>8</v>
          </cell>
          <cell r="AR37">
            <v>0</v>
          </cell>
          <cell r="AS37">
            <v>173374523</v>
          </cell>
          <cell r="AT37">
            <v>17992864</v>
          </cell>
          <cell r="AU37">
            <v>13222.470000000003</v>
          </cell>
          <cell r="AV37">
            <v>277672000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31">
          <cell r="M31">
            <v>277672000</v>
          </cell>
        </row>
      </sheetData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??-BLDG"/>
      <sheetName val="Ch9J0n4azuB8FbQUdPykcVn3H"/>
      <sheetName val="TH CAC HM"/>
      <sheetName val="Sheet2"/>
      <sheetName val="BCXD-mong3"/>
      <sheetName val="BCXD-mong1&amp;2"/>
      <sheetName val="BCXD-chetaobon.khongmai"/>
      <sheetName val="BCXD-chetaobon.maiphao"/>
      <sheetName val="BCXD-chonganmon"/>
      <sheetName val="BCXD-phutungbe"/>
      <sheetName val="BCXD-thinghiemcoc"/>
      <sheetName val="HR&amp;CHOIGAC-hangraogach"/>
      <sheetName val="HR&amp;CHOIGAC-hr+congluoi"/>
      <sheetName val="HR&amp;CHOIGAC-hrsongsat&amp;congkho"/>
      <sheetName val="HR&amp;CHOIGAC-choigac"/>
      <sheetName val="CAUCANG"/>
      <sheetName val="NHAVANPHONG"/>
      <sheetName val="NHAXUATDAU-xaydung"/>
      <sheetName val="NHAXUATDAU-dien"/>
      <sheetName val="NHAKIEMDINH-xaydung"/>
      <sheetName val="NHAKIEMDINH-hethongdien"/>
      <sheetName val="NHABAOVE"/>
      <sheetName val="NHADEXE&amp;KVS-xaydung"/>
      <sheetName val="NHADEXE&amp;KVS-dien"/>
      <sheetName val="NHADEXE&amp;KVS-nuoc"/>
      <sheetName val="NHAMAYPHATDIEN-xaydung"/>
      <sheetName val="NHAMAYPHATDIEN-dien"/>
      <sheetName val="NHABOMCUUHOA-xaydung"/>
      <sheetName val="NHABOMCUUHOA-dien"/>
      <sheetName val="BE CHUA NUOC CUU HOA-bechuanuoc"/>
      <sheetName val="BECHUANUOCCUUHOA-bechuafoam"/>
      <sheetName val="BECHUANUOCCUUHOA-mongbechuafoam"/>
      <sheetName val="DUONGBAIKHO&amp;DNC-duongbaikho"/>
      <sheetName val="DUONGBAIKHO&amp;DNC-denganchay"/>
      <sheetName val="CONG NGHE TOAN KHO"/>
      <sheetName val="CN CAU CANG - HT DIEN"/>
      <sheetName val="NHA XUAT DAU OTOXITEC"/>
      <sheetName val="CN KHU BE CHUA"/>
      <sheetName val="GOI DO ONG CONG NGHE"/>
      <sheetName val="HAO RANH ONG CONG NGHE"/>
      <sheetName val="HT CUU HOA &amp; TB CUU HOA"/>
      <sheetName val="HT TUOI MAT + PHUN BOT"/>
      <sheetName val="HT CAP NUOC CHUA CHAY"/>
      <sheetName val="HT TN TIEU DOC"/>
      <sheetName val="BE VA TB XU LY NUOC THAI"/>
      <sheetName val="HE THONG CAP NUOC"/>
      <sheetName val="DAI NUOC+GIA DO BE 5M3"/>
      <sheetName val="HT CAP DIEN CHUNG TRONG KHO"/>
      <sheetName val="HT TIEP DIA"/>
      <sheetName val="TUYEN DUONG VAO KHO &amp; CONG HOP"/>
      <sheetName val="GIA VAT TU CHINH"/>
      <sheetName val="tong hop ong"/>
      <sheetName val="thong va phu tung"/>
      <sheetName val="Sheet1"/>
      <sheetName val="TH ONG VA PHU KIEN (2)"/>
      <sheetName val="TH ONG VA PHU KIEN"/>
      <sheetName val="XL4Poppy"/>
      <sheetName val="MTO REV_2_ARMOR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MTO REV.2(ARMO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Sheet1"/>
      <sheetName val="Sheet2"/>
      <sheetName val="Sheet3"/>
      <sheetName val="00000000"/>
      <sheetName val="MTL$-INTER"/>
    </sheetNames>
    <sheetDataSet>
      <sheetData sheetId="0" refreshError="1"/>
      <sheetData sheetId="1">
        <row r="1">
          <cell r="A1" t="str">
            <v>PRICE BREAKDOWN FOR ELECTRICAL INSTALLATION WORK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PANEL"/>
      <sheetName val="SILICATE"/>
      <sheetName val="01"/>
      <sheetName val="DO01"/>
      <sheetName val="DO2"/>
      <sheetName val="2"/>
      <sheetName val="3"/>
      <sheetName val="do3"/>
      <sheetName val="XL4Poppy"/>
      <sheetName val="cphiNVL"/>
      <sheetName val="sanluong+doanhthu"/>
      <sheetName val="Sheet4"/>
      <sheetName val="KHtragoc+lai"/>
      <sheetName val="kh-hao"/>
      <sheetName val="th-chi1"/>
      <sheetName val="thu-chi"/>
      <sheetName val="00000000"/>
      <sheetName val="DTKCT"/>
      <sheetName val="PTVTKCT"/>
      <sheetName val="THVTKCT"/>
      <sheetName val="DT4"/>
      <sheetName val="DT5"/>
      <sheetName val="DT67"/>
      <sheetName val="DTHTN"/>
      <sheetName val="THVTCB"/>
      <sheetName val="THKT"/>
      <sheetName val="PANEL ?????"/>
      <sheetName val="Outlets"/>
      <sheetName val="PGs"/>
      <sheetName val="NEW_PANEL"/>
      <sheetName val="Sheet2"/>
      <sheetName val="Sheet3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SLIP-Maternity"/>
      <sheetName val="USD payroll"/>
      <sheetName val="Timesheet-ODA"/>
      <sheetName val="DMM payroll"/>
      <sheetName val="Timesheet-DMM"/>
      <sheetName val="PAYSLIP-STAFF"/>
      <sheetName val="VND payroll"/>
      <sheetName val="Maternity Alw-010 Mai Ngan"/>
      <sheetName val="PAYSLIP-STAFF (VND)"/>
      <sheetName val="PAYSLIP-DMM"/>
      <sheetName val="Bank Acc-staff"/>
      <sheetName val="Bank Acc-DMM"/>
      <sheetName val="Pmt Voucher-staff"/>
      <sheetName val="Remittance-staff"/>
      <sheetName val="Pmt Voucher-DMM"/>
      <sheetName val="Remittance-DMM"/>
      <sheetName val="Cover sheet"/>
      <sheetName val="Cover sheet (Revised)"/>
      <sheetName val="PAYSLIP-STAFF (particular)"/>
      <sheetName val="PAYSLIP-STAFF (other VND)"/>
      <sheetName val="NEW-PANEL"/>
      <sheetName val="Nov 09 Payroll"/>
      <sheetName val="Sheet1"/>
    </sheetNames>
    <definedNames>
      <definedName name="DataFilter"/>
      <definedName name="DataSort"/>
      <definedName name="GoBack" sheetId="22"/>
    </definedNames>
    <sheetDataSet>
      <sheetData sheetId="0"/>
      <sheetData sheetId="1">
        <row r="3">
          <cell r="AI3">
            <v>40058</v>
          </cell>
        </row>
      </sheetData>
      <sheetData sheetId="2">
        <row r="3">
          <cell r="AI3">
            <v>40058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Timesheet-ODA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Sheet6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10000000"/>
      <sheetName val="SoCaiTM"/>
      <sheetName val="NK"/>
      <sheetName val="PhieuKT"/>
      <sheetName val="km248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tb1"/>
      <sheetName val="Congty"/>
      <sheetName val="VPPN"/>
      <sheetName val="XN74"/>
      <sheetName val="XN54"/>
      <sheetName val="XN33"/>
      <sheetName val="NK96"/>
      <sheetName val="XL4Test5"/>
      <sheetName val="phan tich DG"/>
      <sheetName val="gia vat lieu"/>
      <sheetName val="gia xe may"/>
      <sheetName val="gia nhan cong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M"/>
      <sheetName val="KHOANMUC"/>
      <sheetName val="QTNC"/>
      <sheetName val="CPQL"/>
      <sheetName val="SANLUONG"/>
      <sheetName val="SSCP-SL"/>
      <sheetName val="CPSX"/>
      <sheetName val="CDSL (2)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XXXXXX_xda24_X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D1"/>
      <sheetName val="D2"/>
      <sheetName val="D3"/>
      <sheetName val="D4"/>
      <sheetName val="D5"/>
      <sheetName val="D6"/>
      <sheetName val="Tay ninh"/>
      <sheetName val="A.Duc"/>
      <sheetName val="TH"/>
      <sheetName val="TH2003"/>
      <sheetName val="Sheet10"/>
      <sheetName val="Sheet7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onghop"/>
      <sheetName val="Thau"/>
      <sheetName val="CT-BT"/>
      <sheetName val="Xa"/>
      <sheetName val="TH du toan "/>
      <sheetName val="Du toan "/>
      <sheetName val="C.Tinh"/>
      <sheetName val="TK_cap"/>
      <sheetName val="Co~g hop 1,5x1,5"/>
      <sheetName val="[IBASE2.XLSѝTNHNoi"/>
      <sheetName val="HHVt "/>
      <sheetName val="HD1"/>
      <sheetName val="HD4"/>
      <sheetName val="HD3"/>
      <sheetName val="HD5"/>
      <sheetName val="HD7"/>
      <sheetName val="HD6"/>
      <sheetName val="HD2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angTH"/>
      <sheetName val="Xaylap "/>
      <sheetName val="Nhan cong"/>
      <sheetName val="Thietbi"/>
      <sheetName val="Diengiai"/>
      <sheetName val="Vanchuyen"/>
      <sheetName val="T.K H.T.T5"/>
      <sheetName val="T.K T7"/>
      <sheetName val="TK T6"/>
      <sheetName val="T.K T5"/>
      <sheetName val="Bang thong ke hang ton"/>
      <sheetName val="thong ke "/>
      <sheetName val="T.KT04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V di trong  dong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Nhap lieu"/>
      <sheetName val="PGT"/>
      <sheetName val="Tien dien"/>
      <sheetName val="Thue GTGT"/>
      <sheetName val="NEW-PANEL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Timesheet-ODA"/>
      <sheetName val="?? MTL"/>
      <sheetName val="?? DI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Bthkl"/>
      <sheetName val="KM247"/>
      <sheetName val="km248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Congty"/>
      <sheetName val="VPPN"/>
      <sheetName val="XN74"/>
      <sheetName val="XN54"/>
      <sheetName val="XN33"/>
      <sheetName val="NK96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Sheet1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00000000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Sheet2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DI_ESTI"/>
      <sheetName val="tong hop"/>
      <sheetName val="phan tich DG"/>
      <sheetName val="gia vat lieu"/>
      <sheetName val="gia xe may"/>
      <sheetName val="gia nhan cong"/>
      <sheetName val="Chart1"/>
      <sheetName val="Du an nut So"/>
      <sheetName val="Du an nut vong"/>
      <sheetName val="Du an nut Nam cau Tlong"/>
      <sheetName val="Duong kim lien 0 cho dua"/>
      <sheetName val="Du an KTDC Nam trung yen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aodothietke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Macro1"/>
      <sheetName val="Macro2"/>
      <sheetName val="Macro3"/>
      <sheetName val="Nhap"/>
      <sheetName val="Thang 8"/>
      <sheetName val="C47-456"/>
      <sheetName val="C46"/>
      <sheetName val="C47-PII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G 09"/>
      <sheetName val="THANG 10"/>
      <sheetName val="Duong con' vu hcm (8)"/>
      <sheetName val="Qheet3"/>
      <sheetName val="TRUC TIEP"/>
      <sheetName val="GIAN TIEP"/>
      <sheetName val="HOP DONG"/>
      <sheetName val="CON LINH"/>
      <sheetName val="ESTI_"/>
      <sheetName val="RPT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"/>
      <sheetName val="Bang 聧ia ca may"/>
      <sheetName val="[RPT.xlsၝCmay"/>
      <sheetName val="[RPT.x"/>
      <sheetName val=" quy I-2005"/>
      <sheetName val="Quy 2- 2005 "/>
      <sheetName val="Quy III- 2005 "/>
      <sheetName val="Quy 4- 2005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10000000"/>
      <sheetName val="20000000"/>
      <sheetName val="km346+00-km346_x000b_240 (2)"/>
      <sheetName val="km342+297._x0015_8-km342+376.41"/>
      <sheetName val="km341+1077 -km34_x0011_+1177.61"/>
      <sheetName val="Duïng cong vu hcm (13;) (2)"/>
      <sheetName val="Duong cong vu hcm (8;) (:)"/>
      <sheetName val="Duofg cong vu hcm (7;) (2)"/>
      <sheetName val="_x0000_"/>
      <sheetName val="gVL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m361 Base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N_x0008_AN CONG"/>
      <sheetName val="K251 _x0001_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 (POC)"/>
      <sheetName val="USD payroll"/>
      <sheetName val="Timesheet-ODA"/>
      <sheetName val="Bonus &amp; unused AL - resign"/>
      <sheetName val="VND payroll"/>
      <sheetName val="PAYSLIP-STAFF(USD)"/>
      <sheetName val="PAYSLIP-STAFF(VND)"/>
      <sheetName val="Bank Acc (2)"/>
      <sheetName val="PV"/>
      <sheetName val="Remittance"/>
      <sheetName val="PAYSLIP-maternity"/>
      <sheetName val="PAYSLIP-STAFF (particular)"/>
      <sheetName val="Cover sheet"/>
      <sheetName val="New salary from Jan 10"/>
      <sheetName val="2009 Bonus-DMM"/>
      <sheetName val="ESTI."/>
      <sheetName val="DI-ESTI"/>
      <sheetName val="IBASE"/>
    </sheetNames>
    <sheetDataSet>
      <sheetData sheetId="0"/>
      <sheetData sheetId="1">
        <row r="15">
          <cell r="B15" t="str">
            <v>ODA-002</v>
          </cell>
        </row>
      </sheetData>
      <sheetData sheetId="2">
        <row r="3">
          <cell r="AK3">
            <v>40179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4185-F120-4FD5-86D1-1A9473F0886D}">
  <dimension ref="A1:J65"/>
  <sheetViews>
    <sheetView showGridLines="0" tabSelected="1" view="pageBreakPreview" zoomScale="85" zoomScaleSheetLayoutView="85" workbookViewId="0">
      <selection activeCell="M8" sqref="M8"/>
    </sheetView>
  </sheetViews>
  <sheetFormatPr defaultColWidth="9.109375" defaultRowHeight="17.399999999999999" x14ac:dyDescent="0.35"/>
  <cols>
    <col min="1" max="1" width="5.44140625" style="6" customWidth="1"/>
    <col min="2" max="2" width="5.5546875" style="7" customWidth="1"/>
    <col min="3" max="3" width="13.5546875" style="6" customWidth="1"/>
    <col min="4" max="4" width="25.6640625" style="6" customWidth="1"/>
    <col min="5" max="5" width="13.6640625" style="6" customWidth="1"/>
    <col min="6" max="6" width="4.5546875" style="6" customWidth="1"/>
    <col min="7" max="7" width="19.6640625" style="12" customWidth="1"/>
    <col min="8" max="8" width="11.88671875" style="6" customWidth="1"/>
    <col min="9" max="9" width="15.88671875" style="12" customWidth="1"/>
    <col min="10" max="10" width="17.44140625" style="5" bestFit="1" customWidth="1"/>
    <col min="11" max="16384" width="9.109375" style="6"/>
  </cols>
  <sheetData>
    <row r="1" spans="1:10" ht="40.5" customHeight="1" x14ac:dyDescent="0.55000000000000004">
      <c r="A1" s="1" t="s">
        <v>0</v>
      </c>
      <c r="B1" s="2"/>
      <c r="C1" s="2"/>
      <c r="D1" s="2"/>
      <c r="E1" s="3"/>
      <c r="F1" s="2"/>
      <c r="G1" s="4"/>
      <c r="H1" s="2"/>
      <c r="I1" s="4"/>
    </row>
    <row r="2" spans="1:10" ht="43.5" customHeight="1" x14ac:dyDescent="0.35">
      <c r="A2" s="6" t="s">
        <v>1</v>
      </c>
      <c r="D2" s="8"/>
      <c r="G2" s="9"/>
      <c r="H2" s="10" t="s">
        <v>2</v>
      </c>
      <c r="I2" s="11"/>
    </row>
    <row r="3" spans="1:10" x14ac:dyDescent="0.35">
      <c r="A3" s="6" t="s">
        <v>3</v>
      </c>
      <c r="D3" s="8"/>
    </row>
    <row r="4" spans="1:10" x14ac:dyDescent="0.35">
      <c r="A4" s="6" t="s">
        <v>4</v>
      </c>
      <c r="D4" s="8"/>
      <c r="F4" s="6" t="str">
        <f>"AL balance up to "&amp;TEXT(H2,I2)&amp;" (hrs)"</f>
        <v>AL balance up to Month: (hrs)</v>
      </c>
    </row>
    <row r="5" spans="1:10" ht="10.5" customHeight="1" thickBot="1" x14ac:dyDescent="0.4">
      <c r="A5" s="13"/>
      <c r="B5" s="14"/>
      <c r="C5" s="13"/>
      <c r="D5" s="13"/>
      <c r="E5" s="13"/>
      <c r="F5" s="13"/>
      <c r="G5" s="15"/>
      <c r="H5" s="13"/>
      <c r="I5" s="15"/>
    </row>
    <row r="6" spans="1:10" ht="9" customHeight="1" thickTop="1" x14ac:dyDescent="0.35"/>
    <row r="7" spans="1:10" x14ac:dyDescent="0.35">
      <c r="A7" s="6" t="s">
        <v>5</v>
      </c>
      <c r="E7" s="16" t="s">
        <v>6</v>
      </c>
      <c r="G7" s="12">
        <v>10000000</v>
      </c>
      <c r="H7" s="17" t="s">
        <v>7</v>
      </c>
    </row>
    <row r="8" spans="1:10" s="18" customFormat="1" ht="15.6" x14ac:dyDescent="0.3">
      <c r="B8" s="19">
        <v>1</v>
      </c>
      <c r="C8" s="18" t="s">
        <v>8</v>
      </c>
      <c r="E8" s="16"/>
      <c r="G8" s="20"/>
      <c r="H8" s="21"/>
      <c r="I8" s="22">
        <v>0</v>
      </c>
      <c r="J8" s="23"/>
    </row>
    <row r="9" spans="1:10" s="18" customFormat="1" ht="15.6" hidden="1" x14ac:dyDescent="0.3">
      <c r="B9" s="19">
        <f>IF(C9="","",COUNTA($C$8:C9))</f>
        <v>2</v>
      </c>
      <c r="C9" s="18" t="s">
        <v>9</v>
      </c>
      <c r="E9" s="16"/>
      <c r="G9" s="20"/>
      <c r="H9" s="21"/>
      <c r="I9" s="22"/>
      <c r="J9" s="23"/>
    </row>
    <row r="10" spans="1:10" s="18" customFormat="1" ht="15.6" hidden="1" x14ac:dyDescent="0.3">
      <c r="B10" s="19">
        <f>IF(C10="","",COUNTA($C$8:C10))</f>
        <v>3</v>
      </c>
      <c r="C10" s="18" t="s">
        <v>10</v>
      </c>
      <c r="E10" s="16"/>
      <c r="G10" s="20"/>
      <c r="H10" s="21"/>
      <c r="I10" s="22"/>
      <c r="J10" s="23"/>
    </row>
    <row r="11" spans="1:10" s="18" customFormat="1" ht="15.6" x14ac:dyDescent="0.3">
      <c r="B11" s="19">
        <v>2</v>
      </c>
      <c r="C11" s="18" t="s">
        <v>11</v>
      </c>
      <c r="D11" s="24"/>
      <c r="E11" s="25" t="s">
        <v>12</v>
      </c>
      <c r="G11" s="20"/>
      <c r="H11" s="21"/>
      <c r="I11" s="22">
        <v>0</v>
      </c>
      <c r="J11" s="23"/>
    </row>
    <row r="12" spans="1:10" s="18" customFormat="1" x14ac:dyDescent="0.35">
      <c r="B12" s="19">
        <v>3</v>
      </c>
      <c r="C12" s="18" t="s">
        <v>13</v>
      </c>
      <c r="D12" s="6"/>
      <c r="E12" s="25"/>
      <c r="G12" s="20"/>
      <c r="H12" s="21"/>
      <c r="I12" s="22"/>
      <c r="J12" s="23"/>
    </row>
    <row r="13" spans="1:10" x14ac:dyDescent="0.35">
      <c r="B13" s="19">
        <v>4</v>
      </c>
      <c r="C13" s="18" t="s">
        <v>14</v>
      </c>
      <c r="E13" s="16"/>
      <c r="H13" s="17"/>
      <c r="I13" s="22"/>
    </row>
    <row r="14" spans="1:10" hidden="1" x14ac:dyDescent="0.35">
      <c r="A14" s="6" t="s">
        <v>15</v>
      </c>
      <c r="E14" s="16" t="s">
        <v>16</v>
      </c>
      <c r="H14" s="17"/>
      <c r="I14" s="26"/>
    </row>
    <row r="15" spans="1:10" s="18" customFormat="1" ht="15.6" hidden="1" x14ac:dyDescent="0.3">
      <c r="B15" s="19">
        <f>IF(C15="","",COUNTA($C$8:C15))</f>
        <v>7</v>
      </c>
      <c r="C15" s="18" t="s">
        <v>17</v>
      </c>
      <c r="E15" s="16"/>
      <c r="G15" s="20"/>
      <c r="H15" s="21"/>
      <c r="I15" s="22" t="e">
        <f>VLOOKUP($D$2,'[11]USD payroll'!$B$15:$CE$1957,16,0)</f>
        <v>#N/A</v>
      </c>
      <c r="J15" s="23"/>
    </row>
    <row r="16" spans="1:10" s="18" customFormat="1" ht="15.6" hidden="1" x14ac:dyDescent="0.3">
      <c r="B16" s="19">
        <f>IF(C16="","",COUNTA($C$8:C16))</f>
        <v>8</v>
      </c>
      <c r="C16" s="18" t="s">
        <v>18</v>
      </c>
      <c r="E16" s="16"/>
      <c r="G16" s="20"/>
      <c r="H16" s="21"/>
      <c r="I16" s="22" t="e">
        <f>VLOOKUP($D$2,'[11]USD payroll'!$B$15:$CE$1957,18,0)</f>
        <v>#N/A</v>
      </c>
      <c r="J16" s="23"/>
    </row>
    <row r="17" spans="1:10" s="18" customFormat="1" ht="15.6" hidden="1" x14ac:dyDescent="0.3">
      <c r="B17" s="19">
        <f>IF(C17="","",COUNTA($C$8:C17))</f>
        <v>9</v>
      </c>
      <c r="C17" s="18" t="s">
        <v>19</v>
      </c>
      <c r="E17" s="16"/>
      <c r="G17" s="20"/>
      <c r="H17" s="21"/>
      <c r="I17" s="22" t="e">
        <f>VLOOKUP($D$2,'[11]USD payroll'!$B$15:$CE$1957,20,0)</f>
        <v>#N/A</v>
      </c>
      <c r="J17" s="23"/>
    </row>
    <row r="18" spans="1:10" s="18" customFormat="1" ht="15.6" hidden="1" x14ac:dyDescent="0.3">
      <c r="B18" s="19">
        <f>IF(C18="","",COUNTA($C$8:C18))</f>
        <v>10</v>
      </c>
      <c r="C18" s="18" t="s">
        <v>20</v>
      </c>
      <c r="E18" s="16"/>
      <c r="G18" s="20"/>
      <c r="H18" s="21"/>
      <c r="I18" s="22" t="e">
        <f>VLOOKUP($D$2,'[11]USD payroll'!$B$15:$CE$1957,22,0)</f>
        <v>#N/A</v>
      </c>
      <c r="J18" s="23"/>
    </row>
    <row r="19" spans="1:10" s="18" customFormat="1" ht="15.6" hidden="1" x14ac:dyDescent="0.3">
      <c r="B19" s="19">
        <f>IF(C19="","",COUNTA($C$8:C19))</f>
        <v>11</v>
      </c>
      <c r="C19" s="18" t="s">
        <v>21</v>
      </c>
      <c r="E19" s="16"/>
      <c r="G19" s="20"/>
      <c r="H19" s="21"/>
      <c r="I19" s="22" t="e">
        <f>VLOOKUP($D$2,'[11]USD payroll'!$B$15:$CE$1957,24,0)</f>
        <v>#N/A</v>
      </c>
      <c r="J19" s="23"/>
    </row>
    <row r="20" spans="1:10" s="18" customFormat="1" ht="15.6" hidden="1" x14ac:dyDescent="0.3">
      <c r="B20" s="19">
        <f>IF(C20="","",COUNTA($C$8:C20))</f>
        <v>12</v>
      </c>
      <c r="C20" s="18" t="s">
        <v>22</v>
      </c>
      <c r="E20" s="16"/>
      <c r="G20" s="20"/>
      <c r="H20" s="21"/>
      <c r="I20" s="22" t="e">
        <f>VLOOKUP($D$2,'[11]USD payroll'!$B$15:$CE$1957,26,0)</f>
        <v>#N/A</v>
      </c>
      <c r="J20" s="23"/>
    </row>
    <row r="21" spans="1:10" hidden="1" x14ac:dyDescent="0.35">
      <c r="B21" s="7" t="str">
        <f>IF(C21="","",COUNTA($C$8:C21))</f>
        <v/>
      </c>
      <c r="E21" s="16"/>
      <c r="H21" s="17"/>
      <c r="I21" s="26"/>
    </row>
    <row r="22" spans="1:10" hidden="1" x14ac:dyDescent="0.35">
      <c r="A22" s="6" t="s">
        <v>23</v>
      </c>
      <c r="E22" s="16"/>
      <c r="H22" s="17"/>
      <c r="I22" s="26"/>
    </row>
    <row r="23" spans="1:10" hidden="1" x14ac:dyDescent="0.35">
      <c r="B23" s="7" t="str">
        <f>IF(C23="","",COUNTA($C$8:C23))</f>
        <v/>
      </c>
      <c r="E23" s="16"/>
      <c r="H23" s="17"/>
      <c r="I23" s="26"/>
    </row>
    <row r="24" spans="1:10" x14ac:dyDescent="0.35">
      <c r="A24" s="6" t="s">
        <v>24</v>
      </c>
      <c r="E24" s="16" t="s">
        <v>25</v>
      </c>
      <c r="G24" s="12">
        <f>SUM(G7:G23)</f>
        <v>10000000</v>
      </c>
      <c r="H24" s="17" t="s">
        <v>7</v>
      </c>
      <c r="I24" s="26"/>
    </row>
    <row r="25" spans="1:10" ht="23.25" hidden="1" customHeight="1" x14ac:dyDescent="0.35">
      <c r="B25" s="7" t="str">
        <f>IF(C25="","",COUNTA($C$8:C25))</f>
        <v/>
      </c>
      <c r="E25" s="16"/>
      <c r="F25" s="27" t="s">
        <v>26</v>
      </c>
      <c r="G25" s="28">
        <f>ROUND(G24*$I$3,0)</f>
        <v>0</v>
      </c>
      <c r="I25" s="26"/>
    </row>
    <row r="26" spans="1:10" hidden="1" x14ac:dyDescent="0.35">
      <c r="A26" s="6" t="s">
        <v>27</v>
      </c>
      <c r="E26" s="16" t="s">
        <v>28</v>
      </c>
      <c r="H26" s="12"/>
      <c r="I26" s="26"/>
    </row>
    <row r="27" spans="1:10" s="18" customFormat="1" ht="15.6" hidden="1" x14ac:dyDescent="0.3">
      <c r="B27" s="19">
        <f>IF(C27="","",COUNTA($C$8:C27))</f>
        <v>13</v>
      </c>
      <c r="C27" s="18" t="s">
        <v>29</v>
      </c>
      <c r="E27" s="16"/>
      <c r="G27" s="20"/>
      <c r="H27" s="20"/>
      <c r="I27" s="22"/>
      <c r="J27" s="23"/>
    </row>
    <row r="28" spans="1:10" s="18" customFormat="1" ht="15.6" hidden="1" x14ac:dyDescent="0.3">
      <c r="B28" s="19">
        <f>IF(C28="","",COUNTA($C$8:C28))</f>
        <v>14</v>
      </c>
      <c r="C28" s="18" t="s">
        <v>30</v>
      </c>
      <c r="E28" s="16"/>
      <c r="G28" s="20"/>
      <c r="H28" s="20"/>
      <c r="I28" s="22"/>
      <c r="J28" s="23"/>
    </row>
    <row r="29" spans="1:10" s="18" customFormat="1" ht="15.6" hidden="1" x14ac:dyDescent="0.3">
      <c r="B29" s="19">
        <f>IF(C29="","",COUNTA($C$8:C29))</f>
        <v>15</v>
      </c>
      <c r="C29" s="18" t="s">
        <v>31</v>
      </c>
      <c r="E29" s="16"/>
      <c r="G29" s="20"/>
      <c r="H29" s="20"/>
      <c r="I29" s="22" t="e">
        <f>VLOOKUP($D$2,'[11]USD payroll'!$B$15:$CE$1957,35,0)</f>
        <v>#N/A</v>
      </c>
      <c r="J29" s="23"/>
    </row>
    <row r="30" spans="1:10" s="18" customFormat="1" ht="15.6" hidden="1" x14ac:dyDescent="0.3">
      <c r="B30" s="19">
        <f>IF(C30="","",COUNTA($C$8:C30))</f>
        <v>16</v>
      </c>
      <c r="C30" s="18" t="s">
        <v>32</v>
      </c>
      <c r="E30" s="16"/>
      <c r="G30" s="20"/>
      <c r="H30" s="20"/>
      <c r="I30" s="22" t="e">
        <f>VLOOKUP($D$2,'[11]USD payroll'!$B$15:$CE$1957,36,0)</f>
        <v>#N/A</v>
      </c>
      <c r="J30" s="23"/>
    </row>
    <row r="31" spans="1:10" s="18" customFormat="1" ht="15.6" x14ac:dyDescent="0.3">
      <c r="B31" s="19" t="str">
        <f>IF(C31="","",COUNTA($C$8:C31))</f>
        <v/>
      </c>
      <c r="E31" s="16"/>
      <c r="G31" s="20"/>
      <c r="H31" s="20"/>
      <c r="I31" s="22"/>
      <c r="J31" s="23"/>
    </row>
    <row r="32" spans="1:10" x14ac:dyDescent="0.35">
      <c r="A32" s="6" t="s">
        <v>33</v>
      </c>
      <c r="E32" s="16" t="s">
        <v>34</v>
      </c>
      <c r="G32" s="12">
        <f>SUM(I33:I35)</f>
        <v>0</v>
      </c>
      <c r="H32" s="12" t="s">
        <v>7</v>
      </c>
      <c r="I32" s="26"/>
    </row>
    <row r="33" spans="1:10" s="18" customFormat="1" ht="15.6" x14ac:dyDescent="0.3">
      <c r="B33" s="19">
        <v>4</v>
      </c>
      <c r="C33" s="18" t="s">
        <v>35</v>
      </c>
      <c r="E33" s="16"/>
      <c r="G33" s="20"/>
      <c r="H33" s="20"/>
      <c r="I33" s="22">
        <v>0</v>
      </c>
      <c r="J33" s="23"/>
    </row>
    <row r="34" spans="1:10" s="18" customFormat="1" ht="15.6" x14ac:dyDescent="0.3">
      <c r="B34" s="19">
        <v>5</v>
      </c>
      <c r="C34" s="18" t="s">
        <v>36</v>
      </c>
      <c r="E34" s="16"/>
      <c r="G34" s="20"/>
      <c r="H34" s="20"/>
      <c r="I34" s="22">
        <v>0</v>
      </c>
      <c r="J34" s="23"/>
    </row>
    <row r="35" spans="1:10" x14ac:dyDescent="0.35">
      <c r="E35" s="16"/>
      <c r="H35" s="12"/>
    </row>
    <row r="36" spans="1:10" x14ac:dyDescent="0.35">
      <c r="A36" s="6" t="s">
        <v>37</v>
      </c>
      <c r="E36" s="16" t="s">
        <v>38</v>
      </c>
      <c r="G36" s="12">
        <v>0</v>
      </c>
      <c r="H36" s="12" t="s">
        <v>7</v>
      </c>
    </row>
    <row r="37" spans="1:10" x14ac:dyDescent="0.35">
      <c r="B37" s="29">
        <v>6</v>
      </c>
      <c r="C37" s="30" t="s">
        <v>39</v>
      </c>
      <c r="E37" s="31">
        <v>5.0000000000000001E-3</v>
      </c>
      <c r="G37" s="12">
        <v>0</v>
      </c>
      <c r="H37" s="12" t="s">
        <v>7</v>
      </c>
    </row>
    <row r="38" spans="1:10" x14ac:dyDescent="0.35">
      <c r="A38" s="6" t="s">
        <v>40</v>
      </c>
      <c r="E38" s="16" t="s">
        <v>41</v>
      </c>
      <c r="G38" s="12">
        <v>0</v>
      </c>
      <c r="H38" s="12" t="s">
        <v>7</v>
      </c>
    </row>
    <row r="39" spans="1:10" x14ac:dyDescent="0.35">
      <c r="A39" s="32"/>
      <c r="B39" s="32"/>
      <c r="E39" s="16"/>
      <c r="H39" s="12"/>
    </row>
    <row r="40" spans="1:10" x14ac:dyDescent="0.35">
      <c r="A40" s="6" t="s">
        <v>42</v>
      </c>
      <c r="E40" s="16" t="s">
        <v>43</v>
      </c>
      <c r="H40" s="12" t="s">
        <v>7</v>
      </c>
    </row>
    <row r="41" spans="1:10" x14ac:dyDescent="0.35">
      <c r="A41" s="6" t="s">
        <v>44</v>
      </c>
      <c r="B41" s="6"/>
      <c r="D41" s="24"/>
      <c r="E41" s="25"/>
      <c r="H41" s="12" t="s">
        <v>7</v>
      </c>
    </row>
    <row r="42" spans="1:10" ht="18" thickBot="1" x14ac:dyDescent="0.4">
      <c r="A42" s="6" t="s">
        <v>45</v>
      </c>
      <c r="E42" s="16" t="s">
        <v>46</v>
      </c>
      <c r="G42" s="15">
        <v>0</v>
      </c>
      <c r="H42" s="6" t="s">
        <v>7</v>
      </c>
    </row>
    <row r="43" spans="1:10" ht="18" thickTop="1" x14ac:dyDescent="0.35">
      <c r="E43" s="33"/>
    </row>
    <row r="44" spans="1:10" x14ac:dyDescent="0.35">
      <c r="A44" s="34" t="s">
        <v>47</v>
      </c>
      <c r="C44" s="35"/>
    </row>
    <row r="45" spans="1:10" ht="27.75" customHeight="1" x14ac:dyDescent="0.35">
      <c r="B45" s="7" t="str">
        <f>IF(C45="","",COUNTA($C$8:C45))</f>
        <v/>
      </c>
      <c r="D45" s="6" t="s">
        <v>48</v>
      </c>
    </row>
    <row r="46" spans="1:10" s="40" customFormat="1" ht="17.25" customHeight="1" x14ac:dyDescent="0.3">
      <c r="A46" s="36" t="s">
        <v>49</v>
      </c>
      <c r="B46" s="37"/>
      <c r="C46" s="38"/>
      <c r="D46" s="38"/>
      <c r="E46" s="38"/>
      <c r="F46" s="38"/>
      <c r="G46" s="39"/>
      <c r="H46" s="38"/>
      <c r="I46" s="39"/>
      <c r="J46" s="5"/>
    </row>
    <row r="47" spans="1:10" s="40" customFormat="1" ht="17.25" customHeight="1" x14ac:dyDescent="0.3">
      <c r="A47" s="36"/>
      <c r="B47" s="41" t="s">
        <v>50</v>
      </c>
      <c r="C47" s="38"/>
      <c r="D47" s="38"/>
      <c r="E47" s="38"/>
      <c r="F47" s="38"/>
      <c r="G47" s="39"/>
      <c r="H47" s="38"/>
      <c r="I47" s="39"/>
      <c r="J47" s="5"/>
    </row>
    <row r="48" spans="1:10" s="40" customFormat="1" ht="17.25" customHeight="1" x14ac:dyDescent="0.3">
      <c r="A48" s="36"/>
      <c r="B48" s="37"/>
      <c r="C48" s="38"/>
      <c r="D48" s="38"/>
      <c r="E48" s="38"/>
      <c r="F48" s="38"/>
      <c r="G48" s="39"/>
      <c r="H48" s="38"/>
      <c r="I48" s="39"/>
      <c r="J48" s="5"/>
    </row>
    <row r="49" spans="1:10" s="40" customFormat="1" ht="17.25" customHeight="1" x14ac:dyDescent="0.3">
      <c r="A49" s="36"/>
      <c r="B49" s="37"/>
      <c r="C49" s="38"/>
      <c r="D49" s="38"/>
      <c r="E49" s="38"/>
      <c r="F49" s="38"/>
      <c r="G49" s="39"/>
      <c r="H49" s="38"/>
      <c r="I49" s="39"/>
      <c r="J49" s="5"/>
    </row>
    <row r="50" spans="1:10" s="40" customFormat="1" ht="17.25" customHeight="1" x14ac:dyDescent="0.3">
      <c r="A50" s="36"/>
      <c r="B50" s="37"/>
      <c r="C50" s="38"/>
      <c r="D50" s="38"/>
      <c r="E50" s="38"/>
      <c r="F50" s="38"/>
      <c r="G50" s="39"/>
      <c r="H50" s="38"/>
      <c r="I50" s="39"/>
      <c r="J50" s="5"/>
    </row>
    <row r="51" spans="1:10" s="40" customFormat="1" ht="17.25" customHeight="1" x14ac:dyDescent="0.3">
      <c r="A51" s="36"/>
      <c r="B51" s="37"/>
      <c r="C51" s="38"/>
      <c r="D51" s="38"/>
      <c r="E51" s="38"/>
      <c r="F51" s="38"/>
      <c r="G51" s="39"/>
      <c r="H51" s="38"/>
      <c r="I51" s="39"/>
      <c r="J51" s="5"/>
    </row>
    <row r="52" spans="1:10" s="40" customFormat="1" ht="17.25" customHeight="1" x14ac:dyDescent="0.3">
      <c r="A52" s="36"/>
      <c r="B52" s="37"/>
      <c r="C52" s="38"/>
      <c r="D52" s="38"/>
      <c r="E52" s="38"/>
      <c r="F52" s="38"/>
      <c r="G52" s="39"/>
      <c r="H52" s="38"/>
      <c r="I52" s="39"/>
      <c r="J52" s="5"/>
    </row>
    <row r="53" spans="1:10" s="40" customFormat="1" ht="17.25" customHeight="1" x14ac:dyDescent="0.3">
      <c r="A53" s="36"/>
      <c r="B53" s="37"/>
      <c r="C53" s="38"/>
      <c r="D53" s="38"/>
      <c r="E53" s="38"/>
      <c r="F53" s="38"/>
      <c r="G53" s="39"/>
      <c r="H53" s="38"/>
      <c r="I53" s="39"/>
      <c r="J53" s="5"/>
    </row>
    <row r="54" spans="1:10" s="40" customFormat="1" ht="17.25" customHeight="1" x14ac:dyDescent="0.3">
      <c r="A54" s="36"/>
      <c r="B54" s="37"/>
      <c r="C54" s="38"/>
      <c r="D54" s="38"/>
      <c r="E54" s="38"/>
      <c r="F54" s="38"/>
      <c r="G54" s="39"/>
      <c r="H54" s="38"/>
      <c r="I54" s="39"/>
      <c r="J54" s="5"/>
    </row>
    <row r="55" spans="1:10" s="40" customFormat="1" ht="17.25" customHeight="1" x14ac:dyDescent="0.3">
      <c r="A55" s="36"/>
      <c r="B55" s="37"/>
      <c r="C55" s="38"/>
      <c r="D55" s="38"/>
      <c r="E55" s="38"/>
      <c r="F55" s="38"/>
      <c r="G55" s="39"/>
      <c r="H55" s="38"/>
      <c r="I55" s="39"/>
      <c r="J55" s="5"/>
    </row>
    <row r="56" spans="1:10" s="40" customFormat="1" ht="16.5" customHeight="1" x14ac:dyDescent="0.3">
      <c r="A56" s="38"/>
      <c r="B56" s="37" t="s">
        <v>51</v>
      </c>
      <c r="C56" s="38" t="s">
        <v>52</v>
      </c>
      <c r="D56" s="38"/>
      <c r="E56" s="37" t="s">
        <v>7</v>
      </c>
      <c r="F56" s="38"/>
      <c r="G56" s="42" t="s">
        <v>53</v>
      </c>
      <c r="H56" s="43"/>
      <c r="I56" s="44" t="s">
        <v>54</v>
      </c>
      <c r="J56" s="5"/>
    </row>
    <row r="57" spans="1:10" s="40" customFormat="1" ht="19.5" customHeight="1" x14ac:dyDescent="0.3">
      <c r="A57" s="38"/>
      <c r="B57" s="37"/>
      <c r="C57" s="45" t="s">
        <v>55</v>
      </c>
      <c r="D57" s="38"/>
      <c r="E57" s="46"/>
      <c r="F57" s="38"/>
      <c r="G57" s="47">
        <v>1</v>
      </c>
      <c r="H57" s="48"/>
      <c r="I57" s="49"/>
      <c r="J57" s="5"/>
    </row>
    <row r="58" spans="1:10" s="40" customFormat="1" ht="19.5" customHeight="1" x14ac:dyDescent="0.3">
      <c r="A58" s="38"/>
      <c r="B58" s="37"/>
      <c r="C58" s="45" t="s">
        <v>56</v>
      </c>
      <c r="D58" s="38"/>
      <c r="E58" s="50"/>
      <c r="F58" s="38"/>
      <c r="G58" s="51">
        <v>1.3</v>
      </c>
      <c r="H58" s="52"/>
      <c r="I58" s="53"/>
      <c r="J58" s="5"/>
    </row>
    <row r="59" spans="1:10" s="40" customFormat="1" ht="19.5" customHeight="1" x14ac:dyDescent="0.3">
      <c r="A59" s="38"/>
      <c r="B59" s="37"/>
      <c r="C59" s="45" t="s">
        <v>57</v>
      </c>
      <c r="D59" s="38"/>
      <c r="E59" s="50"/>
      <c r="F59" s="38"/>
      <c r="G59" s="51">
        <v>1.5</v>
      </c>
      <c r="H59" s="52"/>
      <c r="I59" s="53"/>
      <c r="J59" s="5"/>
    </row>
    <row r="60" spans="1:10" s="40" customFormat="1" ht="19.5" customHeight="1" x14ac:dyDescent="0.3">
      <c r="A60" s="38"/>
      <c r="B60" s="37"/>
      <c r="C60" s="45" t="s">
        <v>58</v>
      </c>
      <c r="D60" s="38"/>
      <c r="E60" s="50"/>
      <c r="F60" s="38"/>
      <c r="G60" s="51">
        <v>1.95</v>
      </c>
      <c r="H60" s="52"/>
      <c r="I60" s="53"/>
      <c r="J60" s="5"/>
    </row>
    <row r="61" spans="1:10" s="40" customFormat="1" ht="19.5" customHeight="1" x14ac:dyDescent="0.3">
      <c r="A61" s="38"/>
      <c r="B61" s="37" t="s">
        <v>51</v>
      </c>
      <c r="C61" s="38" t="s">
        <v>59</v>
      </c>
      <c r="D61" s="38"/>
      <c r="E61" s="38"/>
      <c r="F61" s="38"/>
      <c r="G61" s="51">
        <v>2</v>
      </c>
      <c r="H61" s="52"/>
      <c r="I61" s="53"/>
      <c r="J61" s="5"/>
    </row>
    <row r="62" spans="1:10" s="40" customFormat="1" ht="19.5" customHeight="1" x14ac:dyDescent="0.3">
      <c r="A62" s="38"/>
      <c r="B62" s="37" t="s">
        <v>51</v>
      </c>
      <c r="C62" s="38" t="s">
        <v>60</v>
      </c>
      <c r="D62" s="38"/>
      <c r="E62" s="38"/>
      <c r="F62" s="38"/>
      <c r="G62" s="51">
        <v>2.6</v>
      </c>
      <c r="H62" s="54"/>
      <c r="I62" s="53"/>
      <c r="J62" s="5"/>
    </row>
    <row r="63" spans="1:10" s="40" customFormat="1" ht="19.5" customHeight="1" x14ac:dyDescent="0.3">
      <c r="B63" s="37" t="s">
        <v>51</v>
      </c>
      <c r="C63" s="38" t="s">
        <v>61</v>
      </c>
      <c r="D63" s="38"/>
      <c r="E63" s="38"/>
      <c r="G63" s="55">
        <v>3</v>
      </c>
      <c r="H63" s="54"/>
      <c r="I63" s="53"/>
      <c r="J63" s="5"/>
    </row>
    <row r="64" spans="1:10" x14ac:dyDescent="0.35">
      <c r="B64" s="37" t="s">
        <v>51</v>
      </c>
      <c r="C64" s="38" t="s">
        <v>62</v>
      </c>
      <c r="G64" s="56">
        <v>3.9</v>
      </c>
      <c r="H64" s="57"/>
      <c r="I64" s="58"/>
    </row>
    <row r="65" spans="2:3" x14ac:dyDescent="0.35">
      <c r="B65" s="37" t="s">
        <v>51</v>
      </c>
      <c r="C65" s="38" t="s">
        <v>63</v>
      </c>
    </row>
  </sheetData>
  <conditionalFormatting sqref="A1:D40">
    <cfRule type="cellIs" dxfId="5" priority="1" operator="equal">
      <formula>0</formula>
    </cfRule>
  </conditionalFormatting>
  <conditionalFormatting sqref="D41:D65537">
    <cfRule type="cellIs" dxfId="4" priority="2" operator="equal">
      <formula>0</formula>
    </cfRule>
  </conditionalFormatting>
  <conditionalFormatting sqref="E26">
    <cfRule type="cellIs" dxfId="3" priority="4" operator="equal">
      <formula>0</formula>
    </cfRule>
  </conditionalFormatting>
  <conditionalFormatting sqref="E32">
    <cfRule type="cellIs" dxfId="2" priority="5" operator="equal">
      <formula>0</formula>
    </cfRule>
  </conditionalFormatting>
  <conditionalFormatting sqref="E1:H65537">
    <cfRule type="cellIs" dxfId="1" priority="3" operator="equal">
      <formula>0</formula>
    </cfRule>
  </conditionalFormatting>
  <conditionalFormatting sqref="I1:I3 J1:IV1048576 I5:I65537 A41 A42:C1048576">
    <cfRule type="cellIs" dxfId="0" priority="6" operator="equal">
      <formula>0</formula>
    </cfRule>
  </conditionalFormatting>
  <pageMargins left="0.37" right="0.28999999999999998" top="0.54" bottom="0.98" header="0.73" footer="0.41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PAYSLIP-STAFF (2)</vt:lpstr>
      <vt:lpstr>'PAYSLIP-STAFF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dcterms:created xsi:type="dcterms:W3CDTF">2025-09-19T06:55:25Z</dcterms:created>
  <dcterms:modified xsi:type="dcterms:W3CDTF">2025-09-20T04:19:55Z</dcterms:modified>
</cp:coreProperties>
</file>