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vionline-my.sharepoint.com/personal/hyolim_kang_ivi_int/Documents/Desktop/2021/TCV/data/cea/Model/"/>
    </mc:Choice>
  </mc:AlternateContent>
  <xr:revisionPtr revIDLastSave="7" documentId="8_{B9B72C86-A4E2-4408-AC62-83A8347A6881}" xr6:coauthVersionLast="47" xr6:coauthVersionMax="47" xr10:uidLastSave="{56017B07-B5FD-44C4-92E3-C2C04A9E64C0}"/>
  <bookViews>
    <workbookView minimized="1" xWindow="1070" yWindow="2800" windowWidth="14400" windowHeight="7400" xr2:uid="{DA3E3457-DC8F-43CD-9C26-AA33CB347B2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I7" i="2"/>
  <c r="H1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Hyolim Kang</author>
  </authors>
  <commentList>
    <comment ref="A11" authorId="0" shapeId="0" xr:uid="{2B15459A-EF58-499E-A4B4-79660C9B0A2A}">
      <text>
        <r>
          <rPr>
            <b/>
            <sz val="9"/>
            <color indexed="81"/>
            <rFont val="Tahoma"/>
            <family val="2"/>
          </rPr>
          <t>Hyolim Kang:</t>
        </r>
        <r>
          <rPr>
            <sz val="9"/>
            <color indexed="81"/>
            <rFont val="Tahoma"/>
            <family val="2"/>
          </rPr>
          <t xml:space="preserve">
calcuated w/o missing vars
</t>
        </r>
      </text>
    </comment>
  </commentList>
</comments>
</file>

<file path=xl/sharedStrings.xml><?xml version="1.0" encoding="utf-8"?>
<sst xmlns="http://schemas.openxmlformats.org/spreadsheetml/2006/main" count="64" uniqueCount="59">
  <si>
    <t>Table 3. Productivity Loss</t>
  </si>
  <si>
    <t>total (2021 usd)</t>
  </si>
  <si>
    <t>Indirect costs—Patient </t>
  </si>
  <si>
    <t>n</t>
  </si>
  <si>
    <t>Mean</t>
  </si>
  <si>
    <t>Median</t>
  </si>
  <si>
    <t>SD</t>
  </si>
  <si>
    <t>n</t>
    <phoneticPr fontId="0" type="noConversion"/>
  </si>
  <si>
    <t>Total days of illness</t>
  </si>
  <si>
    <t>Days unable to complete usual activity (real days)</t>
  </si>
  <si>
    <t>Days able to perform some of usual activity (real days)</t>
  </si>
  <si>
    <t>Indirect costs—Caretaker</t>
  </si>
  <si>
    <t>Days of overnight stays in hospital</t>
  </si>
  <si>
    <t>Days of spent caring for the patient</t>
  </si>
  <si>
    <t>Days caretaker unable to work</t>
  </si>
  <si>
    <t>Caretaker cost (total caretaking day * min wage)</t>
  </si>
  <si>
    <t>Caretaekr cost (missing values imputated)</t>
  </si>
  <si>
    <t>Substitution cost</t>
  </si>
  <si>
    <t>Substitution cost (missing values imputated)</t>
  </si>
  <si>
    <t>waiting time (min)</t>
  </si>
  <si>
    <t>waiting time (monetary val)</t>
  </si>
  <si>
    <t>travel time (min)</t>
  </si>
  <si>
    <t>travel time (monetary val)</t>
  </si>
  <si>
    <t>Total productivity loss (caretaker+substitution cost)</t>
  </si>
  <si>
    <t>Total productivity loss (caretaker+substitution cost+waiting+travel time value)</t>
    <phoneticPr fontId="0" type="noConversion"/>
  </si>
  <si>
    <t>Total productivity loss (imputated)</t>
  </si>
  <si>
    <t>Total Cost of illness (n=65, impuated)</t>
  </si>
  <si>
    <t>total (USD)</t>
  </si>
  <si>
    <t>Direct medical costs (2018 INR) </t>
  </si>
  <si>
    <t>Total direct medical costs </t>
  </si>
  <si>
    <t>Total Treatment</t>
  </si>
  <si>
    <t>Medication (not included in total treatment cost)</t>
  </si>
  <si>
    <t>Diagnostics (not included in total treatment cost)</t>
  </si>
  <si>
    <t>.</t>
  </si>
  <si>
    <t>Inpatient Overnight (bed charge)</t>
  </si>
  <si>
    <t>.</t>
    <phoneticPr fontId="0" type="noConversion"/>
  </si>
  <si>
    <t>Direct nonmedical costs (2018 INR) </t>
  </si>
  <si>
    <t>Total direct nonmedical costs </t>
  </si>
  <si>
    <t>Transport (child)</t>
  </si>
  <si>
    <t>Food (child)</t>
  </si>
  <si>
    <t>Logding, food delivery, miscellaneous (child)</t>
  </si>
  <si>
    <t>Transport (caretaker)</t>
  </si>
  <si>
    <t>Food (caretaker)</t>
  </si>
  <si>
    <t>Food delivery (caretaker)</t>
  </si>
  <si>
    <t>Total Direct cost per patient (n=65)</t>
  </si>
  <si>
    <t>Total Direct cost per patient (n=59, w/o outliers)</t>
  </si>
  <si>
    <t>total cost for vaccinated group</t>
  </si>
  <si>
    <t>total cost for unvaccinated group</t>
  </si>
  <si>
    <t>cases for vaccinated group</t>
  </si>
  <si>
    <t>cases for unvaccinated group</t>
  </si>
  <si>
    <t xml:space="preserve">if ve=90% </t>
  </si>
  <si>
    <t>ICER</t>
  </si>
  <si>
    <t>Strategy</t>
  </si>
  <si>
    <t>Vaccinated</t>
  </si>
  <si>
    <t xml:space="preserve">Unvaccinated </t>
  </si>
  <si>
    <t>Cost</t>
  </si>
  <si>
    <t>Cases</t>
  </si>
  <si>
    <t>Incremental cost</t>
  </si>
  <si>
    <t>Incremental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</si>
</sst>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Times"/>
      <family val="1"/>
    </font>
    <font>
      <sz val="12"/>
      <name val="Times"/>
      <family val="1"/>
    </font>
    <font>
      <b/>
      <sz val="12"/>
      <color rgb="FF2A2A2A"/>
      <name val="Times"/>
      <family val="1"/>
    </font>
    <font>
      <sz val="12"/>
      <color rgb="FF2A2A2A"/>
      <name val="Times"/>
    </font>
    <font>
      <sz val="12"/>
      <color rgb="FF2A2A2A"/>
      <name val="Times"/>
      <family val="1"/>
    </font>
    <font>
      <sz val="12"/>
      <color theme="1"/>
      <name val="Cambria"/>
      <family val="1"/>
    </font>
    <font>
      <sz val="12"/>
      <color rgb="FF2A2A2A"/>
      <name val="Cambria"/>
      <family val="1"/>
    </font>
    <font>
      <b/>
      <sz val="12"/>
      <color theme="1"/>
      <name val="Times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5" fillId="3" borderId="0" xfId="0" applyFont="1" applyFill="1"/>
    <xf numFmtId="1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7" fillId="3" borderId="0" xfId="0" applyFont="1" applyFill="1"/>
    <xf numFmtId="0" fontId="7" fillId="4" borderId="0" xfId="0" applyFont="1" applyFill="1"/>
    <xf numFmtId="1" fontId="1" fillId="4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1" fillId="4" borderId="3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5" fillId="4" borderId="0" xfId="0" applyFont="1" applyFill="1"/>
    <xf numFmtId="0" fontId="5" fillId="5" borderId="0" xfId="0" applyFont="1" applyFill="1" applyAlignment="1">
      <alignment horizontal="left"/>
    </xf>
    <xf numFmtId="2" fontId="1" fillId="5" borderId="0" xfId="0" applyNumberFormat="1" applyFont="1" applyFill="1" applyAlignment="1">
      <alignment horizontal="center"/>
    </xf>
    <xf numFmtId="0" fontId="11" fillId="0" borderId="0" xfId="0" applyFont="1"/>
    <xf numFmtId="2" fontId="12" fillId="0" borderId="0" xfId="0" applyNumberFormat="1" applyFont="1" applyFill="1" applyAlignment="1">
      <alignment horizontal="center"/>
    </xf>
    <xf numFmtId="0" fontId="11" fillId="0" borderId="0" xfId="0" applyFont="1" applyFill="1"/>
    <xf numFmtId="2" fontId="12" fillId="0" borderId="0" xfId="0" applyNumberFormat="1" applyFont="1" applyFill="1" applyAlignment="1">
      <alignment horizontal="left"/>
    </xf>
    <xf numFmtId="0" fontId="0" fillId="0" borderId="4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1FD41-8D7D-4B7A-8BA8-DE64D1330C5F}">
  <dimension ref="A1:E21"/>
  <sheetViews>
    <sheetView tabSelected="1" zoomScale="80" zoomScaleNormal="80" workbookViewId="0">
      <selection activeCell="E19" sqref="E19"/>
    </sheetView>
  </sheetViews>
  <sheetFormatPr defaultRowHeight="15" x14ac:dyDescent="0.25"/>
  <cols>
    <col min="1" max="1" width="81.140625" bestFit="1" customWidth="1"/>
  </cols>
  <sheetData>
    <row r="1" spans="1:5" ht="15.75" x14ac:dyDescent="0.25">
      <c r="A1" s="1" t="s">
        <v>0</v>
      </c>
      <c r="B1" s="32" t="s">
        <v>1</v>
      </c>
      <c r="C1" s="32"/>
      <c r="D1" s="32"/>
      <c r="E1" s="33"/>
    </row>
    <row r="2" spans="1:5" ht="15.75" x14ac:dyDescent="0.25">
      <c r="A2" s="2" t="s">
        <v>2</v>
      </c>
      <c r="B2" s="3" t="s">
        <v>7</v>
      </c>
      <c r="C2" s="3" t="s">
        <v>4</v>
      </c>
      <c r="D2" s="3" t="s">
        <v>5</v>
      </c>
      <c r="E2" s="4" t="s">
        <v>6</v>
      </c>
    </row>
    <row r="3" spans="1:5" ht="15.75" x14ac:dyDescent="0.25">
      <c r="A3" s="1" t="s">
        <v>8</v>
      </c>
      <c r="B3" s="5">
        <v>65</v>
      </c>
      <c r="C3" s="6">
        <v>15.57</v>
      </c>
      <c r="D3" s="6">
        <v>15</v>
      </c>
      <c r="E3" s="7">
        <v>7.32</v>
      </c>
    </row>
    <row r="4" spans="1:5" ht="15.75" x14ac:dyDescent="0.25">
      <c r="A4" s="1" t="s">
        <v>9</v>
      </c>
      <c r="B4" s="5">
        <v>65</v>
      </c>
      <c r="C4" s="6">
        <v>4.5199999999999996</v>
      </c>
      <c r="D4" s="6">
        <v>4</v>
      </c>
      <c r="E4" s="7">
        <v>4.4800000000000004</v>
      </c>
    </row>
    <row r="5" spans="1:5" ht="15.75" x14ac:dyDescent="0.25">
      <c r="A5" s="1" t="s">
        <v>10</v>
      </c>
      <c r="B5" s="5">
        <v>65</v>
      </c>
      <c r="C5" s="6">
        <v>9.4619999999999997</v>
      </c>
      <c r="D5" s="6">
        <v>9</v>
      </c>
      <c r="E5" s="7">
        <v>6.2</v>
      </c>
    </row>
    <row r="6" spans="1:5" ht="15.75" x14ac:dyDescent="0.25">
      <c r="A6" s="2" t="s">
        <v>11</v>
      </c>
      <c r="B6" s="6"/>
      <c r="C6" s="6"/>
      <c r="D6" s="6"/>
      <c r="E6" s="7"/>
    </row>
    <row r="7" spans="1:5" ht="15.75" x14ac:dyDescent="0.25">
      <c r="A7" s="8" t="s">
        <v>12</v>
      </c>
      <c r="B7" s="6"/>
      <c r="C7" s="6"/>
      <c r="D7" s="6"/>
      <c r="E7" s="7"/>
    </row>
    <row r="8" spans="1:5" ht="15.75" x14ac:dyDescent="0.25">
      <c r="A8" s="1" t="s">
        <v>13</v>
      </c>
      <c r="B8" s="5">
        <v>24</v>
      </c>
      <c r="C8" s="6">
        <v>11.41</v>
      </c>
      <c r="D8" s="6">
        <v>10.5</v>
      </c>
      <c r="E8" s="7">
        <v>6.06</v>
      </c>
    </row>
    <row r="9" spans="1:5" ht="15.75" x14ac:dyDescent="0.25">
      <c r="A9" s="1" t="s">
        <v>14</v>
      </c>
      <c r="B9" s="5">
        <v>18</v>
      </c>
      <c r="C9" s="6">
        <v>7.28</v>
      </c>
      <c r="D9" s="6">
        <v>5</v>
      </c>
      <c r="E9" s="7">
        <v>5.78</v>
      </c>
    </row>
    <row r="10" spans="1:5" ht="15.75" x14ac:dyDescent="0.25">
      <c r="A10" s="9" t="s">
        <v>15</v>
      </c>
      <c r="B10" s="5">
        <v>24</v>
      </c>
      <c r="C10" s="6">
        <v>52.28</v>
      </c>
      <c r="D10" s="6">
        <v>48.16</v>
      </c>
      <c r="E10" s="7">
        <v>27.88</v>
      </c>
    </row>
    <row r="11" spans="1:5" ht="15.75" x14ac:dyDescent="0.25">
      <c r="A11" s="10" t="s">
        <v>16</v>
      </c>
      <c r="B11" s="11">
        <v>65</v>
      </c>
      <c r="C11" s="12">
        <v>80.198210000000003</v>
      </c>
      <c r="D11" s="12">
        <v>80.487750000000005</v>
      </c>
      <c r="E11" s="13">
        <v>13.68521</v>
      </c>
    </row>
    <row r="12" spans="1:5" ht="15.75" x14ac:dyDescent="0.25">
      <c r="A12" s="9" t="s">
        <v>17</v>
      </c>
      <c r="B12" s="5">
        <v>8</v>
      </c>
      <c r="C12" s="6">
        <v>37.229999999999997</v>
      </c>
      <c r="D12" s="6">
        <v>41.47</v>
      </c>
      <c r="E12" s="7">
        <v>21.42</v>
      </c>
    </row>
    <row r="13" spans="1:5" ht="15.75" x14ac:dyDescent="0.25">
      <c r="A13" s="10" t="s">
        <v>18</v>
      </c>
      <c r="B13" s="11">
        <v>65</v>
      </c>
      <c r="C13" s="12">
        <v>53.886629999999997</v>
      </c>
      <c r="D13" s="12">
        <v>54.071260000000002</v>
      </c>
      <c r="E13" s="13">
        <v>5.1759789999999999</v>
      </c>
    </row>
    <row r="14" spans="1:5" ht="15.75" x14ac:dyDescent="0.25">
      <c r="A14" s="1" t="s">
        <v>19</v>
      </c>
      <c r="B14" s="5">
        <v>65</v>
      </c>
      <c r="C14" s="6">
        <v>125.77</v>
      </c>
      <c r="D14" s="6">
        <v>80</v>
      </c>
      <c r="E14" s="7">
        <v>100.72</v>
      </c>
    </row>
    <row r="15" spans="1:5" ht="15.75" x14ac:dyDescent="0.25">
      <c r="A15" s="1" t="s">
        <v>20</v>
      </c>
      <c r="B15" s="5">
        <v>65</v>
      </c>
      <c r="C15" s="6">
        <v>0.41</v>
      </c>
      <c r="D15" s="6">
        <v>0.25</v>
      </c>
      <c r="E15" s="7">
        <v>0.33</v>
      </c>
    </row>
    <row r="16" spans="1:5" ht="15.75" x14ac:dyDescent="0.25">
      <c r="A16" s="1" t="s">
        <v>21</v>
      </c>
      <c r="B16" s="5">
        <v>65</v>
      </c>
      <c r="C16" s="6">
        <v>126.98</v>
      </c>
      <c r="D16" s="6">
        <v>80</v>
      </c>
      <c r="E16" s="7">
        <v>212.98</v>
      </c>
    </row>
    <row r="17" spans="1:5" ht="15.75" x14ac:dyDescent="0.25">
      <c r="A17" s="1" t="s">
        <v>22</v>
      </c>
      <c r="B17" s="5">
        <v>65</v>
      </c>
      <c r="C17" s="6">
        <v>0.41</v>
      </c>
      <c r="D17" s="6">
        <v>0.25</v>
      </c>
      <c r="E17" s="7">
        <v>0.72</v>
      </c>
    </row>
    <row r="18" spans="1:5" ht="15.75" x14ac:dyDescent="0.25">
      <c r="A18" s="14" t="s">
        <v>23</v>
      </c>
      <c r="B18" s="5">
        <v>32</v>
      </c>
      <c r="C18" s="6">
        <v>48.52</v>
      </c>
      <c r="D18" s="6">
        <v>45.86</v>
      </c>
      <c r="E18" s="7">
        <v>26.91</v>
      </c>
    </row>
    <row r="19" spans="1:5" ht="15.75" x14ac:dyDescent="0.25">
      <c r="A19" s="15" t="s">
        <v>24</v>
      </c>
      <c r="B19" s="5">
        <v>65</v>
      </c>
      <c r="C19" s="6">
        <v>24.69</v>
      </c>
      <c r="D19" s="6">
        <v>4.53</v>
      </c>
      <c r="E19" s="7">
        <v>30.85</v>
      </c>
    </row>
    <row r="20" spans="1:5" ht="15.75" x14ac:dyDescent="0.25">
      <c r="A20" s="16" t="s">
        <v>25</v>
      </c>
      <c r="B20" s="11">
        <v>65</v>
      </c>
      <c r="C20" s="12">
        <v>134.88419999999999</v>
      </c>
      <c r="D20" s="12">
        <v>135.3552</v>
      </c>
      <c r="E20" s="13">
        <v>14.85702</v>
      </c>
    </row>
    <row r="21" spans="1:5" ht="15.75" x14ac:dyDescent="0.25">
      <c r="A21" s="17" t="s">
        <v>26</v>
      </c>
      <c r="B21" s="18">
        <v>65</v>
      </c>
      <c r="C21" s="19">
        <v>332.9624</v>
      </c>
      <c r="D21" s="19">
        <v>251.36449999999999</v>
      </c>
      <c r="E21" s="20">
        <v>229.6172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4F70-A61C-4582-AF3C-EF276059EAB5}">
  <dimension ref="A1:M18"/>
  <sheetViews>
    <sheetView topLeftCell="A7" workbookViewId="0">
      <selection activeCell="H7" sqref="H7"/>
    </sheetView>
  </sheetViews>
  <sheetFormatPr defaultRowHeight="15" x14ac:dyDescent="0.25"/>
  <cols>
    <col min="1" max="1" width="46.28515625" bestFit="1" customWidth="1"/>
    <col min="8" max="8" width="28.140625" bestFit="1" customWidth="1"/>
    <col min="9" max="9" width="13.140625" customWidth="1"/>
    <col min="10" max="10" width="12.28515625" customWidth="1"/>
    <col min="11" max="11" width="15.85546875" bestFit="1" customWidth="1"/>
    <col min="12" max="12" width="17.7109375" bestFit="1" customWidth="1"/>
  </cols>
  <sheetData>
    <row r="1" spans="1:13" ht="15.75" x14ac:dyDescent="0.25">
      <c r="A1" s="1"/>
      <c r="B1" s="34" t="s">
        <v>27</v>
      </c>
      <c r="C1" s="34"/>
      <c r="D1" s="34"/>
      <c r="E1" s="34"/>
    </row>
    <row r="2" spans="1:13" ht="15.75" x14ac:dyDescent="0.25">
      <c r="A2" s="1"/>
      <c r="B2" s="21" t="s">
        <v>3</v>
      </c>
      <c r="C2" s="21" t="s">
        <v>4</v>
      </c>
      <c r="D2" s="21" t="s">
        <v>5</v>
      </c>
      <c r="E2" s="21" t="s">
        <v>6</v>
      </c>
    </row>
    <row r="3" spans="1:13" ht="15.75" x14ac:dyDescent="0.25">
      <c r="A3" s="2" t="s">
        <v>28</v>
      </c>
      <c r="B3" s="22"/>
      <c r="C3" s="22"/>
      <c r="D3" s="22"/>
      <c r="E3" s="22"/>
    </row>
    <row r="4" spans="1:13" ht="15.75" x14ac:dyDescent="0.25">
      <c r="A4" s="9" t="s">
        <v>29</v>
      </c>
      <c r="B4" s="6">
        <v>65</v>
      </c>
      <c r="C4" s="23">
        <v>169.7251</v>
      </c>
      <c r="D4" s="6">
        <v>86.5</v>
      </c>
      <c r="E4" s="6">
        <v>216.1258</v>
      </c>
    </row>
    <row r="5" spans="1:13" ht="15.75" x14ac:dyDescent="0.25">
      <c r="A5" s="9" t="s">
        <v>30</v>
      </c>
      <c r="B5" s="6">
        <v>65</v>
      </c>
      <c r="C5" s="6">
        <v>159.16999999999999</v>
      </c>
      <c r="D5" s="6">
        <v>80.87</v>
      </c>
      <c r="E5" s="6">
        <v>203.62</v>
      </c>
    </row>
    <row r="6" spans="1:13" ht="15.75" x14ac:dyDescent="0.25">
      <c r="A6" s="9" t="s">
        <v>31</v>
      </c>
      <c r="B6" s="6">
        <v>65</v>
      </c>
      <c r="C6" s="6">
        <v>5.97</v>
      </c>
      <c r="D6" s="6">
        <v>0</v>
      </c>
      <c r="E6" s="6">
        <v>32.35</v>
      </c>
      <c r="H6" s="27" t="s">
        <v>46</v>
      </c>
      <c r="I6" s="27" t="s">
        <v>47</v>
      </c>
      <c r="J6" s="27"/>
      <c r="K6" s="27"/>
    </row>
    <row r="7" spans="1:13" ht="15.75" x14ac:dyDescent="0.25">
      <c r="A7" s="9" t="s">
        <v>32</v>
      </c>
      <c r="B7" s="6">
        <v>65</v>
      </c>
      <c r="C7" s="6">
        <v>4.59</v>
      </c>
      <c r="D7" s="6">
        <v>0</v>
      </c>
      <c r="E7" s="6">
        <v>16.350000000000001</v>
      </c>
      <c r="H7" s="27">
        <f>(10000*4.45)+(65*197.5)+(10000/0.95)*(4.45)</f>
        <v>104179.60526315789</v>
      </c>
      <c r="I7" s="27">
        <f>(65/(1-0.9)*197.5)</f>
        <v>128375.00000000003</v>
      </c>
      <c r="J7" s="27"/>
      <c r="K7" s="27"/>
    </row>
    <row r="8" spans="1:13" ht="15.75" x14ac:dyDescent="0.25">
      <c r="A8" s="9" t="s">
        <v>34</v>
      </c>
      <c r="B8" s="6">
        <v>65</v>
      </c>
      <c r="C8" s="6" t="s">
        <v>35</v>
      </c>
      <c r="D8" s="6" t="s">
        <v>33</v>
      </c>
      <c r="E8" s="6" t="s">
        <v>35</v>
      </c>
      <c r="H8" s="28" t="s">
        <v>48</v>
      </c>
      <c r="I8" s="28" t="s">
        <v>49</v>
      </c>
      <c r="J8" s="27"/>
      <c r="K8" s="27" t="s">
        <v>50</v>
      </c>
    </row>
    <row r="9" spans="1:13" ht="15.75" x14ac:dyDescent="0.25">
      <c r="A9" s="2" t="s">
        <v>36</v>
      </c>
      <c r="B9" s="6"/>
      <c r="C9" s="6"/>
      <c r="D9" s="6"/>
      <c r="E9" s="6"/>
      <c r="H9" s="29">
        <v>65</v>
      </c>
      <c r="I9" s="29">
        <v>650</v>
      </c>
      <c r="J9" s="27"/>
      <c r="K9" s="27"/>
    </row>
    <row r="10" spans="1:13" ht="15.75" x14ac:dyDescent="0.25">
      <c r="A10" s="9" t="s">
        <v>37</v>
      </c>
      <c r="B10" s="6">
        <v>65</v>
      </c>
      <c r="C10" s="6">
        <v>27.79195</v>
      </c>
      <c r="D10" s="6">
        <v>23.090520000000001</v>
      </c>
      <c r="E10" s="6">
        <v>28.82188</v>
      </c>
      <c r="H10" s="29"/>
      <c r="I10" s="29"/>
      <c r="J10" s="27"/>
      <c r="K10" s="27"/>
    </row>
    <row r="11" spans="1:13" ht="15.75" x14ac:dyDescent="0.25">
      <c r="A11" s="9" t="s">
        <v>38</v>
      </c>
      <c r="B11" s="6">
        <v>65</v>
      </c>
      <c r="C11" s="6">
        <v>4.6574730000000004</v>
      </c>
      <c r="D11" s="6">
        <v>2.2285400000000002</v>
      </c>
      <c r="E11" s="6">
        <v>7.1289670000000003</v>
      </c>
      <c r="H11" s="29" t="s">
        <v>51</v>
      </c>
      <c r="I11" s="29"/>
      <c r="J11" s="27"/>
      <c r="K11" s="27"/>
    </row>
    <row r="12" spans="1:13" ht="15.75" x14ac:dyDescent="0.25">
      <c r="A12" s="9" t="s">
        <v>39</v>
      </c>
      <c r="B12" s="6">
        <v>65</v>
      </c>
      <c r="C12" s="6">
        <v>2.5</v>
      </c>
      <c r="D12" s="6">
        <v>0</v>
      </c>
      <c r="E12" s="6">
        <v>6.39</v>
      </c>
      <c r="H12" s="30">
        <f>(H7-I7)/(I9-H9)</f>
        <v>-41.35964912280707</v>
      </c>
      <c r="I12" s="28"/>
      <c r="J12" s="27"/>
      <c r="K12" s="27"/>
    </row>
    <row r="13" spans="1:13" ht="15.75" x14ac:dyDescent="0.25">
      <c r="A13" s="9" t="s">
        <v>40</v>
      </c>
      <c r="B13" s="6">
        <v>65</v>
      </c>
      <c r="C13" s="6">
        <v>2.56</v>
      </c>
      <c r="D13" s="6">
        <v>0</v>
      </c>
      <c r="E13" s="6">
        <v>7.82</v>
      </c>
      <c r="H13" s="27"/>
      <c r="I13" s="27"/>
      <c r="J13" s="27"/>
      <c r="K13" s="27"/>
    </row>
    <row r="14" spans="1:13" ht="15.75" x14ac:dyDescent="0.25">
      <c r="A14" s="9" t="s">
        <v>41</v>
      </c>
      <c r="B14" s="6">
        <v>65</v>
      </c>
      <c r="C14" s="6">
        <v>13.962400000000001</v>
      </c>
      <c r="D14" s="6">
        <v>3.034754</v>
      </c>
      <c r="E14" s="6">
        <v>22.51397</v>
      </c>
      <c r="H14" s="27"/>
      <c r="I14" s="27"/>
      <c r="J14" s="27"/>
      <c r="K14" s="27"/>
    </row>
    <row r="15" spans="1:13" ht="15.75" x14ac:dyDescent="0.25">
      <c r="A15" s="9" t="s">
        <v>42</v>
      </c>
      <c r="B15" s="6">
        <v>65</v>
      </c>
      <c r="C15" s="6">
        <v>3.43</v>
      </c>
      <c r="D15" s="6">
        <v>0</v>
      </c>
      <c r="E15" s="6">
        <v>6.01</v>
      </c>
      <c r="H15" s="31" t="s">
        <v>52</v>
      </c>
      <c r="I15" s="31" t="s">
        <v>55</v>
      </c>
      <c r="J15" s="31" t="s">
        <v>56</v>
      </c>
      <c r="K15" s="31" t="s">
        <v>57</v>
      </c>
      <c r="L15" s="31" t="s">
        <v>58</v>
      </c>
      <c r="M15" s="31" t="s">
        <v>51</v>
      </c>
    </row>
    <row r="16" spans="1:13" ht="15.75" x14ac:dyDescent="0.25">
      <c r="A16" s="9" t="s">
        <v>43</v>
      </c>
      <c r="B16" s="6">
        <v>65</v>
      </c>
      <c r="C16" s="6">
        <v>0.67</v>
      </c>
      <c r="D16" s="6">
        <v>0</v>
      </c>
      <c r="E16" s="6">
        <v>3.26</v>
      </c>
      <c r="H16" s="31" t="s">
        <v>53</v>
      </c>
      <c r="I16" s="31"/>
      <c r="J16" s="31"/>
      <c r="K16" s="31"/>
      <c r="L16" s="31"/>
      <c r="M16" s="31"/>
    </row>
    <row r="17" spans="1:13" ht="15.75" x14ac:dyDescent="0.25">
      <c r="A17" s="24" t="s">
        <v>44</v>
      </c>
      <c r="B17" s="19">
        <v>65</v>
      </c>
      <c r="C17" s="19">
        <v>197.517</v>
      </c>
      <c r="D17" s="19">
        <v>115.7448</v>
      </c>
      <c r="E17" s="19">
        <v>228.00829999999999</v>
      </c>
      <c r="H17" s="31" t="s">
        <v>54</v>
      </c>
      <c r="I17" s="31"/>
      <c r="J17" s="31"/>
      <c r="K17" s="31"/>
      <c r="L17" s="31"/>
      <c r="M17" s="31"/>
    </row>
    <row r="18" spans="1:13" ht="15.75" x14ac:dyDescent="0.25">
      <c r="A18" s="25" t="s">
        <v>45</v>
      </c>
      <c r="B18" s="26">
        <v>59</v>
      </c>
      <c r="C18" s="26">
        <v>143.1</v>
      </c>
      <c r="D18" s="26">
        <v>104.60209999999999</v>
      </c>
      <c r="E18" s="26">
        <v>132.874</v>
      </c>
    </row>
  </sheetData>
  <mergeCells count="1">
    <mergeCell ref="B1:E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Hyolim Kang</dc:creator>
  <cp:lastModifiedBy>Hyolim Kang</cp:lastModifiedBy>
  <dcterms:created xsi:type="dcterms:W3CDTF">2021-07-29T04:46:32Z</dcterms:created>
  <dcterms:modified xsi:type="dcterms:W3CDTF">2021-08-20T07:27:31Z</dcterms:modified>
</cp:coreProperties>
</file>