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8_{361D2999-8371-43C4-ADD6-AB849EAC0E6A}" xr6:coauthVersionLast="47" xr6:coauthVersionMax="47" xr10:uidLastSave="{00000000-0000-0000-0000-000000000000}"/>
  <bookViews>
    <workbookView xWindow="-120" yWindow="-120" windowWidth="20730" windowHeight="11160" xr2:uid="{67E2CF82-4619-4EC6-8AA0-2C5F30C246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H25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Q32" i="1" s="1"/>
  <c r="R31" i="1"/>
  <c r="S31" i="1"/>
  <c r="T31" i="1"/>
  <c r="U31" i="1"/>
  <c r="R32" i="1"/>
  <c r="S32" i="1"/>
  <c r="T32" i="1"/>
  <c r="U32" i="1"/>
  <c r="G26" i="1" l="1"/>
  <c r="G27" i="1"/>
  <c r="G28" i="1"/>
  <c r="G29" i="1"/>
  <c r="H29" i="1" s="1"/>
  <c r="K29" i="1" s="1"/>
  <c r="N29" i="1" s="1"/>
  <c r="H26" i="1"/>
  <c r="K26" i="1" s="1"/>
  <c r="N26" i="1" s="1"/>
  <c r="H27" i="1"/>
  <c r="K27" i="1" s="1"/>
  <c r="N27" i="1" s="1"/>
  <c r="H28" i="1"/>
  <c r="K28" i="1" s="1"/>
  <c r="N28" i="1" s="1"/>
  <c r="G25" i="1"/>
  <c r="K25" i="1" s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8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 s="1"/>
  <c r="Q80" i="1" s="1"/>
  <c r="Q81" i="1" s="1"/>
  <c r="Q82" i="1" s="1"/>
  <c r="Q63" i="1"/>
  <c r="Q44" i="1"/>
  <c r="Q45" i="1"/>
  <c r="Q46" i="1"/>
  <c r="Q47" i="1"/>
  <c r="Q48" i="1"/>
  <c r="Q49" i="1"/>
  <c r="Q50" i="1"/>
  <c r="Q51" i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43" i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23" i="1"/>
  <c r="Q4" i="1"/>
  <c r="Q5" i="1"/>
  <c r="Q6" i="1"/>
  <c r="Q7" i="1"/>
  <c r="Q8" i="1"/>
  <c r="Q9" i="1"/>
  <c r="Q10" i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U42" i="1"/>
  <c r="U41" i="1"/>
  <c r="U40" i="1"/>
  <c r="U39" i="1"/>
  <c r="U38" i="1"/>
  <c r="U37" i="1"/>
  <c r="U36" i="1"/>
  <c r="U35" i="1"/>
  <c r="U34" i="1"/>
  <c r="U33" i="1"/>
  <c r="U23" i="1"/>
  <c r="T42" i="1"/>
  <c r="T41" i="1"/>
  <c r="T40" i="1"/>
  <c r="T39" i="1"/>
  <c r="T38" i="1"/>
  <c r="T37" i="1"/>
  <c r="T36" i="1"/>
  <c r="T35" i="1"/>
  <c r="T34" i="1"/>
  <c r="T33" i="1"/>
  <c r="T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" i="1"/>
  <c r="R4" i="1"/>
  <c r="R5" i="1"/>
  <c r="R6" i="1"/>
  <c r="R7" i="1"/>
  <c r="R8" i="1"/>
  <c r="R9" i="1"/>
  <c r="R10" i="1"/>
  <c r="S23" i="1"/>
  <c r="S33" i="1"/>
  <c r="S34" i="1"/>
  <c r="S35" i="1"/>
  <c r="S36" i="1"/>
  <c r="S37" i="1"/>
  <c r="S38" i="1"/>
  <c r="S39" i="1"/>
  <c r="S40" i="1"/>
  <c r="S41" i="1"/>
  <c r="S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V83" i="1"/>
  <c r="H1" i="1"/>
  <c r="V2" i="1"/>
  <c r="U2" i="1"/>
  <c r="T2" i="1"/>
  <c r="S2" i="1"/>
  <c r="R2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C4" i="1"/>
  <c r="I26" i="1" s="1"/>
  <c r="C5" i="1"/>
  <c r="I27" i="1" s="1"/>
  <c r="C6" i="1"/>
  <c r="C7" i="1"/>
  <c r="I29" i="1" s="1"/>
  <c r="C3" i="1"/>
  <c r="F1" i="1" l="1"/>
  <c r="L29" i="1"/>
  <c r="M29" i="1"/>
  <c r="N25" i="1"/>
  <c r="P28" i="1" s="1"/>
  <c r="P25" i="1"/>
  <c r="A28" i="1"/>
  <c r="I28" i="1"/>
  <c r="M27" i="1"/>
  <c r="L27" i="1"/>
  <c r="D1" i="1"/>
  <c r="I25" i="1"/>
  <c r="M26" i="1"/>
  <c r="L26" i="1"/>
  <c r="A27" i="1"/>
  <c r="A26" i="1"/>
  <c r="A25" i="1"/>
  <c r="L1" i="1"/>
  <c r="A29" i="1"/>
  <c r="J1" i="1"/>
  <c r="M28" i="1" l="1"/>
  <c r="L28" i="1"/>
  <c r="P24" i="1"/>
  <c r="M25" i="1"/>
  <c r="P27" i="1" s="1"/>
  <c r="L25" i="1"/>
  <c r="P26" i="1" s="1"/>
  <c r="P29" i="1" l="1"/>
  <c r="B31" i="1" s="1"/>
  <c r="D31" i="1" s="1"/>
  <c r="P30" i="1"/>
  <c r="B32" i="1" s="1"/>
  <c r="D32" i="1" s="1"/>
  <c r="P32" i="1" l="1"/>
  <c r="P31" i="1"/>
  <c r="J29" i="1"/>
  <c r="J27" i="1"/>
  <c r="J26" i="1"/>
  <c r="J28" i="1"/>
  <c r="J25" i="1"/>
</calcChain>
</file>

<file path=xl/sharedStrings.xml><?xml version="1.0" encoding="utf-8"?>
<sst xmlns="http://schemas.openxmlformats.org/spreadsheetml/2006/main" count="46" uniqueCount="37">
  <si>
    <t>적색</t>
    <phoneticPr fontId="2" type="noConversion"/>
  </si>
  <si>
    <t>파장nm</t>
    <phoneticPr fontId="2" type="noConversion"/>
  </si>
  <si>
    <t>황색</t>
    <phoneticPr fontId="2" type="noConversion"/>
  </si>
  <si>
    <t>녹색</t>
    <phoneticPr fontId="2" type="noConversion"/>
  </si>
  <si>
    <t>청록</t>
    <phoneticPr fontId="2" type="noConversion"/>
  </si>
  <si>
    <t>청색</t>
    <phoneticPr fontId="2" type="noConversion"/>
  </si>
  <si>
    <t>진동수THz</t>
    <phoneticPr fontId="2" type="noConversion"/>
  </si>
  <si>
    <t>전압</t>
    <phoneticPr fontId="2" type="noConversion"/>
  </si>
  <si>
    <t>전류</t>
    <phoneticPr fontId="2" type="noConversion"/>
  </si>
  <si>
    <t>색깔</t>
    <phoneticPr fontId="2" type="noConversion"/>
  </si>
  <si>
    <t>a</t>
    <phoneticPr fontId="2" type="noConversion"/>
  </si>
  <si>
    <t>진동수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</si>
  <si>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</si>
  <si>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</si>
  <si>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</si>
  <si>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</si>
  <si>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5차</t>
    <phoneticPr fontId="2" type="noConversion"/>
  </si>
  <si>
    <t>평균</t>
    <phoneticPr fontId="2" type="noConversion"/>
  </si>
  <si>
    <t>Kmax</t>
    <phoneticPr fontId="2" type="noConversion"/>
  </si>
  <si>
    <t>h측정치</t>
    <phoneticPr fontId="2" type="noConversion"/>
  </si>
  <si>
    <t>측정</t>
    <phoneticPr fontId="2" type="noConversion"/>
  </si>
  <si>
    <t>xy</t>
    <phoneticPr fontId="2" type="noConversion"/>
  </si>
  <si>
    <t>x2</t>
    <phoneticPr fontId="2" type="noConversion"/>
  </si>
  <si>
    <t>y2</t>
    <phoneticPr fontId="2" type="noConversion"/>
  </si>
  <si>
    <t>sum xi</t>
    <phoneticPr fontId="2" type="noConversion"/>
  </si>
  <si>
    <t>sum yi</t>
    <phoneticPr fontId="2" type="noConversion"/>
  </si>
  <si>
    <t>sum xiyi</t>
    <phoneticPr fontId="2" type="noConversion"/>
  </si>
  <si>
    <t>sum xi2</t>
    <phoneticPr fontId="2" type="noConversion"/>
  </si>
  <si>
    <t>sum yi2</t>
    <phoneticPr fontId="2" type="noConversion"/>
  </si>
  <si>
    <t>b</t>
    <phoneticPr fontId="2" type="noConversion"/>
  </si>
  <si>
    <t>da</t>
    <phoneticPr fontId="2" type="noConversion"/>
  </si>
  <si>
    <t>db</t>
    <phoneticPr fontId="2" type="noConversion"/>
  </si>
  <si>
    <t>근사</t>
    <phoneticPr fontId="2" type="noConversion"/>
  </si>
  <si>
    <t>근사식</t>
    <phoneticPr fontId="2" type="noConversion"/>
  </si>
  <si>
    <t>오차</t>
    <phoneticPr fontId="2" type="noConversion"/>
  </si>
  <si>
    <t>v0</t>
    <phoneticPr fontId="2" type="noConversion"/>
  </si>
  <si>
    <t>phi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</si>
</sst>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8" formatCode="0.000E+00"/>
    <numFmt numFmtId="179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적색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</c:numCache>
            </c:numRef>
          </c:xVal>
          <c:yVal>
            <c:numRef>
              <c:f>Sheet1!$R$3:$R$22</c:f>
              <c:numCache>
                <c:formatCode>General</c:formatCode>
                <c:ptCount val="20"/>
                <c:pt idx="0">
                  <c:v>15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2-4FE8-943A-8B9E3CE8E8A4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황색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Sheet1!$Q$23:$Q$42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</c:numCache>
            </c:numRef>
          </c:xVal>
          <c:yVal>
            <c:numRef>
              <c:f>Sheet1!$S$23:$S$42</c:f>
              <c:numCache>
                <c:formatCode>General</c:formatCode>
                <c:ptCount val="20"/>
                <c:pt idx="0">
                  <c:v>15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42-4FE8-943A-8B9E3CE8E8A4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녹색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Sheet1!$Q$43:$Q$62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</c:numCache>
            </c:numRef>
          </c:xVal>
          <c:yVal>
            <c:numRef>
              <c:f>Sheet1!$T$43:$T$62</c:f>
              <c:numCache>
                <c:formatCode>General</c:formatCode>
                <c:ptCount val="20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2-4FE8-943A-8B9E3CE8E8A4}"/>
            </c:ext>
          </c:extLst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청록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Sheet1!$Q$63:$Q$82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</c:numCache>
            </c:numRef>
          </c:xVal>
          <c:yVal>
            <c:numRef>
              <c:f>Sheet1!$U$63:$U$82</c:f>
              <c:numCache>
                <c:formatCode>General</c:formatCode>
                <c:ptCount val="20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2-4FE8-943A-8B9E3CE8E8A4}"/>
            </c:ext>
          </c:extLst>
        </c:ser>
        <c:ser>
          <c:idx val="4"/>
          <c:order val="4"/>
          <c:tx>
            <c:strRef>
              <c:f>Sheet1!$V$2</c:f>
              <c:strCache>
                <c:ptCount val="1"/>
                <c:pt idx="0">
                  <c:v>청색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Sheet1!$Q$83:$Q$102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Sheet1!$V$83:$V$102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42-4FE8-943A-8B9E3CE8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74671"/>
        <c:axId val="1581078831"/>
      </c:scatterChart>
      <c:valAx>
        <c:axId val="158107467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078831"/>
        <c:crosses val="autoZero"/>
        <c:crossBetween val="midCat"/>
      </c:valAx>
      <c:valAx>
        <c:axId val="15810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07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근사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Sheet1!$I$25:$I$29</c:f>
              <c:numCache>
                <c:formatCode>0.00_);[Red]\(0.00\)</c:formatCode>
                <c:ptCount val="5"/>
                <c:pt idx="0">
                  <c:v>4.9307970065789473</c:v>
                </c:pt>
                <c:pt idx="1">
                  <c:v>5.1422377015437393</c:v>
                </c:pt>
                <c:pt idx="2">
                  <c:v>5.7103325333333323</c:v>
                </c:pt>
                <c:pt idx="3">
                  <c:v>6.4195387152034256</c:v>
                </c:pt>
                <c:pt idx="4">
                  <c:v>7.4948114499999994</c:v>
                </c:pt>
              </c:numCache>
            </c:numRef>
          </c:xVal>
          <c:yVal>
            <c:numRef>
              <c:f>Sheet1!$J$25:$J$29</c:f>
              <c:numCache>
                <c:formatCode>General</c:formatCode>
                <c:ptCount val="5"/>
                <c:pt idx="0">
                  <c:v>5.2635077923525416E-20</c:v>
                </c:pt>
                <c:pt idx="1">
                  <c:v>6.4166190126140227E-20</c:v>
                </c:pt>
                <c:pt idx="2">
                  <c:v>9.5147762751893147E-20</c:v>
                </c:pt>
                <c:pt idx="3">
                  <c:v>1.338249722611308E-19</c:v>
                </c:pt>
                <c:pt idx="4">
                  <c:v>1.9246595693731332E-19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5E1-8626-5CD7E916B606}"/>
            </c:ext>
          </c:extLst>
        </c:ser>
        <c:ser>
          <c:idx val="1"/>
          <c:order val="1"/>
          <c:tx>
            <c:strRef>
              <c:f>Sheet1!$K$24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Sheet1!$I$25:$I$29</c:f>
              <c:numCache>
                <c:formatCode>0.00_);[Red]\(0.00\)</c:formatCode>
                <c:ptCount val="5"/>
                <c:pt idx="0">
                  <c:v>4.9307970065789473</c:v>
                </c:pt>
                <c:pt idx="1">
                  <c:v>5.1422377015437393</c:v>
                </c:pt>
                <c:pt idx="2">
                  <c:v>5.7103325333333323</c:v>
                </c:pt>
                <c:pt idx="3">
                  <c:v>6.4195387152034256</c:v>
                </c:pt>
                <c:pt idx="4">
                  <c:v>7.4948114499999994</c:v>
                </c:pt>
              </c:numCache>
            </c:numRef>
          </c:xVal>
          <c:yVal>
            <c:numRef>
              <c:f>Sheet1!$K$25:$K$29</c:f>
              <c:numCache>
                <c:formatCode>General</c:formatCode>
                <c:ptCount val="5"/>
                <c:pt idx="0">
                  <c:v>3.8447999999999996E-20</c:v>
                </c:pt>
                <c:pt idx="1">
                  <c:v>7.2794879999999999E-20</c:v>
                </c:pt>
                <c:pt idx="2">
                  <c:v>1.0326491999999999E-19</c:v>
                </c:pt>
                <c:pt idx="3">
                  <c:v>1.3530491999999999E-19</c:v>
                </c:pt>
                <c:pt idx="4">
                  <c:v>1.8842724000000002E-19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7-45E1-8626-5CD7E916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51087"/>
        <c:axId val="1647551919"/>
      </c:scatterChart>
      <c:valAx>
        <c:axId val="16475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551919"/>
        <c:crosses val="autoZero"/>
        <c:crossBetween val="midCat"/>
      </c:valAx>
      <c:valAx>
        <c:axId val="16475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55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44455</xdr:colOff>
      <xdr:row>22</xdr:row>
      <xdr:rowOff>17610</xdr:rowOff>
    </xdr:from>
    <xdr:to>
      <xdr:col>13</xdr:col>
      <xdr:colOff>56030</xdr:colOff>
      <xdr:row>31</xdr:row>
      <xdr:rowOff>123265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991BBD-B614-478D-A872-3BDBE793A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78442</xdr:colOff>
      <xdr:row>32</xdr:row>
      <xdr:rowOff>22412</xdr:rowOff>
    </xdr:from>
    <xdr:to>
      <xdr:col>6</xdr:col>
      <xdr:colOff>655543</xdr:colOff>
      <xdr:row>45</xdr:row>
      <xdr:rowOff>145677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6DF1DA-F2B9-48B4-87F0-4C7B12180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BF79-5C29-4D0F-802D-A9DA149822DA}">
  <dimension ref="A1:V102"/>
  <sheetViews>
    <sheetView tabSelected="1" zoomScale="85" zoomScaleNormal="85" workbookViewId="0">
      <selection activeCell="B48" sqref="B48"/>
    </sheetView>
  </sheetViews>
  <sheetFormatPr defaultRowHeight="16.5" x14ac:dyDescent="0.3"/>
  <cols>
    <col min="1" max="1" width="12.625" customWidth="1"/>
    <col min="2" max="2" width="13.375" bestFit="1" customWidth="1"/>
    <col min="3" max="3" width="10" customWidth="1"/>
    <col min="4" max="4" width="10" bestFit="1" customWidth="1"/>
    <col min="8" max="8" width="12.125" bestFit="1" customWidth="1"/>
    <col min="9" max="10" width="13.375" bestFit="1" customWidth="1"/>
    <col min="14" max="14" width="13.375" style="9" bestFit="1" customWidth="1"/>
    <col min="15" max="15" width="9.125" style="9" bestFit="1" customWidth="1"/>
    <col min="16" max="22" width="9.75" style="9" customWidth="1"/>
  </cols>
  <sheetData>
    <row r="1" spans="1:22" x14ac:dyDescent="0.3">
      <c r="D1" s="3" t="str">
        <f>A3&amp;" v="&amp;ROUND(C3,0)&amp;"THz"</f>
        <v>적색 v=493THz</v>
      </c>
      <c r="E1" s="3"/>
      <c r="F1" s="3" t="str">
        <f>A4&amp;" v="&amp;ROUND(C4,0)&amp;"THz"</f>
        <v>황색 v=514THz</v>
      </c>
      <c r="G1" s="3"/>
      <c r="H1" s="3" t="str">
        <f>A5&amp;" v="&amp;ROUND(C5,0)&amp;"THz"</f>
        <v>녹색 v=571THz</v>
      </c>
      <c r="I1" s="3"/>
      <c r="J1" s="3" t="str">
        <f>A6&amp;" v="&amp;ROUND(C6,0)&amp;"THz"</f>
        <v>청록 v=642THz</v>
      </c>
      <c r="K1" s="3"/>
      <c r="L1" s="3" t="str">
        <f>A7&amp;" v="&amp;ROUND(C7,0)&amp;"THz"</f>
        <v>청색 v=749THz</v>
      </c>
      <c r="M1" s="3"/>
    </row>
    <row r="2" spans="1:22" x14ac:dyDescent="0.3">
      <c r="A2" t="s">
        <v>9</v>
      </c>
      <c r="B2" t="s">
        <v>1</v>
      </c>
      <c r="C2" t="s">
        <v>6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  <c r="R2" s="9" t="str">
        <f>A3</f>
        <v>적색</v>
      </c>
      <c r="S2" s="9" t="str">
        <f>A4</f>
        <v>황색</v>
      </c>
      <c r="T2" s="9" t="str">
        <f>A5</f>
        <v>녹색</v>
      </c>
      <c r="U2" s="9" t="str">
        <f>A6</f>
        <v>청록</v>
      </c>
      <c r="V2" s="9" t="str">
        <f>A7</f>
        <v>청색</v>
      </c>
    </row>
    <row r="3" spans="1:22" x14ac:dyDescent="0.3">
      <c r="A3" s="4" t="s">
        <v>0</v>
      </c>
      <c r="B3" s="4">
        <v>608</v>
      </c>
      <c r="C3" s="2">
        <f>299792.458/B3</f>
        <v>493.0797006578947</v>
      </c>
      <c r="D3" s="4">
        <v>0</v>
      </c>
      <c r="E3" s="4">
        <v>15</v>
      </c>
      <c r="F3" s="4">
        <v>0</v>
      </c>
      <c r="G3" s="4">
        <v>15</v>
      </c>
      <c r="H3" s="4">
        <v>0</v>
      </c>
      <c r="I3" s="4">
        <v>15</v>
      </c>
      <c r="J3" s="4">
        <v>0</v>
      </c>
      <c r="K3" s="4">
        <v>15</v>
      </c>
      <c r="L3" s="4">
        <v>0</v>
      </c>
      <c r="M3" s="4">
        <v>15</v>
      </c>
      <c r="Q3" s="9">
        <f>IF(D3="",Q2,D3)</f>
        <v>0</v>
      </c>
      <c r="R3" s="9">
        <f>E3</f>
        <v>15</v>
      </c>
      <c r="S3" s="9" t="e">
        <f>0/0</f>
        <v>#DIV/0!</v>
      </c>
      <c r="T3" s="9" t="e">
        <f>0/0</f>
        <v>#DIV/0!</v>
      </c>
      <c r="U3" s="9" t="e">
        <f>0/0</f>
        <v>#DIV/0!</v>
      </c>
      <c r="V3" s="9" t="e">
        <f>0/0</f>
        <v>#DIV/0!</v>
      </c>
    </row>
    <row r="4" spans="1:22" x14ac:dyDescent="0.3">
      <c r="A4" s="4" t="s">
        <v>2</v>
      </c>
      <c r="B4" s="4">
        <v>583</v>
      </c>
      <c r="C4" s="2">
        <f t="shared" ref="C4:C8" si="0">299792.458/B4</f>
        <v>514.22377015437394</v>
      </c>
      <c r="D4" s="4">
        <v>0.1</v>
      </c>
      <c r="E4" s="4">
        <v>6</v>
      </c>
      <c r="F4" s="4">
        <v>0.1</v>
      </c>
      <c r="G4" s="4">
        <v>8</v>
      </c>
      <c r="H4" s="4">
        <v>0.1</v>
      </c>
      <c r="I4" s="4">
        <v>10</v>
      </c>
      <c r="J4" s="4">
        <v>0.1</v>
      </c>
      <c r="K4" s="4">
        <v>11</v>
      </c>
      <c r="L4" s="4">
        <v>0.1</v>
      </c>
      <c r="M4" s="4">
        <v>12</v>
      </c>
      <c r="Q4" s="9">
        <f t="shared" ref="Q4:Q23" si="1">IF(D4="",Q3,D4)</f>
        <v>0.1</v>
      </c>
      <c r="R4" s="9">
        <f t="shared" ref="R4:R22" si="2">E4</f>
        <v>6</v>
      </c>
      <c r="S4" s="9" t="e">
        <f t="shared" ref="S4:V22" si="3">0/0</f>
        <v>#DIV/0!</v>
      </c>
      <c r="T4" s="9" t="e">
        <f t="shared" si="3"/>
        <v>#DIV/0!</v>
      </c>
      <c r="U4" s="9" t="e">
        <f t="shared" si="3"/>
        <v>#DIV/0!</v>
      </c>
      <c r="V4" s="9" t="e">
        <f t="shared" si="3"/>
        <v>#DIV/0!</v>
      </c>
    </row>
    <row r="5" spans="1:22" x14ac:dyDescent="0.3">
      <c r="A5" s="4" t="s">
        <v>3</v>
      </c>
      <c r="B5" s="4">
        <v>525</v>
      </c>
      <c r="C5" s="2">
        <f t="shared" si="0"/>
        <v>571.03325333333328</v>
      </c>
      <c r="D5" s="4">
        <v>0.2</v>
      </c>
      <c r="E5" s="4">
        <v>1</v>
      </c>
      <c r="F5" s="4">
        <v>0.2</v>
      </c>
      <c r="G5" s="4">
        <v>3</v>
      </c>
      <c r="H5" s="4">
        <v>0.2</v>
      </c>
      <c r="I5" s="4">
        <v>6</v>
      </c>
      <c r="J5" s="4">
        <v>0.2</v>
      </c>
      <c r="K5" s="4">
        <v>7</v>
      </c>
      <c r="L5" s="4">
        <v>0.2</v>
      </c>
      <c r="M5" s="4">
        <v>9</v>
      </c>
      <c r="Q5" s="9">
        <f t="shared" si="1"/>
        <v>0.2</v>
      </c>
      <c r="R5" s="9">
        <f t="shared" si="2"/>
        <v>1</v>
      </c>
      <c r="S5" s="9" t="e">
        <f t="shared" si="3"/>
        <v>#DIV/0!</v>
      </c>
      <c r="T5" s="9" t="e">
        <f t="shared" si="3"/>
        <v>#DIV/0!</v>
      </c>
      <c r="U5" s="9" t="e">
        <f t="shared" si="3"/>
        <v>#DIV/0!</v>
      </c>
      <c r="V5" s="9" t="e">
        <f t="shared" si="3"/>
        <v>#DIV/0!</v>
      </c>
    </row>
    <row r="6" spans="1:22" x14ac:dyDescent="0.3">
      <c r="A6" s="4" t="s">
        <v>4</v>
      </c>
      <c r="B6" s="4">
        <v>467</v>
      </c>
      <c r="C6" s="2">
        <f t="shared" si="0"/>
        <v>641.95387152034255</v>
      </c>
      <c r="D6" s="4">
        <v>0.3</v>
      </c>
      <c r="E6" s="4">
        <v>0</v>
      </c>
      <c r="F6" s="4">
        <v>0.3</v>
      </c>
      <c r="G6" s="4">
        <v>1</v>
      </c>
      <c r="H6" s="4">
        <v>0.3</v>
      </c>
      <c r="I6" s="4">
        <v>3</v>
      </c>
      <c r="J6" s="4">
        <v>0.3</v>
      </c>
      <c r="K6" s="4">
        <v>4</v>
      </c>
      <c r="L6" s="4">
        <v>0.3</v>
      </c>
      <c r="M6" s="4">
        <v>5</v>
      </c>
      <c r="Q6" s="9">
        <f t="shared" si="1"/>
        <v>0.3</v>
      </c>
      <c r="R6" s="9">
        <f t="shared" si="2"/>
        <v>0</v>
      </c>
      <c r="S6" s="9" t="e">
        <f t="shared" si="3"/>
        <v>#DIV/0!</v>
      </c>
      <c r="T6" s="9" t="e">
        <f t="shared" si="3"/>
        <v>#DIV/0!</v>
      </c>
      <c r="U6" s="9" t="e">
        <f t="shared" si="3"/>
        <v>#DIV/0!</v>
      </c>
      <c r="V6" s="9" t="e">
        <f t="shared" si="3"/>
        <v>#DIV/0!</v>
      </c>
    </row>
    <row r="7" spans="1:22" x14ac:dyDescent="0.3">
      <c r="A7" s="4" t="s">
        <v>5</v>
      </c>
      <c r="B7" s="4">
        <v>400</v>
      </c>
      <c r="C7" s="2">
        <f t="shared" si="0"/>
        <v>749.48114499999997</v>
      </c>
      <c r="D7" s="4">
        <v>0.4</v>
      </c>
      <c r="E7" s="4">
        <v>0</v>
      </c>
      <c r="F7" s="4">
        <v>0.4</v>
      </c>
      <c r="G7" s="4">
        <v>0</v>
      </c>
      <c r="H7" s="4">
        <v>0.4</v>
      </c>
      <c r="I7" s="4">
        <v>1</v>
      </c>
      <c r="J7" s="4">
        <v>0.4</v>
      </c>
      <c r="K7" s="4">
        <v>2</v>
      </c>
      <c r="L7" s="4">
        <v>0.4</v>
      </c>
      <c r="M7" s="4">
        <v>4</v>
      </c>
      <c r="Q7" s="9">
        <f t="shared" si="1"/>
        <v>0.4</v>
      </c>
      <c r="R7" s="9">
        <f t="shared" si="2"/>
        <v>0</v>
      </c>
      <c r="S7" s="9" t="e">
        <f t="shared" si="3"/>
        <v>#DIV/0!</v>
      </c>
      <c r="T7" s="9" t="e">
        <f t="shared" si="3"/>
        <v>#DIV/0!</v>
      </c>
      <c r="U7" s="9" t="e">
        <f t="shared" si="3"/>
        <v>#DIV/0!</v>
      </c>
      <c r="V7" s="9" t="e">
        <f t="shared" si="3"/>
        <v>#DIV/0!</v>
      </c>
    </row>
    <row r="8" spans="1:22" x14ac:dyDescent="0.3">
      <c r="D8" s="4">
        <v>0.5</v>
      </c>
      <c r="E8" s="4">
        <v>0</v>
      </c>
      <c r="F8" s="4">
        <v>0.5</v>
      </c>
      <c r="G8" s="4">
        <v>0</v>
      </c>
      <c r="H8" s="4">
        <v>0.5</v>
      </c>
      <c r="I8" s="4">
        <v>0</v>
      </c>
      <c r="J8" s="4">
        <v>0.5</v>
      </c>
      <c r="K8" s="4">
        <v>1</v>
      </c>
      <c r="L8" s="4">
        <v>0.5</v>
      </c>
      <c r="M8" s="4">
        <v>3</v>
      </c>
      <c r="Q8" s="9">
        <f t="shared" si="1"/>
        <v>0.5</v>
      </c>
      <c r="R8" s="9">
        <f t="shared" si="2"/>
        <v>0</v>
      </c>
      <c r="S8" s="9" t="e">
        <f t="shared" si="3"/>
        <v>#DIV/0!</v>
      </c>
      <c r="T8" s="9" t="e">
        <f t="shared" si="3"/>
        <v>#DIV/0!</v>
      </c>
      <c r="U8" s="9" t="e">
        <f t="shared" si="3"/>
        <v>#DIV/0!</v>
      </c>
      <c r="V8" s="9" t="e">
        <f t="shared" si="3"/>
        <v>#DIV/0!</v>
      </c>
    </row>
    <row r="9" spans="1:22" x14ac:dyDescent="0.3">
      <c r="D9" s="4">
        <v>0.6</v>
      </c>
      <c r="E9" s="4">
        <v>0</v>
      </c>
      <c r="F9" s="4">
        <v>0.6</v>
      </c>
      <c r="G9" s="4">
        <v>0</v>
      </c>
      <c r="H9" s="4">
        <v>0.6</v>
      </c>
      <c r="I9" s="4">
        <v>0</v>
      </c>
      <c r="J9" s="4">
        <v>0.6</v>
      </c>
      <c r="K9" s="4">
        <v>0</v>
      </c>
      <c r="L9" s="4">
        <v>0.6</v>
      </c>
      <c r="M9" s="4">
        <v>2</v>
      </c>
      <c r="Q9" s="9">
        <f t="shared" si="1"/>
        <v>0.6</v>
      </c>
      <c r="R9" s="9">
        <f t="shared" si="2"/>
        <v>0</v>
      </c>
      <c r="S9" s="9" t="e">
        <f t="shared" si="3"/>
        <v>#DIV/0!</v>
      </c>
      <c r="T9" s="9" t="e">
        <f t="shared" si="3"/>
        <v>#DIV/0!</v>
      </c>
      <c r="U9" s="9" t="e">
        <f t="shared" si="3"/>
        <v>#DIV/0!</v>
      </c>
      <c r="V9" s="9" t="e">
        <f t="shared" si="3"/>
        <v>#DIV/0!</v>
      </c>
    </row>
    <row r="10" spans="1:22" x14ac:dyDescent="0.3">
      <c r="D10" s="4">
        <v>0.7</v>
      </c>
      <c r="E10" s="4">
        <v>0</v>
      </c>
      <c r="F10" s="4">
        <v>0.7</v>
      </c>
      <c r="G10" s="4">
        <v>0</v>
      </c>
      <c r="H10" s="4">
        <v>0.7</v>
      </c>
      <c r="I10" s="4">
        <v>0</v>
      </c>
      <c r="J10" s="4">
        <v>0.7</v>
      </c>
      <c r="K10" s="4">
        <v>0</v>
      </c>
      <c r="L10" s="4">
        <v>0.7</v>
      </c>
      <c r="M10" s="4">
        <v>1</v>
      </c>
      <c r="Q10" s="9">
        <f t="shared" si="1"/>
        <v>0.7</v>
      </c>
      <c r="R10" s="9">
        <f t="shared" si="2"/>
        <v>0</v>
      </c>
      <c r="S10" s="9" t="e">
        <f t="shared" si="3"/>
        <v>#DIV/0!</v>
      </c>
      <c r="T10" s="9" t="e">
        <f t="shared" si="3"/>
        <v>#DIV/0!</v>
      </c>
      <c r="U10" s="9" t="e">
        <f t="shared" si="3"/>
        <v>#DIV/0!</v>
      </c>
      <c r="V10" s="9" t="e">
        <f t="shared" si="3"/>
        <v>#DIV/0!</v>
      </c>
    </row>
    <row r="11" spans="1:22" x14ac:dyDescent="0.3">
      <c r="D11" s="4"/>
      <c r="E11" s="4"/>
      <c r="F11" s="4"/>
      <c r="G11" s="4"/>
      <c r="H11" s="4">
        <v>0.8</v>
      </c>
      <c r="I11" s="4">
        <v>0</v>
      </c>
      <c r="J11" s="4">
        <v>0.8</v>
      </c>
      <c r="K11" s="4">
        <v>0</v>
      </c>
      <c r="L11" s="4">
        <v>0.8</v>
      </c>
      <c r="M11" s="4">
        <v>1</v>
      </c>
      <c r="Q11" s="9">
        <f t="shared" si="1"/>
        <v>0.7</v>
      </c>
      <c r="R11" s="9">
        <f t="shared" si="2"/>
        <v>0</v>
      </c>
      <c r="S11" s="9" t="e">
        <f t="shared" si="3"/>
        <v>#DIV/0!</v>
      </c>
      <c r="T11" s="9" t="e">
        <f t="shared" si="3"/>
        <v>#DIV/0!</v>
      </c>
      <c r="U11" s="9" t="e">
        <f t="shared" si="3"/>
        <v>#DIV/0!</v>
      </c>
      <c r="V11" s="9" t="e">
        <f t="shared" si="3"/>
        <v>#DIV/0!</v>
      </c>
    </row>
    <row r="12" spans="1:22" x14ac:dyDescent="0.3">
      <c r="D12" s="4"/>
      <c r="E12" s="4"/>
      <c r="F12" s="4"/>
      <c r="G12" s="4"/>
      <c r="H12" s="4"/>
      <c r="I12" s="4"/>
      <c r="J12" s="4">
        <v>0.9</v>
      </c>
      <c r="K12" s="4">
        <v>0</v>
      </c>
      <c r="L12" s="4">
        <v>0.9</v>
      </c>
      <c r="M12" s="4">
        <v>0</v>
      </c>
      <c r="Q12" s="9">
        <f t="shared" si="1"/>
        <v>0.7</v>
      </c>
      <c r="R12" s="9">
        <f t="shared" si="2"/>
        <v>0</v>
      </c>
      <c r="S12" s="9" t="e">
        <f t="shared" si="3"/>
        <v>#DIV/0!</v>
      </c>
      <c r="T12" s="9" t="e">
        <f t="shared" si="3"/>
        <v>#DIV/0!</v>
      </c>
      <c r="U12" s="9" t="e">
        <f t="shared" si="3"/>
        <v>#DIV/0!</v>
      </c>
      <c r="V12" s="9" t="e">
        <f t="shared" si="3"/>
        <v>#DIV/0!</v>
      </c>
    </row>
    <row r="13" spans="1:22" x14ac:dyDescent="0.3">
      <c r="D13" s="4"/>
      <c r="E13" s="4"/>
      <c r="F13" s="4"/>
      <c r="G13" s="4"/>
      <c r="H13" s="4"/>
      <c r="I13" s="4"/>
      <c r="J13" s="4">
        <v>1</v>
      </c>
      <c r="K13" s="4">
        <v>0</v>
      </c>
      <c r="L13" s="4">
        <v>1</v>
      </c>
      <c r="M13" s="4">
        <v>0</v>
      </c>
      <c r="Q13" s="9">
        <f t="shared" si="1"/>
        <v>0.7</v>
      </c>
      <c r="R13" s="9">
        <f t="shared" si="2"/>
        <v>0</v>
      </c>
      <c r="S13" s="9" t="e">
        <f t="shared" si="3"/>
        <v>#DIV/0!</v>
      </c>
      <c r="T13" s="9" t="e">
        <f t="shared" si="3"/>
        <v>#DIV/0!</v>
      </c>
      <c r="U13" s="9" t="e">
        <f t="shared" si="3"/>
        <v>#DIV/0!</v>
      </c>
      <c r="V13" s="9" t="e">
        <f t="shared" si="3"/>
        <v>#DIV/0!</v>
      </c>
    </row>
    <row r="14" spans="1:22" x14ac:dyDescent="0.3">
      <c r="D14" s="4"/>
      <c r="E14" s="4"/>
      <c r="F14" s="4"/>
      <c r="G14" s="4"/>
      <c r="H14" s="4"/>
      <c r="I14" s="4"/>
      <c r="J14" s="4">
        <v>1.1000000000000001</v>
      </c>
      <c r="K14" s="4">
        <v>0</v>
      </c>
      <c r="L14" s="4">
        <v>1.1000000000000001</v>
      </c>
      <c r="M14" s="4">
        <v>0</v>
      </c>
      <c r="Q14" s="9">
        <f t="shared" si="1"/>
        <v>0.7</v>
      </c>
      <c r="R14" s="9">
        <f t="shared" si="2"/>
        <v>0</v>
      </c>
      <c r="S14" s="9" t="e">
        <f t="shared" si="3"/>
        <v>#DIV/0!</v>
      </c>
      <c r="T14" s="9" t="e">
        <f t="shared" si="3"/>
        <v>#DIV/0!</v>
      </c>
      <c r="U14" s="9" t="e">
        <f t="shared" si="3"/>
        <v>#DIV/0!</v>
      </c>
      <c r="V14" s="9" t="e">
        <f t="shared" si="3"/>
        <v>#DIV/0!</v>
      </c>
    </row>
    <row r="15" spans="1:22" x14ac:dyDescent="0.3">
      <c r="D15" s="4"/>
      <c r="E15" s="4"/>
      <c r="F15" s="4"/>
      <c r="G15" s="4"/>
      <c r="H15" s="4"/>
      <c r="I15" s="4"/>
      <c r="J15" s="4">
        <v>1.2</v>
      </c>
      <c r="K15" s="4">
        <v>0</v>
      </c>
      <c r="L15" s="4">
        <v>1.2</v>
      </c>
      <c r="M15" s="4">
        <v>0</v>
      </c>
      <c r="Q15" s="9">
        <f t="shared" si="1"/>
        <v>0.7</v>
      </c>
      <c r="R15" s="9">
        <f t="shared" si="2"/>
        <v>0</v>
      </c>
      <c r="S15" s="9" t="e">
        <f t="shared" si="3"/>
        <v>#DIV/0!</v>
      </c>
      <c r="T15" s="9" t="e">
        <f t="shared" si="3"/>
        <v>#DIV/0!</v>
      </c>
      <c r="U15" s="9" t="e">
        <f t="shared" si="3"/>
        <v>#DIV/0!</v>
      </c>
      <c r="V15" s="9" t="e">
        <f t="shared" si="3"/>
        <v>#DIV/0!</v>
      </c>
    </row>
    <row r="16" spans="1:22" x14ac:dyDescent="0.3">
      <c r="D16" s="4"/>
      <c r="E16" s="4"/>
      <c r="F16" s="4"/>
      <c r="G16" s="4"/>
      <c r="H16" s="4"/>
      <c r="I16" s="4"/>
      <c r="J16" s="4">
        <v>1.3</v>
      </c>
      <c r="K16" s="4">
        <v>0</v>
      </c>
      <c r="L16" s="4">
        <v>1.3</v>
      </c>
      <c r="M16" s="4">
        <v>0</v>
      </c>
      <c r="Q16" s="9">
        <f t="shared" si="1"/>
        <v>0.7</v>
      </c>
      <c r="R16" s="9">
        <f t="shared" si="2"/>
        <v>0</v>
      </c>
      <c r="S16" s="9" t="e">
        <f t="shared" si="3"/>
        <v>#DIV/0!</v>
      </c>
      <c r="T16" s="9" t="e">
        <f t="shared" si="3"/>
        <v>#DIV/0!</v>
      </c>
      <c r="U16" s="9" t="e">
        <f t="shared" si="3"/>
        <v>#DIV/0!</v>
      </c>
      <c r="V16" s="9" t="e">
        <f t="shared" si="3"/>
        <v>#DIV/0!</v>
      </c>
    </row>
    <row r="17" spans="1:22" x14ac:dyDescent="0.3">
      <c r="D17" s="4"/>
      <c r="E17" s="4"/>
      <c r="F17" s="4"/>
      <c r="G17" s="4"/>
      <c r="H17" s="4"/>
      <c r="I17" s="4"/>
      <c r="J17" s="4">
        <v>1.4</v>
      </c>
      <c r="K17" s="4">
        <v>0</v>
      </c>
      <c r="L17" s="4">
        <v>1.4</v>
      </c>
      <c r="M17" s="4">
        <v>0</v>
      </c>
      <c r="Q17" s="9">
        <f t="shared" si="1"/>
        <v>0.7</v>
      </c>
      <c r="R17" s="9">
        <f t="shared" si="2"/>
        <v>0</v>
      </c>
      <c r="S17" s="9" t="e">
        <f t="shared" si="3"/>
        <v>#DIV/0!</v>
      </c>
      <c r="T17" s="9" t="e">
        <f t="shared" si="3"/>
        <v>#DIV/0!</v>
      </c>
      <c r="U17" s="9" t="e">
        <f t="shared" si="3"/>
        <v>#DIV/0!</v>
      </c>
      <c r="V17" s="9" t="e">
        <f t="shared" si="3"/>
        <v>#DIV/0!</v>
      </c>
    </row>
    <row r="18" spans="1:22" x14ac:dyDescent="0.3">
      <c r="D18" s="4"/>
      <c r="E18" s="4"/>
      <c r="F18" s="4"/>
      <c r="G18" s="4"/>
      <c r="H18" s="4"/>
      <c r="I18" s="4"/>
      <c r="J18" s="4">
        <v>1.5</v>
      </c>
      <c r="K18" s="4">
        <v>0</v>
      </c>
      <c r="L18" s="4">
        <v>1.5</v>
      </c>
      <c r="M18" s="4">
        <v>0</v>
      </c>
      <c r="Q18" s="9">
        <f t="shared" si="1"/>
        <v>0.7</v>
      </c>
      <c r="R18" s="9">
        <f t="shared" si="2"/>
        <v>0</v>
      </c>
      <c r="S18" s="9" t="e">
        <f t="shared" si="3"/>
        <v>#DIV/0!</v>
      </c>
      <c r="T18" s="9" t="e">
        <f t="shared" si="3"/>
        <v>#DIV/0!</v>
      </c>
      <c r="U18" s="9" t="e">
        <f t="shared" si="3"/>
        <v>#DIV/0!</v>
      </c>
      <c r="V18" s="9" t="e">
        <f t="shared" si="3"/>
        <v>#DIV/0!</v>
      </c>
    </row>
    <row r="19" spans="1:22" x14ac:dyDescent="0.3">
      <c r="D19" s="4"/>
      <c r="E19" s="4"/>
      <c r="F19" s="4"/>
      <c r="G19" s="4"/>
      <c r="H19" s="4"/>
      <c r="I19" s="4"/>
      <c r="J19" s="4"/>
      <c r="K19" s="4"/>
      <c r="L19" s="4">
        <v>1.6</v>
      </c>
      <c r="M19" s="4">
        <v>0</v>
      </c>
      <c r="Q19" s="9">
        <f t="shared" si="1"/>
        <v>0.7</v>
      </c>
      <c r="R19" s="9">
        <f t="shared" si="2"/>
        <v>0</v>
      </c>
      <c r="S19" s="9" t="e">
        <f t="shared" si="3"/>
        <v>#DIV/0!</v>
      </c>
      <c r="T19" s="9" t="e">
        <f t="shared" si="3"/>
        <v>#DIV/0!</v>
      </c>
      <c r="U19" s="9" t="e">
        <f t="shared" si="3"/>
        <v>#DIV/0!</v>
      </c>
      <c r="V19" s="9" t="e">
        <f t="shared" si="3"/>
        <v>#DIV/0!</v>
      </c>
    </row>
    <row r="20" spans="1:22" x14ac:dyDescent="0.3">
      <c r="D20" s="4"/>
      <c r="E20" s="4"/>
      <c r="F20" s="4"/>
      <c r="G20" s="4"/>
      <c r="H20" s="4"/>
      <c r="I20" s="4"/>
      <c r="J20" s="4"/>
      <c r="K20" s="4"/>
      <c r="L20" s="4">
        <v>1.7</v>
      </c>
      <c r="M20" s="4">
        <v>0</v>
      </c>
      <c r="Q20" s="9">
        <f t="shared" si="1"/>
        <v>0.7</v>
      </c>
      <c r="R20" s="9">
        <f t="shared" si="2"/>
        <v>0</v>
      </c>
      <c r="S20" s="9" t="e">
        <f t="shared" si="3"/>
        <v>#DIV/0!</v>
      </c>
      <c r="T20" s="9" t="e">
        <f t="shared" si="3"/>
        <v>#DIV/0!</v>
      </c>
      <c r="U20" s="9" t="e">
        <f t="shared" si="3"/>
        <v>#DIV/0!</v>
      </c>
      <c r="V20" s="9" t="e">
        <f t="shared" si="3"/>
        <v>#DIV/0!</v>
      </c>
    </row>
    <row r="21" spans="1:22" x14ac:dyDescent="0.3">
      <c r="D21" s="4"/>
      <c r="E21" s="4"/>
      <c r="F21" s="4"/>
      <c r="G21" s="4"/>
      <c r="H21" s="4"/>
      <c r="I21" s="4"/>
      <c r="J21" s="4"/>
      <c r="K21" s="4"/>
      <c r="L21" s="4">
        <v>1.8</v>
      </c>
      <c r="M21" s="4">
        <v>0</v>
      </c>
      <c r="Q21" s="9">
        <f t="shared" si="1"/>
        <v>0.7</v>
      </c>
      <c r="R21" s="9">
        <f t="shared" si="2"/>
        <v>0</v>
      </c>
      <c r="S21" s="9" t="e">
        <f t="shared" si="3"/>
        <v>#DIV/0!</v>
      </c>
      <c r="T21" s="9" t="e">
        <f t="shared" si="3"/>
        <v>#DIV/0!</v>
      </c>
      <c r="U21" s="9" t="e">
        <f t="shared" si="3"/>
        <v>#DIV/0!</v>
      </c>
      <c r="V21" s="9" t="e">
        <f t="shared" si="3"/>
        <v>#DIV/0!</v>
      </c>
    </row>
    <row r="22" spans="1:22" x14ac:dyDescent="0.3">
      <c r="D22" s="4"/>
      <c r="E22" s="4"/>
      <c r="F22" s="4"/>
      <c r="G22" s="4"/>
      <c r="H22" s="4"/>
      <c r="I22" s="4"/>
      <c r="J22" s="4"/>
      <c r="K22" s="4"/>
      <c r="L22" s="4">
        <v>1.9</v>
      </c>
      <c r="M22" s="4">
        <v>0</v>
      </c>
      <c r="Q22" s="9">
        <f t="shared" si="1"/>
        <v>0.7</v>
      </c>
      <c r="R22" s="9">
        <f t="shared" si="2"/>
        <v>0</v>
      </c>
      <c r="S22" s="9" t="e">
        <f t="shared" si="3"/>
        <v>#DIV/0!</v>
      </c>
      <c r="T22" s="9" t="e">
        <f t="shared" si="3"/>
        <v>#DIV/0!</v>
      </c>
      <c r="U22" s="9" t="e">
        <f t="shared" si="3"/>
        <v>#DIV/0!</v>
      </c>
      <c r="V22" s="9" t="e">
        <f t="shared" si="3"/>
        <v>#DIV/0!</v>
      </c>
    </row>
    <row r="23" spans="1:22" x14ac:dyDescent="0.3">
      <c r="Q23" s="9">
        <f>IF(F3="",Q22,H3)</f>
        <v>0</v>
      </c>
      <c r="R23" s="9" t="e">
        <f>0/0</f>
        <v>#DIV/0!</v>
      </c>
      <c r="S23" s="9">
        <f>G3</f>
        <v>15</v>
      </c>
      <c r="T23" s="9" t="e">
        <f>0/0</f>
        <v>#DIV/0!</v>
      </c>
      <c r="U23" s="9" t="e">
        <f>0/0</f>
        <v>#DIV/0!</v>
      </c>
      <c r="V23" s="9" t="e">
        <f>0/0</f>
        <v>#DIV/0!</v>
      </c>
    </row>
    <row r="24" spans="1:22" x14ac:dyDescent="0.3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  <c r="I24" t="s">
        <v>11</v>
      </c>
      <c r="J24" t="s">
        <v>32</v>
      </c>
      <c r="K24" t="s">
        <v>20</v>
      </c>
      <c r="L24" t="s">
        <v>21</v>
      </c>
      <c r="M24" t="s">
        <v>22</v>
      </c>
      <c r="N24" s="9" t="s">
        <v>23</v>
      </c>
      <c r="O24" s="9" t="s">
        <v>24</v>
      </c>
      <c r="P24" s="9">
        <f>SUMIF(I25:I29,"&lt;&gt;#DIV/0!")</f>
        <v>29.697717406659446</v>
      </c>
      <c r="Q24" s="9">
        <f t="shared" ref="Q24:Q43" si="4">IF(F4="",Q23,H4)</f>
        <v>0.1</v>
      </c>
      <c r="R24" s="9" t="e">
        <f t="shared" ref="R24:V87" si="5">0/0</f>
        <v>#DIV/0!</v>
      </c>
      <c r="S24" s="9">
        <f t="shared" ref="S24:S42" si="6">G4</f>
        <v>8</v>
      </c>
      <c r="T24" s="9" t="e">
        <f t="shared" si="5"/>
        <v>#DIV/0!</v>
      </c>
      <c r="U24" s="9" t="e">
        <f t="shared" si="5"/>
        <v>#DIV/0!</v>
      </c>
      <c r="V24" s="9" t="e">
        <f t="shared" si="5"/>
        <v>#DIV/0!</v>
      </c>
    </row>
    <row r="25" spans="1:22" x14ac:dyDescent="0.3">
      <c r="A25" t="str">
        <f>ROUND(C3,0)/100&amp;"*10^14Hz"</f>
        <v>4.93*10^14Hz</v>
      </c>
      <c r="B25" s="4">
        <v>0.24099999999999999</v>
      </c>
      <c r="C25" s="4">
        <v>0.24199999999999999</v>
      </c>
      <c r="D25" s="4">
        <v>0.23799999999999999</v>
      </c>
      <c r="E25" s="4">
        <v>0.24099999999999999</v>
      </c>
      <c r="F25" s="4">
        <v>0.23799999999999999</v>
      </c>
      <c r="G25" s="1">
        <f>AVERAGE(B25:F25)</f>
        <v>0.24</v>
      </c>
      <c r="H25" s="6">
        <f>1.602E-19*G25</f>
        <v>3.8447999999999996E-20</v>
      </c>
      <c r="I25" s="7">
        <f>C3/100</f>
        <v>4.9307970065789473</v>
      </c>
      <c r="J25" s="8">
        <f>I25*$P$29+$P$30</f>
        <v>5.2635077923525416E-20</v>
      </c>
      <c r="K25" s="8">
        <f>H25</f>
        <v>3.8447999999999996E-20</v>
      </c>
      <c r="L25">
        <f>I25*K25</f>
        <v>1.8957928330894734E-19</v>
      </c>
      <c r="M25">
        <f>I25*I25</f>
        <v>24.312759120087907</v>
      </c>
      <c r="N25" s="9">
        <f>K25*K25</f>
        <v>1.4782487039999998E-39</v>
      </c>
      <c r="O25" s="9" t="s">
        <v>25</v>
      </c>
      <c r="P25" s="9">
        <f>SUMIF(K25:K30,"&lt;&gt;#DIV/0!")</f>
        <v>5.3823995999999995E-19</v>
      </c>
      <c r="Q25" s="9">
        <f t="shared" si="4"/>
        <v>0.2</v>
      </c>
      <c r="R25" s="9" t="e">
        <f t="shared" si="5"/>
        <v>#DIV/0!</v>
      </c>
      <c r="S25" s="9">
        <f t="shared" si="6"/>
        <v>3</v>
      </c>
      <c r="T25" s="9" t="e">
        <f t="shared" si="5"/>
        <v>#DIV/0!</v>
      </c>
      <c r="U25" s="9" t="e">
        <f t="shared" si="5"/>
        <v>#DIV/0!</v>
      </c>
      <c r="V25" s="9" t="e">
        <f t="shared" si="5"/>
        <v>#DIV/0!</v>
      </c>
    </row>
    <row r="26" spans="1:22" x14ac:dyDescent="0.3">
      <c r="A26" t="str">
        <f t="shared" ref="A26:A29" si="7">ROUND(C4,0)/100&amp;"*10^14Hz"</f>
        <v>5.14*10^14Hz</v>
      </c>
      <c r="B26" s="4">
        <v>0.45400000000000001</v>
      </c>
      <c r="C26" s="4">
        <v>0.45100000000000001</v>
      </c>
      <c r="D26" s="4">
        <v>0.45500000000000002</v>
      </c>
      <c r="E26" s="4">
        <v>0.45300000000000001</v>
      </c>
      <c r="F26" s="4">
        <v>0.45900000000000002</v>
      </c>
      <c r="G26" s="1">
        <f t="shared" ref="G26:G29" si="8">AVERAGE(B26:F26)</f>
        <v>0.45440000000000003</v>
      </c>
      <c r="H26" s="6">
        <f t="shared" ref="H26:H29" si="9">1.602E-19*G26</f>
        <v>7.2794879999999999E-20</v>
      </c>
      <c r="I26" s="7">
        <f>C4/100</f>
        <v>5.1422377015437393</v>
      </c>
      <c r="J26" s="8">
        <f>I26*$P$29+$P$30</f>
        <v>6.4166190126140227E-20</v>
      </c>
      <c r="K26" s="8">
        <f>H26</f>
        <v>7.2794879999999999E-20</v>
      </c>
      <c r="L26">
        <f>I26*K26</f>
        <v>3.7432857641535232E-19</v>
      </c>
      <c r="M26">
        <f>I26*I26</f>
        <v>26.44260857917784</v>
      </c>
      <c r="N26" s="9">
        <f t="shared" ref="N26:N29" si="10">K26*K26</f>
        <v>5.2990945542143999E-39</v>
      </c>
      <c r="O26" s="9" t="s">
        <v>26</v>
      </c>
      <c r="P26" s="9">
        <f>SUMIF(L25:L30,"&lt;&gt;#DIV/0!")</f>
        <v>3.4344067000937639E-18</v>
      </c>
      <c r="Q26" s="9">
        <f t="shared" si="4"/>
        <v>0.3</v>
      </c>
      <c r="R26" s="9" t="e">
        <f t="shared" si="5"/>
        <v>#DIV/0!</v>
      </c>
      <c r="S26" s="9">
        <f t="shared" si="6"/>
        <v>1</v>
      </c>
      <c r="T26" s="9" t="e">
        <f t="shared" si="5"/>
        <v>#DIV/0!</v>
      </c>
      <c r="U26" s="9" t="e">
        <f t="shared" si="5"/>
        <v>#DIV/0!</v>
      </c>
      <c r="V26" s="9" t="e">
        <f t="shared" si="5"/>
        <v>#DIV/0!</v>
      </c>
    </row>
    <row r="27" spans="1:22" x14ac:dyDescent="0.3">
      <c r="A27" t="str">
        <f t="shared" si="7"/>
        <v>5.71*10^14Hz</v>
      </c>
      <c r="B27" s="4">
        <v>0.64500000000000002</v>
      </c>
      <c r="C27" s="4">
        <v>0.64300000000000002</v>
      </c>
      <c r="D27" s="4">
        <v>0.64200000000000002</v>
      </c>
      <c r="E27" s="4">
        <v>0.64600000000000002</v>
      </c>
      <c r="F27" s="4">
        <v>0.64700000000000002</v>
      </c>
      <c r="G27" s="1">
        <f t="shared" si="8"/>
        <v>0.64459999999999995</v>
      </c>
      <c r="H27" s="6">
        <f t="shared" si="9"/>
        <v>1.0326491999999999E-19</v>
      </c>
      <c r="I27" s="7">
        <f>C5/100</f>
        <v>5.7103325333333323</v>
      </c>
      <c r="J27" s="8">
        <f>I27*$P$29+$P$30</f>
        <v>9.5147762751893147E-20</v>
      </c>
      <c r="K27" s="8">
        <f>H27</f>
        <v>1.0326491999999999E-19</v>
      </c>
      <c r="L27">
        <f>I27*K27</f>
        <v>5.896770322280638E-19</v>
      </c>
      <c r="M27">
        <f>I27*I27</f>
        <v>32.607897641245074</v>
      </c>
      <c r="N27" s="9">
        <f t="shared" si="10"/>
        <v>1.0663643702606398E-38</v>
      </c>
      <c r="O27" s="9" t="s">
        <v>27</v>
      </c>
      <c r="P27" s="9">
        <f>SUMIF(M25:M30,"&lt;&gt;#DIV/0!")</f>
        <v>180.74594132755755</v>
      </c>
      <c r="Q27" s="9">
        <f t="shared" si="4"/>
        <v>0.4</v>
      </c>
      <c r="R27" s="9" t="e">
        <f t="shared" si="5"/>
        <v>#DIV/0!</v>
      </c>
      <c r="S27" s="9">
        <f t="shared" si="6"/>
        <v>0</v>
      </c>
      <c r="T27" s="9" t="e">
        <f t="shared" si="5"/>
        <v>#DIV/0!</v>
      </c>
      <c r="U27" s="9" t="e">
        <f t="shared" si="5"/>
        <v>#DIV/0!</v>
      </c>
      <c r="V27" s="9" t="e">
        <f t="shared" si="5"/>
        <v>#DIV/0!</v>
      </c>
    </row>
    <row r="28" spans="1:22" x14ac:dyDescent="0.3">
      <c r="A28" t="str">
        <f t="shared" si="7"/>
        <v>6.42*10^14Hz</v>
      </c>
      <c r="B28" s="4">
        <v>0.83899999999999997</v>
      </c>
      <c r="C28" s="4">
        <v>0.84899999999999998</v>
      </c>
      <c r="D28" s="4">
        <v>0.84699999999999998</v>
      </c>
      <c r="E28" s="4">
        <v>0.84599999999999997</v>
      </c>
      <c r="F28" s="4">
        <v>0.84199999999999997</v>
      </c>
      <c r="G28" s="1">
        <f t="shared" si="8"/>
        <v>0.84460000000000002</v>
      </c>
      <c r="H28" s="6">
        <f t="shared" si="9"/>
        <v>1.3530491999999999E-19</v>
      </c>
      <c r="I28" s="7">
        <f>C6/100</f>
        <v>6.4195387152034256</v>
      </c>
      <c r="J28" s="8">
        <f>I28*$P$29+$P$30</f>
        <v>1.338249722611308E-19</v>
      </c>
      <c r="K28" s="8">
        <f>H28</f>
        <v>1.3530491999999999E-19</v>
      </c>
      <c r="L28">
        <f>I28*K28</f>
        <v>8.685951722975022E-19</v>
      </c>
      <c r="M28">
        <f>I28*I28</f>
        <v>41.210477315995647</v>
      </c>
      <c r="N28" s="9">
        <f t="shared" si="10"/>
        <v>1.8307421376206398E-38</v>
      </c>
      <c r="O28" s="9" t="s">
        <v>28</v>
      </c>
      <c r="P28" s="9">
        <f>SUMIF(N25:N30,"&lt;&gt;#N/A")</f>
        <v>7.1253233111044807E-38</v>
      </c>
      <c r="Q28" s="9">
        <f t="shared" si="4"/>
        <v>0.5</v>
      </c>
      <c r="R28" s="9" t="e">
        <f t="shared" si="5"/>
        <v>#DIV/0!</v>
      </c>
      <c r="S28" s="9">
        <f t="shared" si="6"/>
        <v>0</v>
      </c>
      <c r="T28" s="9" t="e">
        <f t="shared" si="5"/>
        <v>#DIV/0!</v>
      </c>
      <c r="U28" s="9" t="e">
        <f t="shared" si="5"/>
        <v>#DIV/0!</v>
      </c>
      <c r="V28" s="9" t="e">
        <f t="shared" si="5"/>
        <v>#DIV/0!</v>
      </c>
    </row>
    <row r="29" spans="1:22" x14ac:dyDescent="0.3">
      <c r="A29" t="str">
        <f t="shared" si="7"/>
        <v>7.49*10^14Hz</v>
      </c>
      <c r="B29" s="4">
        <v>1.175</v>
      </c>
      <c r="C29" s="4">
        <v>1.1739999999999999</v>
      </c>
      <c r="D29" s="4">
        <v>1.179</v>
      </c>
      <c r="E29" s="4">
        <v>1.1759999999999999</v>
      </c>
      <c r="F29" s="4">
        <v>1.177</v>
      </c>
      <c r="G29" s="1">
        <f t="shared" si="8"/>
        <v>1.1762000000000001</v>
      </c>
      <c r="H29" s="6">
        <f t="shared" si="9"/>
        <v>1.8842724000000002E-19</v>
      </c>
      <c r="I29" s="7">
        <f>C7/100</f>
        <v>7.4948114499999994</v>
      </c>
      <c r="J29" s="8">
        <f>I29*$P$29+$P$30</f>
        <v>1.9246595693731332E-19</v>
      </c>
      <c r="K29" s="8">
        <f>H29</f>
        <v>1.8842724000000002E-19</v>
      </c>
      <c r="L29">
        <f>I29*K29</f>
        <v>1.4122266358438981E-18</v>
      </c>
      <c r="M29">
        <f>I29*I29</f>
        <v>56.172198671051092</v>
      </c>
      <c r="N29" s="9">
        <f t="shared" si="10"/>
        <v>3.550482477401761E-38</v>
      </c>
      <c r="O29" s="9" t="s">
        <v>10</v>
      </c>
      <c r="P29" s="9">
        <f>(O33*P26-P24*P25)/(O33*P27-P24*P24)</f>
        <v>5.4535917054826608E-20</v>
      </c>
      <c r="Q29" s="9">
        <f t="shared" si="4"/>
        <v>0.6</v>
      </c>
      <c r="R29" s="9" t="e">
        <f t="shared" si="5"/>
        <v>#DIV/0!</v>
      </c>
      <c r="S29" s="9">
        <f t="shared" si="6"/>
        <v>0</v>
      </c>
      <c r="T29" s="9" t="e">
        <f t="shared" si="5"/>
        <v>#DIV/0!</v>
      </c>
      <c r="U29" s="9" t="e">
        <f t="shared" si="5"/>
        <v>#DIV/0!</v>
      </c>
      <c r="V29" s="9" t="e">
        <f t="shared" si="5"/>
        <v>#DIV/0!</v>
      </c>
    </row>
    <row r="30" spans="1:22" x14ac:dyDescent="0.3">
      <c r="O30" s="9" t="s">
        <v>29</v>
      </c>
      <c r="P30" s="9">
        <f>(P25*P27-P24*P26)/(O33*P27-P24*P24)</f>
        <v>-2.1627045864145138E-19</v>
      </c>
      <c r="Q30" s="9">
        <f t="shared" si="4"/>
        <v>0.7</v>
      </c>
      <c r="R30" s="9" t="e">
        <f t="shared" si="5"/>
        <v>#DIV/0!</v>
      </c>
      <c r="S30" s="9">
        <f t="shared" si="6"/>
        <v>0</v>
      </c>
      <c r="T30" s="9" t="e">
        <f t="shared" si="5"/>
        <v>#DIV/0!</v>
      </c>
      <c r="U30" s="9" t="e">
        <f t="shared" si="5"/>
        <v>#DIV/0!</v>
      </c>
      <c r="V30" s="9" t="e">
        <f t="shared" si="5"/>
        <v>#DIV/0!</v>
      </c>
    </row>
    <row r="31" spans="1:22" x14ac:dyDescent="0.3">
      <c r="A31" t="s">
        <v>19</v>
      </c>
      <c r="B31" s="5">
        <f>P29*0.00000000000001</f>
        <v>5.4535917054826608E-34</v>
      </c>
      <c r="C31" t="s">
        <v>34</v>
      </c>
      <c r="D31" t="str">
        <f>ROUND(ABS((B31-6.626E-34)/6.626E-34)*100,2)&amp;"%"</f>
        <v>17.69%</v>
      </c>
      <c r="O31" s="9" t="s">
        <v>30</v>
      </c>
      <c r="P31" s="9">
        <f>P29*SQRT(O33/(O33*P27-P24*P24))</f>
        <v>2.6132783712600085E-20</v>
      </c>
      <c r="Q31" s="9">
        <f t="shared" si="4"/>
        <v>0.7</v>
      </c>
      <c r="R31" s="9" t="e">
        <f t="shared" si="5"/>
        <v>#DIV/0!</v>
      </c>
      <c r="S31" s="9">
        <f t="shared" si="6"/>
        <v>0</v>
      </c>
      <c r="T31" s="9" t="e">
        <f t="shared" si="5"/>
        <v>#DIV/0!</v>
      </c>
      <c r="U31" s="9" t="e">
        <f t="shared" si="5"/>
        <v>#DIV/0!</v>
      </c>
      <c r="V31" s="9" t="e">
        <f t="shared" si="5"/>
        <v>#DIV/0!</v>
      </c>
    </row>
    <row r="32" spans="1:22" x14ac:dyDescent="0.3">
      <c r="A32" t="s">
        <v>35</v>
      </c>
      <c r="B32" s="5">
        <f>-P30/P29*100000000000000</f>
        <v>396565181848923.81</v>
      </c>
      <c r="C32" t="s">
        <v>36</v>
      </c>
      <c r="D32" s="5">
        <f>6.63E-34*B32</f>
        <v>2.6292271556583647E-19</v>
      </c>
      <c r="O32" s="9" t="s">
        <v>31</v>
      </c>
      <c r="P32" s="9">
        <f>P29*SQRT(P27/(O33*P27-P24*P24))</f>
        <v>1.5712125842971161E-19</v>
      </c>
      <c r="Q32" s="9">
        <f t="shared" si="4"/>
        <v>0.7</v>
      </c>
      <c r="R32" s="9" t="e">
        <f t="shared" si="5"/>
        <v>#DIV/0!</v>
      </c>
      <c r="S32" s="9">
        <f t="shared" si="6"/>
        <v>0</v>
      </c>
      <c r="T32" s="9" t="e">
        <f t="shared" si="5"/>
        <v>#DIV/0!</v>
      </c>
      <c r="U32" s="9" t="e">
        <f t="shared" si="5"/>
        <v>#DIV/0!</v>
      </c>
      <c r="V32" s="9" t="e">
        <f t="shared" si="5"/>
        <v>#DIV/0!</v>
      </c>
    </row>
    <row r="33" spans="1:22" x14ac:dyDescent="0.3">
      <c r="O33" s="9">
        <v>5</v>
      </c>
      <c r="Q33" s="9">
        <f t="shared" si="4"/>
        <v>0.7</v>
      </c>
      <c r="R33" s="9" t="e">
        <f t="shared" si="5"/>
        <v>#DIV/0!</v>
      </c>
      <c r="S33" s="9">
        <f t="shared" si="6"/>
        <v>0</v>
      </c>
      <c r="T33" s="9" t="e">
        <f t="shared" si="5"/>
        <v>#DIV/0!</v>
      </c>
      <c r="U33" s="9" t="e">
        <f t="shared" si="5"/>
        <v>#DIV/0!</v>
      </c>
      <c r="V33" s="9" t="e">
        <f t="shared" si="5"/>
        <v>#DIV/0!</v>
      </c>
    </row>
    <row r="34" spans="1:22" x14ac:dyDescent="0.3">
      <c r="Q34" s="9">
        <f t="shared" si="4"/>
        <v>0.7</v>
      </c>
      <c r="R34" s="9" t="e">
        <f t="shared" si="5"/>
        <v>#DIV/0!</v>
      </c>
      <c r="S34" s="9">
        <f t="shared" si="6"/>
        <v>0</v>
      </c>
      <c r="T34" s="9" t="e">
        <f t="shared" si="5"/>
        <v>#DIV/0!</v>
      </c>
      <c r="U34" s="9" t="e">
        <f t="shared" si="5"/>
        <v>#DIV/0!</v>
      </c>
      <c r="V34" s="9" t="e">
        <f t="shared" si="5"/>
        <v>#DIV/0!</v>
      </c>
    </row>
    <row r="35" spans="1:22" x14ac:dyDescent="0.3">
      <c r="Q35" s="9">
        <f t="shared" si="4"/>
        <v>0.7</v>
      </c>
      <c r="R35" s="9" t="e">
        <f t="shared" si="5"/>
        <v>#DIV/0!</v>
      </c>
      <c r="S35" s="9">
        <f t="shared" si="6"/>
        <v>0</v>
      </c>
      <c r="T35" s="9" t="e">
        <f t="shared" si="5"/>
        <v>#DIV/0!</v>
      </c>
      <c r="U35" s="9" t="e">
        <f t="shared" si="5"/>
        <v>#DIV/0!</v>
      </c>
      <c r="V35" s="9" t="e">
        <f t="shared" si="5"/>
        <v>#DIV/0!</v>
      </c>
    </row>
    <row r="36" spans="1:22" x14ac:dyDescent="0.3">
      <c r="Q36" s="9">
        <f t="shared" si="4"/>
        <v>0.7</v>
      </c>
      <c r="R36" s="9" t="e">
        <f t="shared" si="5"/>
        <v>#DIV/0!</v>
      </c>
      <c r="S36" s="9">
        <f t="shared" si="6"/>
        <v>0</v>
      </c>
      <c r="T36" s="9" t="e">
        <f t="shared" si="5"/>
        <v>#DIV/0!</v>
      </c>
      <c r="U36" s="9" t="e">
        <f t="shared" si="5"/>
        <v>#DIV/0!</v>
      </c>
      <c r="V36" s="9" t="e">
        <f t="shared" si="5"/>
        <v>#DIV/0!</v>
      </c>
    </row>
    <row r="37" spans="1:22" x14ac:dyDescent="0.3">
      <c r="Q37" s="9">
        <f t="shared" si="4"/>
        <v>0.7</v>
      </c>
      <c r="R37" s="9" t="e">
        <f t="shared" si="5"/>
        <v>#DIV/0!</v>
      </c>
      <c r="S37" s="9">
        <f t="shared" si="6"/>
        <v>0</v>
      </c>
      <c r="T37" s="9" t="e">
        <f t="shared" si="5"/>
        <v>#DIV/0!</v>
      </c>
      <c r="U37" s="9" t="e">
        <f t="shared" si="5"/>
        <v>#DIV/0!</v>
      </c>
      <c r="V37" s="9" t="e">
        <f t="shared" si="5"/>
        <v>#DIV/0!</v>
      </c>
    </row>
    <row r="38" spans="1:22" x14ac:dyDescent="0.3">
      <c r="Q38" s="9">
        <f t="shared" si="4"/>
        <v>0.7</v>
      </c>
      <c r="R38" s="9" t="e">
        <f t="shared" si="5"/>
        <v>#DIV/0!</v>
      </c>
      <c r="S38" s="9">
        <f t="shared" si="6"/>
        <v>0</v>
      </c>
      <c r="T38" s="9" t="e">
        <f t="shared" si="5"/>
        <v>#DIV/0!</v>
      </c>
      <c r="U38" s="9" t="e">
        <f t="shared" si="5"/>
        <v>#DIV/0!</v>
      </c>
      <c r="V38" s="9" t="e">
        <f t="shared" si="5"/>
        <v>#DIV/0!</v>
      </c>
    </row>
    <row r="39" spans="1:22" x14ac:dyDescent="0.3">
      <c r="Q39" s="9">
        <f t="shared" si="4"/>
        <v>0.7</v>
      </c>
      <c r="R39" s="9" t="e">
        <f t="shared" si="5"/>
        <v>#DIV/0!</v>
      </c>
      <c r="S39" s="9">
        <f t="shared" si="6"/>
        <v>0</v>
      </c>
      <c r="T39" s="9" t="e">
        <f t="shared" si="5"/>
        <v>#DIV/0!</v>
      </c>
      <c r="U39" s="9" t="e">
        <f t="shared" si="5"/>
        <v>#DIV/0!</v>
      </c>
      <c r="V39" s="9" t="e">
        <f t="shared" si="5"/>
        <v>#DIV/0!</v>
      </c>
    </row>
    <row r="40" spans="1:22" x14ac:dyDescent="0.3">
      <c r="Q40" s="9">
        <f t="shared" si="4"/>
        <v>0.7</v>
      </c>
      <c r="R40" s="9" t="e">
        <f t="shared" si="5"/>
        <v>#DIV/0!</v>
      </c>
      <c r="S40" s="9">
        <f t="shared" si="6"/>
        <v>0</v>
      </c>
      <c r="T40" s="9" t="e">
        <f t="shared" si="5"/>
        <v>#DIV/0!</v>
      </c>
      <c r="U40" s="9" t="e">
        <f t="shared" si="5"/>
        <v>#DIV/0!</v>
      </c>
      <c r="V40" s="9" t="e">
        <f t="shared" si="5"/>
        <v>#DIV/0!</v>
      </c>
    </row>
    <row r="41" spans="1:22" x14ac:dyDescent="0.3">
      <c r="Q41" s="9">
        <f t="shared" si="4"/>
        <v>0.7</v>
      </c>
      <c r="R41" s="9" t="e">
        <f t="shared" si="5"/>
        <v>#DIV/0!</v>
      </c>
      <c r="S41" s="9">
        <f t="shared" si="6"/>
        <v>0</v>
      </c>
      <c r="T41" s="9" t="e">
        <f t="shared" si="5"/>
        <v>#DIV/0!</v>
      </c>
      <c r="U41" s="9" t="e">
        <f t="shared" si="5"/>
        <v>#DIV/0!</v>
      </c>
      <c r="V41" s="9" t="e">
        <f t="shared" si="5"/>
        <v>#DIV/0!</v>
      </c>
    </row>
    <row r="42" spans="1:22" x14ac:dyDescent="0.3">
      <c r="Q42" s="9">
        <f t="shared" si="4"/>
        <v>0.7</v>
      </c>
      <c r="R42" s="9" t="e">
        <f t="shared" si="5"/>
        <v>#DIV/0!</v>
      </c>
      <c r="S42" s="9">
        <f t="shared" si="6"/>
        <v>0</v>
      </c>
      <c r="T42" s="9" t="e">
        <f t="shared" si="5"/>
        <v>#DIV/0!</v>
      </c>
      <c r="U42" s="9" t="e">
        <f t="shared" si="5"/>
        <v>#DIV/0!</v>
      </c>
      <c r="V42" s="9" t="e">
        <f t="shared" si="5"/>
        <v>#DIV/0!</v>
      </c>
    </row>
    <row r="43" spans="1:22" x14ac:dyDescent="0.3">
      <c r="Q43" s="9">
        <f>IF(H3="",Q42,H3)</f>
        <v>0</v>
      </c>
      <c r="R43" s="9" t="e">
        <f t="shared" si="5"/>
        <v>#DIV/0!</v>
      </c>
      <c r="S43" s="9" t="e">
        <f>0/0</f>
        <v>#DIV/0!</v>
      </c>
      <c r="T43" s="9">
        <f>I3</f>
        <v>15</v>
      </c>
      <c r="U43" s="9" t="e">
        <f>0/0</f>
        <v>#DIV/0!</v>
      </c>
      <c r="V43" s="9" t="e">
        <f>0/0</f>
        <v>#DIV/0!</v>
      </c>
    </row>
    <row r="44" spans="1:22" x14ac:dyDescent="0.3">
      <c r="Q44" s="9">
        <f t="shared" ref="Q44:Q63" si="11">IF(H4="",Q43,H4)</f>
        <v>0.1</v>
      </c>
      <c r="R44" s="9" t="e">
        <f t="shared" si="5"/>
        <v>#DIV/0!</v>
      </c>
      <c r="S44" s="9" t="e">
        <f t="shared" si="5"/>
        <v>#DIV/0!</v>
      </c>
      <c r="T44" s="9">
        <f t="shared" ref="T44:T62" si="12">I4</f>
        <v>10</v>
      </c>
      <c r="U44" s="9" t="e">
        <f t="shared" si="5"/>
        <v>#DIV/0!</v>
      </c>
      <c r="V44" s="9" t="e">
        <f t="shared" si="5"/>
        <v>#DIV/0!</v>
      </c>
    </row>
    <row r="45" spans="1:22" x14ac:dyDescent="0.3">
      <c r="Q45" s="9">
        <f t="shared" si="11"/>
        <v>0.2</v>
      </c>
      <c r="R45" s="9" t="e">
        <f t="shared" si="5"/>
        <v>#DIV/0!</v>
      </c>
      <c r="S45" s="9" t="e">
        <f t="shared" si="5"/>
        <v>#DIV/0!</v>
      </c>
      <c r="T45" s="9">
        <f t="shared" si="12"/>
        <v>6</v>
      </c>
      <c r="U45" s="9" t="e">
        <f t="shared" si="5"/>
        <v>#DIV/0!</v>
      </c>
      <c r="V45" s="9" t="e">
        <f t="shared" si="5"/>
        <v>#DIV/0!</v>
      </c>
    </row>
    <row r="46" spans="1:22" x14ac:dyDescent="0.3">
      <c r="Q46" s="9">
        <f t="shared" si="11"/>
        <v>0.3</v>
      </c>
      <c r="R46" s="9" t="e">
        <f t="shared" si="5"/>
        <v>#DIV/0!</v>
      </c>
      <c r="S46" s="9" t="e">
        <f t="shared" si="5"/>
        <v>#DIV/0!</v>
      </c>
      <c r="T46" s="9">
        <f t="shared" si="12"/>
        <v>3</v>
      </c>
      <c r="U46" s="9" t="e">
        <f t="shared" si="5"/>
        <v>#DIV/0!</v>
      </c>
      <c r="V46" s="9" t="e">
        <f t="shared" si="5"/>
        <v>#DIV/0!</v>
      </c>
    </row>
    <row r="47" spans="1:22" x14ac:dyDescent="0.3">
      <c r="A47" t="s">
        <v>33</v>
      </c>
      <c r="B47" t="str">
        <f>"Kmax=("&amp;ROUND(P29*1E+23,0)/1E+23&amp;"±"&amp;ROUND(P31*1E+22,0)/1E+22&amp;")v+("&amp;ROUND(P30*1E+23,0)/1E+23&amp;"±"&amp;ROUND(P32*1E+22,0)/1E+22&amp;")"</f>
        <v>Kmax=(5.454E-20±2.61E-20)v+(-2.1627E-19±1.571E-19)</v>
      </c>
      <c r="Q47" s="9">
        <f t="shared" si="11"/>
        <v>0.4</v>
      </c>
      <c r="R47" s="9" t="e">
        <f t="shared" si="5"/>
        <v>#DIV/0!</v>
      </c>
      <c r="S47" s="9" t="e">
        <f t="shared" si="5"/>
        <v>#DIV/0!</v>
      </c>
      <c r="T47" s="9">
        <f t="shared" si="12"/>
        <v>1</v>
      </c>
      <c r="U47" s="9" t="e">
        <f t="shared" si="5"/>
        <v>#DIV/0!</v>
      </c>
      <c r="V47" s="9" t="e">
        <f t="shared" si="5"/>
        <v>#DIV/0!</v>
      </c>
    </row>
    <row r="48" spans="1:22" x14ac:dyDescent="0.3">
      <c r="Q48" s="9">
        <f t="shared" si="11"/>
        <v>0.5</v>
      </c>
      <c r="R48" s="9" t="e">
        <f t="shared" si="5"/>
        <v>#DIV/0!</v>
      </c>
      <c r="S48" s="9" t="e">
        <f t="shared" si="5"/>
        <v>#DIV/0!</v>
      </c>
      <c r="T48" s="9">
        <f t="shared" si="12"/>
        <v>0</v>
      </c>
      <c r="U48" s="9" t="e">
        <f t="shared" si="5"/>
        <v>#DIV/0!</v>
      </c>
      <c r="V48" s="9" t="e">
        <f t="shared" si="5"/>
        <v>#DIV/0!</v>
      </c>
    </row>
    <row r="49" spans="17:22" x14ac:dyDescent="0.3">
      <c r="Q49" s="9">
        <f t="shared" si="11"/>
        <v>0.6</v>
      </c>
      <c r="R49" s="9" t="e">
        <f t="shared" si="5"/>
        <v>#DIV/0!</v>
      </c>
      <c r="S49" s="9" t="e">
        <f t="shared" si="5"/>
        <v>#DIV/0!</v>
      </c>
      <c r="T49" s="9">
        <f t="shared" si="12"/>
        <v>0</v>
      </c>
      <c r="U49" s="9" t="e">
        <f t="shared" si="5"/>
        <v>#DIV/0!</v>
      </c>
      <c r="V49" s="9" t="e">
        <f t="shared" si="5"/>
        <v>#DIV/0!</v>
      </c>
    </row>
    <row r="50" spans="17:22" x14ac:dyDescent="0.3">
      <c r="Q50" s="9">
        <f t="shared" si="11"/>
        <v>0.7</v>
      </c>
      <c r="R50" s="9" t="e">
        <f t="shared" si="5"/>
        <v>#DIV/0!</v>
      </c>
      <c r="S50" s="9" t="e">
        <f t="shared" si="5"/>
        <v>#DIV/0!</v>
      </c>
      <c r="T50" s="9">
        <f t="shared" si="12"/>
        <v>0</v>
      </c>
      <c r="U50" s="9" t="e">
        <f t="shared" si="5"/>
        <v>#DIV/0!</v>
      </c>
      <c r="V50" s="9" t="e">
        <f t="shared" si="5"/>
        <v>#DIV/0!</v>
      </c>
    </row>
    <row r="51" spans="17:22" x14ac:dyDescent="0.3">
      <c r="Q51" s="9">
        <f t="shared" si="11"/>
        <v>0.8</v>
      </c>
      <c r="R51" s="9" t="e">
        <f t="shared" si="5"/>
        <v>#DIV/0!</v>
      </c>
      <c r="S51" s="9" t="e">
        <f t="shared" si="5"/>
        <v>#DIV/0!</v>
      </c>
      <c r="T51" s="9">
        <f t="shared" si="12"/>
        <v>0</v>
      </c>
      <c r="U51" s="9" t="e">
        <f t="shared" si="5"/>
        <v>#DIV/0!</v>
      </c>
      <c r="V51" s="9" t="e">
        <f t="shared" si="5"/>
        <v>#DIV/0!</v>
      </c>
    </row>
    <row r="52" spans="17:22" x14ac:dyDescent="0.3">
      <c r="Q52" s="9">
        <f t="shared" si="11"/>
        <v>0.8</v>
      </c>
      <c r="R52" s="9" t="e">
        <f t="shared" si="5"/>
        <v>#DIV/0!</v>
      </c>
      <c r="S52" s="9" t="e">
        <f t="shared" si="5"/>
        <v>#DIV/0!</v>
      </c>
      <c r="T52" s="9">
        <f t="shared" si="12"/>
        <v>0</v>
      </c>
      <c r="U52" s="9" t="e">
        <f t="shared" si="5"/>
        <v>#DIV/0!</v>
      </c>
      <c r="V52" s="9" t="e">
        <f t="shared" si="5"/>
        <v>#DIV/0!</v>
      </c>
    </row>
    <row r="53" spans="17:22" x14ac:dyDescent="0.3">
      <c r="Q53" s="9">
        <f t="shared" si="11"/>
        <v>0.8</v>
      </c>
      <c r="R53" s="9" t="e">
        <f t="shared" si="5"/>
        <v>#DIV/0!</v>
      </c>
      <c r="S53" s="9" t="e">
        <f t="shared" si="5"/>
        <v>#DIV/0!</v>
      </c>
      <c r="T53" s="9">
        <f t="shared" si="12"/>
        <v>0</v>
      </c>
      <c r="U53" s="9" t="e">
        <f t="shared" si="5"/>
        <v>#DIV/0!</v>
      </c>
      <c r="V53" s="9" t="e">
        <f t="shared" si="5"/>
        <v>#DIV/0!</v>
      </c>
    </row>
    <row r="54" spans="17:22" x14ac:dyDescent="0.3">
      <c r="Q54" s="9">
        <f t="shared" si="11"/>
        <v>0.8</v>
      </c>
      <c r="R54" s="9" t="e">
        <f t="shared" si="5"/>
        <v>#DIV/0!</v>
      </c>
      <c r="S54" s="9" t="e">
        <f t="shared" si="5"/>
        <v>#DIV/0!</v>
      </c>
      <c r="T54" s="9">
        <f t="shared" si="12"/>
        <v>0</v>
      </c>
      <c r="U54" s="9" t="e">
        <f t="shared" si="5"/>
        <v>#DIV/0!</v>
      </c>
      <c r="V54" s="9" t="e">
        <f t="shared" si="5"/>
        <v>#DIV/0!</v>
      </c>
    </row>
    <row r="55" spans="17:22" x14ac:dyDescent="0.3">
      <c r="Q55" s="9">
        <f t="shared" si="11"/>
        <v>0.8</v>
      </c>
      <c r="R55" s="9" t="e">
        <f t="shared" si="5"/>
        <v>#DIV/0!</v>
      </c>
      <c r="S55" s="9" t="e">
        <f t="shared" si="5"/>
        <v>#DIV/0!</v>
      </c>
      <c r="T55" s="9">
        <f t="shared" si="12"/>
        <v>0</v>
      </c>
      <c r="U55" s="9" t="e">
        <f t="shared" si="5"/>
        <v>#DIV/0!</v>
      </c>
      <c r="V55" s="9" t="e">
        <f t="shared" si="5"/>
        <v>#DIV/0!</v>
      </c>
    </row>
    <row r="56" spans="17:22" x14ac:dyDescent="0.3">
      <c r="Q56" s="9">
        <f t="shared" si="11"/>
        <v>0.8</v>
      </c>
      <c r="R56" s="9" t="e">
        <f t="shared" si="5"/>
        <v>#DIV/0!</v>
      </c>
      <c r="S56" s="9" t="e">
        <f t="shared" si="5"/>
        <v>#DIV/0!</v>
      </c>
      <c r="T56" s="9">
        <f t="shared" si="12"/>
        <v>0</v>
      </c>
      <c r="U56" s="9" t="e">
        <f t="shared" si="5"/>
        <v>#DIV/0!</v>
      </c>
      <c r="V56" s="9" t="e">
        <f t="shared" si="5"/>
        <v>#DIV/0!</v>
      </c>
    </row>
    <row r="57" spans="17:22" x14ac:dyDescent="0.3">
      <c r="Q57" s="9">
        <f t="shared" si="11"/>
        <v>0.8</v>
      </c>
      <c r="R57" s="9" t="e">
        <f t="shared" si="5"/>
        <v>#DIV/0!</v>
      </c>
      <c r="S57" s="9" t="e">
        <f t="shared" si="5"/>
        <v>#DIV/0!</v>
      </c>
      <c r="T57" s="9">
        <f t="shared" si="12"/>
        <v>0</v>
      </c>
      <c r="U57" s="9" t="e">
        <f t="shared" si="5"/>
        <v>#DIV/0!</v>
      </c>
      <c r="V57" s="9" t="e">
        <f t="shared" si="5"/>
        <v>#DIV/0!</v>
      </c>
    </row>
    <row r="58" spans="17:22" x14ac:dyDescent="0.3">
      <c r="Q58" s="9">
        <f t="shared" si="11"/>
        <v>0.8</v>
      </c>
      <c r="R58" s="9" t="e">
        <f t="shared" si="5"/>
        <v>#DIV/0!</v>
      </c>
      <c r="S58" s="9" t="e">
        <f t="shared" si="5"/>
        <v>#DIV/0!</v>
      </c>
      <c r="T58" s="9">
        <f t="shared" si="12"/>
        <v>0</v>
      </c>
      <c r="U58" s="9" t="e">
        <f t="shared" si="5"/>
        <v>#DIV/0!</v>
      </c>
      <c r="V58" s="9" t="e">
        <f t="shared" si="5"/>
        <v>#DIV/0!</v>
      </c>
    </row>
    <row r="59" spans="17:22" x14ac:dyDescent="0.3">
      <c r="Q59" s="9">
        <f t="shared" si="11"/>
        <v>0.8</v>
      </c>
      <c r="R59" s="9" t="e">
        <f t="shared" si="5"/>
        <v>#DIV/0!</v>
      </c>
      <c r="S59" s="9" t="e">
        <f t="shared" si="5"/>
        <v>#DIV/0!</v>
      </c>
      <c r="T59" s="9">
        <f t="shared" si="12"/>
        <v>0</v>
      </c>
      <c r="U59" s="9" t="e">
        <f t="shared" si="5"/>
        <v>#DIV/0!</v>
      </c>
      <c r="V59" s="9" t="e">
        <f t="shared" si="5"/>
        <v>#DIV/0!</v>
      </c>
    </row>
    <row r="60" spans="17:22" x14ac:dyDescent="0.3">
      <c r="Q60" s="9">
        <f t="shared" si="11"/>
        <v>0.8</v>
      </c>
      <c r="R60" s="9" t="e">
        <f t="shared" si="5"/>
        <v>#DIV/0!</v>
      </c>
      <c r="S60" s="9" t="e">
        <f t="shared" si="5"/>
        <v>#DIV/0!</v>
      </c>
      <c r="T60" s="9">
        <f t="shared" si="12"/>
        <v>0</v>
      </c>
      <c r="U60" s="9" t="e">
        <f t="shared" si="5"/>
        <v>#DIV/0!</v>
      </c>
      <c r="V60" s="9" t="e">
        <f t="shared" si="5"/>
        <v>#DIV/0!</v>
      </c>
    </row>
    <row r="61" spans="17:22" x14ac:dyDescent="0.3">
      <c r="Q61" s="9">
        <f t="shared" si="11"/>
        <v>0.8</v>
      </c>
      <c r="R61" s="9" t="e">
        <f t="shared" si="5"/>
        <v>#DIV/0!</v>
      </c>
      <c r="S61" s="9" t="e">
        <f t="shared" si="5"/>
        <v>#DIV/0!</v>
      </c>
      <c r="T61" s="9">
        <f t="shared" si="12"/>
        <v>0</v>
      </c>
      <c r="U61" s="9" t="e">
        <f t="shared" si="5"/>
        <v>#DIV/0!</v>
      </c>
      <c r="V61" s="9" t="e">
        <f t="shared" si="5"/>
        <v>#DIV/0!</v>
      </c>
    </row>
    <row r="62" spans="17:22" x14ac:dyDescent="0.3">
      <c r="Q62" s="9">
        <f t="shared" si="11"/>
        <v>0.8</v>
      </c>
      <c r="R62" s="9" t="e">
        <f t="shared" si="5"/>
        <v>#DIV/0!</v>
      </c>
      <c r="S62" s="9" t="e">
        <f t="shared" si="5"/>
        <v>#DIV/0!</v>
      </c>
      <c r="T62" s="9">
        <f t="shared" si="12"/>
        <v>0</v>
      </c>
      <c r="U62" s="9" t="e">
        <f t="shared" si="5"/>
        <v>#DIV/0!</v>
      </c>
      <c r="V62" s="9" t="e">
        <f t="shared" si="5"/>
        <v>#DIV/0!</v>
      </c>
    </row>
    <row r="63" spans="17:22" x14ac:dyDescent="0.3">
      <c r="Q63" s="9">
        <f>IF(J3="",Q62,J3)</f>
        <v>0</v>
      </c>
      <c r="R63" s="9" t="e">
        <f t="shared" si="5"/>
        <v>#DIV/0!</v>
      </c>
      <c r="S63" s="9" t="e">
        <f>0/0</f>
        <v>#DIV/0!</v>
      </c>
      <c r="T63" s="9" t="e">
        <f>0/0</f>
        <v>#DIV/0!</v>
      </c>
      <c r="U63" s="9">
        <f>K3</f>
        <v>15</v>
      </c>
      <c r="V63" s="9" t="e">
        <f>0/0</f>
        <v>#DIV/0!</v>
      </c>
    </row>
    <row r="64" spans="17:22" x14ac:dyDescent="0.3">
      <c r="Q64" s="9">
        <f>IF(J4="",Q63,J4)</f>
        <v>0.1</v>
      </c>
      <c r="R64" s="9" t="e">
        <f t="shared" si="5"/>
        <v>#DIV/0!</v>
      </c>
      <c r="S64" s="9" t="e">
        <f t="shared" si="5"/>
        <v>#DIV/0!</v>
      </c>
      <c r="T64" s="9" t="e">
        <f t="shared" si="5"/>
        <v>#DIV/0!</v>
      </c>
      <c r="U64" s="9">
        <f t="shared" ref="U64:U82" si="13">K4</f>
        <v>11</v>
      </c>
      <c r="V64" s="9" t="e">
        <f t="shared" si="5"/>
        <v>#DIV/0!</v>
      </c>
    </row>
    <row r="65" spans="17:22" x14ac:dyDescent="0.3">
      <c r="Q65" s="9">
        <f>IF(J5="",Q64,J5)</f>
        <v>0.2</v>
      </c>
      <c r="R65" s="9" t="e">
        <f t="shared" si="5"/>
        <v>#DIV/0!</v>
      </c>
      <c r="S65" s="9" t="e">
        <f t="shared" si="5"/>
        <v>#DIV/0!</v>
      </c>
      <c r="T65" s="9" t="e">
        <f t="shared" si="5"/>
        <v>#DIV/0!</v>
      </c>
      <c r="U65" s="9">
        <f t="shared" si="13"/>
        <v>7</v>
      </c>
      <c r="V65" s="9" t="e">
        <f t="shared" si="5"/>
        <v>#DIV/0!</v>
      </c>
    </row>
    <row r="66" spans="17:22" x14ac:dyDescent="0.3">
      <c r="Q66" s="9">
        <f>IF(J6="",Q65,J6)</f>
        <v>0.3</v>
      </c>
      <c r="R66" s="9" t="e">
        <f t="shared" si="5"/>
        <v>#DIV/0!</v>
      </c>
      <c r="S66" s="9" t="e">
        <f t="shared" si="5"/>
        <v>#DIV/0!</v>
      </c>
      <c r="T66" s="9" t="e">
        <f t="shared" si="5"/>
        <v>#DIV/0!</v>
      </c>
      <c r="U66" s="9">
        <f t="shared" si="13"/>
        <v>4</v>
      </c>
      <c r="V66" s="9" t="e">
        <f t="shared" si="5"/>
        <v>#DIV/0!</v>
      </c>
    </row>
    <row r="67" spans="17:22" x14ac:dyDescent="0.3">
      <c r="Q67" s="9">
        <f>IF(J7="",Q66,J7)</f>
        <v>0.4</v>
      </c>
      <c r="R67" s="9" t="e">
        <f t="shared" si="5"/>
        <v>#DIV/0!</v>
      </c>
      <c r="S67" s="9" t="e">
        <f t="shared" si="5"/>
        <v>#DIV/0!</v>
      </c>
      <c r="T67" s="9" t="e">
        <f t="shared" si="5"/>
        <v>#DIV/0!</v>
      </c>
      <c r="U67" s="9">
        <f t="shared" si="13"/>
        <v>2</v>
      </c>
      <c r="V67" s="9" t="e">
        <f t="shared" si="5"/>
        <v>#DIV/0!</v>
      </c>
    </row>
    <row r="68" spans="17:22" x14ac:dyDescent="0.3">
      <c r="Q68" s="9">
        <f>IF(J8="",Q67,J8)</f>
        <v>0.5</v>
      </c>
      <c r="R68" s="9" t="e">
        <f t="shared" si="5"/>
        <v>#DIV/0!</v>
      </c>
      <c r="S68" s="9" t="e">
        <f t="shared" si="5"/>
        <v>#DIV/0!</v>
      </c>
      <c r="T68" s="9" t="e">
        <f t="shared" si="5"/>
        <v>#DIV/0!</v>
      </c>
      <c r="U68" s="9">
        <f t="shared" si="13"/>
        <v>1</v>
      </c>
      <c r="V68" s="9" t="e">
        <f t="shared" si="5"/>
        <v>#DIV/0!</v>
      </c>
    </row>
    <row r="69" spans="17:22" x14ac:dyDescent="0.3">
      <c r="Q69" s="9">
        <f>IF(J9="",Q68,J9)</f>
        <v>0.6</v>
      </c>
      <c r="R69" s="9" t="e">
        <f t="shared" si="5"/>
        <v>#DIV/0!</v>
      </c>
      <c r="S69" s="9" t="e">
        <f t="shared" si="5"/>
        <v>#DIV/0!</v>
      </c>
      <c r="T69" s="9" t="e">
        <f t="shared" si="5"/>
        <v>#DIV/0!</v>
      </c>
      <c r="U69" s="9">
        <f t="shared" si="13"/>
        <v>0</v>
      </c>
      <c r="V69" s="9" t="e">
        <f t="shared" si="5"/>
        <v>#DIV/0!</v>
      </c>
    </row>
    <row r="70" spans="17:22" x14ac:dyDescent="0.3">
      <c r="Q70" s="9">
        <f>IF(J10="",Q69,J10)</f>
        <v>0.7</v>
      </c>
      <c r="R70" s="9" t="e">
        <f t="shared" si="5"/>
        <v>#DIV/0!</v>
      </c>
      <c r="S70" s="9" t="e">
        <f t="shared" si="5"/>
        <v>#DIV/0!</v>
      </c>
      <c r="T70" s="9" t="e">
        <f t="shared" si="5"/>
        <v>#DIV/0!</v>
      </c>
      <c r="U70" s="9">
        <f t="shared" si="13"/>
        <v>0</v>
      </c>
      <c r="V70" s="9" t="e">
        <f t="shared" si="5"/>
        <v>#DIV/0!</v>
      </c>
    </row>
    <row r="71" spans="17:22" x14ac:dyDescent="0.3">
      <c r="Q71" s="9">
        <f>IF(J11="",Q70,J11)</f>
        <v>0.8</v>
      </c>
      <c r="R71" s="9" t="e">
        <f t="shared" si="5"/>
        <v>#DIV/0!</v>
      </c>
      <c r="S71" s="9" t="e">
        <f t="shared" si="5"/>
        <v>#DIV/0!</v>
      </c>
      <c r="T71" s="9" t="e">
        <f t="shared" si="5"/>
        <v>#DIV/0!</v>
      </c>
      <c r="U71" s="9">
        <f t="shared" si="13"/>
        <v>0</v>
      </c>
      <c r="V71" s="9" t="e">
        <f t="shared" si="5"/>
        <v>#DIV/0!</v>
      </c>
    </row>
    <row r="72" spans="17:22" x14ac:dyDescent="0.3">
      <c r="Q72" s="9">
        <f>IF(J12="",Q71,J12)</f>
        <v>0.9</v>
      </c>
      <c r="R72" s="9" t="e">
        <f t="shared" si="5"/>
        <v>#DIV/0!</v>
      </c>
      <c r="S72" s="9" t="e">
        <f t="shared" si="5"/>
        <v>#DIV/0!</v>
      </c>
      <c r="T72" s="9" t="e">
        <f t="shared" si="5"/>
        <v>#DIV/0!</v>
      </c>
      <c r="U72" s="9">
        <f t="shared" si="13"/>
        <v>0</v>
      </c>
      <c r="V72" s="9" t="e">
        <f t="shared" si="5"/>
        <v>#DIV/0!</v>
      </c>
    </row>
    <row r="73" spans="17:22" x14ac:dyDescent="0.3">
      <c r="Q73" s="9">
        <f>IF(J13="",Q72,J13)</f>
        <v>1</v>
      </c>
      <c r="R73" s="9" t="e">
        <f t="shared" si="5"/>
        <v>#DIV/0!</v>
      </c>
      <c r="S73" s="9" t="e">
        <f t="shared" si="5"/>
        <v>#DIV/0!</v>
      </c>
      <c r="T73" s="9" t="e">
        <f t="shared" si="5"/>
        <v>#DIV/0!</v>
      </c>
      <c r="U73" s="9">
        <f t="shared" si="13"/>
        <v>0</v>
      </c>
      <c r="V73" s="9" t="e">
        <f t="shared" si="5"/>
        <v>#DIV/0!</v>
      </c>
    </row>
    <row r="74" spans="17:22" x14ac:dyDescent="0.3">
      <c r="Q74" s="9">
        <f>IF(J14="",Q73,J14)</f>
        <v>1.1000000000000001</v>
      </c>
      <c r="R74" s="9" t="e">
        <f t="shared" si="5"/>
        <v>#DIV/0!</v>
      </c>
      <c r="S74" s="9" t="e">
        <f t="shared" si="5"/>
        <v>#DIV/0!</v>
      </c>
      <c r="T74" s="9" t="e">
        <f t="shared" si="5"/>
        <v>#DIV/0!</v>
      </c>
      <c r="U74" s="9">
        <f t="shared" si="13"/>
        <v>0</v>
      </c>
      <c r="V74" s="9" t="e">
        <f t="shared" si="5"/>
        <v>#DIV/0!</v>
      </c>
    </row>
    <row r="75" spans="17:22" x14ac:dyDescent="0.3">
      <c r="Q75" s="9">
        <f>IF(J15="",Q74,J15)</f>
        <v>1.2</v>
      </c>
      <c r="R75" s="9" t="e">
        <f t="shared" si="5"/>
        <v>#DIV/0!</v>
      </c>
      <c r="S75" s="9" t="e">
        <f t="shared" si="5"/>
        <v>#DIV/0!</v>
      </c>
      <c r="T75" s="9" t="e">
        <f t="shared" si="5"/>
        <v>#DIV/0!</v>
      </c>
      <c r="U75" s="9">
        <f t="shared" si="13"/>
        <v>0</v>
      </c>
      <c r="V75" s="9" t="e">
        <f t="shared" si="5"/>
        <v>#DIV/0!</v>
      </c>
    </row>
    <row r="76" spans="17:22" x14ac:dyDescent="0.3">
      <c r="Q76" s="9">
        <f>IF(J16="",Q75,J16)</f>
        <v>1.3</v>
      </c>
      <c r="R76" s="9" t="e">
        <f t="shared" si="5"/>
        <v>#DIV/0!</v>
      </c>
      <c r="S76" s="9" t="e">
        <f t="shared" si="5"/>
        <v>#DIV/0!</v>
      </c>
      <c r="T76" s="9" t="e">
        <f t="shared" si="5"/>
        <v>#DIV/0!</v>
      </c>
      <c r="U76" s="9">
        <f t="shared" si="13"/>
        <v>0</v>
      </c>
      <c r="V76" s="9" t="e">
        <f t="shared" si="5"/>
        <v>#DIV/0!</v>
      </c>
    </row>
    <row r="77" spans="17:22" x14ac:dyDescent="0.3">
      <c r="Q77" s="9">
        <f>IF(J17="",Q76,J17)</f>
        <v>1.4</v>
      </c>
      <c r="R77" s="9" t="e">
        <f t="shared" si="5"/>
        <v>#DIV/0!</v>
      </c>
      <c r="S77" s="9" t="e">
        <f t="shared" si="5"/>
        <v>#DIV/0!</v>
      </c>
      <c r="T77" s="9" t="e">
        <f t="shared" si="5"/>
        <v>#DIV/0!</v>
      </c>
      <c r="U77" s="9">
        <f t="shared" si="13"/>
        <v>0</v>
      </c>
      <c r="V77" s="9" t="e">
        <f t="shared" si="5"/>
        <v>#DIV/0!</v>
      </c>
    </row>
    <row r="78" spans="17:22" x14ac:dyDescent="0.3">
      <c r="Q78" s="9">
        <f>IF(J18="",Q77,J18)</f>
        <v>1.5</v>
      </c>
      <c r="R78" s="9" t="e">
        <f t="shared" si="5"/>
        <v>#DIV/0!</v>
      </c>
      <c r="S78" s="9" t="e">
        <f t="shared" si="5"/>
        <v>#DIV/0!</v>
      </c>
      <c r="T78" s="9" t="e">
        <f t="shared" si="5"/>
        <v>#DIV/0!</v>
      </c>
      <c r="U78" s="9">
        <f t="shared" si="13"/>
        <v>0</v>
      </c>
      <c r="V78" s="9" t="e">
        <f t="shared" si="5"/>
        <v>#DIV/0!</v>
      </c>
    </row>
    <row r="79" spans="17:22" x14ac:dyDescent="0.3">
      <c r="Q79" s="9">
        <f>IF(J19="",Q78,J19)</f>
        <v>1.5</v>
      </c>
      <c r="R79" s="9" t="e">
        <f t="shared" si="5"/>
        <v>#DIV/0!</v>
      </c>
      <c r="S79" s="9" t="e">
        <f t="shared" si="5"/>
        <v>#DIV/0!</v>
      </c>
      <c r="T79" s="9" t="e">
        <f t="shared" si="5"/>
        <v>#DIV/0!</v>
      </c>
      <c r="U79" s="9">
        <f t="shared" si="13"/>
        <v>0</v>
      </c>
      <c r="V79" s="9" t="e">
        <f t="shared" si="5"/>
        <v>#DIV/0!</v>
      </c>
    </row>
    <row r="80" spans="17:22" x14ac:dyDescent="0.3">
      <c r="Q80" s="9">
        <f>IF(J20="",Q79,J20)</f>
        <v>1.5</v>
      </c>
      <c r="R80" s="9" t="e">
        <f t="shared" si="5"/>
        <v>#DIV/0!</v>
      </c>
      <c r="S80" s="9" t="e">
        <f t="shared" si="5"/>
        <v>#DIV/0!</v>
      </c>
      <c r="T80" s="9" t="e">
        <f t="shared" si="5"/>
        <v>#DIV/0!</v>
      </c>
      <c r="U80" s="9">
        <f t="shared" si="13"/>
        <v>0</v>
      </c>
      <c r="V80" s="9" t="e">
        <f t="shared" si="5"/>
        <v>#DIV/0!</v>
      </c>
    </row>
    <row r="81" spans="17:22" x14ac:dyDescent="0.3">
      <c r="Q81" s="9">
        <f>IF(J21="",Q80,J21)</f>
        <v>1.5</v>
      </c>
      <c r="R81" s="9" t="e">
        <f t="shared" si="5"/>
        <v>#DIV/0!</v>
      </c>
      <c r="S81" s="9" t="e">
        <f t="shared" si="5"/>
        <v>#DIV/0!</v>
      </c>
      <c r="T81" s="9" t="e">
        <f t="shared" si="5"/>
        <v>#DIV/0!</v>
      </c>
      <c r="U81" s="9">
        <f t="shared" si="13"/>
        <v>0</v>
      </c>
      <c r="V81" s="9" t="e">
        <f t="shared" si="5"/>
        <v>#DIV/0!</v>
      </c>
    </row>
    <row r="82" spans="17:22" x14ac:dyDescent="0.3">
      <c r="Q82" s="9">
        <f>IF(J22="",Q81,J22)</f>
        <v>1.5</v>
      </c>
      <c r="R82" s="9" t="e">
        <f t="shared" si="5"/>
        <v>#DIV/0!</v>
      </c>
      <c r="S82" s="9" t="e">
        <f t="shared" si="5"/>
        <v>#DIV/0!</v>
      </c>
      <c r="T82" s="9" t="e">
        <f t="shared" si="5"/>
        <v>#DIV/0!</v>
      </c>
      <c r="U82" s="9">
        <f t="shared" si="13"/>
        <v>0</v>
      </c>
      <c r="V82" s="9" t="e">
        <f t="shared" si="5"/>
        <v>#DIV/0!</v>
      </c>
    </row>
    <row r="83" spans="17:22" x14ac:dyDescent="0.3">
      <c r="Q83" s="9">
        <f>IF(L3="",Q82,L3)</f>
        <v>0</v>
      </c>
      <c r="R83" s="9" t="e">
        <f t="shared" si="5"/>
        <v>#DIV/0!</v>
      </c>
      <c r="S83" s="9" t="e">
        <f>0/0</f>
        <v>#DIV/0!</v>
      </c>
      <c r="T83" s="9" t="e">
        <f>0/0</f>
        <v>#DIV/0!</v>
      </c>
      <c r="U83" s="9" t="e">
        <f>0/0</f>
        <v>#DIV/0!</v>
      </c>
      <c r="V83" s="9">
        <f>M3</f>
        <v>15</v>
      </c>
    </row>
    <row r="84" spans="17:22" x14ac:dyDescent="0.3">
      <c r="Q84" s="9">
        <f t="shared" ref="Q84:Q102" si="14">IF(L4="",Q83,L4)</f>
        <v>0.1</v>
      </c>
      <c r="R84" s="9" t="e">
        <f t="shared" si="5"/>
        <v>#DIV/0!</v>
      </c>
      <c r="S84" s="9" t="e">
        <f t="shared" si="5"/>
        <v>#DIV/0!</v>
      </c>
      <c r="T84" s="9" t="e">
        <f t="shared" si="5"/>
        <v>#DIV/0!</v>
      </c>
      <c r="U84" s="9" t="e">
        <f t="shared" si="5"/>
        <v>#DIV/0!</v>
      </c>
      <c r="V84" s="9">
        <f t="shared" ref="V84:V102" si="15">M4</f>
        <v>12</v>
      </c>
    </row>
    <row r="85" spans="17:22" x14ac:dyDescent="0.3">
      <c r="Q85" s="9">
        <f t="shared" si="14"/>
        <v>0.2</v>
      </c>
      <c r="R85" s="9" t="e">
        <f t="shared" si="5"/>
        <v>#DIV/0!</v>
      </c>
      <c r="S85" s="9" t="e">
        <f t="shared" si="5"/>
        <v>#DIV/0!</v>
      </c>
      <c r="T85" s="9" t="e">
        <f t="shared" si="5"/>
        <v>#DIV/0!</v>
      </c>
      <c r="U85" s="9" t="e">
        <f t="shared" si="5"/>
        <v>#DIV/0!</v>
      </c>
      <c r="V85" s="9">
        <f t="shared" si="15"/>
        <v>9</v>
      </c>
    </row>
    <row r="86" spans="17:22" x14ac:dyDescent="0.3">
      <c r="Q86" s="9">
        <f t="shared" si="14"/>
        <v>0.3</v>
      </c>
      <c r="R86" s="9" t="e">
        <f t="shared" si="5"/>
        <v>#DIV/0!</v>
      </c>
      <c r="S86" s="9" t="e">
        <f t="shared" si="5"/>
        <v>#DIV/0!</v>
      </c>
      <c r="T86" s="9" t="e">
        <f t="shared" si="5"/>
        <v>#DIV/0!</v>
      </c>
      <c r="U86" s="9" t="e">
        <f t="shared" si="5"/>
        <v>#DIV/0!</v>
      </c>
      <c r="V86" s="9">
        <f t="shared" si="15"/>
        <v>5</v>
      </c>
    </row>
    <row r="87" spans="17:22" x14ac:dyDescent="0.3">
      <c r="Q87" s="9">
        <f t="shared" si="14"/>
        <v>0.4</v>
      </c>
      <c r="R87" s="9" t="e">
        <f t="shared" si="5"/>
        <v>#DIV/0!</v>
      </c>
      <c r="S87" s="9" t="e">
        <f t="shared" si="5"/>
        <v>#DIV/0!</v>
      </c>
      <c r="T87" s="9" t="e">
        <f t="shared" si="5"/>
        <v>#DIV/0!</v>
      </c>
      <c r="U87" s="9" t="e">
        <f t="shared" si="5"/>
        <v>#DIV/0!</v>
      </c>
      <c r="V87" s="9">
        <f t="shared" si="15"/>
        <v>4</v>
      </c>
    </row>
    <row r="88" spans="17:22" x14ac:dyDescent="0.3">
      <c r="Q88" s="9">
        <f t="shared" si="14"/>
        <v>0.5</v>
      </c>
      <c r="R88" s="9" t="e">
        <f t="shared" ref="R88:T102" si="16">0/0</f>
        <v>#DIV/0!</v>
      </c>
      <c r="S88" s="9" t="e">
        <f t="shared" si="16"/>
        <v>#DIV/0!</v>
      </c>
      <c r="T88" s="9" t="e">
        <f t="shared" si="16"/>
        <v>#DIV/0!</v>
      </c>
      <c r="U88" s="9" t="e">
        <f t="shared" ref="U88:U102" si="17">0/0</f>
        <v>#DIV/0!</v>
      </c>
      <c r="V88" s="9">
        <f t="shared" si="15"/>
        <v>3</v>
      </c>
    </row>
    <row r="89" spans="17:22" x14ac:dyDescent="0.3">
      <c r="Q89" s="9">
        <f t="shared" si="14"/>
        <v>0.6</v>
      </c>
      <c r="R89" s="9" t="e">
        <f t="shared" si="16"/>
        <v>#DIV/0!</v>
      </c>
      <c r="S89" s="9" t="e">
        <f t="shared" si="16"/>
        <v>#DIV/0!</v>
      </c>
      <c r="T89" s="9" t="e">
        <f t="shared" si="16"/>
        <v>#DIV/0!</v>
      </c>
      <c r="U89" s="9" t="e">
        <f t="shared" si="17"/>
        <v>#DIV/0!</v>
      </c>
      <c r="V89" s="9">
        <f t="shared" si="15"/>
        <v>2</v>
      </c>
    </row>
    <row r="90" spans="17:22" x14ac:dyDescent="0.3">
      <c r="Q90" s="9">
        <f t="shared" si="14"/>
        <v>0.7</v>
      </c>
      <c r="R90" s="9" t="e">
        <f t="shared" si="16"/>
        <v>#DIV/0!</v>
      </c>
      <c r="S90" s="9" t="e">
        <f t="shared" si="16"/>
        <v>#DIV/0!</v>
      </c>
      <c r="T90" s="9" t="e">
        <f t="shared" si="16"/>
        <v>#DIV/0!</v>
      </c>
      <c r="U90" s="9" t="e">
        <f t="shared" si="17"/>
        <v>#DIV/0!</v>
      </c>
      <c r="V90" s="9">
        <f t="shared" si="15"/>
        <v>1</v>
      </c>
    </row>
    <row r="91" spans="17:22" x14ac:dyDescent="0.3">
      <c r="Q91" s="9">
        <f t="shared" si="14"/>
        <v>0.8</v>
      </c>
      <c r="R91" s="9" t="e">
        <f t="shared" si="16"/>
        <v>#DIV/0!</v>
      </c>
      <c r="S91" s="9" t="e">
        <f t="shared" si="16"/>
        <v>#DIV/0!</v>
      </c>
      <c r="T91" s="9" t="e">
        <f t="shared" si="16"/>
        <v>#DIV/0!</v>
      </c>
      <c r="U91" s="9" t="e">
        <f t="shared" si="17"/>
        <v>#DIV/0!</v>
      </c>
      <c r="V91" s="9">
        <f t="shared" si="15"/>
        <v>1</v>
      </c>
    </row>
    <row r="92" spans="17:22" x14ac:dyDescent="0.3">
      <c r="Q92" s="9">
        <f t="shared" si="14"/>
        <v>0.9</v>
      </c>
      <c r="R92" s="9" t="e">
        <f t="shared" si="16"/>
        <v>#DIV/0!</v>
      </c>
      <c r="S92" s="9" t="e">
        <f t="shared" si="16"/>
        <v>#DIV/0!</v>
      </c>
      <c r="T92" s="9" t="e">
        <f t="shared" si="16"/>
        <v>#DIV/0!</v>
      </c>
      <c r="U92" s="9" t="e">
        <f t="shared" si="17"/>
        <v>#DIV/0!</v>
      </c>
      <c r="V92" s="9">
        <f t="shared" si="15"/>
        <v>0</v>
      </c>
    </row>
    <row r="93" spans="17:22" x14ac:dyDescent="0.3">
      <c r="Q93" s="9">
        <f t="shared" si="14"/>
        <v>1</v>
      </c>
      <c r="R93" s="9" t="e">
        <f t="shared" si="16"/>
        <v>#DIV/0!</v>
      </c>
      <c r="S93" s="9" t="e">
        <f t="shared" si="16"/>
        <v>#DIV/0!</v>
      </c>
      <c r="T93" s="9" t="e">
        <f t="shared" si="16"/>
        <v>#DIV/0!</v>
      </c>
      <c r="U93" s="9" t="e">
        <f t="shared" si="17"/>
        <v>#DIV/0!</v>
      </c>
      <c r="V93" s="9">
        <f t="shared" si="15"/>
        <v>0</v>
      </c>
    </row>
    <row r="94" spans="17:22" x14ac:dyDescent="0.3">
      <c r="Q94" s="9">
        <f t="shared" si="14"/>
        <v>1.1000000000000001</v>
      </c>
      <c r="R94" s="9" t="e">
        <f t="shared" si="16"/>
        <v>#DIV/0!</v>
      </c>
      <c r="S94" s="9" t="e">
        <f t="shared" si="16"/>
        <v>#DIV/0!</v>
      </c>
      <c r="T94" s="9" t="e">
        <f t="shared" si="16"/>
        <v>#DIV/0!</v>
      </c>
      <c r="U94" s="9" t="e">
        <f t="shared" si="17"/>
        <v>#DIV/0!</v>
      </c>
      <c r="V94" s="9">
        <f t="shared" si="15"/>
        <v>0</v>
      </c>
    </row>
    <row r="95" spans="17:22" x14ac:dyDescent="0.3">
      <c r="Q95" s="9">
        <f t="shared" si="14"/>
        <v>1.2</v>
      </c>
      <c r="R95" s="9" t="e">
        <f t="shared" si="16"/>
        <v>#DIV/0!</v>
      </c>
      <c r="S95" s="9" t="e">
        <f t="shared" si="16"/>
        <v>#DIV/0!</v>
      </c>
      <c r="T95" s="9" t="e">
        <f t="shared" si="16"/>
        <v>#DIV/0!</v>
      </c>
      <c r="U95" s="9" t="e">
        <f t="shared" si="17"/>
        <v>#DIV/0!</v>
      </c>
      <c r="V95" s="9">
        <f t="shared" si="15"/>
        <v>0</v>
      </c>
    </row>
    <row r="96" spans="17:22" x14ac:dyDescent="0.3">
      <c r="Q96" s="9">
        <f t="shared" si="14"/>
        <v>1.3</v>
      </c>
      <c r="R96" s="9" t="e">
        <f t="shared" si="16"/>
        <v>#DIV/0!</v>
      </c>
      <c r="S96" s="9" t="e">
        <f t="shared" si="16"/>
        <v>#DIV/0!</v>
      </c>
      <c r="T96" s="9" t="e">
        <f t="shared" si="16"/>
        <v>#DIV/0!</v>
      </c>
      <c r="U96" s="9" t="e">
        <f t="shared" si="17"/>
        <v>#DIV/0!</v>
      </c>
      <c r="V96" s="9">
        <f t="shared" si="15"/>
        <v>0</v>
      </c>
    </row>
    <row r="97" spans="17:22" x14ac:dyDescent="0.3">
      <c r="Q97" s="9">
        <f t="shared" si="14"/>
        <v>1.4</v>
      </c>
      <c r="R97" s="9" t="e">
        <f t="shared" si="16"/>
        <v>#DIV/0!</v>
      </c>
      <c r="S97" s="9" t="e">
        <f t="shared" si="16"/>
        <v>#DIV/0!</v>
      </c>
      <c r="T97" s="9" t="e">
        <f t="shared" si="16"/>
        <v>#DIV/0!</v>
      </c>
      <c r="U97" s="9" t="e">
        <f t="shared" si="17"/>
        <v>#DIV/0!</v>
      </c>
      <c r="V97" s="9">
        <f t="shared" si="15"/>
        <v>0</v>
      </c>
    </row>
    <row r="98" spans="17:22" x14ac:dyDescent="0.3">
      <c r="Q98" s="9">
        <f t="shared" si="14"/>
        <v>1.5</v>
      </c>
      <c r="R98" s="9" t="e">
        <f t="shared" si="16"/>
        <v>#DIV/0!</v>
      </c>
      <c r="S98" s="9" t="e">
        <f t="shared" si="16"/>
        <v>#DIV/0!</v>
      </c>
      <c r="T98" s="9" t="e">
        <f t="shared" si="16"/>
        <v>#DIV/0!</v>
      </c>
      <c r="U98" s="9" t="e">
        <f t="shared" si="17"/>
        <v>#DIV/0!</v>
      </c>
      <c r="V98" s="9">
        <f t="shared" si="15"/>
        <v>0</v>
      </c>
    </row>
    <row r="99" spans="17:22" x14ac:dyDescent="0.3">
      <c r="Q99" s="9">
        <f t="shared" si="14"/>
        <v>1.6</v>
      </c>
      <c r="R99" s="9" t="e">
        <f t="shared" si="16"/>
        <v>#DIV/0!</v>
      </c>
      <c r="S99" s="9" t="e">
        <f t="shared" si="16"/>
        <v>#DIV/0!</v>
      </c>
      <c r="T99" s="9" t="e">
        <f t="shared" si="16"/>
        <v>#DIV/0!</v>
      </c>
      <c r="U99" s="9" t="e">
        <f t="shared" si="17"/>
        <v>#DIV/0!</v>
      </c>
      <c r="V99" s="9">
        <f t="shared" si="15"/>
        <v>0</v>
      </c>
    </row>
    <row r="100" spans="17:22" x14ac:dyDescent="0.3">
      <c r="Q100" s="9">
        <f t="shared" si="14"/>
        <v>1.7</v>
      </c>
      <c r="R100" s="9" t="e">
        <f t="shared" si="16"/>
        <v>#DIV/0!</v>
      </c>
      <c r="S100" s="9" t="e">
        <f t="shared" si="16"/>
        <v>#DIV/0!</v>
      </c>
      <c r="T100" s="9" t="e">
        <f t="shared" si="16"/>
        <v>#DIV/0!</v>
      </c>
      <c r="U100" s="9" t="e">
        <f t="shared" si="17"/>
        <v>#DIV/0!</v>
      </c>
      <c r="V100" s="9">
        <f t="shared" si="15"/>
        <v>0</v>
      </c>
    </row>
    <row r="101" spans="17:22" x14ac:dyDescent="0.3">
      <c r="Q101" s="9">
        <f t="shared" si="14"/>
        <v>1.8</v>
      </c>
      <c r="R101" s="9" t="e">
        <f t="shared" si="16"/>
        <v>#DIV/0!</v>
      </c>
      <c r="S101" s="9" t="e">
        <f t="shared" si="16"/>
        <v>#DIV/0!</v>
      </c>
      <c r="T101" s="9" t="e">
        <f t="shared" si="16"/>
        <v>#DIV/0!</v>
      </c>
      <c r="U101" s="9" t="e">
        <f t="shared" si="17"/>
        <v>#DIV/0!</v>
      </c>
      <c r="V101" s="9">
        <f t="shared" si="15"/>
        <v>0</v>
      </c>
    </row>
    <row r="102" spans="17:22" x14ac:dyDescent="0.3">
      <c r="Q102" s="9">
        <f t="shared" si="14"/>
        <v>1.9</v>
      </c>
      <c r="R102" s="9" t="e">
        <f t="shared" si="16"/>
        <v>#DIV/0!</v>
      </c>
      <c r="S102" s="9" t="e">
        <f t="shared" si="16"/>
        <v>#DIV/0!</v>
      </c>
      <c r="T102" s="9" t="e">
        <f t="shared" si="16"/>
        <v>#DIV/0!</v>
      </c>
      <c r="U102" s="9" t="e">
        <f t="shared" si="17"/>
        <v>#DIV/0!</v>
      </c>
      <c r="V102" s="9">
        <f t="shared" si="15"/>
        <v>0</v>
      </c>
    </row>
  </sheetData>
  <mergeCells count="5">
    <mergeCell ref="D1:E1"/>
    <mergeCell ref="F1:G1"/>
    <mergeCell ref="H1:I1"/>
    <mergeCell ref="J1:K1"/>
    <mergeCell ref="L1:M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2021-12-01T06:55:53Z</dcterms:created>
  <dcterms:modified xsi:type="dcterms:W3CDTF">2021-12-01T14:46:08Z</dcterms:modified>
</cp:coreProperties>
</file>