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bookViews>
    <workbookView xWindow="0" yWindow="0" windowWidth="15345" windowHeight="6675"/>
  </bookViews>
  <sheets>
    <sheet name="Sheet1" sheetId="2" r:id="rId1"/>
  </sheets>
  <definedNames>
    <definedName name="차트1">Sheet1!$J$15</definedName>
  </definedNames>
  <calcPr calcId="162913"/>
</workbook>
</file>

<file path=xl/calcChain.xml><?xml version="1.0" encoding="utf-8"?>
<calcChain xmlns="http://schemas.openxmlformats.org/spreadsheetml/2006/main">
  <c r="O10" i="2" l="1"/>
  <c r="O11" i="2"/>
  <c r="J8" i="2"/>
  <c r="J9" i="2"/>
  <c r="J10" i="2"/>
  <c r="J11" i="2"/>
  <c r="J12" i="2"/>
  <c r="O12" i="2" s="1"/>
  <c r="J7" i="2"/>
  <c r="O7" i="2" s="1"/>
  <c r="D1" i="2"/>
  <c r="D8" i="2"/>
  <c r="D9" i="2"/>
  <c r="D10" i="2"/>
  <c r="D11" i="2"/>
  <c r="D12" i="2"/>
  <c r="D7" i="2"/>
  <c r="E7" i="2" s="1"/>
  <c r="D4" i="2"/>
  <c r="E12" i="2" s="1"/>
  <c r="G7" i="2" l="1"/>
  <c r="G11" i="2"/>
  <c r="G10" i="2"/>
  <c r="G8" i="2"/>
  <c r="G12" i="2"/>
  <c r="M12" i="2" s="1"/>
  <c r="G9" i="2"/>
  <c r="E9" i="2"/>
  <c r="F7" i="2"/>
  <c r="L7" i="2" s="1"/>
  <c r="F9" i="2"/>
  <c r="L9" i="2" s="1"/>
  <c r="L12" i="2"/>
  <c r="P12" i="2" s="1"/>
  <c r="F12" i="2"/>
  <c r="E8" i="2"/>
  <c r="O9" i="2"/>
  <c r="R9" i="2" s="1"/>
  <c r="O8" i="2"/>
  <c r="E10" i="2"/>
  <c r="R6" i="2"/>
  <c r="E11" i="2"/>
  <c r="H12" i="2" l="1"/>
  <c r="N12" i="2"/>
  <c r="P9" i="2"/>
  <c r="N9" i="2"/>
  <c r="N7" i="2"/>
  <c r="P7" i="2"/>
  <c r="F11" i="2"/>
  <c r="L11" i="2" s="1"/>
  <c r="F8" i="2"/>
  <c r="H8" i="2" s="1"/>
  <c r="L10" i="2"/>
  <c r="P10" i="2" s="1"/>
  <c r="F10" i="2"/>
  <c r="H7" i="2"/>
  <c r="M7" i="2"/>
  <c r="M11" i="2"/>
  <c r="H9" i="2"/>
  <c r="M9" i="2"/>
  <c r="H10" i="2"/>
  <c r="M10" i="2"/>
  <c r="M8" i="2"/>
  <c r="N10" i="2" l="1"/>
  <c r="H11" i="2"/>
  <c r="N11" i="2"/>
  <c r="P11" i="2"/>
  <c r="L8" i="2"/>
  <c r="P8" i="2" l="1"/>
  <c r="R7" i="2"/>
  <c r="N8" i="2"/>
  <c r="R8" i="2" s="1"/>
  <c r="R11" i="2" s="1"/>
  <c r="R10" i="2"/>
  <c r="R12" i="2" l="1"/>
  <c r="K9" i="2" l="1"/>
  <c r="K7" i="2"/>
  <c r="K12" i="2"/>
  <c r="K10" i="2"/>
  <c r="K11" i="2"/>
  <c r="K8" i="2"/>
</calcChain>
</file>

<file path=xl/sharedStrings.xml><?xml version="1.0" encoding="utf-8"?>
<sst xmlns="http://schemas.openxmlformats.org/spreadsheetml/2006/main" count="30" uniqueCount="27">
  <si>
    <t>저울값</t>
    <phoneticPr fontId="18" type="noConversion"/>
  </si>
  <si>
    <t>1차</t>
    <phoneticPr fontId="18" type="noConversion"/>
  </si>
  <si>
    <t>2차</t>
    <phoneticPr fontId="18" type="noConversion"/>
  </si>
  <si>
    <t>평균</t>
    <phoneticPr fontId="18" type="noConversion"/>
  </si>
  <si>
    <t>전압</t>
    <phoneticPr fontId="18" type="noConversion"/>
  </si>
  <si>
    <t>저울값 1회</t>
    <phoneticPr fontId="18" type="noConversion"/>
  </si>
  <si>
    <t>2회</t>
    <phoneticPr fontId="18" type="noConversion"/>
  </si>
  <si>
    <t>deltam</t>
    <phoneticPr fontId="18" type="noConversion"/>
  </si>
  <si>
    <t>F</t>
    <phoneticPr fontId="18" type="noConversion"/>
  </si>
  <si>
    <t>F0</t>
    <phoneticPr fontId="18" type="noConversion"/>
  </si>
  <si>
    <t>상대오차</t>
    <phoneticPr fontId="18" type="noConversion"/>
  </si>
  <si>
    <t>반경</t>
    <phoneticPr fontId="18" type="noConversion"/>
  </si>
  <si>
    <t>면적</t>
    <phoneticPr fontId="18" type="noConversion"/>
  </si>
  <si>
    <t>거리</t>
    <phoneticPr fontId="18" type="noConversion"/>
  </si>
  <si>
    <t>v2</t>
    <phoneticPr fontId="18" type="noConversion"/>
  </si>
  <si>
    <t>sum xiyi</t>
    <phoneticPr fontId="18" type="noConversion"/>
  </si>
  <si>
    <t>v2f</t>
    <phoneticPr fontId="18" type="noConversion"/>
  </si>
  <si>
    <t>sum xi</t>
    <phoneticPr fontId="18" type="noConversion"/>
  </si>
  <si>
    <t>sum yi</t>
    <phoneticPr fontId="18" type="noConversion"/>
  </si>
  <si>
    <t>a</t>
    <phoneticPr fontId="18" type="noConversion"/>
  </si>
  <si>
    <t>b</t>
    <phoneticPr fontId="18" type="noConversion"/>
  </si>
  <si>
    <t>f2</t>
    <phoneticPr fontId="18" type="noConversion"/>
  </si>
  <si>
    <t>v4</t>
    <phoneticPr fontId="18" type="noConversion"/>
  </si>
  <si>
    <t>sum xi2</t>
    <phoneticPr fontId="18" type="noConversion"/>
  </si>
  <si>
    <t>sum yi2</t>
    <phoneticPr fontId="18" type="noConversion"/>
  </si>
  <si>
    <t>appr</t>
    <phoneticPr fontId="18" type="noConversion"/>
  </si>
  <si>
    <t>racef61888@wii999.com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</si>
</sst>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  <xf numFmtId="11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appr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Sheet1!$J$7:$J$12</c:f>
              <c:numCache>
                <c:formatCode>General</c:formatCode>
                <c:ptCount val="6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</c:numCache>
            </c:numRef>
          </c:xVal>
          <c:yVal>
            <c:numRef>
              <c:f>Sheet1!$K$7:$K$12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4-4C37-A479-65E6ED194548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Sheet1!$J$7:$J$12</c:f>
              <c:numCache>
                <c:formatCode>General</c:formatCode>
                <c:ptCount val="6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</c:numCache>
            </c:numRef>
          </c:xVal>
          <c:yVal>
            <c:numRef>
              <c:f>Sheet1!$L$7:$L$12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4-4C37-A479-65E6ED194548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Sheet1!$J$7:$J$12</c:f>
              <c:numCache>
                <c:formatCode>General</c:formatCode>
                <c:ptCount val="6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</c:numCache>
            </c:numRef>
          </c:xVal>
          <c:yVal>
            <c:numRef>
              <c:f>Sheet1!$M$7:$M$12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4-4C37-A479-65E6ED194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6368"/>
        <c:axId val="185215536"/>
      </c:scatterChart>
      <c:valAx>
        <c:axId val="185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5536"/>
        <c:crosses val="autoZero"/>
        <c:crossBetween val="midCat"/>
      </c:valAx>
      <c:valAx>
        <c:axId val="185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13</xdr:row>
      <xdr:rowOff>34698</xdr:rowOff>
    </xdr:from>
    <xdr:to>
      <xdr:col>6</xdr:col>
      <xdr:colOff>436108</xdr:colOff>
      <xdr:row>26</xdr:row>
      <xdr:rowOff>53747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A22" zoomScale="84" zoomScaleNormal="84" workbookViewId="0">
      <selection activeCell="C30" sqref="C30"/>
    </sheetView>
  </sheetViews>
  <sheetFormatPr defaultRowHeight="16.5" x14ac:dyDescent="0.3"/>
  <cols>
    <col min="1" max="1" width="9" style="1"/>
    <col min="2" max="2" width="14.125" style="1" bestFit="1" customWidth="1"/>
    <col min="3" max="3" width="8.125" style="1" customWidth="1"/>
    <col min="4" max="4" width="8.375" style="1" customWidth="1"/>
    <col min="5" max="5" width="9.5" style="1" bestFit="1" customWidth="1"/>
    <col min="6" max="6" width="8.25" style="1" customWidth="1"/>
    <col min="7" max="7" width="10.25" style="1" customWidth="1"/>
    <col min="8" max="8" width="9.125" style="1" bestFit="1" customWidth="1"/>
    <col min="9" max="9" width="9" style="1"/>
    <col min="10" max="16" width="1.5" style="1" customWidth="1"/>
    <col min="17" max="17" width="9.125" style="1" bestFit="1" customWidth="1"/>
    <col min="18" max="18" width="14.5" style="1" bestFit="1" customWidth="1"/>
    <col min="19" max="16384" width="9" style="1"/>
  </cols>
  <sheetData>
    <row r="1" spans="1:18" x14ac:dyDescent="0.3">
      <c r="A1" s="1" t="s">
        <v>11</v>
      </c>
      <c r="B1" s="3"/>
      <c r="C1" s="1" t="s">
        <v>12</v>
      </c>
      <c r="D1" s="1">
        <f>B1*B1*PI()</f>
        <v>0</v>
      </c>
    </row>
    <row r="2" spans="1:18" x14ac:dyDescent="0.3">
      <c r="A2" s="1" t="s">
        <v>13</v>
      </c>
      <c r="B2" s="2"/>
    </row>
    <row r="3" spans="1:18" x14ac:dyDescent="0.3">
      <c r="B3" s="1" t="s">
        <v>1</v>
      </c>
      <c r="C3" s="1" t="s">
        <v>2</v>
      </c>
      <c r="D3" s="1" t="s">
        <v>3</v>
      </c>
    </row>
    <row r="4" spans="1:18" x14ac:dyDescent="0.3">
      <c r="A4" s="1" t="s">
        <v>0</v>
      </c>
      <c r="B4" s="2"/>
      <c r="C4" s="2"/>
      <c r="D4" s="1">
        <f>SUM(B4:C4)/2</f>
        <v>0</v>
      </c>
    </row>
    <row r="6" spans="1:18" x14ac:dyDescent="0.3">
      <c r="A6" s="1" t="s">
        <v>4</v>
      </c>
      <c r="B6" s="1" t="s">
        <v>5</v>
      </c>
      <c r="C6" s="1" t="s">
        <v>6</v>
      </c>
      <c r="D6" s="1" t="s">
        <v>3</v>
      </c>
      <c r="E6" s="1" t="s">
        <v>7</v>
      </c>
      <c r="F6" s="1" t="s">
        <v>8</v>
      </c>
      <c r="G6" s="1" t="s">
        <v>9</v>
      </c>
      <c r="H6" s="1" t="s">
        <v>10</v>
      </c>
      <c r="J6" s="1" t="s">
        <v>14</v>
      </c>
      <c r="K6" s="1" t="s">
        <v>25</v>
      </c>
      <c r="L6" s="1" t="s">
        <v>8</v>
      </c>
      <c r="M6" s="1" t="s">
        <v>9</v>
      </c>
      <c r="N6" s="1" t="s">
        <v>16</v>
      </c>
      <c r="O6" s="1" t="s">
        <v>22</v>
      </c>
      <c r="P6" s="1" t="s">
        <v>21</v>
      </c>
      <c r="Q6" s="1" t="s">
        <v>17</v>
      </c>
      <c r="R6" s="1">
        <f>SUM(J7:J12)</f>
        <v>91000000</v>
      </c>
    </row>
    <row r="7" spans="1:18" x14ac:dyDescent="0.3">
      <c r="A7" s="1">
        <v>1000</v>
      </c>
      <c r="B7" s="2"/>
      <c r="C7" s="2"/>
      <c r="D7" s="1">
        <f>SUM(B7:C7)/2</f>
        <v>0</v>
      </c>
      <c r="E7" s="1">
        <f>D7-$D$4</f>
        <v>0</v>
      </c>
      <c r="F7" s="1">
        <f>E7*9.8</f>
        <v>0</v>
      </c>
      <c r="G7" s="1" t="e">
        <f>0.00000000000885*$D$1*A7*A7/(2*$B$2*$B$2)</f>
        <v>#DIV/0!</v>
      </c>
      <c r="H7" s="1" t="e">
        <f>(-F7-G7)/G7*100</f>
        <v>#DIV/0!</v>
      </c>
      <c r="J7" s="1">
        <f t="shared" ref="J7:J12" si="0">A7*A7</f>
        <v>1000000</v>
      </c>
      <c r="K7" s="1">
        <f t="shared" ref="K7:K12" si="1">J7*$R$11+$R$12</f>
        <v>0</v>
      </c>
      <c r="L7" s="1">
        <f>-F7</f>
        <v>0</v>
      </c>
      <c r="M7" s="1" t="e">
        <f>G7</f>
        <v>#DIV/0!</v>
      </c>
      <c r="N7" s="1">
        <f t="shared" ref="N7:N12" si="2">J7*L7</f>
        <v>0</v>
      </c>
      <c r="O7" s="1">
        <f t="shared" ref="O7:O12" si="3">J7*J7</f>
        <v>1000000000000</v>
      </c>
      <c r="P7" s="1">
        <f t="shared" ref="P7:P12" si="4">L7*L7</f>
        <v>0</v>
      </c>
      <c r="Q7" s="1" t="s">
        <v>18</v>
      </c>
      <c r="R7" s="1">
        <f>SUM(L7:L12)</f>
        <v>0</v>
      </c>
    </row>
    <row r="8" spans="1:18" x14ac:dyDescent="0.3">
      <c r="A8" s="1">
        <v>2000</v>
      </c>
      <c r="B8" s="2"/>
      <c r="C8" s="2"/>
      <c r="D8" s="1">
        <f t="shared" ref="D8:D12" si="5">SUM(B8:C8)/2</f>
        <v>0</v>
      </c>
      <c r="E8" s="1">
        <f t="shared" ref="E8:E12" si="6">D8-$D$4</f>
        <v>0</v>
      </c>
      <c r="F8" s="1">
        <f t="shared" ref="F8:F12" si="7">E8*9.8</f>
        <v>0</v>
      </c>
      <c r="G8" s="1" t="e">
        <f t="shared" ref="G8:G11" si="8">0.00000000000885*$D$1*A8*A8/(2*$B$2*$B$2)</f>
        <v>#DIV/0!</v>
      </c>
      <c r="H8" s="1" t="e">
        <f t="shared" ref="H8:H12" si="9">(-F8-G8)/G8*100</f>
        <v>#DIV/0!</v>
      </c>
      <c r="J8" s="1">
        <f t="shared" si="0"/>
        <v>4000000</v>
      </c>
      <c r="K8" s="1">
        <f t="shared" si="1"/>
        <v>0</v>
      </c>
      <c r="L8" s="1">
        <f t="shared" ref="L8:L12" si="10">-F8</f>
        <v>0</v>
      </c>
      <c r="M8" s="1" t="e">
        <f t="shared" ref="M8:M12" si="11">G8</f>
        <v>#DIV/0!</v>
      </c>
      <c r="N8" s="1">
        <f t="shared" si="2"/>
        <v>0</v>
      </c>
      <c r="O8" s="1">
        <f t="shared" si="3"/>
        <v>16000000000000</v>
      </c>
      <c r="P8" s="1">
        <f t="shared" si="4"/>
        <v>0</v>
      </c>
      <c r="Q8" s="1" t="s">
        <v>15</v>
      </c>
      <c r="R8" s="1">
        <f>SUM(N7:N12)</f>
        <v>0</v>
      </c>
    </row>
    <row r="9" spans="1:18" x14ac:dyDescent="0.3">
      <c r="A9" s="1">
        <v>3000</v>
      </c>
      <c r="B9" s="2"/>
      <c r="C9" s="2"/>
      <c r="D9" s="1">
        <f t="shared" si="5"/>
        <v>0</v>
      </c>
      <c r="E9" s="1">
        <f t="shared" si="6"/>
        <v>0</v>
      </c>
      <c r="F9" s="1">
        <f t="shared" si="7"/>
        <v>0</v>
      </c>
      <c r="G9" s="1" t="e">
        <f t="shared" si="8"/>
        <v>#DIV/0!</v>
      </c>
      <c r="H9" s="1" t="e">
        <f t="shared" si="9"/>
        <v>#DIV/0!</v>
      </c>
      <c r="J9" s="1">
        <f t="shared" si="0"/>
        <v>9000000</v>
      </c>
      <c r="K9" s="1">
        <f t="shared" si="1"/>
        <v>0</v>
      </c>
      <c r="L9" s="1">
        <f t="shared" si="10"/>
        <v>0</v>
      </c>
      <c r="M9" s="1" t="e">
        <f t="shared" si="11"/>
        <v>#DIV/0!</v>
      </c>
      <c r="N9" s="1">
        <f t="shared" si="2"/>
        <v>0</v>
      </c>
      <c r="O9" s="1">
        <f t="shared" si="3"/>
        <v>81000000000000</v>
      </c>
      <c r="P9" s="1">
        <f t="shared" si="4"/>
        <v>0</v>
      </c>
      <c r="Q9" s="1" t="s">
        <v>23</v>
      </c>
      <c r="R9" s="1">
        <f>SUM(O7:O12)</f>
        <v>2275000000000000</v>
      </c>
    </row>
    <row r="10" spans="1:18" x14ac:dyDescent="0.3">
      <c r="A10" s="1">
        <v>4000</v>
      </c>
      <c r="B10" s="2"/>
      <c r="C10" s="2"/>
      <c r="D10" s="1">
        <f t="shared" si="5"/>
        <v>0</v>
      </c>
      <c r="E10" s="1">
        <f t="shared" si="6"/>
        <v>0</v>
      </c>
      <c r="F10" s="1">
        <f t="shared" si="7"/>
        <v>0</v>
      </c>
      <c r="G10" s="1" t="e">
        <f t="shared" si="8"/>
        <v>#DIV/0!</v>
      </c>
      <c r="H10" s="1" t="e">
        <f t="shared" si="9"/>
        <v>#DIV/0!</v>
      </c>
      <c r="J10" s="1">
        <f t="shared" si="0"/>
        <v>16000000</v>
      </c>
      <c r="K10" s="1">
        <f t="shared" si="1"/>
        <v>0</v>
      </c>
      <c r="L10" s="1">
        <f t="shared" si="10"/>
        <v>0</v>
      </c>
      <c r="M10" s="1" t="e">
        <f t="shared" si="11"/>
        <v>#DIV/0!</v>
      </c>
      <c r="N10" s="1">
        <f t="shared" si="2"/>
        <v>0</v>
      </c>
      <c r="O10" s="1">
        <f t="shared" si="3"/>
        <v>256000000000000</v>
      </c>
      <c r="P10" s="1">
        <f t="shared" si="4"/>
        <v>0</v>
      </c>
      <c r="Q10" s="1" t="s">
        <v>24</v>
      </c>
      <c r="R10" s="1">
        <f>SUM(P7:P12)</f>
        <v>0</v>
      </c>
    </row>
    <row r="11" spans="1:18" x14ac:dyDescent="0.3">
      <c r="A11" s="1">
        <v>5000</v>
      </c>
      <c r="B11" s="2"/>
      <c r="C11" s="2"/>
      <c r="D11" s="1">
        <f t="shared" si="5"/>
        <v>0</v>
      </c>
      <c r="E11" s="1">
        <f>D11-$D$4</f>
        <v>0</v>
      </c>
      <c r="F11" s="1">
        <f t="shared" si="7"/>
        <v>0</v>
      </c>
      <c r="G11" s="1" t="e">
        <f t="shared" si="8"/>
        <v>#DIV/0!</v>
      </c>
      <c r="H11" s="1" t="e">
        <f t="shared" si="9"/>
        <v>#DIV/0!</v>
      </c>
      <c r="J11" s="1">
        <f t="shared" si="0"/>
        <v>25000000</v>
      </c>
      <c r="K11" s="1">
        <f t="shared" si="1"/>
        <v>0</v>
      </c>
      <c r="L11" s="1">
        <f t="shared" si="10"/>
        <v>0</v>
      </c>
      <c r="M11" s="1" t="e">
        <f t="shared" si="11"/>
        <v>#DIV/0!</v>
      </c>
      <c r="N11" s="1">
        <f t="shared" si="2"/>
        <v>0</v>
      </c>
      <c r="O11" s="1">
        <f t="shared" si="3"/>
        <v>625000000000000</v>
      </c>
      <c r="P11" s="1">
        <f t="shared" si="4"/>
        <v>0</v>
      </c>
      <c r="Q11" s="1" t="s">
        <v>19</v>
      </c>
      <c r="R11" s="1">
        <f>(6*R8-R6*R7)/(6*R9-R6*R6)</f>
        <v>0</v>
      </c>
    </row>
    <row r="12" spans="1:18" x14ac:dyDescent="0.3">
      <c r="A12" s="1">
        <v>6000</v>
      </c>
      <c r="B12" s="2"/>
      <c r="C12" s="2"/>
      <c r="D12" s="1">
        <f t="shared" si="5"/>
        <v>0</v>
      </c>
      <c r="E12" s="1">
        <f t="shared" si="6"/>
        <v>0</v>
      </c>
      <c r="F12" s="1">
        <f t="shared" si="7"/>
        <v>0</v>
      </c>
      <c r="G12" s="1" t="e">
        <f>0.00000000000885*$D$1*A12*A12/(2*$B$2*$B$2)</f>
        <v>#DIV/0!</v>
      </c>
      <c r="H12" s="1" t="e">
        <f t="shared" si="9"/>
        <v>#DIV/0!</v>
      </c>
      <c r="J12" s="1">
        <f t="shared" si="0"/>
        <v>36000000</v>
      </c>
      <c r="K12" s="1">
        <f t="shared" si="1"/>
        <v>0</v>
      </c>
      <c r="L12" s="1">
        <f t="shared" si="10"/>
        <v>0</v>
      </c>
      <c r="M12" s="1" t="e">
        <f t="shared" si="11"/>
        <v>#DIV/0!</v>
      </c>
      <c r="N12" s="1">
        <f t="shared" si="2"/>
        <v>0</v>
      </c>
      <c r="O12" s="1">
        <f t="shared" si="3"/>
        <v>1296000000000000</v>
      </c>
      <c r="P12" s="1">
        <f t="shared" si="4"/>
        <v>0</v>
      </c>
      <c r="Q12" s="1" t="s">
        <v>20</v>
      </c>
      <c r="R12" s="1">
        <f>(R7*R9-R6*R8)/(6*R9-R6*R6)</f>
        <v>0</v>
      </c>
    </row>
    <row r="28" spans="1:1" x14ac:dyDescent="0.3">
      <c r="A28" s="1" t="s">
        <v>26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차트1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2021-09-18T18:08:10Z</dcterms:created>
  <dcterms:modified xsi:type="dcterms:W3CDTF">2021-10-13T17:43:50Z</dcterms:modified>
</cp:coreProperties>
</file>