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4c9fe41b485f01/My Office/Project/FreenBecky/bobo/economy/"/>
    </mc:Choice>
  </mc:AlternateContent>
  <xr:revisionPtr revIDLastSave="3294" documentId="8_{E4384ACC-65C7-4F5B-BF70-E2D48E2C2B6D}" xr6:coauthVersionLast="47" xr6:coauthVersionMax="47" xr10:uidLastSave="{A6E9EFED-B9F5-4F0F-BD78-5274A7B3E5D7}"/>
  <bookViews>
    <workbookView xWindow="-100" yWindow="-100" windowWidth="28557" windowHeight="16150" activeTab="1" xr2:uid="{00000000-000D-0000-FFFF-FFFF00000000}"/>
  </bookViews>
  <sheets>
    <sheet name="鱼" sheetId="1" r:id="rId1"/>
    <sheet name="道具系统" sheetId="3" r:id="rId2"/>
    <sheet name="神秘商店" sheetId="5" r:id="rId3"/>
    <sheet name="轮替" sheetId="4" r:id="rId4"/>
    <sheet name="Sheet1" sheetId="6" r:id="rId5"/>
  </sheets>
  <definedNames>
    <definedName name="_xlnm._FilterDatabase" localSheetId="1" hidden="1">道具系统!$A$1:$L$99</definedName>
    <definedName name="_xlnm._FilterDatabase" localSheetId="2" hidden="1">神秘商店!$A$1:$I$1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2" i="1"/>
  <c r="P9" i="1"/>
  <c r="H18" i="1"/>
  <c r="Q18" i="1"/>
  <c r="H19" i="1"/>
  <c r="Q19" i="1"/>
  <c r="H20" i="1"/>
  <c r="Q20" i="1"/>
  <c r="H21" i="1"/>
  <c r="Q21" i="1"/>
  <c r="H22" i="1"/>
  <c r="Q22" i="1"/>
  <c r="H23" i="1"/>
  <c r="Q23" i="1"/>
  <c r="H24" i="1"/>
  <c r="Q24" i="1"/>
  <c r="H25" i="1"/>
  <c r="Q25" i="1"/>
  <c r="H26" i="1"/>
  <c r="Q26" i="1"/>
  <c r="H27" i="1"/>
  <c r="Q27" i="1"/>
  <c r="H28" i="1"/>
  <c r="Q28" i="1"/>
  <c r="H29" i="1"/>
  <c r="Q29" i="1"/>
  <c r="H30" i="1"/>
  <c r="Q30" i="1"/>
  <c r="H31" i="1"/>
  <c r="Q31" i="1"/>
  <c r="H32" i="1"/>
  <c r="Q32" i="1"/>
  <c r="H33" i="1"/>
  <c r="Q33" i="1"/>
  <c r="H34" i="1"/>
  <c r="Q34" i="1"/>
  <c r="H35" i="1"/>
  <c r="Q35" i="1"/>
  <c r="H36" i="1"/>
  <c r="Q36" i="1"/>
  <c r="H37" i="1"/>
  <c r="Q37" i="1"/>
  <c r="H38" i="1"/>
  <c r="Q38" i="1"/>
  <c r="H39" i="1"/>
  <c r="Q39" i="1"/>
  <c r="H40" i="1"/>
  <c r="Q40" i="1"/>
  <c r="H41" i="1"/>
  <c r="Q41" i="1"/>
  <c r="H42" i="1"/>
  <c r="Q42" i="1"/>
  <c r="H43" i="1"/>
  <c r="Q43" i="1"/>
  <c r="H44" i="1"/>
  <c r="Q44" i="1"/>
  <c r="H45" i="1"/>
  <c r="Q45" i="1"/>
  <c r="H46" i="1"/>
  <c r="Q46" i="1"/>
  <c r="H47" i="1"/>
  <c r="Q47" i="1"/>
  <c r="H48" i="1"/>
  <c r="Q48" i="1"/>
  <c r="H49" i="1"/>
  <c r="Q49" i="1"/>
  <c r="H50" i="1"/>
  <c r="Q50" i="1"/>
  <c r="H51" i="1"/>
  <c r="Q51" i="1"/>
  <c r="H52" i="1"/>
  <c r="Q52" i="1"/>
  <c r="H53" i="1"/>
  <c r="Q53" i="1"/>
  <c r="H54" i="1"/>
  <c r="Q54" i="1"/>
  <c r="H55" i="1"/>
  <c r="Q55" i="1"/>
  <c r="H56" i="1"/>
  <c r="Q56" i="1"/>
  <c r="H57" i="1"/>
  <c r="Q57" i="1"/>
  <c r="H58" i="1"/>
  <c r="Q58" i="1"/>
  <c r="H59" i="1"/>
  <c r="Q59" i="1"/>
  <c r="H60" i="1"/>
  <c r="Q60" i="1"/>
  <c r="H61" i="1"/>
  <c r="Q61" i="1"/>
  <c r="H62" i="1"/>
  <c r="Q62" i="1"/>
  <c r="H63" i="1"/>
  <c r="Q63" i="1"/>
  <c r="H64" i="1"/>
  <c r="Q64" i="1"/>
  <c r="H65" i="1"/>
  <c r="Q65" i="1"/>
  <c r="H66" i="1"/>
  <c r="Q66" i="1"/>
  <c r="H67" i="1"/>
  <c r="Q67" i="1"/>
  <c r="H68" i="1"/>
  <c r="Q68" i="1"/>
  <c r="H69" i="1"/>
  <c r="Q69" i="1"/>
  <c r="H70" i="1"/>
  <c r="Q70" i="1"/>
  <c r="H71" i="1"/>
  <c r="Q71" i="1"/>
  <c r="H72" i="1"/>
  <c r="Q72" i="1"/>
  <c r="H73" i="1"/>
  <c r="Q73" i="1"/>
  <c r="H74" i="1"/>
  <c r="Q74" i="1"/>
  <c r="H75" i="1"/>
  <c r="Q75" i="1"/>
  <c r="H76" i="1"/>
  <c r="Q76" i="1"/>
  <c r="H77" i="1"/>
  <c r="Q77" i="1"/>
  <c r="H78" i="1"/>
  <c r="Q78" i="1"/>
  <c r="H79" i="1"/>
  <c r="Q79" i="1"/>
  <c r="H80" i="1"/>
  <c r="Q80" i="1"/>
  <c r="H81" i="1"/>
  <c r="Q81" i="1"/>
  <c r="H82" i="1"/>
  <c r="Q82" i="1"/>
  <c r="H83" i="1"/>
  <c r="Q83" i="1"/>
  <c r="H84" i="1"/>
  <c r="Q84" i="1"/>
  <c r="H85" i="1"/>
  <c r="Q85" i="1"/>
  <c r="H86" i="1"/>
  <c r="Q86" i="1"/>
  <c r="H87" i="1"/>
  <c r="Q87" i="1"/>
  <c r="H88" i="1"/>
  <c r="Q88" i="1"/>
  <c r="H89" i="1"/>
  <c r="Q89" i="1"/>
  <c r="H90" i="1"/>
  <c r="Q90" i="1"/>
  <c r="S90" i="1"/>
  <c r="H91" i="1"/>
  <c r="Q91" i="1"/>
  <c r="H92" i="1"/>
  <c r="Q92" i="1"/>
  <c r="H93" i="1"/>
  <c r="Q93" i="1"/>
  <c r="H94" i="1"/>
  <c r="Q94" i="1"/>
  <c r="H95" i="1"/>
  <c r="Q95" i="1"/>
  <c r="H96" i="1"/>
  <c r="Q96" i="1"/>
  <c r="H97" i="1"/>
  <c r="Q97" i="1"/>
  <c r="H98" i="1"/>
  <c r="Q98" i="1"/>
  <c r="H99" i="1"/>
  <c r="Q99" i="1"/>
  <c r="H100" i="1"/>
  <c r="Q100" i="1"/>
  <c r="H101" i="1"/>
  <c r="Q101" i="1"/>
  <c r="H102" i="1"/>
  <c r="Q102" i="1"/>
  <c r="H103" i="1"/>
  <c r="Q103" i="1"/>
  <c r="H104" i="1"/>
  <c r="Q104" i="1"/>
  <c r="H105" i="1"/>
  <c r="Q105" i="1"/>
  <c r="H106" i="1"/>
  <c r="Q106" i="1"/>
  <c r="H107" i="1"/>
  <c r="Q107" i="1"/>
  <c r="H108" i="1"/>
  <c r="Q108" i="1"/>
  <c r="H109" i="1"/>
  <c r="Q109" i="1"/>
  <c r="H110" i="1"/>
  <c r="Q110" i="1"/>
  <c r="H111" i="1"/>
  <c r="Q111" i="1"/>
  <c r="H112" i="1"/>
  <c r="Q112" i="1"/>
  <c r="H113" i="1"/>
  <c r="Q113" i="1"/>
  <c r="H3" i="1"/>
  <c r="Q3" i="1"/>
  <c r="H4" i="1"/>
  <c r="Q4" i="1"/>
  <c r="H5" i="1"/>
  <c r="Q5" i="1"/>
  <c r="H6" i="1"/>
  <c r="Q6" i="1"/>
  <c r="H7" i="1"/>
  <c r="Q7" i="1"/>
  <c r="H8" i="1"/>
  <c r="Q8" i="1"/>
  <c r="H9" i="1"/>
  <c r="Q9" i="1"/>
  <c r="H10" i="1"/>
  <c r="Q10" i="1"/>
  <c r="H11" i="1"/>
  <c r="Q11" i="1"/>
  <c r="H12" i="1"/>
  <c r="Q12" i="1"/>
  <c r="H13" i="1"/>
  <c r="Q13" i="1"/>
  <c r="H14" i="1"/>
  <c r="Q14" i="1"/>
  <c r="H15" i="1"/>
  <c r="Q15" i="1"/>
  <c r="H16" i="1"/>
  <c r="Q16" i="1"/>
  <c r="H17" i="1"/>
  <c r="Q17" i="1"/>
  <c r="H2" i="1"/>
  <c r="Q2" i="1"/>
  <c r="P106" i="1"/>
  <c r="R106" i="1" s="1"/>
  <c r="P107" i="1"/>
  <c r="P108" i="1"/>
  <c r="P109" i="1"/>
  <c r="P110" i="1"/>
  <c r="P111" i="1"/>
  <c r="P112" i="1"/>
  <c r="P113" i="1"/>
  <c r="P105" i="1"/>
  <c r="P100" i="1"/>
  <c r="P101" i="1"/>
  <c r="P102" i="1"/>
  <c r="P103" i="1"/>
  <c r="P104" i="1"/>
  <c r="P99" i="1"/>
  <c r="P93" i="1"/>
  <c r="P94" i="1"/>
  <c r="P95" i="1"/>
  <c r="P96" i="1"/>
  <c r="P97" i="1"/>
  <c r="P98" i="1"/>
  <c r="P92" i="1"/>
  <c r="P87" i="1"/>
  <c r="P88" i="1"/>
  <c r="P89" i="1"/>
  <c r="P90" i="1"/>
  <c r="P91" i="1"/>
  <c r="P86" i="1"/>
  <c r="P80" i="1"/>
  <c r="P81" i="1"/>
  <c r="P82" i="1"/>
  <c r="P83" i="1"/>
  <c r="P84" i="1"/>
  <c r="P85" i="1"/>
  <c r="P79" i="1"/>
  <c r="P74" i="1"/>
  <c r="P75" i="1"/>
  <c r="P76" i="1"/>
  <c r="P77" i="1"/>
  <c r="P78" i="1"/>
  <c r="P73" i="1"/>
  <c r="P67" i="1"/>
  <c r="P68" i="1"/>
  <c r="P69" i="1"/>
  <c r="P70" i="1"/>
  <c r="P71" i="1"/>
  <c r="P72" i="1"/>
  <c r="P66" i="1"/>
  <c r="P61" i="1"/>
  <c r="R61" i="1" s="1"/>
  <c r="P62" i="1"/>
  <c r="P63" i="1"/>
  <c r="P64" i="1"/>
  <c r="P65" i="1"/>
  <c r="P60" i="1"/>
  <c r="P54" i="1"/>
  <c r="P55" i="1"/>
  <c r="P56" i="1"/>
  <c r="P57" i="1"/>
  <c r="P58" i="1"/>
  <c r="P59" i="1"/>
  <c r="P53" i="1"/>
  <c r="P48" i="1"/>
  <c r="P49" i="1"/>
  <c r="P50" i="1"/>
  <c r="P51" i="1"/>
  <c r="P52" i="1"/>
  <c r="P47" i="1"/>
  <c r="P42" i="1"/>
  <c r="R42" i="1" s="1"/>
  <c r="P43" i="1"/>
  <c r="P44" i="1"/>
  <c r="P45" i="1"/>
  <c r="P46" i="1"/>
  <c r="P41" i="1"/>
  <c r="P35" i="1"/>
  <c r="P36" i="1"/>
  <c r="P37" i="1"/>
  <c r="P38" i="1"/>
  <c r="P39" i="1"/>
  <c r="P40" i="1"/>
  <c r="P34" i="1"/>
  <c r="P29" i="1"/>
  <c r="P30" i="1"/>
  <c r="P31" i="1"/>
  <c r="R31" i="1" s="1"/>
  <c r="P32" i="1"/>
  <c r="P33" i="1"/>
  <c r="P28" i="1"/>
  <c r="P22" i="1"/>
  <c r="P23" i="1"/>
  <c r="P24" i="1"/>
  <c r="P25" i="1"/>
  <c r="P26" i="1"/>
  <c r="P27" i="1"/>
  <c r="P21" i="1"/>
  <c r="P16" i="1"/>
  <c r="P17" i="1"/>
  <c r="P18" i="1"/>
  <c r="P19" i="1"/>
  <c r="R19" i="1" s="1"/>
  <c r="P20" i="1"/>
  <c r="P15" i="1"/>
  <c r="R15" i="1" s="1"/>
  <c r="P10" i="1"/>
  <c r="P11" i="1"/>
  <c r="P12" i="1"/>
  <c r="P13" i="1"/>
  <c r="P14" i="1"/>
  <c r="O6" i="1"/>
  <c r="S6" i="1" s="1"/>
  <c r="O7" i="1"/>
  <c r="R7" i="1" s="1"/>
  <c r="O8" i="1"/>
  <c r="S8" i="1" s="1"/>
  <c r="O9" i="1"/>
  <c r="S9" i="1" s="1"/>
  <c r="O10" i="1"/>
  <c r="O11" i="1"/>
  <c r="S11" i="1" s="1"/>
  <c r="O12" i="1"/>
  <c r="O13" i="1"/>
  <c r="O14" i="1"/>
  <c r="S14" i="1" s="1"/>
  <c r="O15" i="1"/>
  <c r="O16" i="1"/>
  <c r="S16" i="1" s="1"/>
  <c r="O17" i="1"/>
  <c r="S17" i="1" s="1"/>
  <c r="O18" i="1"/>
  <c r="O19" i="1"/>
  <c r="S19" i="1" s="1"/>
  <c r="O20" i="1"/>
  <c r="O21" i="1"/>
  <c r="O22" i="1"/>
  <c r="S22" i="1" s="1"/>
  <c r="O23" i="1"/>
  <c r="S23" i="1" s="1"/>
  <c r="O24" i="1"/>
  <c r="R24" i="1" s="1"/>
  <c r="O25" i="1"/>
  <c r="S25" i="1" s="1"/>
  <c r="O26" i="1"/>
  <c r="S26" i="1" s="1"/>
  <c r="O27" i="1"/>
  <c r="O28" i="1"/>
  <c r="R28" i="1" s="1"/>
  <c r="O29" i="1"/>
  <c r="O30" i="1"/>
  <c r="S30" i="1" s="1"/>
  <c r="O31" i="1"/>
  <c r="S31" i="1" s="1"/>
  <c r="O32" i="1"/>
  <c r="O33" i="1"/>
  <c r="S33" i="1" s="1"/>
  <c r="O34" i="1"/>
  <c r="S34" i="1" s="1"/>
  <c r="O35" i="1"/>
  <c r="R35" i="1" s="1"/>
  <c r="O36" i="1"/>
  <c r="S36" i="1" s="1"/>
  <c r="O37" i="1"/>
  <c r="R37" i="1" s="1"/>
  <c r="O38" i="1"/>
  <c r="S38" i="1" s="1"/>
  <c r="O39" i="1"/>
  <c r="S39" i="1" s="1"/>
  <c r="O40" i="1"/>
  <c r="S40" i="1" s="1"/>
  <c r="O41" i="1"/>
  <c r="R41" i="1" s="1"/>
  <c r="O42" i="1"/>
  <c r="S42" i="1" s="1"/>
  <c r="O43" i="1"/>
  <c r="S43" i="1" s="1"/>
  <c r="O44" i="1"/>
  <c r="O45" i="1"/>
  <c r="S45" i="1" s="1"/>
  <c r="O46" i="1"/>
  <c r="S46" i="1" s="1"/>
  <c r="O47" i="1"/>
  <c r="R47" i="1" s="1"/>
  <c r="O48" i="1"/>
  <c r="R48" i="1" s="1"/>
  <c r="O49" i="1"/>
  <c r="S49" i="1" s="1"/>
  <c r="O50" i="1"/>
  <c r="S50" i="1" s="1"/>
  <c r="O51" i="1"/>
  <c r="S51" i="1" s="1"/>
  <c r="O52" i="1"/>
  <c r="O53" i="1"/>
  <c r="S53" i="1" s="1"/>
  <c r="O54" i="1"/>
  <c r="O55" i="1"/>
  <c r="S55" i="1" s="1"/>
  <c r="O56" i="1"/>
  <c r="S56" i="1" s="1"/>
  <c r="O57" i="1"/>
  <c r="R57" i="1" s="1"/>
  <c r="O58" i="1"/>
  <c r="R58" i="1" s="1"/>
  <c r="O59" i="1"/>
  <c r="S59" i="1" s="1"/>
  <c r="O60" i="1"/>
  <c r="S60" i="1" s="1"/>
  <c r="O61" i="1"/>
  <c r="S61" i="1" s="1"/>
  <c r="O62" i="1"/>
  <c r="S62" i="1" s="1"/>
  <c r="O63" i="1"/>
  <c r="S63" i="1" s="1"/>
  <c r="O64" i="1"/>
  <c r="S64" i="1" s="1"/>
  <c r="O65" i="1"/>
  <c r="S65" i="1" s="1"/>
  <c r="O66" i="1"/>
  <c r="S66" i="1" s="1"/>
  <c r="O67" i="1"/>
  <c r="R67" i="1" s="1"/>
  <c r="O68" i="1"/>
  <c r="S68" i="1" s="1"/>
  <c r="R68" i="1"/>
  <c r="O69" i="1"/>
  <c r="S69" i="1" s="1"/>
  <c r="O70" i="1"/>
  <c r="S70" i="1" s="1"/>
  <c r="O71" i="1"/>
  <c r="S71" i="1" s="1"/>
  <c r="O72" i="1"/>
  <c r="S72" i="1" s="1"/>
  <c r="O73" i="1"/>
  <c r="S73" i="1" s="1"/>
  <c r="O74" i="1"/>
  <c r="S74" i="1" s="1"/>
  <c r="O75" i="1"/>
  <c r="O76" i="1"/>
  <c r="R76" i="1" s="1"/>
  <c r="O77" i="1"/>
  <c r="R77" i="1" s="1"/>
  <c r="O78" i="1"/>
  <c r="S78" i="1" s="1"/>
  <c r="O79" i="1"/>
  <c r="R79" i="1" s="1"/>
  <c r="O80" i="1"/>
  <c r="R80" i="1" s="1"/>
  <c r="O81" i="1"/>
  <c r="S81" i="1" s="1"/>
  <c r="O82" i="1"/>
  <c r="O83" i="1"/>
  <c r="R83" i="1" s="1"/>
  <c r="O84" i="1"/>
  <c r="O85" i="1"/>
  <c r="S85" i="1" s="1"/>
  <c r="O86" i="1"/>
  <c r="S86" i="1" s="1"/>
  <c r="O87" i="1"/>
  <c r="S87" i="1" s="1"/>
  <c r="O88" i="1"/>
  <c r="S88" i="1" s="1"/>
  <c r="O89" i="1"/>
  <c r="O90" i="1"/>
  <c r="O91" i="1"/>
  <c r="S91" i="1" s="1"/>
  <c r="O92" i="1"/>
  <c r="S92" i="1" s="1"/>
  <c r="O93" i="1"/>
  <c r="S93" i="1" s="1"/>
  <c r="O94" i="1"/>
  <c r="S94" i="1" s="1"/>
  <c r="O95" i="1"/>
  <c r="R95" i="1" s="1"/>
  <c r="O96" i="1"/>
  <c r="R96" i="1" s="1"/>
  <c r="O97" i="1"/>
  <c r="O98" i="1"/>
  <c r="S98" i="1" s="1"/>
  <c r="O99" i="1"/>
  <c r="R99" i="1" s="1"/>
  <c r="O100" i="1"/>
  <c r="S100" i="1" s="1"/>
  <c r="O101" i="1"/>
  <c r="R101" i="1" s="1"/>
  <c r="O102" i="1"/>
  <c r="S102" i="1" s="1"/>
  <c r="O103" i="1"/>
  <c r="S103" i="1" s="1"/>
  <c r="O104" i="1"/>
  <c r="S104" i="1" s="1"/>
  <c r="O105" i="1"/>
  <c r="S105" i="1" s="1"/>
  <c r="O106" i="1"/>
  <c r="S106" i="1" s="1"/>
  <c r="O107" i="1"/>
  <c r="S107" i="1" s="1"/>
  <c r="O108" i="1"/>
  <c r="S108" i="1" s="1"/>
  <c r="O109" i="1"/>
  <c r="S109" i="1" s="1"/>
  <c r="O110" i="1"/>
  <c r="S110" i="1" s="1"/>
  <c r="O111" i="1"/>
  <c r="S111" i="1" s="1"/>
  <c r="O112" i="1"/>
  <c r="R112" i="1" s="1"/>
  <c r="O113" i="1"/>
  <c r="S113" i="1" s="1"/>
  <c r="O3" i="1"/>
  <c r="R3" i="1" s="1"/>
  <c r="O4" i="1"/>
  <c r="R4" i="1" s="1"/>
  <c r="O5" i="1"/>
  <c r="R5" i="1" s="1"/>
  <c r="O2" i="1"/>
  <c r="S2" i="1" s="1"/>
  <c r="M113" i="1"/>
  <c r="L113" i="1"/>
  <c r="M112" i="1"/>
  <c r="L112" i="1"/>
  <c r="M111" i="1"/>
  <c r="L111" i="1"/>
  <c r="R108" i="1"/>
  <c r="R107" i="1"/>
  <c r="R75" i="1"/>
  <c r="R43" i="1"/>
  <c r="R45" i="1"/>
  <c r="R105" i="1"/>
  <c r="R73" i="1"/>
  <c r="R60" i="1"/>
  <c r="R12" i="1"/>
  <c r="R72" i="1"/>
  <c r="R40" i="1"/>
  <c r="R71" i="1"/>
  <c r="R8" i="1"/>
  <c r="R85" i="1"/>
  <c r="R89" i="1"/>
  <c r="R104" i="1"/>
  <c r="R6" i="1"/>
  <c r="R34" i="1"/>
  <c r="R50" i="1"/>
  <c r="R66" i="1"/>
  <c r="R20" i="1"/>
  <c r="R16" i="1"/>
  <c r="R111" i="1"/>
  <c r="N111" i="1"/>
  <c r="N113" i="1"/>
  <c r="N112" i="1"/>
  <c r="L102" i="1"/>
  <c r="M102" i="1"/>
  <c r="L107" i="1"/>
  <c r="M107" i="1"/>
  <c r="L109" i="1"/>
  <c r="M109" i="1"/>
  <c r="L104" i="1"/>
  <c r="M104" i="1"/>
  <c r="L110" i="1"/>
  <c r="M110" i="1"/>
  <c r="L94" i="1"/>
  <c r="M94" i="1"/>
  <c r="L95" i="1"/>
  <c r="M95" i="1"/>
  <c r="L91" i="1"/>
  <c r="M91" i="1"/>
  <c r="L96" i="1"/>
  <c r="M96" i="1"/>
  <c r="L99" i="1"/>
  <c r="M99" i="1"/>
  <c r="L100" i="1"/>
  <c r="M100" i="1"/>
  <c r="L98" i="1"/>
  <c r="M98" i="1"/>
  <c r="L101" i="1"/>
  <c r="M101" i="1"/>
  <c r="L103" i="1"/>
  <c r="M103" i="1"/>
  <c r="L105" i="1"/>
  <c r="M105" i="1"/>
  <c r="L106" i="1"/>
  <c r="M106" i="1"/>
  <c r="L108" i="1"/>
  <c r="M108" i="1"/>
  <c r="L68" i="1"/>
  <c r="M68" i="1"/>
  <c r="L69" i="1"/>
  <c r="M69" i="1"/>
  <c r="L71" i="1"/>
  <c r="M71" i="1"/>
  <c r="L72" i="1"/>
  <c r="M72" i="1"/>
  <c r="L73" i="1"/>
  <c r="M73" i="1"/>
  <c r="L74" i="1"/>
  <c r="M74" i="1"/>
  <c r="L75" i="1"/>
  <c r="M75" i="1"/>
  <c r="L78" i="1"/>
  <c r="M78" i="1"/>
  <c r="L79" i="1"/>
  <c r="M79" i="1"/>
  <c r="L80" i="1"/>
  <c r="M80" i="1"/>
  <c r="L76" i="1"/>
  <c r="M76" i="1"/>
  <c r="L81" i="1"/>
  <c r="M81" i="1"/>
  <c r="L82" i="1"/>
  <c r="M82" i="1"/>
  <c r="L77" i="1"/>
  <c r="M77" i="1"/>
  <c r="L83" i="1"/>
  <c r="M83" i="1"/>
  <c r="L84" i="1"/>
  <c r="M84" i="1"/>
  <c r="L85" i="1"/>
  <c r="M85" i="1"/>
  <c r="L87" i="1"/>
  <c r="M87" i="1"/>
  <c r="L92" i="1"/>
  <c r="M92" i="1"/>
  <c r="L88" i="1"/>
  <c r="M88" i="1"/>
  <c r="L89" i="1"/>
  <c r="M89" i="1"/>
  <c r="L90" i="1"/>
  <c r="M90" i="1"/>
  <c r="L93" i="1"/>
  <c r="M93" i="1"/>
  <c r="L97" i="1"/>
  <c r="M97" i="1"/>
  <c r="L65" i="1"/>
  <c r="M65" i="1"/>
  <c r="L57" i="1"/>
  <c r="M57" i="1"/>
  <c r="L66" i="1"/>
  <c r="M66" i="1"/>
  <c r="L67" i="1"/>
  <c r="M67" i="1"/>
  <c r="L86" i="1"/>
  <c r="M86" i="1"/>
  <c r="L6" i="1"/>
  <c r="M6" i="1"/>
  <c r="N100" i="1"/>
  <c r="N104" i="1"/>
  <c r="N109" i="1"/>
  <c r="N101" i="1"/>
  <c r="N67" i="1"/>
  <c r="N105" i="1"/>
  <c r="N68" i="1"/>
  <c r="N99" i="1"/>
  <c r="N97" i="1"/>
  <c r="N103" i="1"/>
  <c r="N78" i="1"/>
  <c r="N74" i="1"/>
  <c r="N80" i="1"/>
  <c r="N83" i="1"/>
  <c r="N96" i="1"/>
  <c r="N89" i="1"/>
  <c r="N107" i="1"/>
  <c r="N88" i="1"/>
  <c r="N72" i="1"/>
  <c r="N92" i="1"/>
  <c r="N71" i="1"/>
  <c r="N69" i="1"/>
  <c r="N98" i="1"/>
  <c r="N110" i="1"/>
  <c r="N93" i="1"/>
  <c r="N75" i="1"/>
  <c r="N6" i="1"/>
  <c r="N90" i="1"/>
  <c r="N91" i="1"/>
  <c r="N66" i="1"/>
  <c r="N102" i="1"/>
  <c r="N95" i="1"/>
  <c r="N57" i="1"/>
  <c r="N87" i="1"/>
  <c r="N73" i="1"/>
  <c r="N108" i="1"/>
  <c r="N85" i="1"/>
  <c r="N106" i="1"/>
  <c r="N76" i="1"/>
  <c r="N86" i="1"/>
  <c r="N84" i="1"/>
  <c r="N79" i="1"/>
  <c r="N77" i="1"/>
  <c r="N94" i="1"/>
  <c r="N82" i="1"/>
  <c r="N65" i="1"/>
  <c r="N81" i="1"/>
  <c r="M60" i="1"/>
  <c r="L60" i="1"/>
  <c r="M70" i="1"/>
  <c r="L70" i="1"/>
  <c r="M49" i="1"/>
  <c r="L49" i="1"/>
  <c r="M63" i="1"/>
  <c r="L63" i="1"/>
  <c r="M62" i="1"/>
  <c r="L62" i="1"/>
  <c r="M61" i="1"/>
  <c r="L61" i="1"/>
  <c r="M58" i="1"/>
  <c r="L58" i="1"/>
  <c r="M64" i="1"/>
  <c r="L64" i="1"/>
  <c r="M56" i="1"/>
  <c r="L56" i="1"/>
  <c r="M55" i="1"/>
  <c r="L55" i="1"/>
  <c r="M59" i="1"/>
  <c r="L59" i="1"/>
  <c r="M52" i="1"/>
  <c r="L52" i="1"/>
  <c r="M51" i="1"/>
  <c r="L51" i="1"/>
  <c r="M54" i="1"/>
  <c r="L54" i="1"/>
  <c r="M50" i="1"/>
  <c r="L50" i="1"/>
  <c r="M48" i="1"/>
  <c r="L48" i="1"/>
  <c r="M47" i="1"/>
  <c r="L47" i="1"/>
  <c r="M53" i="1"/>
  <c r="L53" i="1"/>
  <c r="M43" i="1"/>
  <c r="L43" i="1"/>
  <c r="M40" i="1"/>
  <c r="L40" i="1"/>
  <c r="M30" i="1"/>
  <c r="L30" i="1"/>
  <c r="M31" i="1"/>
  <c r="L31" i="1"/>
  <c r="M39" i="1"/>
  <c r="L39" i="1"/>
  <c r="M17" i="1"/>
  <c r="L17" i="1"/>
  <c r="M38" i="1"/>
  <c r="L38" i="1"/>
  <c r="M42" i="1"/>
  <c r="L42" i="1"/>
  <c r="M46" i="1"/>
  <c r="L46" i="1"/>
  <c r="M35" i="1"/>
  <c r="L35" i="1"/>
  <c r="M33" i="1"/>
  <c r="L33" i="1"/>
  <c r="M45" i="1"/>
  <c r="L45" i="1"/>
  <c r="M29" i="1"/>
  <c r="L29" i="1"/>
  <c r="M37" i="1"/>
  <c r="L37" i="1"/>
  <c r="M36" i="1"/>
  <c r="L36" i="1"/>
  <c r="M34" i="1"/>
  <c r="L34" i="1"/>
  <c r="M32" i="1"/>
  <c r="L32" i="1"/>
  <c r="M44" i="1"/>
  <c r="L44" i="1"/>
  <c r="M24" i="1"/>
  <c r="L24" i="1"/>
  <c r="M23" i="1"/>
  <c r="L23" i="1"/>
  <c r="M28" i="1"/>
  <c r="L28" i="1"/>
  <c r="M26" i="1"/>
  <c r="L26" i="1"/>
  <c r="M25" i="1"/>
  <c r="L25" i="1"/>
  <c r="M22" i="1"/>
  <c r="L22" i="1"/>
  <c r="M21" i="1"/>
  <c r="L21" i="1"/>
  <c r="M20" i="1"/>
  <c r="L20" i="1"/>
  <c r="M27" i="1"/>
  <c r="L27" i="1"/>
  <c r="M19" i="1"/>
  <c r="L19" i="1"/>
  <c r="M18" i="1"/>
  <c r="L18" i="1"/>
  <c r="M16" i="1"/>
  <c r="L16" i="1"/>
  <c r="M41" i="1"/>
  <c r="L41" i="1"/>
  <c r="M14" i="1"/>
  <c r="L14" i="1"/>
  <c r="M13" i="1"/>
  <c r="L13" i="1"/>
  <c r="M12" i="1"/>
  <c r="L12" i="1"/>
  <c r="M11" i="1"/>
  <c r="L11" i="1"/>
  <c r="M15" i="1"/>
  <c r="L15" i="1"/>
  <c r="M9" i="1"/>
  <c r="L9" i="1"/>
  <c r="M7" i="1"/>
  <c r="L7" i="1"/>
  <c r="M8" i="1"/>
  <c r="L8" i="1"/>
  <c r="M10" i="1"/>
  <c r="L10" i="1"/>
  <c r="M5" i="1"/>
  <c r="L5" i="1"/>
  <c r="M4" i="1"/>
  <c r="L4" i="1"/>
  <c r="M3" i="1"/>
  <c r="L3" i="1"/>
  <c r="M2" i="1"/>
  <c r="L2" i="1"/>
  <c r="N18" i="1"/>
  <c r="N27" i="1"/>
  <c r="N21" i="1"/>
  <c r="N28" i="1"/>
  <c r="N5" i="1"/>
  <c r="N15" i="1"/>
  <c r="N12" i="1"/>
  <c r="N14" i="1"/>
  <c r="N19" i="1"/>
  <c r="N64" i="1"/>
  <c r="N62" i="1"/>
  <c r="N10" i="1"/>
  <c r="N25" i="1"/>
  <c r="N31" i="1"/>
  <c r="N43" i="1"/>
  <c r="N47" i="1"/>
  <c r="N48" i="1"/>
  <c r="N54" i="1"/>
  <c r="N59" i="1"/>
  <c r="N55" i="1"/>
  <c r="N70" i="1"/>
  <c r="N60" i="1"/>
  <c r="N3" i="1"/>
  <c r="N30" i="1"/>
  <c r="N40" i="1"/>
  <c r="N53" i="1"/>
  <c r="N58" i="1"/>
  <c r="N61" i="1"/>
  <c r="N49" i="1"/>
  <c r="N22" i="1"/>
  <c r="N11" i="1"/>
  <c r="N52" i="1"/>
  <c r="N26" i="1"/>
  <c r="N24" i="1"/>
  <c r="N32" i="1"/>
  <c r="N36" i="1"/>
  <c r="N37" i="1"/>
  <c r="N45" i="1"/>
  <c r="N35" i="1"/>
  <c r="N42" i="1"/>
  <c r="N39" i="1"/>
  <c r="N2" i="1"/>
  <c r="N4" i="1"/>
  <c r="N8" i="1"/>
  <c r="N9" i="1"/>
  <c r="N13" i="1"/>
  <c r="N41" i="1"/>
  <c r="N33" i="1"/>
  <c r="N16" i="1"/>
  <c r="N63" i="1"/>
  <c r="N38" i="1"/>
  <c r="N17" i="1"/>
  <c r="N23" i="1"/>
  <c r="N7" i="1"/>
  <c r="N44" i="1"/>
  <c r="N50" i="1"/>
  <c r="N29" i="1"/>
  <c r="N56" i="1"/>
  <c r="N46" i="1"/>
  <c r="N20" i="1"/>
  <c r="N34" i="1"/>
  <c r="N51" i="1"/>
  <c r="R49" i="1" l="1"/>
  <c r="R32" i="1"/>
  <c r="S48" i="1"/>
  <c r="R17" i="1"/>
  <c r="R64" i="1"/>
  <c r="S5" i="1"/>
  <c r="S96" i="1"/>
  <c r="S20" i="1"/>
  <c r="R30" i="1"/>
  <c r="R29" i="1"/>
  <c r="S13" i="1"/>
  <c r="S47" i="1"/>
  <c r="S75" i="1"/>
  <c r="S12" i="1"/>
  <c r="S95" i="1"/>
  <c r="R74" i="1"/>
  <c r="S27" i="1"/>
  <c r="S101" i="1"/>
  <c r="S89" i="1"/>
  <c r="R10" i="1"/>
  <c r="R21" i="1"/>
  <c r="R53" i="1"/>
  <c r="R70" i="1"/>
  <c r="R103" i="1"/>
  <c r="S80" i="1"/>
  <c r="S32" i="1"/>
  <c r="R27" i="1"/>
  <c r="R59" i="1"/>
  <c r="R69" i="1"/>
  <c r="R86" i="1"/>
  <c r="R92" i="1"/>
  <c r="R14" i="1"/>
  <c r="R26" i="1"/>
  <c r="R36" i="1"/>
  <c r="R93" i="1"/>
  <c r="R90" i="1"/>
  <c r="R100" i="1"/>
  <c r="S79" i="1"/>
  <c r="S58" i="1"/>
  <c r="R94" i="1"/>
  <c r="S54" i="1"/>
  <c r="S112" i="1"/>
  <c r="S44" i="1"/>
  <c r="S37" i="1"/>
  <c r="R84" i="1"/>
  <c r="S21" i="1"/>
  <c r="R46" i="1"/>
  <c r="R55" i="1"/>
  <c r="R88" i="1"/>
  <c r="S15" i="1"/>
  <c r="R78" i="1"/>
  <c r="R52" i="1"/>
  <c r="R63" i="1"/>
  <c r="R110" i="1"/>
  <c r="S82" i="1"/>
  <c r="R44" i="1"/>
  <c r="R109" i="1"/>
  <c r="S97" i="1"/>
  <c r="R18" i="1"/>
  <c r="R11" i="1"/>
  <c r="S84" i="1"/>
  <c r="R38" i="1"/>
  <c r="R25" i="1"/>
  <c r="R51" i="1"/>
  <c r="R62" i="1"/>
  <c r="S10" i="1"/>
  <c r="S57" i="1"/>
  <c r="S41" i="1"/>
  <c r="R54" i="1"/>
  <c r="R91" i="1"/>
  <c r="R98" i="1"/>
  <c r="R56" i="1"/>
  <c r="S35" i="1"/>
  <c r="S24" i="1"/>
  <c r="S52" i="1"/>
  <c r="R23" i="1"/>
  <c r="S83" i="1"/>
  <c r="S67" i="1"/>
  <c r="R82" i="1"/>
  <c r="R9" i="1"/>
  <c r="R87" i="1"/>
  <c r="R13" i="1"/>
  <c r="S77" i="1"/>
  <c r="S29" i="1"/>
  <c r="S18" i="1"/>
  <c r="R39" i="1"/>
  <c r="R97" i="1"/>
  <c r="S4" i="1"/>
  <c r="S99" i="1"/>
  <c r="R33" i="1"/>
  <c r="R81" i="1"/>
  <c r="S3" i="1"/>
  <c r="R65" i="1"/>
  <c r="R102" i="1"/>
  <c r="R22" i="1"/>
  <c r="R113" i="1"/>
  <c r="R2" i="1"/>
  <c r="S76" i="1"/>
  <c r="S28" i="1"/>
  <c r="S7" i="1"/>
</calcChain>
</file>

<file path=xl/sharedStrings.xml><?xml version="1.0" encoding="utf-8"?>
<sst xmlns="http://schemas.openxmlformats.org/spreadsheetml/2006/main" count="1119" uniqueCount="741">
  <si>
    <t>名称</t>
  </si>
  <si>
    <t>描述</t>
  </si>
  <si>
    <t>单价</t>
  </si>
  <si>
    <t>最小尺寸</t>
  </si>
  <si>
    <t>最大尺寸</t>
  </si>
  <si>
    <t>特殊标记</t>
  </si>
  <si>
    <t>草鱼</t>
  </si>
  <si>
    <t>河里常见的鱼</t>
  </si>
  <si>
    <t>小嘴鲈鱼</t>
  </si>
  <si>
    <t>一种对污染很敏感的淡水鱼。</t>
  </si>
  <si>
    <t>罗非鱼</t>
  </si>
  <si>
    <t>一种主要食素、喜爱温水的鱼。</t>
  </si>
  <si>
    <t>西鲱</t>
  </si>
  <si>
    <t>结群生活在海里，但会回到河里产卵。</t>
  </si>
  <si>
    <t>鲑鱼</t>
  </si>
  <si>
    <t>它会游到上游产卵。</t>
  </si>
  <si>
    <t>比目鱼</t>
  </si>
  <si>
    <t>它生活在底部，所以两只眼睛都在它的头顶上。</t>
  </si>
  <si>
    <t>金枪鱼</t>
  </si>
  <si>
    <t>一种住在海里的大型鱼。</t>
  </si>
  <si>
    <t>新叶鱼</t>
  </si>
  <si>
    <t>皇家小龙虾</t>
  </si>
  <si>
    <t>一种体型大的海洋甲壳纲生物，有一个强壮的尾巴</t>
  </si>
  <si>
    <t>雄安康鱼</t>
  </si>
  <si>
    <t>它用发光的拟饵来吸引猎物。</t>
  </si>
  <si>
    <t>年年有鱼</t>
  </si>
  <si>
    <t>字母牌F</t>
    <phoneticPr fontId="1" type="noConversion"/>
  </si>
  <si>
    <t>字母牌B</t>
    <phoneticPr fontId="1" type="noConversion"/>
  </si>
  <si>
    <t>字母牌P</t>
    <phoneticPr fontId="1" type="noConversion"/>
  </si>
  <si>
    <t>字母牌K</t>
    <phoneticPr fontId="1" type="noConversion"/>
  </si>
  <si>
    <t>字母牌T</t>
    <phoneticPr fontId="1" type="noConversion"/>
  </si>
  <si>
    <t>字母牌N</t>
    <phoneticPr fontId="1" type="noConversion"/>
  </si>
  <si>
    <t>一块奇怪的字母牌，上面只有一个大大的拉丁字母「N」</t>
    <phoneticPr fontId="1" type="noConversion"/>
  </si>
  <si>
    <t>一块字母牌，甚至还做了烫色，上面是一个拉丁字母「K」</t>
    <phoneticPr fontId="1" type="noConversion"/>
  </si>
  <si>
    <t>牌子上是拉丁字母「F」，正好是你最喜欢的那对CP里姐姐的名字首字母</t>
    <phoneticPr fontId="1" type="noConversion"/>
  </si>
  <si>
    <t>你最喜欢的那对CP里，妹妹的名字首字母是「B」吧！是「B」对吧！</t>
    <phoneticPr fontId="1" type="noConversion"/>
  </si>
  <si>
    <t>一个字母「T」，看起来不是铁的……</t>
    <phoneticPr fontId="1" type="noConversion"/>
  </si>
  <si>
    <t>从水里捞出的牌牌，自带天然水纹，工厂老板说这其实是UV工艺，那个字母是「P」不是「d」</t>
    <phoneticPr fontId="1" type="noConversion"/>
  </si>
  <si>
    <t>臭靴子</t>
    <phoneticPr fontId="1" type="noConversion"/>
  </si>
  <si>
    <t>臭臭的靴子，鼻鼻和币币都收到了伤害</t>
    <phoneticPr fontId="1" type="noConversion"/>
  </si>
  <si>
    <t>玻璃珠</t>
    <phoneticPr fontId="1" type="noConversion"/>
  </si>
  <si>
    <t>一颗玻璃珠，怎么被钓上的来呢？</t>
    <phoneticPr fontId="1" type="noConversion"/>
  </si>
  <si>
    <t>岛民小心心</t>
    <phoneticPr fontId="1" type="noConversion"/>
  </si>
  <si>
    <t>神奇的小心心，幸福的来源，据说曾经被盗过</t>
    <phoneticPr fontId="1" type="noConversion"/>
  </si>
  <si>
    <t>警示灯</t>
    <phoneticPr fontId="1" type="noConversion"/>
  </si>
  <si>
    <t>小心心守护者</t>
    <phoneticPr fontId="1" type="noConversion"/>
  </si>
  <si>
    <t>又名「土著」</t>
    <phoneticPr fontId="1" type="noConversion"/>
  </si>
  <si>
    <t>偷心大盗</t>
    <phoneticPr fontId="1" type="noConversion"/>
  </si>
  <si>
    <t>别什么都钓好吗？！？！</t>
    <phoneticPr fontId="1" type="noConversion"/>
  </si>
  <si>
    <t>Minprice</t>
    <phoneticPr fontId="1" type="noConversion"/>
  </si>
  <si>
    <t>maxprice</t>
    <phoneticPr fontId="1" type="noConversion"/>
  </si>
  <si>
    <t>averageprice</t>
    <phoneticPr fontId="1" type="noConversion"/>
  </si>
  <si>
    <t>破布条</t>
    <phoneticPr fontId="1" type="noConversion"/>
  </si>
  <si>
    <t>种子</t>
    <phoneticPr fontId="1" type="noConversion"/>
  </si>
  <si>
    <t>一颗不知道什么植物的种子</t>
    <phoneticPr fontId="1" type="noConversion"/>
  </si>
  <si>
    <t>破破烂烂的布条，似乎是衣服上扯下来的</t>
    <phoneticPr fontId="1" type="noConversion"/>
  </si>
  <si>
    <t>忘崽牛奶罐</t>
    <phoneticPr fontId="1" type="noConversion"/>
  </si>
  <si>
    <t>忘崽牛奶的包装罐，似乎是铝制的</t>
    <phoneticPr fontId="1" type="noConversion"/>
  </si>
  <si>
    <t>道具</t>
    <phoneticPr fontId="1" type="noConversion"/>
  </si>
  <si>
    <t>摸鱼</t>
    <phoneticPr fontId="1" type="noConversion"/>
  </si>
  <si>
    <t>是鱼，总能钓到的</t>
    <phoneticPr fontId="1" type="noConversion"/>
  </si>
  <si>
    <t>快按住它!可爱的鱼鱼千万不要进化口牙!</t>
    <phoneticPr fontId="1" type="noConversion"/>
  </si>
  <si>
    <t>木匣</t>
    <phoneticPr fontId="1" type="noConversion"/>
  </si>
  <si>
    <t>根本就没有宝藏嘛！</t>
    <phoneticPr fontId="1" type="noConversion"/>
  </si>
  <si>
    <t>小龙虾</t>
    <phoneticPr fontId="1" type="noConversion"/>
  </si>
  <si>
    <t>干净的环境，造就美味的小龙虾</t>
    <phoneticPr fontId="1" type="noConversion"/>
  </si>
  <si>
    <t>叉尾斗鱼</t>
    <phoneticPr fontId="1" type="noConversion"/>
  </si>
  <si>
    <t>鳄雀鳝</t>
    <phoneticPr fontId="1" type="noConversion"/>
  </si>
  <si>
    <t>非常吓人，姐妹</t>
    <phoneticPr fontId="1" type="noConversion"/>
  </si>
  <si>
    <t>鱼鱼要战斗！</t>
    <phoneticPr fontId="1" type="noConversion"/>
  </si>
  <si>
    <t>湿透的报纸</t>
    <phoneticPr fontId="1" type="noConversion"/>
  </si>
  <si>
    <t>湿透了，得轻拿轻放，不然一用力就散了</t>
    <phoneticPr fontId="1" type="noConversion"/>
  </si>
  <si>
    <t>破碎的CD</t>
    <phoneticPr fontId="1" type="noConversion"/>
  </si>
  <si>
    <t>不可降解塑料袋</t>
    <phoneticPr fontId="1" type="noConversion"/>
  </si>
  <si>
    <t>垃圾袋，坏坏！鱼鱼，恨恨！</t>
    <phoneticPr fontId="1" type="noConversion"/>
  </si>
  <si>
    <t>泰缺德鱼</t>
    <phoneticPr fontId="1" type="noConversion"/>
  </si>
  <si>
    <t>海胆</t>
    <phoneticPr fontId="1" type="noConversion"/>
  </si>
  <si>
    <t>你的胆子也太刺了！</t>
    <phoneticPr fontId="1" type="noConversion"/>
  </si>
  <si>
    <t>鲎</t>
    <phoneticPr fontId="1" type="noConversion"/>
  </si>
  <si>
    <t>奥陶纪活化石，一唱《no more blue》它就会消失，因为它的血是蓝的</t>
    <phoneticPr fontId="1" type="noConversion"/>
  </si>
  <si>
    <t>远东哲罗鱼</t>
    <phoneticPr fontId="1" type="noConversion"/>
  </si>
  <si>
    <t>纯血姛</t>
    <phoneticPr fontId="1" type="noConversion"/>
  </si>
  <si>
    <t>非常纯正的野生姛，没什么用，但是很会倒贴</t>
    <phoneticPr fontId="1" type="noConversion"/>
  </si>
  <si>
    <t>非常大的淡水鱼，真的非常大</t>
    <phoneticPr fontId="1" type="noConversion"/>
  </si>
  <si>
    <t>中华绒螯蟹</t>
    <phoneticPr fontId="1" type="noConversion"/>
  </si>
  <si>
    <t>球：炫我嘴里</t>
    <phoneticPr fontId="1" type="noConversion"/>
  </si>
  <si>
    <t>HK警匪片——FreenBecky版</t>
    <phoneticPr fontId="1" type="noConversion"/>
  </si>
  <si>
    <t>生活富足,每年都有多余的财富及食粮</t>
    <phoneticPr fontId="1" type="noConversion"/>
  </si>
  <si>
    <t>道具描述</t>
    <phoneticPr fontId="1" type="noConversion"/>
  </si>
  <si>
    <t>钓鱼描述</t>
    <phoneticPr fontId="1" type="noConversion"/>
  </si>
  <si>
    <t>岛民侦探</t>
    <phoneticPr fontId="1" type="noConversion"/>
  </si>
  <si>
    <t>化身侦探的岛民还是化身岛民的侦探？</t>
    <phoneticPr fontId="1" type="noConversion"/>
  </si>
  <si>
    <t>不是内鱼是泰鱼</t>
    <phoneticPr fontId="1" type="noConversion"/>
  </si>
  <si>
    <t>鱼你无瓜</t>
    <phoneticPr fontId="1" type="noConversion"/>
  </si>
  <si>
    <t>小喇叭鱼</t>
    <phoneticPr fontId="1" type="noConversion"/>
  </si>
  <si>
    <t>一条好奇的小鱼，找到她和她的关键道具，解锁《小喇叭鱼的故事》</t>
    <phoneticPr fontId="1" type="noConversion"/>
  </si>
  <si>
    <t>流言蜚鱼</t>
    <phoneticPr fontId="1" type="noConversion"/>
  </si>
  <si>
    <t>虽然名字叫鱼，但其实是小喇叭鱼的关键道具，找到它和它的主人小喇叭鱼，解锁《小喇叭鱼的故事》</t>
    <phoneticPr fontId="1" type="noConversion"/>
  </si>
  <si>
    <t>《小喇叭鱼的故事》</t>
    <phoneticPr fontId="1" type="noConversion"/>
  </si>
  <si>
    <t>《小喇叭鱼的故事》系列收集品</t>
    <phoneticPr fontId="1" type="noConversion"/>
  </si>
  <si>
    <t>备注</t>
    <phoneticPr fontId="1" type="noConversion"/>
  </si>
  <si>
    <t>mumu鱼</t>
    <phoneticPr fontId="1" type="noConversion"/>
  </si>
  <si>
    <t>大比兜鱼</t>
    <phoneticPr fontId="1" type="noConversion"/>
  </si>
  <si>
    <t>昆三陵鱼</t>
    <phoneticPr fontId="1" type="noConversion"/>
  </si>
  <si>
    <t>薛定谔的鱼</t>
    <phoneticPr fontId="1" type="noConversion"/>
  </si>
  <si>
    <t>鱼鱼，在还是不在呢…</t>
    <phoneticPr fontId="1" type="noConversion"/>
  </si>
  <si>
    <t>湖恭鱼</t>
    <phoneticPr fontId="1" type="noConversion"/>
  </si>
  <si>
    <t>钓鱼佬</t>
    <phoneticPr fontId="1" type="noConversion"/>
  </si>
  <si>
    <t>破电视机</t>
    <phoneticPr fontId="1" type="noConversion"/>
  </si>
  <si>
    <t>美工的发际线</t>
    <phoneticPr fontId="1" type="noConversion"/>
  </si>
  <si>
    <t>秋刀鱼</t>
    <phoneticPr fontId="1" type="noConversion"/>
  </si>
  <si>
    <t>一泰铢鱼</t>
    <phoneticPr fontId="1" type="noConversion"/>
  </si>
  <si>
    <t>海盗鱼</t>
    <phoneticPr fontId="1" type="noConversion"/>
  </si>
  <si>
    <t>1mo鱼</t>
    <phoneticPr fontId="1" type="noConversion"/>
  </si>
  <si>
    <t>鲨鱼</t>
    <phoneticPr fontId="1" type="noConversion"/>
  </si>
  <si>
    <t>醉了的球</t>
    <phoneticPr fontId="1" type="noConversion"/>
  </si>
  <si>
    <t>福丽恩</t>
    <phoneticPr fontId="1" type="noConversion"/>
  </si>
  <si>
    <t>一种很搞笑的鱼，一般的鱼市根本不收</t>
    <phoneticPr fontId="1" type="noConversion"/>
  </si>
  <si>
    <t>阿慕壮</t>
    <phoneticPr fontId="1" type="noConversion"/>
  </si>
  <si>
    <t>一种很可爱的鱼，一般的鱼市根本不收</t>
    <phoneticPr fontId="1" type="noConversion"/>
  </si>
  <si>
    <t>水獭</t>
    <phoneticPr fontId="1" type="noConversion"/>
  </si>
  <si>
    <t>编号</t>
    <phoneticPr fontId="1" type="noConversion"/>
  </si>
  <si>
    <t>也许你听过《解衣福丽恩》的故事，但是你听过福丽恩故事里那个好朋友阿慕壮的故事吗？
阿慕壮从小就是个聪明伶俐讨人喜爱的小孩，她喜欢唱歌、喜欢运动、喜欢各种动物，身边的所有人都成为了她的朋友。
壮壮非常热爱学习，有一天她在图书馆的角落里找到一本书，里面介绍了一种神奇的梅子。书上说这种梅子不仅可以生津止渴，还有着永葆青春的功效。壮壮被种神奇的水果吸引了，当即就决定去寻找这种神奇的梅子。
壮壮踏上的旅途并不顺利，但还好，她在路上遇到了不少人，也交到了不少的朋友。幸运的壮壮还遇到了同样寻找传说故事的福丽恩，虽然她们的目的不同，但还是成为了非常要好的朋友。
壮壮辗转多地，终于打听到了神奇梅子的消息。翻过眼前这座山，有一片巨大的梅林，在那里生活的隐士有神奇梅子的下落。梅林的隐士没有轻易地相信壮壮，但壮壮没有放弃，很漂亮地通过了隐士的考验，获得了神奇梅子的来历。
「梅林的深处有个入口，初极狭，才通人，穿过入口，便是生产神奇梅子的山岭了。神奇梅子只会在那片山岭生长。」
壮壮终于找到了神奇梅子生长的山岭，她被这里美妙的景色和神奇的梅子所折服，写了很多关于这里的歌。
从那以后，她就有了一个称号：梅岭阿慕壮</t>
    <phoneticPr fontId="1" type="noConversion"/>
  </si>
  <si>
    <t>是钓鱼人太可爱，獭獭抱着鱼竿不松手啦！</t>
    <phoneticPr fontId="1" type="noConversion"/>
  </si>
  <si>
    <t>藤壶</t>
    <phoneticPr fontId="1" type="noConversion"/>
  </si>
  <si>
    <t>你确定是钓起来的？不是刮下来的？</t>
    <phoneticPr fontId="1" type="noConversion"/>
  </si>
  <si>
    <t>波士顿龙虾</t>
    <phoneticPr fontId="1" type="noConversion"/>
  </si>
  <si>
    <t>非常大型的、非常好吃的、非常昂贵的</t>
    <phoneticPr fontId="1" type="noConversion"/>
  </si>
  <si>
    <t>商店出售</t>
    <phoneticPr fontId="1" type="noConversion"/>
  </si>
  <si>
    <t>警匪系列收集品1</t>
    <phoneticPr fontId="1" type="noConversion"/>
  </si>
  <si>
    <t>警匪系列收集品2</t>
    <phoneticPr fontId="1" type="noConversion"/>
  </si>
  <si>
    <t>警匪系列收集品3</t>
    <phoneticPr fontId="1" type="noConversion"/>
  </si>
  <si>
    <t>警匪系列收集品4</t>
    <phoneticPr fontId="1" type="noConversion"/>
  </si>
  <si>
    <t>警匪系列收集品5</t>
    <phoneticPr fontId="1" type="noConversion"/>
  </si>
  <si>
    <t>警匪系列收集品6</t>
    <phoneticPr fontId="1" type="noConversion"/>
  </si>
  <si>
    <t>字母牌系列收集品1</t>
    <phoneticPr fontId="1" type="noConversion"/>
  </si>
  <si>
    <t>字母牌系列收集品2</t>
    <phoneticPr fontId="1" type="noConversion"/>
  </si>
  <si>
    <t>字母牌系列收集品3</t>
    <phoneticPr fontId="1" type="noConversion"/>
  </si>
  <si>
    <t>字母牌系列收集品4</t>
    <phoneticPr fontId="1" type="noConversion"/>
  </si>
  <si>
    <t>字母牌系列收集品5</t>
    <phoneticPr fontId="1" type="noConversion"/>
  </si>
  <si>
    <t>字母牌系列收集品6</t>
    <phoneticPr fontId="1" type="noConversion"/>
  </si>
  <si>
    <t>自定义永久头衔</t>
    <phoneticPr fontId="1" type="noConversion"/>
  </si>
  <si>
    <t>自定义一日头衔</t>
    <phoneticPr fontId="1" type="noConversion"/>
  </si>
  <si>
    <t>使用后开始全自动钓鱼8小时，每小时上一竿（共9竿），鱼的结果根据当前鱼竿等级，和钓鱼结果保持一致</t>
    <phoneticPr fontId="1" type="noConversion"/>
  </si>
  <si>
    <t>自定义一日头衔（6个字），可使用emoji，不可使用违反岛岛发言守则的文字，明码标价童叟无欺</t>
    <phoneticPr fontId="1" type="noConversion"/>
  </si>
  <si>
    <t>自定义永久头衔（6个字），可使用emoji，不可使用违反岛岛发言守则的文字，明码标价童叟无欺</t>
    <phoneticPr fontId="1" type="noConversion"/>
  </si>
  <si>
    <t>是否可以购买</t>
    <phoneticPr fontId="1" type="noConversion"/>
  </si>
  <si>
    <t>FISH-1</t>
    <phoneticPr fontId="1" type="noConversion"/>
  </si>
  <si>
    <t>FISH-2</t>
    <phoneticPr fontId="1" type="noConversion"/>
  </si>
  <si>
    <t>FISH-3</t>
  </si>
  <si>
    <t>FISH-4</t>
  </si>
  <si>
    <t>FISH-5</t>
  </si>
  <si>
    <t>FISH-6</t>
  </si>
  <si>
    <t>FISH-7</t>
  </si>
  <si>
    <t>FISH-8</t>
  </si>
  <si>
    <t>FISH-9</t>
  </si>
  <si>
    <t>FISH-10</t>
  </si>
  <si>
    <t>FISH-11</t>
  </si>
  <si>
    <t>FISH-12</t>
  </si>
  <si>
    <t>FISH-13</t>
  </si>
  <si>
    <t>FISH-14</t>
  </si>
  <si>
    <t>FISH-16</t>
  </si>
  <si>
    <t>FISH-17</t>
  </si>
  <si>
    <t>FISH-18</t>
  </si>
  <si>
    <t>FISH-19</t>
  </si>
  <si>
    <t>FISH-20</t>
  </si>
  <si>
    <t>FISH-21</t>
  </si>
  <si>
    <t>FISH-22</t>
  </si>
  <si>
    <t>FISH-23</t>
  </si>
  <si>
    <t>FISH-24</t>
  </si>
  <si>
    <t>FISH-25</t>
  </si>
  <si>
    <t>FISH-26</t>
  </si>
  <si>
    <t>FISH-27</t>
  </si>
  <si>
    <t>FISH-28</t>
  </si>
  <si>
    <t>FISH-29</t>
  </si>
  <si>
    <t>FISH-30</t>
  </si>
  <si>
    <t>浑水摸鱼</t>
    <phoneticPr fontId="1" type="noConversion"/>
  </si>
  <si>
    <t>游刃有鱼</t>
    <phoneticPr fontId="1" type="noConversion"/>
  </si>
  <si>
    <t>FISH-31</t>
  </si>
  <si>
    <t>岛岛全自动钓鱼机</t>
    <phoneticPr fontId="1" type="noConversion"/>
  </si>
  <si>
    <t>FISH-32</t>
  </si>
  <si>
    <t>一个代表「姐一」派的徽章，金闪闪</t>
    <phoneticPr fontId="1" type="noConversion"/>
  </si>
  <si>
    <t>一个代表「妹一」派的徽章，金闪闪</t>
    <phoneticPr fontId="1" type="noConversion"/>
  </si>
  <si>
    <t>一个代表「互攻」派的徽章，金闪闪</t>
    <phoneticPr fontId="1" type="noConversion"/>
  </si>
  <si>
    <t>FISH-33</t>
  </si>
  <si>
    <t>没有使用效果</t>
    <phoneticPr fontId="1" type="noConversion"/>
  </si>
  <si>
    <t>FISH-34</t>
  </si>
  <si>
    <t>面罩</t>
    <phoneticPr fontId="1" type="noConversion"/>
  </si>
  <si>
    <t>球只配2度菠萝啤！（m法师）</t>
    <phoneticPr fontId="1" type="noConversion"/>
  </si>
  <si>
    <t>苦苦追寻1而不得的momo，因为误把?看成!而上钩。成了你的鱼，就做Ta的1！（by东亚直女没有心）</t>
    <phoneticPr fontId="1" type="noConversion"/>
  </si>
  <si>
    <t>我每天存一泰铢就为了买上你的蜡烛，我想告诉你一件事，我真的非常喜欢Pbec 555（by m法师）</t>
    <phoneticPr fontId="1" type="noConversion"/>
  </si>
  <si>
    <t>当你在鱼塘沉溺过久执迷不悟的时候钓上来一条大比兜鱼，让你及时醒悟并开始思考今天这个鱼是不是就钓到这里（by东亚直女没有心）</t>
    <phoneticPr fontId="1" type="noConversion"/>
  </si>
  <si>
    <t>刚刚…钓鱼起竿的力气…是不是…大了点…（by东亚直女没有心）</t>
    <phoneticPr fontId="1" type="noConversion"/>
  </si>
  <si>
    <t>让我们坐海盗船前做个祈祷：阿门（by m法师）</t>
    <phoneticPr fontId="1" type="noConversion"/>
  </si>
  <si>
    <t>恭喜你！当你钓到湖恭鱼，你已参透这世间唯一真理！不要再执着于鱼塘表层的结衣鱼和美衣鱼了，鱼塘深层的湖恭鱼才是真正的肥美鲜香嫩滑爽口，就它了！（by东亚直女没有心）</t>
    <phoneticPr fontId="1" type="noConversion"/>
  </si>
  <si>
    <t>整日沉迷钓鱼的岛民由于鱼太久没上钩，睡着了，不小心掉入鱼塘（by嘁里喀嚓噼了啪）</t>
    <phoneticPr fontId="1" type="noConversion"/>
  </si>
  <si>
    <t>岛民成为电视上的群演，结果发现不给酬劳连口盒饭不都给，一气之下砸烂电视投入鱼塘（by嘁里喀嚓噼了啪）</t>
    <phoneticPr fontId="1" type="noConversion"/>
  </si>
  <si>
    <t>很久很久以前，有一个美丽的湖泊，湖泊里住着一群聪明的鱼儿。这群鱼儿非常友善，它们总是和睦相处，互相帮助。
有一天，湖泊里来了一条新鱼，它叫做小喇叭鱼。小喇叭鱼非常好奇，总是喜欢四处张望，寻找新鲜事物。一天，它无意中听到了一些湖泊里的鱼儿们在讲一个奇怪的故事。
据说，湖泊深处有一条神秘的鱼，它的鳞片闪烁着五彩斑斓的光芒，它拥有神奇的力量，可以让任何鱼儿的愿望成真。这个故事很快传遍了整个湖泊，鱼儿们都开始对这条神秘的鱼产生了浓厚的兴趣。
小喇叭鱼听了这个故事后，非常激动。它决定要找到这条神秘的鱼，实现自己的愿望。于是，它开始踏上了寻找神秘鱼的旅程。
小喇叭鱼游遍了整个湖泊，寻找着线索。它问遍了每一条鱼，但没有人能够告诉它确切的位置。有的鱼说神秘鱼在湖泊的中心，有的鱼说在湖底，还有的鱼说在湖边的岩石后面。
小喇叭鱼越来越迷茫，它不知道该相信谁。于是，它决定停下来，冷静思考一下。它想起了一个重要的道理：“流言蜚语不可全信。”
小喇叭鱼决定回到湖泊，告诉其他鱼儿们关于流言蜚语的危害。它告诉它们，虽然故事听起来很吸引人，但我们不能因为听到一些传言就盲目追逐。
鱼儿们听了小喇叭鱼的话后，都感到非常后悔。他们意识到自己被流言蜚语蒙蔽了双眼，忽视了彼此之间的友谊和信任。
无论你是谁，无论你身处何地，不要被流言蜚语所迷惑，要用自己的眼睛去看事实，用自己的耳朵去听真相。只有这样，我们才能过上真正幸福的生活。
对了，姐1（by 70）</t>
    <phoneticPr fontId="1" type="noConversion"/>
  </si>
  <si>
    <t>故事发生在泰国的一个小村庄，村庄里住着一位聪明的年轻人叫福丽恩。福丽恩非常喜欢学习，她对世界充满了好奇心。有一天，福福听说了一个神奇的故事，关于一件可以帮助人们解开所有困扰的魔法衣物。
据说，这件魔法衣物可以帮助人们找到答案，解决问题，甚至改变命运。福福对这个故事充满了兴趣，当下就决定去寻找这件魔法衣物。
福福踏上了她的冒险旅程，在她的旅途中，她遇到了各种各样的挑战和困难，很幸运地在旅途中遇到了同样热爱学习的阿慕壮，她们成为了很要好的朋友。
终于，在不断的努力下，找到了散发着耀眼的光芒的魔法衣物。
福福小心地穿上魔法衣物，立刻感受到了一股神奇的力量。她发现，只要她集中精神，衣物就会帮助她解开所有困扰。无论是人群恐惧，还是人际关系的纠纷，魔法衣物都能给予她答案和解决方案。
福福回到村庄，将魔法衣物的力量分享给了其他人。村民们都非常感激，他们开始穿上魔法衣物，解决了许多问题和困扰。
村庄变得更加和谐，人们之间的关系变得更加融洽。从那以后，福丽恩成为了村庄的英雄，她靠着这个衣服解开了村民的苦难。
从那以后，她就有了一个称号，就是：解衣福丽恩（by 70）</t>
    <phoneticPr fontId="1" type="noConversion"/>
  </si>
  <si>
    <t>把土著塞进金属笼子，再沉入海水中，就有概率捕捉这种神奇的大鱼（name by SR）</t>
    <phoneticPr fontId="1" type="noConversion"/>
  </si>
  <si>
    <t>虽然名字叫鱼，但其实是小喇叭鱼的关键道具，找到它和它的主人小喇叭鱼，解锁《小喇叭鱼的故事》（idea by 70）</t>
    <phoneticPr fontId="1" type="noConversion"/>
  </si>
  <si>
    <t>从前，在一个神奇的水下世界里，有一只非常聪明的鱼，名叫小瓜。小瓜是一只非常好奇的鱼，他总是对周围的一切充满了好奇心。
有一天，小瓜听说了一个传说，说在海底深处有一个神秘的宝藏。这个宝藏据说拥有无尽的财富和智慧。小瓜对此非常感兴趣，他决定踏上寻宝的旅程。
小瓜穿过一片茂密的海草丛，游过一个个美丽的珊瑚礁，终于来到了一个黑暗的洞穴。洞穴里充满了神秘的气息，小瓜有些害怕，但他的好奇心驱使着他继续前进。
在洞穴的尽头，小瓜发现了一个闪闪发光的宝箱。他激动地游过去，小心翼翼地打开了宝箱。里面的宝藏让他目瞪口呆！宝箱里没有金银财宝，而是一本古老的书。
小瓜激动的翻开这本书，不料书中竟然写着：
「姐1」（by 70）</t>
    <phoneticPr fontId="1" type="noConversion"/>
  </si>
  <si>
    <t>用钱花做的鱼，在生日和520都会很活跃（name by 小刀）</t>
    <phoneticPr fontId="1" type="noConversion"/>
  </si>
  <si>
    <t>一条好奇的小鱼，找到她和她的关键道具，解锁《小喇叭鱼的故事》（idea by 70）</t>
    <phoneticPr fontId="1" type="noConversion"/>
  </si>
  <si>
    <t>一种很搞笑的鱼，一般的鱼市根本不收（idea by 70）</t>
    <phoneticPr fontId="1" type="noConversion"/>
  </si>
  <si>
    <t>由于人类喜欢互相mumu鼓励，所以产生了mumu鱼。这种鱼都是成对出现的，除了吃饭就是在mumu。（by吃烤汤圆）</t>
    <phoneticPr fontId="1" type="noConversion"/>
  </si>
  <si>
    <t>画外音：SarochaFreen：没youu~没youu~（by 70）</t>
    <phoneticPr fontId="1" type="noConversion"/>
  </si>
  <si>
    <t>因为太缺德被人追着抓，如今已经濒危，很珍惜（by SR）</t>
    <phoneticPr fontId="1" type="noConversion"/>
  </si>
  <si>
    <t>不能当球球的狗，还不能当球球鱼塘里的鱼吗？（by小刀）</t>
    <phoneticPr fontId="1" type="noConversion"/>
  </si>
  <si>
    <t>维港观光券</t>
    <phoneticPr fontId="1" type="noConversion"/>
  </si>
  <si>
    <t>姐一徽章</t>
    <phoneticPr fontId="1" type="noConversion"/>
  </si>
  <si>
    <t>妹一徽章</t>
    <phoneticPr fontId="1" type="noConversion"/>
  </si>
  <si>
    <t>互攻徽章</t>
    <phoneticPr fontId="1" type="noConversion"/>
  </si>
  <si>
    <t>竭泽而渔许可证</t>
    <phoneticPr fontId="1" type="noConversion"/>
  </si>
  <si>
    <t>FBPFK</t>
    <phoneticPr fontId="1" type="noConversion"/>
  </si>
  <si>
    <t>FBTNK</t>
    <phoneticPr fontId="1" type="noConversion"/>
  </si>
  <si>
    <t>FISH-41</t>
  </si>
  <si>
    <t>兑换物品</t>
  </si>
  <si>
    <t>银龙鱼</t>
    <phoneticPr fontId="1" type="noConversion"/>
  </si>
  <si>
    <t>双须骨舌鱼，原产亚马孙河的观赏鱼</t>
    <phoneticPr fontId="1" type="noConversion"/>
  </si>
  <si>
    <t>小螺号</t>
    <phoneticPr fontId="1" type="noConversion"/>
  </si>
  <si>
    <t>小螺号，瞎**吹，海鸥听了瞎**飞</t>
    <phoneticPr fontId="1" type="noConversion"/>
  </si>
  <si>
    <t>小螺号，嘀嘀嘀吹
海鸥听了薯条飞
小螺号，嘀嘀嘀吹
浪花听了粉粉碎
小螺号，嘀嘀嘀吹
声声唤我CP归</t>
    <phoneticPr fontId="1" type="noConversion"/>
  </si>
  <si>
    <t>价格</t>
    <phoneticPr fontId="1" type="noConversion"/>
  </si>
  <si>
    <t>价格描述</t>
    <phoneticPr fontId="1" type="noConversion"/>
  </si>
  <si>
    <t>是否兑换</t>
    <phoneticPr fontId="1" type="noConversion"/>
  </si>
  <si>
    <t>是否直接兑换</t>
    <phoneticPr fontId="1" type="noConversion"/>
  </si>
  <si>
    <t>四爪陆龟</t>
  </si>
  <si>
    <t>河狸</t>
  </si>
  <si>
    <t>中华白海豚</t>
  </si>
  <si>
    <t>虎鲸</t>
    <phoneticPr fontId="1" type="noConversion"/>
  </si>
  <si>
    <t>中华鲟</t>
    <phoneticPr fontId="1" type="noConversion"/>
  </si>
  <si>
    <t>国家二级保护动物，当场处理！</t>
    <phoneticPr fontId="1" type="noConversion"/>
  </si>
  <si>
    <t>国家一级保护动物，当场处理！</t>
    <phoneticPr fontId="1" type="noConversion"/>
  </si>
  <si>
    <t>60*rodlevel+200</t>
    <phoneticPr fontId="1" type="noConversion"/>
  </si>
  <si>
    <t>WDIT币币</t>
    <phoneticPr fontId="1" type="noConversion"/>
  </si>
  <si>
    <t>春</t>
    <phoneticPr fontId="1" type="noConversion"/>
  </si>
  <si>
    <t>夏</t>
    <phoneticPr fontId="1" type="noConversion"/>
  </si>
  <si>
    <t>秋</t>
    <phoneticPr fontId="1" type="noConversion"/>
  </si>
  <si>
    <t>冬</t>
    <phoneticPr fontId="1" type="noConversion"/>
  </si>
  <si>
    <t>场记板_Bangkok</t>
    <phoneticPr fontId="1" type="noConversion"/>
  </si>
  <si>
    <t>文昌鱼</t>
    <phoneticPr fontId="1" type="noConversion"/>
  </si>
  <si>
    <t>揭示了现存脊椎动物的起源</t>
    <phoneticPr fontId="1" type="noConversion"/>
  </si>
  <si>
    <t>江团</t>
    <phoneticPr fontId="1" type="noConversion"/>
  </si>
  <si>
    <t>遥山不断故乡雁，沿流时羡清江鱼。</t>
    <phoneticPr fontId="1" type="noConversion"/>
  </si>
  <si>
    <t>玉花鲈</t>
    <phoneticPr fontId="1" type="noConversion"/>
  </si>
  <si>
    <t>秋风起兮木叶飞，吴江水兮鲈正肥。</t>
    <phoneticPr fontId="1" type="noConversion"/>
  </si>
  <si>
    <t>玉鲫</t>
    <phoneticPr fontId="1" type="noConversion"/>
  </si>
  <si>
    <t>清醪足消忧，玉鲫行可脍。</t>
    <phoneticPr fontId="1" type="noConversion"/>
  </si>
  <si>
    <t>龙王鱼</t>
    <phoneticPr fontId="1" type="noConversion"/>
  </si>
  <si>
    <t>“我和龙只差了四只爪子两只角！”</t>
    <phoneticPr fontId="1" type="noConversion"/>
  </si>
  <si>
    <t>珍珠贝</t>
    <phoneticPr fontId="1" type="noConversion"/>
  </si>
  <si>
    <t>“发现了吗？我超有内涵。”</t>
    <phoneticPr fontId="1" type="noConversion"/>
  </si>
  <si>
    <t>赤鲷</t>
    <phoneticPr fontId="1" type="noConversion"/>
  </si>
  <si>
    <t>霞抹晚空鱼尾赤，水生春渚鸭头青。</t>
    <phoneticPr fontId="1" type="noConversion"/>
  </si>
  <si>
    <t>玄鲤</t>
    <phoneticPr fontId="1" type="noConversion"/>
  </si>
  <si>
    <t>玉萍掩映壶中月，锦鲤浮沉镜里天。</t>
    <phoneticPr fontId="1" type="noConversion"/>
  </si>
  <si>
    <t>虎首蟹</t>
    <phoneticPr fontId="1" type="noConversion"/>
  </si>
  <si>
    <t>尖刀四对，钢叉两把，身披铠甲，横行天下。</t>
    <phoneticPr fontId="1" type="noConversion"/>
  </si>
  <si>
    <t>九江乌鱼</t>
    <phoneticPr fontId="1" type="noConversion"/>
  </si>
  <si>
    <t>鱼丽于罶，鲂鳢。君子有酒，多且旨。</t>
    <phoneticPr fontId="1" type="noConversion"/>
  </si>
  <si>
    <t>银斑</t>
    <phoneticPr fontId="1" type="noConversion"/>
  </si>
  <si>
    <t>最忆香山石楼下，清伊深处钓寒鱼。</t>
    <phoneticPr fontId="1" type="noConversion"/>
  </si>
  <si>
    <t>石桂鱼</t>
    <phoneticPr fontId="1" type="noConversion"/>
  </si>
  <si>
    <t>野阔江寒白鹭飞，桃花流水鳜鱼肥。</t>
    <phoneticPr fontId="1" type="noConversion"/>
  </si>
  <si>
    <t>贻贝</t>
    <phoneticPr fontId="1" type="noConversion"/>
  </si>
  <si>
    <t>“总有一天，我也能等到一个贝喊我：哦！贝比！”</t>
    <phoneticPr fontId="1" type="noConversion"/>
  </si>
  <si>
    <t>禾鲮</t>
    <phoneticPr fontId="1" type="noConversion"/>
  </si>
  <si>
    <t>莫道流水无情意，遍裁青衣揽落红。</t>
    <phoneticPr fontId="1" type="noConversion"/>
  </si>
  <si>
    <t>玉菇虾虎</t>
    <phoneticPr fontId="1" type="noConversion"/>
  </si>
  <si>
    <t>吹沙渚洲上，叼浪水云间。</t>
    <phoneticPr fontId="1" type="noConversion"/>
  </si>
  <si>
    <t>三色鲈</t>
    <phoneticPr fontId="1" type="noConversion"/>
  </si>
  <si>
    <t>绿水藏春日，碧波泛霞花。</t>
    <phoneticPr fontId="1" type="noConversion"/>
  </si>
  <si>
    <t>星斑鳞</t>
    <phoneticPr fontId="1" type="noConversion"/>
  </si>
  <si>
    <t>熠耀游何处，繁星缀玉盘。</t>
    <phoneticPr fontId="1" type="noConversion"/>
  </si>
  <si>
    <t>琉璃红尾</t>
    <phoneticPr fontId="1" type="noConversion"/>
  </si>
  <si>
    <t>无风净琉璃，涟漪红参差。</t>
    <phoneticPr fontId="1" type="noConversion"/>
  </si>
  <si>
    <t>白鲩</t>
    <phoneticPr fontId="1" type="noConversion"/>
  </si>
  <si>
    <t>跃浦疑珠出，凌波似镜浮。</t>
    <phoneticPr fontId="1" type="noConversion"/>
  </si>
  <si>
    <t>红月鲢</t>
    <phoneticPr fontId="1" type="noConversion"/>
  </si>
  <si>
    <t>一洼茜色，染就飞红盈盈起。</t>
    <phoneticPr fontId="1" type="noConversion"/>
  </si>
  <si>
    <t>青流鳍</t>
    <phoneticPr fontId="1" type="noConversion"/>
  </si>
  <si>
    <t>练塘风暖，晕蓝拖碧。</t>
    <phoneticPr fontId="1" type="noConversion"/>
  </si>
  <si>
    <t>双生鲤</t>
    <phoneticPr fontId="1" type="noConversion"/>
  </si>
  <si>
    <t>漾色映澄波，涵跃始相随。</t>
    <phoneticPr fontId="1" type="noConversion"/>
  </si>
  <si>
    <t>翠金鳞</t>
    <phoneticPr fontId="1" type="noConversion"/>
  </si>
  <si>
    <t>初霞海月</t>
    <phoneticPr fontId="1" type="noConversion"/>
  </si>
  <si>
    <t>“可观成景，亦可入菜果腹，凉拌一绝”</t>
    <phoneticPr fontId="1" type="noConversion"/>
  </si>
  <si>
    <t>贪咽</t>
    <phoneticPr fontId="1" type="noConversion"/>
  </si>
  <si>
    <t>鱼嘴奇大无比，对食物有着超乎寻常的渴求，在肚皮撑到临界点之前都不会停止进食。</t>
    <phoneticPr fontId="1" type="noConversion"/>
  </si>
  <si>
    <t>夜哭</t>
    <phoneticPr fontId="1" type="noConversion"/>
  </si>
  <si>
    <t>“真不想承认，这么丑的头是它唯一能吃的地方……”</t>
    <phoneticPr fontId="1" type="noConversion"/>
  </si>
  <si>
    <t>墨花骨</t>
    <phoneticPr fontId="1" type="noConversion"/>
  </si>
  <si>
    <t>“炒煎皆无味，炖煮或可食之。”</t>
    <phoneticPr fontId="1" type="noConversion"/>
  </si>
  <si>
    <t>场记板_London</t>
    <phoneticPr fontId="1" type="noConversion"/>
  </si>
  <si>
    <t>场记板_ChiangMai</t>
    <phoneticPr fontId="1" type="noConversion"/>
  </si>
  <si>
    <t>场记板_Beach</t>
    <phoneticPr fontId="1" type="noConversion"/>
  </si>
  <si>
    <t>场记板_DiamondBergs</t>
    <phoneticPr fontId="1" type="noConversion"/>
  </si>
  <si>
    <t>场记板_Tokyo</t>
    <phoneticPr fontId="1" type="noConversion"/>
  </si>
  <si>
    <t>场记板_Pattaya</t>
    <phoneticPr fontId="1" type="noConversion"/>
  </si>
  <si>
    <t>场记板_NewYork</t>
    <phoneticPr fontId="1" type="noConversion"/>
  </si>
  <si>
    <t>场记板_Shop</t>
    <phoneticPr fontId="1" type="noConversion"/>
  </si>
  <si>
    <t>场记板_ParallelWorld</t>
    <phoneticPr fontId="1" type="noConversion"/>
  </si>
  <si>
    <t>「地乌距离27亿」冬季限定：《乌拉诺斯2324》系列收集品1</t>
    <phoneticPr fontId="1" type="noConversion"/>
  </si>
  <si>
    <t>「地乌距离27亿」冬季限定：《乌拉诺斯2324》系列收集品2</t>
  </si>
  <si>
    <t>「地乌距离27亿」冬季限定：《乌拉诺斯2324》系列收集品3</t>
  </si>
  <si>
    <t>「地乌距离27亿」冬季限定：《乌拉诺斯2324》系列收集品4</t>
  </si>
  <si>
    <t>「地乌距离27亿」冬季限定：《乌拉诺斯2324》系列收集品5</t>
  </si>
  <si>
    <t>「地乌距离27亿」冬季限定：《乌拉诺斯2324》系列收集品6</t>
  </si>
  <si>
    <t>「地乌距离27亿」冬季限定：《乌拉诺斯2324》系列收集品7</t>
  </si>
  <si>
    <t>「地乌距离27亿」冬季限定：《乌拉诺斯2324》系列收集品8</t>
  </si>
  <si>
    <t>「地乌距离27亿」冬季限定：《乌拉诺斯2324》系列收集品9</t>
  </si>
  <si>
    <t>FISH-53</t>
  </si>
  <si>
    <t>FISH-54</t>
  </si>
  <si>
    <t>FISH-55</t>
  </si>
  <si>
    <t>FISH-52</t>
    <phoneticPr fontId="1" type="noConversion"/>
  </si>
  <si>
    <t>FISH-56</t>
  </si>
  <si>
    <t>FISH-57</t>
  </si>
  <si>
    <t>FISH-58</t>
  </si>
  <si>
    <t>FISH-59</t>
  </si>
  <si>
    <t>FISH-60</t>
  </si>
  <si>
    <t>FISH-61</t>
  </si>
  <si>
    <t>「地乌距离27亿」冬季限定：《乌拉诺斯2324》系列收集品10</t>
    <phoneticPr fontId="1" type="noConversion"/>
  </si>
  <si>
    <t>《乌拉诺斯2324》</t>
    <phoneticPr fontId="1" type="noConversion"/>
  </si>
  <si>
    <t>属性</t>
    <phoneticPr fontId="1" type="noConversion"/>
  </si>
  <si>
    <t>是否可交易</t>
    <phoneticPr fontId="1" type="noConversion"/>
  </si>
  <si>
    <t>狗的姐姐</t>
    <phoneticPr fontId="1" type="noConversion"/>
  </si>
  <si>
    <t>这么多狗，都是从哪来的？</t>
    <phoneticPr fontId="1" type="noConversion"/>
  </si>
  <si>
    <t>智慧、可爱、友好
虎鲸来咯！</t>
    <phoneticPr fontId="1" type="noConversion"/>
  </si>
  <si>
    <t>FISH-35</t>
  </si>
  <si>
    <t>KAZZ奖杯</t>
  </si>
  <si>
    <t>「WDIT BB 4.0」秋季限定：上钩之后只听见一声——WE DID IT BABY!</t>
  </si>
  <si>
    <t>「WDIT BB 4.0」秋季限定：WDITBB4.0系列收集品1</t>
  </si>
  <si>
    <t>FISH-36</t>
  </si>
  <si>
    <t>Nine Entertain奖杯</t>
  </si>
  <si>
    <t>「WDIT BB 4.0」秋季限定：上钩之后只听见一声——WE DID IT BABY!!</t>
  </si>
  <si>
    <t>「WDIT BB 4.0」秋季限定：WDITBB4.0系列收集品2</t>
  </si>
  <si>
    <t>FISH-37</t>
  </si>
  <si>
    <t>MAYA奖杯</t>
  </si>
  <si>
    <t>「WDIT BB 4.0」秋季限定：上钩之后只听见一声——WE DID IT BABY!!!</t>
  </si>
  <si>
    <t>「WDIT BB 4.0」秋季限定：WDITBB4.0系列收集品3</t>
  </si>
  <si>
    <t>FISH-38</t>
  </si>
  <si>
    <t>FEED奖杯</t>
  </si>
  <si>
    <t>「WDIT BB 4.0」秋季限定：上钩之后只听见一声——WE DID IT BABY!!!!</t>
  </si>
  <si>
    <t>「WDIT BB 4.0」秋季限定：WDITBB4.0系列收集品4</t>
  </si>
  <si>
    <t>FISH-39</t>
  </si>
  <si>
    <t>WDITBB4.0</t>
  </si>
  <si>
    <t>FISH-40</t>
  </si>
  <si>
    <t>鱼竿</t>
  </si>
  <si>
    <t>「WDIT BB 4.0」秋季限定
什么？钓上来一根鱼竿？鱼竿等级+1！</t>
  </si>
  <si>
    <t>「WDIT BB 4.0」秋季限定：消耗品，使用后鱼竿等级+1</t>
  </si>
  <si>
    <t>FISH-42</t>
  </si>
  <si>
    <t>响片</t>
    <phoneticPr fontId="1" type="noConversion"/>
  </si>
  <si>
    <t>一个动物训练的响片，散发着神奇的姐姐的光</t>
    <phoneticPr fontId="1" type="noConversion"/>
  </si>
  <si>
    <t>消耗品，使用后可以指定下一条姐姐的狗的目标</t>
    <phoneticPr fontId="1" type="noConversion"/>
  </si>
  <si>
    <t>FISH-43</t>
  </si>
  <si>
    <t>拳击手套</t>
  </si>
  <si>
    <t>商店出售</t>
  </si>
  <si>
    <t>「WDIT BB 4.0」秋季限定：《体育生与艺术生》系列收集品1</t>
  </si>
  <si>
    <t>FISH-44</t>
  </si>
  <si>
    <t>艺术画笔</t>
  </si>
  <si>
    <t>「WDIT BB 4.0」秋季限定：《体育生与艺术生》系列收集品2</t>
  </si>
  <si>
    <t>FISH-45</t>
  </si>
  <si>
    <t>绷带</t>
  </si>
  <si>
    <t>拳击等运动使用的绷带</t>
  </si>
  <si>
    <t>「WDIT BB 4.0」秋季限定：《体育生与艺术生》系列收集品3</t>
  </si>
  <si>
    <t>FISH-46</t>
  </si>
  <si>
    <t>颜料</t>
  </si>
  <si>
    <t>画画等活动使用的颜料</t>
  </si>
  <si>
    <t>「WDIT BB 4.0」秋季限定：《体育生与艺术生》系列收集品4</t>
  </si>
  <si>
    <t>FISH-47</t>
  </si>
  <si>
    <t>体育馆的球拍</t>
  </si>
  <si>
    <t>某学校体育馆内的一张球拍，有不少使用的痕迹，但被保养得很好</t>
  </si>
  <si>
    <t>「WDIT BB 4.0」秋季限定：《体育生与艺术生》系列收集品5</t>
  </si>
  <si>
    <t>FISH-48</t>
  </si>
  <si>
    <t>画室的花瓶</t>
  </si>
  <si>
    <t>某学校画室里摆着的一个普通的花瓶，里面好像藏了什么东西</t>
  </si>
  <si>
    <t>「WDIT BB 4.0」秋季限定：《体育生与艺术生》系列收集品6</t>
  </si>
  <si>
    <t>FISH-49</t>
  </si>
  <si>
    <t>《体育生与艺术生》</t>
  </si>
  <si>
    <t>「WDIT BB 4.0」秋季限定：消耗《体育生与艺术生》系列收集品（共6样）获得，超人气校园百合小说《体育生与艺术生》，市场不二价520000WDIT币币</t>
  </si>
  <si>
    <t>FISH-50</t>
  </si>
  <si>
    <t>FISH-51</t>
    <phoneticPr fontId="1" type="noConversion"/>
  </si>
  <si>
    <t>是否下架</t>
    <phoneticPr fontId="1" type="noConversion"/>
  </si>
  <si>
    <t>FISH-64</t>
  </si>
  <si>
    <t>场记板_Seoul</t>
  </si>
  <si>
    <t>「地乌距离27亿」冬季限定：《乌拉诺斯2324》系列收集品3</t>
    <phoneticPr fontId="3" type="noConversion"/>
  </si>
  <si>
    <t>FISH-65</t>
  </si>
  <si>
    <t>场记板_Sydney</t>
  </si>
  <si>
    <t>「地乌距离27亿」冬季限定：《乌拉诺斯2324》系列收集品4</t>
    <phoneticPr fontId="3" type="noConversion"/>
  </si>
  <si>
    <t>FISH-66</t>
  </si>
  <si>
    <t>场记板_Moscow</t>
  </si>
  <si>
    <t>「地乌距离27亿」冬季限定：《乌拉诺斯2324》系列收集品5</t>
    <phoneticPr fontId="3" type="noConversion"/>
  </si>
  <si>
    <t>FISH-67</t>
  </si>
  <si>
    <t>场记板_Arctic_Ocean</t>
  </si>
  <si>
    <t>「地乌距离27亿」冬季限定：《乌拉诺斯2324》系列收集品6</t>
    <phoneticPr fontId="3" type="noConversion"/>
  </si>
  <si>
    <t>FISH-68</t>
  </si>
  <si>
    <t>场记板_Paris</t>
  </si>
  <si>
    <t>「地乌距离27亿」冬季限定：《乌拉诺斯2324》系列收集品7</t>
    <phoneticPr fontId="3" type="noConversion"/>
  </si>
  <si>
    <t>FISH-69</t>
  </si>
  <si>
    <t>场记板_Singapore</t>
  </si>
  <si>
    <t>「地乌距离27亿」冬季限定：《乌拉诺斯2324》系列收集品10</t>
    <phoneticPr fontId="3" type="noConversion"/>
  </si>
  <si>
    <t>FISH-70</t>
  </si>
  <si>
    <t>场记板_Indian_Ocean</t>
  </si>
  <si>
    <t>「地乌距离27亿」冬季限定：《乌拉诺斯2324》系列收集品11</t>
    <phoneticPr fontId="3" type="noConversion"/>
  </si>
  <si>
    <t>FISH-71</t>
  </si>
  <si>
    <t>场记板_Rio_De_Janeiro</t>
  </si>
  <si>
    <t>「地乌距离27亿」冬季限定：《乌拉诺斯2324》系列收集品12</t>
    <phoneticPr fontId="3" type="noConversion"/>
  </si>
  <si>
    <t>FISH-72</t>
  </si>
  <si>
    <t>场记板_Florence</t>
  </si>
  <si>
    <t>「地乌距离27亿」冬季限定：《乌拉诺斯2324》系列收集品13</t>
    <phoneticPr fontId="3" type="noConversion"/>
  </si>
  <si>
    <t>FISH-73</t>
  </si>
  <si>
    <t>场记板_Atlantic_Ocean</t>
  </si>
  <si>
    <t>「地乌距离27亿」冬季限定：《乌拉诺斯2324》系列收集品14</t>
    <phoneticPr fontId="3" type="noConversion"/>
  </si>
  <si>
    <t>FISH-74</t>
  </si>
  <si>
    <t>场记板_Cairo</t>
  </si>
  <si>
    <t>「地乌距离27亿」冬季限定：《乌拉诺斯2324》系列收集品17</t>
    <phoneticPr fontId="3" type="noConversion"/>
  </si>
  <si>
    <t>FISH-75</t>
  </si>
  <si>
    <t>场记板_Seattle</t>
  </si>
  <si>
    <t>「地乌距离27亿」冬季限定：《乌拉诺斯2324》系列收集品18</t>
    <phoneticPr fontId="3" type="noConversion"/>
  </si>
  <si>
    <t>FISH-76</t>
  </si>
  <si>
    <t>场记板_Stockholm</t>
  </si>
  <si>
    <t>「地乌距离27亿」冬季限定：《乌拉诺斯2324》系列收集品19</t>
    <phoneticPr fontId="3" type="noConversion"/>
  </si>
  <si>
    <t>FISH-77</t>
  </si>
  <si>
    <t>场记板_Pacific_Ocean</t>
  </si>
  <si>
    <t>「地乌距离27亿」冬季限定：《乌拉诺斯2324》系列收集品20</t>
    <phoneticPr fontId="3" type="noConversion"/>
  </si>
  <si>
    <t>FISH-78</t>
  </si>
  <si>
    <t>场记板_Lagrange_point</t>
  </si>
  <si>
    <t>「地乌距离27亿」冬季限定：《乌拉诺斯2324》系列收集品21</t>
    <phoneticPr fontId="3" type="noConversion"/>
  </si>
  <si>
    <t>FISH-79</t>
  </si>
  <si>
    <t>场记板_Riyadh</t>
  </si>
  <si>
    <t>「地乌距离27亿」冬季限定：《乌拉诺斯2324》系列收集品24</t>
    <phoneticPr fontId="3" type="noConversion"/>
  </si>
  <si>
    <t>FISH-80</t>
  </si>
  <si>
    <t>场记板_82.23°</t>
  </si>
  <si>
    <t>「地乌距离27亿」冬季限定：《乌拉诺斯2324》系列收集品25</t>
    <phoneticPr fontId="3" type="noConversion"/>
  </si>
  <si>
    <t>FISH-81</t>
  </si>
  <si>
    <t>场记板_1986U2R</t>
  </si>
  <si>
    <t>「地乌距离27亿」冬季限定：《乌拉诺斯2324》系列收集品26</t>
    <phoneticPr fontId="3" type="noConversion"/>
  </si>
  <si>
    <t>FISH-82</t>
  </si>
  <si>
    <t>场记板_Miranda</t>
  </si>
  <si>
    <t>「地乌距离27亿」冬季限定：《乌拉诺斯2324》系列收集品27</t>
    <phoneticPr fontId="3" type="noConversion"/>
  </si>
  <si>
    <t>场记板_Ariel</t>
  </si>
  <si>
    <t>「地乌距离27亿」冬季限定：《乌拉诺斯2324》系列收集品28</t>
    <phoneticPr fontId="3" type="noConversion"/>
  </si>
  <si>
    <t>FISH-63</t>
    <phoneticPr fontId="1" type="noConversion"/>
  </si>
  <si>
    <t>FISH-15</t>
    <phoneticPr fontId="1" type="noConversion"/>
  </si>
  <si>
    <t>看起来像是从某辆🚓上掉下来的……</t>
    <phoneticPr fontId="1" type="noConversion"/>
  </si>
  <si>
    <t>给你一张破碎的CD，看看鱼鱼们的爱情🎵</t>
    <phoneticPr fontId="1" type="noConversion"/>
  </si>
  <si>
    <t>鱼鱼，在还是不在呢…（by👶🏿）</t>
    <phoneticPr fontId="1" type="noConversion"/>
  </si>
  <si>
    <t>FISH-62</t>
    <phoneticPr fontId="1" type="noConversion"/>
  </si>
  <si>
    <t>消耗四款奖杯点亮「WDIT BB 4.0」秋季限定成就“🥂We Did It Baby 4.0🥂”，使用后获得44444WDIT币币</t>
  </si>
  <si>
    <r>
      <t xml:space="preserve">╒══════════╕
│PROD. URANUS2324　│
│ROLL　SCENE　TAKE  │
│　1　　　1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191123　　　　　│
└──────────┘</t>
    </r>
    <phoneticPr fontId="1" type="noConversion"/>
  </si>
  <si>
    <r>
      <t xml:space="preserve">╒══════════╕
│PROD. URANUS2324　│
│ROLL　SCENE　TAKE  │
│　2　　　1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221123　　　　　│
└──────────┘</t>
    </r>
    <phoneticPr fontId="1" type="noConversion"/>
  </si>
  <si>
    <r>
      <t xml:space="preserve">╒══════════╕
│PROD. URANUS2324　│
│ROLL　SCENE　TAKE  │
│　3　　　4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061223　　　　　│
└──────────┘</t>
    </r>
    <phoneticPr fontId="1" type="noConversion"/>
  </si>
  <si>
    <r>
      <t xml:space="preserve">╒══════════╕
│PROD. URANUS2324　│
│ROLL　SCENE　TAKE  │
│　4　　　2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161223　　　　　│
└──────────┘</t>
    </r>
    <phoneticPr fontId="1" type="noConversion"/>
  </si>
  <si>
    <r>
      <t xml:space="preserve">╒══════════╕
│PROD. URANUS2324　│
│ROLL　SCENE　TAKE  │
│　5　　　1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030124　　　　　│
└──────────┘</t>
    </r>
    <phoneticPr fontId="1" type="noConversion"/>
  </si>
  <si>
    <r>
      <t xml:space="preserve">╒══════════╕
│PROD. URANUS2324　│
│ROLL　SCENE　TAKE  │
│　6　　　2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150124　　　　　│
└──────────┘</t>
    </r>
    <phoneticPr fontId="1" type="noConversion"/>
  </si>
  <si>
    <r>
      <t xml:space="preserve">╒══════════╕
│PROD. URANUS2324　│
│ROLL　SCENE　TAKE  │
│　7　　　3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140224　　　　　│
└──────────┘</t>
    </r>
    <phoneticPr fontId="1" type="noConversion"/>
  </si>
  <si>
    <r>
      <t xml:space="preserve">╒══════════╕
│PROD. URANUS2324　│
│ROLL　SCENE　TAKE  │
│　8　　　1　　　3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190224　　　　　│
└──────────┘</t>
    </r>
    <phoneticPr fontId="1" type="noConversion"/>
  </si>
  <si>
    <r>
      <t xml:space="preserve">╒══════════╕
│PROD. URANUS2324　│
│ROLL　SCENE　TAKE  │
│　9　　　5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100324　　　　　│
└──────────┘</t>
    </r>
    <phoneticPr fontId="1" type="noConversion"/>
  </si>
  <si>
    <r>
      <t xml:space="preserve">╒══════════╕
│PROD. URANUS2324　│
│ROLL　SCENE　TAKE  │
│　10　　　2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140324　　　　　│
└──────────┘</t>
    </r>
    <phoneticPr fontId="1" type="noConversion"/>
  </si>
  <si>
    <r>
      <t>「地乌距离27亿」冬季限定：消耗《乌拉诺斯2324》系列收集品（共30样）获得，超人气太空飞跃百合电影《乌拉诺斯2324》，市场票价</t>
    </r>
    <r>
      <rPr>
        <sz val="11"/>
        <color rgb="FFFF0000"/>
        <rFont val="等线"/>
        <family val="3"/>
        <charset val="134"/>
      </rPr>
      <t>1314000</t>
    </r>
    <r>
      <rPr>
        <sz val="11"/>
        <color theme="1"/>
        <rFont val="等线"/>
        <family val="3"/>
        <charset val="134"/>
      </rPr>
      <t>WDIT币币</t>
    </r>
    <phoneticPr fontId="1" type="noConversion"/>
  </si>
  <si>
    <r>
      <t xml:space="preserve">╒══════════╕
│PROD. URANUS2324　│
│ROLL　SCENE　TAKE  │
│　2　　　2　　　3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261123　　　　　│
└──────────┘</t>
    </r>
    <phoneticPr fontId="1" type="noConversion"/>
  </si>
  <si>
    <r>
      <t xml:space="preserve">╒══════════╕
│PROD. URANUS2324　│
│ROLL　SCENE　TAKE  │
│　2　　　3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301123　　　　　│
└──────────┘</t>
    </r>
    <phoneticPr fontId="1" type="noConversion"/>
  </si>
  <si>
    <r>
      <t xml:space="preserve">╒══════════╕
│PROD. URANUS2324　│
│ROLL　SCENE　TAKE  │
│　3　　　1　　　4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071223　　　　　│
└──────────┘</t>
    </r>
    <phoneticPr fontId="1" type="noConversion"/>
  </si>
  <si>
    <r>
      <t xml:space="preserve">╒══════════╕
│PROD. URANUS2324　│
│ROLL　SCENE　TAKE  │
│　3　　　2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081223　　　　　│
└──────────┘</t>
    </r>
    <phoneticPr fontId="1" type="noConversion"/>
  </si>
  <si>
    <r>
      <t xml:space="preserve">╒══════════╕
│PROD. URANUS2324　│
│ROLL　SCENE　TAKE  │
│　3　　　4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101223　　　　　│
└──────────┘</t>
    </r>
    <phoneticPr fontId="1" type="noConversion"/>
  </si>
  <si>
    <r>
      <t xml:space="preserve">╒══════════╕
│PROD. URANUS2324　│
│ROLL　SCENE　TAKE  │
│　4　　　7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281223　　　　　│
└──────────┘</t>
    </r>
    <phoneticPr fontId="1" type="noConversion"/>
  </si>
  <si>
    <r>
      <t xml:space="preserve">╒══════════╕
│PROD. URANUS2324　│
│ROLL　SCENE　TAKE  │
│　5　　　1　　　3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030124　　　　　│
└──────────┘</t>
    </r>
    <phoneticPr fontId="1" type="noConversion"/>
  </si>
  <si>
    <r>
      <t xml:space="preserve">╒══════════╕
│PROD. URANUS2324　│
│ROLL　SCENE　TAKE  │
│　5　　　2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050124　　　　　│
└──────────┘</t>
    </r>
    <phoneticPr fontId="1" type="noConversion"/>
  </si>
  <si>
    <r>
      <t xml:space="preserve">╒══════════╕
│PROD. URANUS2324　│
│ROLL　SCENE　TAKE  │
│　5　　　4　　　4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090124　　　　　│
└──────────┘</t>
    </r>
    <phoneticPr fontId="1" type="noConversion"/>
  </si>
  <si>
    <r>
      <t xml:space="preserve">╒══════════╕
│PROD. URANUS2324　│
│ROLL　SCENE　TAKE  │
│　5　　　5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130124　　　　　│
└──────────┘</t>
    </r>
    <phoneticPr fontId="1" type="noConversion"/>
  </si>
  <si>
    <r>
      <t xml:space="preserve">╒══════════╕
│PROD. URANUS2324　│
│ROLL　SCENE　TAKE  │
│　6　　　6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200124　　　　　│
└──────────┘</t>
    </r>
    <phoneticPr fontId="1" type="noConversion"/>
  </si>
  <si>
    <r>
      <t xml:space="preserve">╒══════════╕
│PROD. URANUS2324　│
│ROLL　SCENE　TAKE  │
│　6　　　7　　　4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230124　　　　　│
└──────────┘</t>
    </r>
    <phoneticPr fontId="1" type="noConversion"/>
  </si>
  <si>
    <r>
      <t xml:space="preserve">╒══════════╕
│PROD. URANUS2324　│
│ROLL　SCENE　TAKE  │
│　7　　　2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120224　　　　　│
└──────────┘</t>
    </r>
    <phoneticPr fontId="1" type="noConversion"/>
  </si>
  <si>
    <r>
      <t xml:space="preserve">╒══════════╕
│PROD. URANUS2324　│
│ROLL　SCENE　TAKE  │
│　7　　　3　　　9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190224　　　　　│
└──────────┘</t>
    </r>
    <phoneticPr fontId="1" type="noConversion"/>
  </si>
  <si>
    <r>
      <t xml:space="preserve">╒══════════╕
│PROD. URANUS2324　│
│ROLL　SCENE　TAKE  │
│　8　　　3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230224　　　　　│
└──────────┘</t>
    </r>
    <phoneticPr fontId="1" type="noConversion"/>
  </si>
  <si>
    <r>
      <t xml:space="preserve">╒══════════╕
│PROD. URANUS2324　│
│ROLL　SCENE　TAKE  │
│　9　　　1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030324　　　　　│
└──────────┘</t>
    </r>
    <phoneticPr fontId="1" type="noConversion"/>
  </si>
  <si>
    <r>
      <t xml:space="preserve">╒══════════╕
│PROD. URANUS2324　│
│ROLL　SCENE　TAKE  │
│　9　　　2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100324　　　　　│
└──────────┘</t>
    </r>
    <phoneticPr fontId="1" type="noConversion"/>
  </si>
  <si>
    <r>
      <t xml:space="preserve">╒══════════╕
│PROD. URANUS2324　│
│ROLL　SCENE　TAKE  │
│　9　　　4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140324　　　　　│
└──────────┘</t>
    </r>
    <phoneticPr fontId="1" type="noConversion"/>
  </si>
  <si>
    <r>
      <t xml:space="preserve">╒══════════╕
│PROD. URANUS2324　│
│ROLL　SCENE　TAKE  │
│　9　　　5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190324　　　　　│
└──────────┘</t>
    </r>
    <phoneticPr fontId="1" type="noConversion"/>
  </si>
  <si>
    <t>扁尾海蛇</t>
    <phoneticPr fontId="1" type="noConversion"/>
  </si>
  <si>
    <t>扬子鳄</t>
    <phoneticPr fontId="1" type="noConversion"/>
  </si>
  <si>
    <t>FISH-83</t>
    <phoneticPr fontId="1" type="noConversion"/>
  </si>
  <si>
    <t>「可乐华夫饼」夏季限定
这池塘里怎么会有这种东西？！</t>
    <phoneticPr fontId="1" type="noConversion"/>
  </si>
  <si>
    <t>水果华夫饼</t>
    <phoneticPr fontId="1" type="noConversion"/>
  </si>
  <si>
    <t>波岛可乐</t>
    <phoneticPr fontId="1" type="noConversion"/>
  </si>
  <si>
    <t>「可乐华夫饼」夏季限定
看不太清上面的标签了，似乎是“波岛”</t>
    <phoneticPr fontId="1" type="noConversion"/>
  </si>
  <si>
    <t>FISH-84</t>
  </si>
  <si>
    <t>FISH-85</t>
  </si>
  <si>
    <t>FISH-86</t>
  </si>
  <si>
    <t>FISH-87</t>
  </si>
  <si>
    <t>FISH-88</t>
  </si>
  <si>
    <t>FISH-89</t>
  </si>
  <si>
    <t>FISH-90</t>
  </si>
  <si>
    <t>FISH-91</t>
  </si>
  <si>
    <t>FISH-92</t>
  </si>
  <si>
    <t>FISH-93</t>
  </si>
  <si>
    <t>FISH-94</t>
  </si>
  <si>
    <t>芒果布丁</t>
    <phoneticPr fontId="1" type="noConversion"/>
  </si>
  <si>
    <t>「可乐华夫饼」夏季限定
新鲜的芒果切丁，是芒果丁；加了布，就是芒果布丁</t>
    <phoneticPr fontId="1" type="noConversion"/>
  </si>
  <si>
    <t>咖啡冻</t>
    <phoneticPr fontId="1" type="noConversion"/>
  </si>
  <si>
    <t>覆盆莓慕斯杯</t>
    <phoneticPr fontId="1" type="noConversion"/>
  </si>
  <si>
    <t>消暑水果魔方</t>
    <phoneticPr fontId="1" type="noConversion"/>
  </si>
  <si>
    <t>双球甜筒</t>
    <phoneticPr fontId="1" type="noConversion"/>
  </si>
  <si>
    <t>「可乐华夫饼」夏季限定
一个球是冰，两个球是火</t>
    <phoneticPr fontId="1" type="noConversion"/>
  </si>
  <si>
    <t>「可乐华夫饼」夏季限定
我是真的怀疑是不是有人把我想吃的偷偷挂在我的鱼钩上？！</t>
    <phoneticPr fontId="1" type="noConversion"/>
  </si>
  <si>
    <t>烧仙草</t>
    <phoneticPr fontId="1" type="noConversion"/>
  </si>
  <si>
    <t>「可乐华夫饼」夏季限定
烧，仙，草</t>
    <phoneticPr fontId="1" type="noConversion"/>
  </si>
  <si>
    <t>香梨青瓜气泡水</t>
    <phoneticPr fontId="1" type="noConversion"/>
  </si>
  <si>
    <t>「可乐华夫饼」夏季限定
香甜、解渴、有气，这怎么不算一种可乐呢？</t>
    <phoneticPr fontId="1" type="noConversion"/>
  </si>
  <si>
    <t>唯她柠檬茶</t>
    <phoneticPr fontId="1" type="noConversion"/>
  </si>
  <si>
    <t>「可乐华夫饼」夏季限定
爱她，就请她喝「唯她柠檬茶」</t>
    <phoneticPr fontId="1" type="noConversion"/>
  </si>
  <si>
    <t>桂花酒酿丸子</t>
    <phoneticPr fontId="1" type="noConversion"/>
  </si>
  <si>
    <t>「可乐华夫饼」夏季限定
将秋天的桂花酿成蜜，到了夏天再酿成酒</t>
    <phoneticPr fontId="1" type="noConversion"/>
  </si>
  <si>
    <t>「可乐华夫饼」夏季限定
其实就是各种水果切丁的拼盘</t>
    <phoneticPr fontId="1" type="noConversion"/>
  </si>
  <si>
    <t>绿豆糕</t>
    <phoneticPr fontId="1" type="noConversion"/>
  </si>
  <si>
    <t>「可乐华夫饼」夏季限定
还是小时候的味道，凉凉的，甜甜的，希望你也像小时候一样快乐</t>
    <phoneticPr fontId="1" type="noConversion"/>
  </si>
  <si>
    <t>「可乐华夫饼」夏季限定
怎么又是吉利丁啊！这次是咖啡+吉利丁</t>
    <phoneticPr fontId="1" type="noConversion"/>
  </si>
  <si>
    <t>FISH-95</t>
  </si>
  <si>
    <t>波波日常币</t>
    <phoneticPr fontId="1" type="noConversion"/>
  </si>
  <si>
    <t>心选礼盒</t>
    <phoneticPr fontId="1" type="noConversion"/>
  </si>
  <si>
    <t>动物保护徽章</t>
    <phoneticPr fontId="1" type="noConversion"/>
  </si>
  <si>
    <t>兑换用品</t>
    <phoneticPr fontId="1" type="noConversion"/>
  </si>
  <si>
    <t>可以在神秘商人处兑换道具</t>
    <phoneticPr fontId="1" type="noConversion"/>
  </si>
  <si>
    <t>「可乐华夫饼」夏季限定
国家二级保护动物，当场处理！（背包内增加动物保护徽章×1）</t>
    <phoneticPr fontId="1" type="noConversion"/>
  </si>
  <si>
    <t>「可乐华夫饼」夏季限定
国家一级保护动物，当场处理！（背包内增加动物保护徽章×1）</t>
    <phoneticPr fontId="1" type="noConversion"/>
  </si>
  <si>
    <t>其他道具</t>
    <phoneticPr fontId="1" type="noConversion"/>
  </si>
  <si>
    <t>其他道具数量</t>
    <phoneticPr fontId="1" type="noConversion"/>
  </si>
  <si>
    <t>币币</t>
    <phoneticPr fontId="1" type="noConversion"/>
  </si>
  <si>
    <t>SS-1</t>
    <phoneticPr fontId="1" type="noConversion"/>
  </si>
  <si>
    <t>SS-2</t>
  </si>
  <si>
    <t>SS-3</t>
  </si>
  <si>
    <t>SS-4</t>
  </si>
  <si>
    <t>SS-5</t>
  </si>
  <si>
    <t>FISH-102</t>
  </si>
  <si>
    <t>FISH-103</t>
  </si>
  <si>
    <t>FISH-3</t>
    <phoneticPr fontId="13" type="noConversion"/>
  </si>
  <si>
    <t>FISH-6</t>
    <phoneticPr fontId="13" type="noConversion"/>
  </si>
  <si>
    <t>FISH-7</t>
    <phoneticPr fontId="13" type="noConversion"/>
  </si>
  <si>
    <t>FISH-8</t>
    <phoneticPr fontId="13" type="noConversion"/>
  </si>
  <si>
    <t>SS-6</t>
  </si>
  <si>
    <t>SS-7</t>
  </si>
  <si>
    <t>SS-8</t>
  </si>
  <si>
    <t>SS-9</t>
  </si>
  <si>
    <t>SS-10</t>
  </si>
  <si>
    <t>SS-11</t>
  </si>
  <si>
    <t>SS-12</t>
  </si>
  <si>
    <t>SS-13</t>
  </si>
  <si>
    <t>SS-14</t>
  </si>
  <si>
    <t>SS-15</t>
  </si>
  <si>
    <t>SS-16</t>
  </si>
  <si>
    <t>SS-17</t>
  </si>
  <si>
    <t>SS-18</t>
  </si>
  <si>
    <t>SS-19</t>
  </si>
  <si>
    <t>SS-20</t>
  </si>
  <si>
    <t>SS-21</t>
  </si>
  <si>
    <t>SS-22</t>
  </si>
  <si>
    <t>SS-23</t>
  </si>
  <si>
    <t>SS-24</t>
  </si>
  <si>
    <t>SS-25</t>
  </si>
  <si>
    <t>SS-26</t>
  </si>
  <si>
    <t>SS-27</t>
  </si>
  <si>
    <t>SS-28</t>
  </si>
  <si>
    <t>SS-29</t>
  </si>
  <si>
    <t>FISH-9</t>
    <phoneticPr fontId="13" type="noConversion"/>
  </si>
  <si>
    <t>FISH-11</t>
    <phoneticPr fontId="13" type="noConversion"/>
  </si>
  <si>
    <t>道具编号</t>
    <phoneticPr fontId="1" type="noConversion"/>
  </si>
  <si>
    <t>FISH-10</t>
    <phoneticPr fontId="13" type="noConversion"/>
  </si>
  <si>
    <t>R</t>
    <phoneticPr fontId="1" type="noConversion"/>
  </si>
  <si>
    <t>G</t>
    <phoneticPr fontId="1" type="noConversion"/>
  </si>
  <si>
    <t>B</t>
    <phoneticPr fontId="1" type="noConversion"/>
  </si>
  <si>
    <r>
      <t>消耗糖霜系列收集品（共12样）获得，使用者获得</t>
    </r>
    <r>
      <rPr>
        <sz val="11"/>
        <color rgb="FFFF0000"/>
        <rFont val="等线"/>
        <family val="3"/>
        <charset val="134"/>
      </rPr>
      <t>7800000</t>
    </r>
    <r>
      <rPr>
        <sz val="11"/>
        <color theme="1"/>
        <rFont val="等线"/>
        <family val="3"/>
        <charset val="134"/>
      </rPr>
      <t>币币。夏季，开场！</t>
    </r>
    <phoneticPr fontId="1" type="noConversion"/>
  </si>
  <si>
    <r>
      <t>消耗品，使用后吹响一段贼难听的《小螺号》，bobo为了阻止你继续吹下去，给你打了</t>
    </r>
    <r>
      <rPr>
        <sz val="11"/>
        <color rgb="FFFF0000"/>
        <rFont val="等线"/>
        <family val="3"/>
        <charset val="134"/>
      </rPr>
      <t>151515</t>
    </r>
    <r>
      <rPr>
        <sz val="11"/>
        <color theme="1"/>
        <rFont val="等线"/>
        <family val="3"/>
        <charset val="134"/>
      </rPr>
      <t>WDIT币币</t>
    </r>
    <phoneticPr fontId="1" type="noConversion"/>
  </si>
  <si>
    <t>消耗五个字母牌F、B、P、F、K兑换获得，使用后消失，同时获得「FBPFK」buff，且获得513140币币</t>
    <phoneticPr fontId="1" type="noConversion"/>
  </si>
  <si>
    <t>消耗五个字母牌F、B、T、N、K兑换获得，使用后消失，同时获得「FBTNK」buff，且获得513140币币</t>
    <phoneticPr fontId="1" type="noConversion"/>
  </si>
  <si>
    <t>消耗警匪系列收集品（共6样）获得，使用后消失，人工艾特球球后兑换岛站有库存的任一周边一件（邮费自理），同时获得980200币币</t>
    <phoneticPr fontId="1" type="noConversion"/>
  </si>
  <si>
    <t>消耗小喇叭鱼和流言蜚鱼获得，使用后让bobo为大家讲述一个故事，且使用者获得131400币币</t>
    <phoneticPr fontId="1" type="noConversion"/>
  </si>
  <si>
    <t>使用后让bobo为大家讲述一个故事《福丽恩》，且使用者获得80808币币</t>
    <phoneticPr fontId="1" type="noConversion"/>
  </si>
  <si>
    <t>使用后让bobo为大家讲述一个故事《阿慕壮》，且使用者获得120505币币</t>
    <phoneticPr fontId="1" type="noConversion"/>
  </si>
  <si>
    <r>
      <t>消耗品，使用后姐姐会随机一个幸运数字，15分钟内命中小于该幸运数字的目标失去自我3分钟，并获得目标的币币（随机</t>
    </r>
    <r>
      <rPr>
        <sz val="11"/>
        <color rgb="FFFF0000"/>
        <rFont val="等线"/>
        <family val="3"/>
        <charset val="134"/>
      </rPr>
      <t>5000-10000</t>
    </r>
    <r>
      <rPr>
        <sz val="11"/>
        <rFont val="等线"/>
        <family val="3"/>
        <charset val="134"/>
      </rPr>
      <t>）</t>
    </r>
    <phoneticPr fontId="1" type="noConversion"/>
  </si>
  <si>
    <t>FISH-2</t>
    <phoneticPr fontId="13" type="noConversion"/>
  </si>
  <si>
    <t>FISH-101</t>
    <phoneticPr fontId="13" type="noConversion"/>
  </si>
  <si>
    <t>似乎有用又似乎没有用……对指定目标使用，背包内的随机可交易道具将以薛定谔的状态进入使用者的背包；并且目标获得2分钟「薛定谔」buff，发送的所有消息都会被撤回</t>
    <phoneticPr fontId="1" type="noConversion"/>
  </si>
  <si>
    <t>SS-30</t>
  </si>
  <si>
    <t>SS-31</t>
  </si>
  <si>
    <t>SS-32</t>
  </si>
  <si>
    <t>SS-33</t>
  </si>
  <si>
    <t>20天</t>
    <phoneticPr fontId="1" type="noConversion"/>
  </si>
  <si>
    <t>1天</t>
    <phoneticPr fontId="1" type="noConversion"/>
  </si>
  <si>
    <t>被咬5次</t>
    <phoneticPr fontId="1" type="noConversion"/>
  </si>
  <si>
    <t>保护动物处理3条</t>
    <phoneticPr fontId="1" type="noConversion"/>
  </si>
  <si>
    <t>被咬10次</t>
    <phoneticPr fontId="1" type="noConversion"/>
  </si>
  <si>
    <t>SS-34</t>
  </si>
  <si>
    <t>SS-35</t>
  </si>
  <si>
    <t>SS-36</t>
  </si>
  <si>
    <t>SS-37</t>
  </si>
  <si>
    <t>SS-38</t>
  </si>
  <si>
    <t>10天</t>
    <phoneticPr fontId="1" type="noConversion"/>
  </si>
  <si>
    <t>保护动物处理2条</t>
    <phoneticPr fontId="1" type="noConversion"/>
  </si>
  <si>
    <t>FISH-21</t>
    <phoneticPr fontId="1" type="noConversion"/>
  </si>
  <si>
    <t>SS-39</t>
  </si>
  <si>
    <t>SS-40</t>
  </si>
  <si>
    <t>SS-41</t>
  </si>
  <si>
    <t>SS-42</t>
  </si>
  <si>
    <t>白鲸</t>
    <phoneticPr fontId="1" type="noConversion"/>
  </si>
  <si>
    <t>草龟</t>
    <phoneticPr fontId="1" type="noConversion"/>
  </si>
  <si>
    <t>巨大的、神奇的、智慧的、建议放生的</t>
    <phoneticPr fontId="1" type="noConversion"/>
  </si>
  <si>
    <t>灰鲸</t>
    <phoneticPr fontId="1" type="noConversion"/>
  </si>
  <si>
    <t>白鱀豚</t>
    <phoneticPr fontId="1" type="noConversion"/>
  </si>
  <si>
    <t>如果还能再来一次，你会怎么爱她？</t>
    <phoneticPr fontId="1" type="noConversion"/>
  </si>
  <si>
    <t>迁徙的巨兽，300鲸大家庭
你是哪位姨姨？</t>
    <phoneticPr fontId="1" type="noConversion"/>
  </si>
  <si>
    <t>留牛</t>
    <phoneticPr fontId="1" type="noConversion"/>
  </si>
  <si>
    <t>又名鯥，原本居于山间，一场冬眠过后，不知为何便到了此处。</t>
    <phoneticPr fontId="1" type="noConversion"/>
  </si>
  <si>
    <t>邪鲠</t>
    <phoneticPr fontId="1" type="noConversion"/>
  </si>
  <si>
    <t>无目无耳，于浊水中随波逐流。若有外物侵扰，则暴起反击。</t>
    <phoneticPr fontId="1" type="noConversion"/>
  </si>
  <si>
    <t>消耗品，使用后获得「竭泽而渔」buff，之后的5次钓鱼都会额外上钩一条鱼</t>
    <phoneticPr fontId="1" type="noConversion"/>
  </si>
  <si>
    <t>FISH-87</t>
    <phoneticPr fontId="1" type="noConversion"/>
  </si>
  <si>
    <t>SS-43</t>
  </si>
  <si>
    <t>SS-44</t>
  </si>
  <si>
    <t>SS-45</t>
  </si>
  <si>
    <t>SS-46</t>
  </si>
  <si>
    <t>（背包内增加动物保护徽章×1）</t>
  </si>
  <si>
    <t>SS-47</t>
  </si>
  <si>
    <t>SS-48</t>
  </si>
  <si>
    <t>SS-49</t>
  </si>
  <si>
    <t>SS-50</t>
  </si>
  <si>
    <t>SS-51</t>
  </si>
  <si>
    <t>SS-52</t>
  </si>
  <si>
    <t>SS-53</t>
  </si>
  <si>
    <t>使用者成功打赏@目标n玻璃珠！老板大气！</t>
    <phoneticPr fontId="1" type="noConversion"/>
  </si>
  <si>
    <t>消耗品，对指定目标使用，即可打赏目标1000WDIT币币</t>
    <phoneticPr fontId="1" type="noConversion"/>
  </si>
  <si>
    <r>
      <t>化身正义岛民，对指定目标使用，获得目标的币币（随机</t>
    </r>
    <r>
      <rPr>
        <sz val="11"/>
        <color rgb="FFFF0000"/>
        <rFont val="等线"/>
        <family val="3"/>
        <charset val="134"/>
      </rPr>
      <t>20001-50000</t>
    </r>
    <r>
      <rPr>
        <sz val="11"/>
        <color theme="1"/>
        <rFont val="等线"/>
        <family val="3"/>
        <charset val="134"/>
      </rPr>
      <t>）（每人每天最多可使用3次）</t>
    </r>
    <phoneticPr fontId="1" type="noConversion"/>
  </si>
  <si>
    <t>SS-54</t>
  </si>
  <si>
    <t>SS-55</t>
  </si>
  <si>
    <t>SS-56</t>
  </si>
  <si>
    <t>SS-57</t>
  </si>
  <si>
    <t>SS-58</t>
  </si>
  <si>
    <t>SS-59</t>
  </si>
  <si>
    <t>SS-60</t>
  </si>
  <si>
    <t>保护动物处理1条</t>
    <phoneticPr fontId="1" type="noConversion"/>
  </si>
  <si>
    <t>保护动物处理5条</t>
    <phoneticPr fontId="1" type="noConversion"/>
  </si>
  <si>
    <t>保护动物处理4条</t>
    <phoneticPr fontId="1" type="noConversion"/>
  </si>
  <si>
    <t>SS-61</t>
  </si>
  <si>
    <t>SS-62</t>
  </si>
  <si>
    <t>SS-63</t>
  </si>
  <si>
    <t>SS-64</t>
  </si>
  <si>
    <t>SS-65</t>
  </si>
  <si>
    <r>
      <t>消耗品，对指定目标使用，目标获得「浑水摸鱼」buff，之后的</t>
    </r>
    <r>
      <rPr>
        <sz val="11"/>
        <rFont val="等线"/>
        <family val="3"/>
        <charset val="134"/>
      </rPr>
      <t>2次</t>
    </r>
    <r>
      <rPr>
        <sz val="11"/>
        <color theme="1"/>
        <rFont val="等线"/>
        <family val="3"/>
        <charset val="134"/>
      </rPr>
      <t>钓鱼都只会上钩[摸鱼]</t>
    </r>
    <phoneticPr fontId="1" type="noConversion"/>
  </si>
  <si>
    <t>被咬11次</t>
    <phoneticPr fontId="1" type="noConversion"/>
  </si>
  <si>
    <t>被咬3次</t>
    <phoneticPr fontId="1" type="noConversion"/>
  </si>
  <si>
    <t>8天（八五折）</t>
    <phoneticPr fontId="1" type="noConversion"/>
  </si>
  <si>
    <t>SS-66</t>
  </si>
  <si>
    <t>SS-67</t>
  </si>
  <si>
    <t>SS-68</t>
  </si>
  <si>
    <t>SS-69</t>
  </si>
  <si>
    <t>SS-70</t>
  </si>
  <si>
    <t>SS-71</t>
  </si>
  <si>
    <t>SS-72</t>
  </si>
  <si>
    <t>SS-73</t>
  </si>
  <si>
    <t>SS-74</t>
  </si>
  <si>
    <t>SS-75</t>
  </si>
  <si>
    <t>FISH-91</t>
    <phoneticPr fontId="1" type="noConversion"/>
  </si>
  <si>
    <t>15天</t>
    <phoneticPr fontId="1" type="noConversion"/>
  </si>
  <si>
    <t>被咬8次</t>
    <phoneticPr fontId="1" type="noConversion"/>
  </si>
  <si>
    <t>FISH-2</t>
  </si>
  <si>
    <t>10天（八五折）</t>
    <phoneticPr fontId="1" type="noConversion"/>
  </si>
  <si>
    <t>4天（八五折）</t>
    <phoneticPr fontId="1" type="noConversion"/>
  </si>
  <si>
    <t>《月光洒为糖霜》</t>
    <phoneticPr fontId="1" type="noConversion"/>
  </si>
  <si>
    <t>夏日的热浪/棕榈树轻轻摇荡
金辉的沙滩/落日余晖与你同框
月光轻吻/化作华夫饼上糖霜
眼眸扬波/低吟有你的诗行
（idea from 《Last Nastu》）</t>
    <phoneticPr fontId="1" type="noConversion"/>
  </si>
  <si>
    <t>「可乐华夫饼」夏季限定：《月光洒为糖霜》系列收集品1</t>
    <phoneticPr fontId="1" type="noConversion"/>
  </si>
  <si>
    <t>「可乐华夫饼」夏季限定：《月光洒为糖霜》系列收集品2</t>
  </si>
  <si>
    <t>「可乐华夫饼」夏季限定：《月光洒为糖霜》系列收集品3</t>
  </si>
  <si>
    <t>「可乐华夫饼」夏季限定：《月光洒为糖霜》系列收集品4</t>
  </si>
  <si>
    <t>「可乐华夫饼」夏季限定：《月光洒为糖霜》系列收集品5</t>
  </si>
  <si>
    <t>「可乐华夫饼」夏季限定：《月光洒为糖霜》系列收集品6</t>
  </si>
  <si>
    <t>「可乐华夫饼」夏季限定：《月光洒为糖霜》系列收集品7</t>
  </si>
  <si>
    <t>「可乐华夫饼」夏季限定：《月光洒为糖霜》系列收集品8</t>
  </si>
  <si>
    <t>「可乐华夫饼」夏季限定：《月光洒为糖霜》系列收集品9</t>
  </si>
  <si>
    <t>「可乐华夫饼」夏季限定：《月光洒为糖霜》系列收集品10</t>
  </si>
  <si>
    <t>「可乐华夫饼」夏季限定：《月光洒为糖霜》系列收集品11</t>
  </si>
  <si>
    <t>「可乐华夫饼」夏季限定：《月光洒为糖霜》系列收集品12</t>
  </si>
  <si>
    <t>座头鲸</t>
    <phoneticPr fontId="1" type="noConversion"/>
  </si>
  <si>
    <t>悠悠鲸歌
（顺便揍揍虎鲸）</t>
    <phoneticPr fontId="1" type="noConversion"/>
  </si>
  <si>
    <t>可乐</t>
    <phoneticPr fontId="1" type="noConversion"/>
  </si>
  <si>
    <t>🥤</t>
    <phoneticPr fontId="1" type="noConversion"/>
  </si>
  <si>
    <r>
      <t>「可乐华夫饼」夏季限定：将你的可乐</t>
    </r>
    <r>
      <rPr>
        <sz val="11"/>
        <color theme="1"/>
        <rFont val="Segoe UI Emoji"/>
        <family val="3"/>
      </rPr>
      <t>🥤</t>
    </r>
    <r>
      <rPr>
        <sz val="11"/>
        <color theme="1"/>
        <rFont val="等线"/>
        <family val="3"/>
        <charset val="134"/>
      </rPr>
      <t>按2:1的比例转换为闪亮的WDIT币币，每日限制购买</t>
    </r>
    <r>
      <rPr>
        <sz val="11"/>
        <color rgb="FFFF0000"/>
        <rFont val="等线"/>
        <family val="3"/>
        <charset val="134"/>
      </rPr>
      <t>100000</t>
    </r>
    <r>
      <rPr>
        <sz val="11"/>
        <color theme="1"/>
        <rFont val="等线"/>
        <family val="3"/>
        <charset val="134"/>
      </rPr>
      <t>币币</t>
    </r>
    <phoneticPr fontId="1" type="noConversion"/>
  </si>
  <si>
    <r>
      <t>可乐</t>
    </r>
    <r>
      <rPr>
        <sz val="11"/>
        <color theme="1"/>
        <rFont val="Segoe UI Emoji"/>
        <family val="3"/>
      </rPr>
      <t>🥤</t>
    </r>
    <r>
      <rPr>
        <sz val="11"/>
        <color theme="1"/>
        <rFont val="等线"/>
        <family val="3"/>
        <charset val="134"/>
      </rPr>
      <t>可通过兑换指令使用WDIT币币进行兑换</t>
    </r>
    <phoneticPr fontId="1" type="noConversion"/>
  </si>
  <si>
    <t>达氏鳇</t>
    <phoneticPr fontId="1" type="noConversion"/>
  </si>
  <si>
    <t>FISH-1</t>
  </si>
  <si>
    <t>FISH-104</t>
  </si>
  <si>
    <t>FISH-105</t>
  </si>
  <si>
    <t>FISH-106</t>
  </si>
  <si>
    <t>FISH-107</t>
  </si>
  <si>
    <r>
      <rPr>
        <sz val="11"/>
        <color theme="1"/>
        <rFont val="Segoe UI Emoji"/>
        <family val="3"/>
      </rPr>
      <t>🫧</t>
    </r>
    <r>
      <rPr>
        <sz val="11"/>
        <color theme="1"/>
        <rFont val="等线"/>
        <family val="3"/>
        <charset val="134"/>
      </rPr>
      <t>泡泡签到图</t>
    </r>
    <phoneticPr fontId="1" type="noConversion"/>
  </si>
  <si>
    <t>通过完成打赏获得</t>
    <phoneticPr fontId="1" type="noConversion"/>
  </si>
  <si>
    <t>通过完成每日任务获得</t>
    <phoneticPr fontId="1" type="noConversion"/>
  </si>
  <si>
    <t>通过完成梭哈获得</t>
    <phoneticPr fontId="1" type="noConversion"/>
  </si>
  <si>
    <r>
      <rPr>
        <sz val="11"/>
        <color theme="1"/>
        <rFont val="Segoe UI Symbol"/>
        <family val="3"/>
      </rPr>
      <t>🎰</t>
    </r>
    <r>
      <rPr>
        <sz val="11"/>
        <color theme="1"/>
        <rFont val="等线"/>
        <family val="3"/>
        <charset val="134"/>
      </rPr>
      <t>梭哈签到图</t>
    </r>
    <phoneticPr fontId="1" type="noConversion"/>
  </si>
  <si>
    <r>
      <rPr>
        <sz val="11"/>
        <color theme="1"/>
        <rFont val="Segoe UI Emoji"/>
        <family val="3"/>
      </rPr>
      <t>🪙</t>
    </r>
    <r>
      <rPr>
        <sz val="11"/>
        <color theme="1"/>
        <rFont val="等线"/>
        <family val="3"/>
        <charset val="134"/>
      </rPr>
      <t>波币签到图</t>
    </r>
    <phoneticPr fontId="1" type="noConversion"/>
  </si>
  <si>
    <t>FISH-108</t>
  </si>
  <si>
    <t>狗姐心选标识</t>
    <phoneticPr fontId="1" type="noConversion"/>
  </si>
  <si>
    <t>动物大使标识</t>
    <phoneticPr fontId="1" type="noConversion"/>
  </si>
  <si>
    <r>
      <rPr>
        <sz val="11"/>
        <color theme="1"/>
        <rFont val="Segoe UI Symbol"/>
        <family val="3"/>
      </rPr>
      <t>💴</t>
    </r>
    <r>
      <rPr>
        <sz val="11"/>
        <color theme="1"/>
        <rFont val="等线"/>
        <family val="3"/>
        <charset val="134"/>
      </rPr>
      <t>万贯签到图</t>
    </r>
    <phoneticPr fontId="1" type="noConversion"/>
  </si>
  <si>
    <t>通过购买获得</t>
    <phoneticPr fontId="1" type="noConversion"/>
  </si>
  <si>
    <r>
      <rPr>
        <sz val="11"/>
        <color theme="1"/>
        <rFont val="Segoe UI"/>
        <family val="2"/>
      </rPr>
      <t>꙳</t>
    </r>
    <r>
      <rPr>
        <sz val="11"/>
        <color theme="1"/>
        <rFont val="Segoe UI Symbol"/>
        <family val="2"/>
      </rPr>
      <t>✧</t>
    </r>
    <r>
      <rPr>
        <sz val="11"/>
        <color theme="1"/>
        <rFont val="Calibri"/>
        <family val="2"/>
      </rPr>
      <t>*</t>
    </r>
    <r>
      <rPr>
        <sz val="11"/>
        <color theme="1"/>
        <rFont val="Segoe UI Symbol"/>
        <family val="2"/>
      </rPr>
      <t>★</t>
    </r>
    <r>
      <rPr>
        <sz val="11"/>
        <color theme="1"/>
        <rFont val="Segoe UI Symbol"/>
        <family val="2"/>
        <charset val="1"/>
      </rPr>
      <t>⁺₊⁺</t>
    </r>
    <r>
      <rPr>
        <sz val="11"/>
        <color theme="1"/>
        <rFont val="Segoe UI Symbol"/>
        <family val="2"/>
      </rPr>
      <t>🐬</t>
    </r>
    <r>
      <rPr>
        <sz val="11"/>
        <color theme="1"/>
        <rFont val="Segoe UI Symbol"/>
        <family val="2"/>
        <charset val="1"/>
      </rPr>
      <t>‧⁺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Segoe UI Emoji"/>
        <family val="2"/>
      </rPr>
      <t>🪼</t>
    </r>
    <r>
      <rPr>
        <sz val="11"/>
        <color theme="1"/>
        <rFont val="Cambria Math"/>
        <family val="2"/>
      </rPr>
      <t>⊹</t>
    </r>
    <r>
      <rPr>
        <sz val="11"/>
        <color theme="1"/>
        <rFont val="Segoe UI Symbol"/>
        <family val="2"/>
      </rPr>
      <t>✭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"/>
      </rPr>
      <t>˚</t>
    </r>
    <r>
      <rPr>
        <sz val="11"/>
        <color theme="1"/>
        <rFont val="Segoe UI Symbol"/>
        <family val="2"/>
      </rPr>
      <t>★</t>
    </r>
    <r>
      <rPr>
        <sz val="11"/>
        <color theme="1"/>
        <rFont val="Calibri"/>
        <family val="2"/>
      </rPr>
      <t>*</t>
    </r>
    <r>
      <rPr>
        <sz val="11"/>
        <color theme="1"/>
        <rFont val="Segoe UI Symbol"/>
        <family val="2"/>
      </rPr>
      <t>✧</t>
    </r>
    <r>
      <rPr>
        <sz val="11"/>
        <color theme="1"/>
        <rFont val="Segoe UI"/>
        <family val="2"/>
      </rPr>
      <t>꙳</t>
    </r>
    <r>
      <rPr>
        <sz val="11"/>
        <color theme="1"/>
        <rFont val="Calibri"/>
        <family val="2"/>
      </rPr>
      <t xml:space="preserve">
AAA</t>
    </r>
    <r>
      <rPr>
        <sz val="11"/>
        <color theme="1"/>
        <rFont val="等线"/>
        <family val="2"/>
        <charset val="134"/>
      </rPr>
      <t>开始钓鱼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等线"/>
        <family val="2"/>
        <charset val="134"/>
      </rPr>
      <t>鱼塘</t>
    </r>
    <r>
      <rPr>
        <sz val="11"/>
        <color theme="1"/>
        <rFont val="Calibri"/>
        <family val="2"/>
      </rPr>
      <t>:</t>
    </r>
    <r>
      <rPr>
        <sz val="11"/>
        <color theme="1"/>
        <rFont val="等线"/>
        <family val="2"/>
        <charset val="134"/>
      </rPr>
      <t>日夜颠岛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等线"/>
        <family val="2"/>
        <charset val="134"/>
      </rPr>
      <t>等级</t>
    </r>
    <r>
      <rPr>
        <sz val="11"/>
        <color theme="1"/>
        <rFont val="Calibri"/>
        <family val="2"/>
      </rPr>
      <t xml:space="preserve">:6
</t>
    </r>
    <r>
      <rPr>
        <sz val="11"/>
        <color theme="1"/>
        <rFont val="等线"/>
        <family val="2"/>
        <charset val="134"/>
      </rPr>
      <t>「纯天然湖泊，鱼情优秀，又大又多」，但据内部人士爆料，这是黑心土著挖的人工湖</t>
    </r>
    <r>
      <rPr>
        <sz val="11"/>
        <color theme="1"/>
        <rFont val="Calibri"/>
        <family val="2"/>
      </rPr>
      <t xml:space="preserve">
*</t>
    </r>
    <r>
      <rPr>
        <sz val="11"/>
        <color theme="1"/>
        <rFont val="Segoe UI Symbol"/>
        <family val="2"/>
      </rPr>
      <t>★</t>
    </r>
    <r>
      <rPr>
        <sz val="11"/>
        <color theme="1"/>
        <rFont val="Calibri"/>
        <family val="2"/>
      </rPr>
      <t>*</t>
    </r>
    <r>
      <rPr>
        <sz val="11"/>
        <color theme="1"/>
        <rFont val="Segoe UI Symbol"/>
        <family val="2"/>
      </rPr>
      <t>★</t>
    </r>
    <r>
      <rPr>
        <sz val="11"/>
        <color theme="1"/>
        <rFont val="Calibri"/>
        <family val="2"/>
      </rPr>
      <t>*</t>
    </r>
    <r>
      <rPr>
        <sz val="11"/>
        <color theme="1"/>
        <rFont val="Segoe UI Symbol"/>
        <family val="2"/>
      </rPr>
      <t>★</t>
    </r>
    <r>
      <rPr>
        <sz val="11"/>
        <color theme="1"/>
        <rFont val="Calibri"/>
        <family val="2"/>
      </rPr>
      <t>*</t>
    </r>
    <r>
      <rPr>
        <sz val="11"/>
        <color theme="1"/>
        <rFont val="Segoe UI Symbol"/>
        <family val="2"/>
      </rPr>
      <t>★</t>
    </r>
    <r>
      <rPr>
        <sz val="11"/>
        <color theme="1"/>
        <rFont val="Calibri"/>
        <family val="2"/>
      </rPr>
      <t>*</t>
    </r>
    <r>
      <rPr>
        <sz val="11"/>
        <color theme="1"/>
        <rFont val="Segoe UI Symbol"/>
        <family val="2"/>
      </rPr>
      <t>★</t>
    </r>
    <r>
      <rPr>
        <sz val="11"/>
        <color theme="1"/>
        <rFont val="Calibri"/>
        <family val="2"/>
      </rPr>
      <t>*</t>
    </r>
    <r>
      <rPr>
        <sz val="11"/>
        <color theme="1"/>
        <rFont val="Segoe UI Symbol"/>
        <family val="2"/>
      </rPr>
      <t>★</t>
    </r>
    <r>
      <rPr>
        <sz val="11"/>
        <color theme="1"/>
        <rFont val="Calibri"/>
        <family val="2"/>
      </rPr>
      <t>*</t>
    </r>
    <r>
      <rPr>
        <sz val="11"/>
        <color theme="1"/>
        <rFont val="Segoe UI Symbol"/>
        <family val="2"/>
      </rPr>
      <t>★</t>
    </r>
    <r>
      <rPr>
        <sz val="11"/>
        <color theme="1"/>
        <rFont val="Calibri"/>
        <family val="2"/>
      </rPr>
      <t>*</t>
    </r>
    <r>
      <rPr>
        <sz val="11"/>
        <color theme="1"/>
        <rFont val="Segoe UI Symbol"/>
        <family val="2"/>
      </rPr>
      <t>★</t>
    </r>
    <r>
      <rPr>
        <sz val="11"/>
        <color theme="1"/>
        <rFont val="Calibri"/>
        <family val="2"/>
      </rPr>
      <t>*</t>
    </r>
    <phoneticPr fontId="1" type="noConversion"/>
  </si>
  <si>
    <t>FISH-96</t>
  </si>
  <si>
    <t>FISH-97</t>
  </si>
  <si>
    <t>FISH-98</t>
  </si>
  <si>
    <t>FISH-99</t>
  </si>
  <si>
    <t>FISH-100</t>
  </si>
  <si>
    <t>FISH-101</t>
  </si>
  <si>
    <t>保护动物</t>
    <phoneticPr fontId="1" type="noConversion"/>
  </si>
  <si>
    <t>赛季币1:2</t>
    <phoneticPr fontId="1" type="noConversion"/>
  </si>
  <si>
    <t>FISH-84</t>
    <phoneticPr fontId="1" type="noConversion"/>
  </si>
  <si>
    <t>FISH-85</t>
    <phoneticPr fontId="1" type="noConversion"/>
  </si>
  <si>
    <t>等级</t>
    <phoneticPr fontId="1" type="noConversion"/>
  </si>
  <si>
    <t>道具数量</t>
    <phoneticPr fontId="1" type="noConversion"/>
  </si>
  <si>
    <t>九折</t>
    <phoneticPr fontId="1" type="noConversion"/>
  </si>
  <si>
    <t>八五折</t>
    <phoneticPr fontId="1" type="noConversion"/>
  </si>
  <si>
    <t>八折</t>
    <phoneticPr fontId="1" type="noConversion"/>
  </si>
  <si>
    <t>九五折</t>
    <phoneticPr fontId="1" type="noConversion"/>
  </si>
  <si>
    <t>难度系数</t>
    <phoneticPr fontId="1" type="noConversion"/>
  </si>
  <si>
    <t>等级概率</t>
    <phoneticPr fontId="1" type="noConversion"/>
  </si>
  <si>
    <t>难度概率</t>
    <phoneticPr fontId="1" type="noConversion"/>
  </si>
  <si>
    <r>
      <t>使用成功描述：@使用者 搭讪的姐姐选择了幸运数字n，@被使用者 被姐姐成功俘获，ATM姬自愿交出了m币币</t>
    </r>
    <r>
      <rPr>
        <sz val="11"/>
        <color rgb="FFFF0000"/>
        <rFont val="等线"/>
        <family val="3"/>
        <charset val="134"/>
      </rPr>
      <t>，但获得了心选礼盒×1</t>
    </r>
    <phoneticPr fontId="1" type="noConversion"/>
  </si>
  <si>
    <t>道具难度概率</t>
    <phoneticPr fontId="1" type="noConversion"/>
  </si>
  <si>
    <t>「FBPFK」buff：之后的5次钓鱼都会额外为特殊鱼增加难度系数12%</t>
    <phoneticPr fontId="1" type="noConversion"/>
  </si>
  <si>
    <t>「FBTNK」buff：之后的5次钓鱼都会额外为特殊鱼增加难度系数12%</t>
    <phoneticPr fontId="1" type="noConversion"/>
  </si>
  <si>
    <t>消耗品，使用后获得「年年有鱼」buff，之后的5次钓鱼都会为特殊鱼增加难度系数16%</t>
    <phoneticPr fontId="1" type="noConversion"/>
  </si>
  <si>
    <r>
      <rPr>
        <sz val="11"/>
        <color theme="1"/>
        <rFont val="Segoe UI Symbol"/>
        <family val="3"/>
      </rPr>
      <t>🤺</t>
    </r>
    <r>
      <rPr>
        <sz val="11"/>
        <color theme="1"/>
        <rFont val="等线"/>
        <family val="3"/>
        <charset val="134"/>
      </rPr>
      <t>冠军奖杯</t>
    </r>
    <r>
      <rPr>
        <sz val="11"/>
        <color theme="1"/>
        <rFont val="Segoe UI Symbol"/>
        <family val="3"/>
      </rPr>
      <t>🏆</t>
    </r>
    <phoneticPr fontId="1" type="noConversion"/>
  </si>
  <si>
    <t>很难说，把编号100留给哪个道具。幸好你出现了，我们的冠军！</t>
    <phoneticPr fontId="1" type="noConversion"/>
  </si>
  <si>
    <t>占位符</t>
    <phoneticPr fontId="1" type="noConversion"/>
  </si>
  <si>
    <t>FISH-109</t>
  </si>
  <si>
    <t>消耗品，使用后获得「游刃有鱼」buff，之后的5次钓鱼都会为特殊鱼增加难度系数8%</t>
  </si>
  <si>
    <t>薛定谔的鱼使用成功
@目标获得「薛定谔」buff，2分钟内发送的所有消息都会被撤回；@用户获得了薛定谔状态的[道具名]×1
薛定谔的鱼使用成功
@目标获得「薛定谔」buff，2分钟内发送的所有消息都会被撤回；她背包里的东西太少了！你啥也没获得</t>
    <phoneticPr fontId="1" type="noConversion"/>
  </si>
  <si>
    <t>岛岛全自动钓鱼机生效中，手动钓鱼失效！</t>
    <phoneticPr fontId="1" type="noConversion"/>
  </si>
  <si>
    <t>AAA
[BUFF]起竿咯！
海胆
等级:3
单价:3
尺寸:33
总金额:99
收益:86.13
你的胆子也太刺了！</t>
    <phoneticPr fontId="1" type="noConversion"/>
  </si>
  <si>
    <t>FISH-96</t>
    <phoneticPr fontId="13" type="noConversion"/>
  </si>
  <si>
    <t>FISH-97</t>
    <phoneticPr fontId="1" type="noConversion"/>
  </si>
  <si>
    <t>FISH-98</t>
    <phoneticPr fontId="1" type="noConversion"/>
  </si>
  <si>
    <t>准点打工标识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</si>
</sst>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38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6"/>
    </font>
    <font>
      <b/>
      <sz val="11"/>
      <color rgb="FF000000"/>
      <name val="等线"/>
      <family val="3"/>
      <charset val="134"/>
    </font>
    <font>
      <b/>
      <sz val="11"/>
      <color theme="1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rgb="FF00B050"/>
      <name val="等线"/>
      <family val="3"/>
      <charset val="134"/>
    </font>
    <font>
      <sz val="11"/>
      <color theme="1"/>
      <name val="新細明體"/>
      <family val="2"/>
    </font>
    <font>
      <sz val="11"/>
      <color theme="1"/>
      <name val="等线"/>
      <family val="3"/>
      <charset val="134"/>
    </font>
    <font>
      <b/>
      <sz val="11"/>
      <name val="等线"/>
      <family val="3"/>
      <charset val="134"/>
    </font>
    <font>
      <sz val="9"/>
      <name val="等线"/>
      <family val="3"/>
      <charset val="136"/>
      <scheme val="minor"/>
    </font>
    <font>
      <sz val="11"/>
      <name val="等线"/>
      <family val="3"/>
      <charset val="134"/>
    </font>
    <font>
      <sz val="11"/>
      <color rgb="FF0070C0"/>
      <name val="等线"/>
      <family val="3"/>
      <charset val="134"/>
    </font>
    <font>
      <sz val="11"/>
      <name val="等线"/>
      <family val="3"/>
      <charset val="134"/>
    </font>
    <font>
      <sz val="11"/>
      <color theme="1"/>
      <name val="等线"/>
      <family val="2"/>
      <charset val="134"/>
      <scheme val="minor"/>
    </font>
    <font>
      <sz val="11"/>
      <name val="等线"/>
      <family val="3"/>
      <charset val="134"/>
    </font>
    <font>
      <sz val="11"/>
      <color theme="1"/>
      <name val="等线"/>
      <family val="3"/>
    </font>
    <font>
      <sz val="11"/>
      <color theme="1"/>
      <name val="等线"/>
      <family val="1"/>
      <scheme val="minor"/>
    </font>
    <font>
      <sz val="11"/>
      <color rgb="FF000000"/>
      <name val="等线"/>
      <family val="3"/>
    </font>
    <font>
      <sz val="11"/>
      <color theme="1"/>
      <name val="Segoe UI Symbol"/>
      <family val="2"/>
    </font>
    <font>
      <sz val="11"/>
      <name val="等线"/>
      <family val="3"/>
    </font>
    <font>
      <sz val="11"/>
      <color rgb="FF0070C0"/>
      <name val="等线"/>
      <family val="3"/>
    </font>
    <font>
      <sz val="11"/>
      <color theme="1"/>
      <name val="Segoe UI Emoji"/>
      <family val="3"/>
    </font>
    <font>
      <sz val="11"/>
      <color theme="1"/>
      <name val="Segoe UI Symbol"/>
      <family val="3"/>
    </font>
    <font>
      <sz val="11"/>
      <color theme="1"/>
      <name val="Segoe UI"/>
      <family val="2"/>
    </font>
    <font>
      <sz val="11"/>
      <color theme="1"/>
      <name val="Calibri"/>
      <family val="2"/>
    </font>
    <font>
      <sz val="11"/>
      <color theme="1"/>
      <name val="Segoe UI Symbol"/>
      <family val="2"/>
      <charset val="1"/>
    </font>
    <font>
      <sz val="11"/>
      <color theme="1"/>
      <name val="Segoe UI Emoji"/>
      <family val="2"/>
    </font>
    <font>
      <sz val="11"/>
      <color theme="1"/>
      <name val="Cambria Math"/>
      <family val="2"/>
    </font>
    <font>
      <sz val="11"/>
      <color theme="1"/>
      <name val="Calibri"/>
      <family val="2"/>
      <charset val="1"/>
    </font>
    <font>
      <sz val="11"/>
      <color theme="1"/>
      <name val="等线"/>
      <family val="2"/>
      <charset val="134"/>
    </font>
    <font>
      <b/>
      <sz val="11"/>
      <color rgb="FF000000"/>
      <name val="等线"/>
      <family val="4"/>
      <charset val="134"/>
    </font>
    <font>
      <sz val="11"/>
      <color rgb="FF000000"/>
      <name val="等线"/>
      <family val="4"/>
      <charset val="134"/>
    </font>
    <font>
      <sz val="11"/>
      <color theme="1"/>
      <name val="等线"/>
      <family val="4"/>
      <charset val="134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7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14" fillId="0" borderId="0" xfId="0" applyFont="1">
      <alignment vertical="center"/>
    </xf>
    <xf numFmtId="0" fontId="7" fillId="3" borderId="0" xfId="0" applyFont="1" applyFill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5" fillId="0" borderId="0" xfId="1" applyNumberFormat="1" applyFont="1" applyAlignment="1">
      <alignment horizontal="center" vertical="center"/>
    </xf>
    <xf numFmtId="10" fontId="7" fillId="0" borderId="0" xfId="1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176" fontId="37" fillId="0" borderId="0" xfId="1" applyNumberFormat="1" applyFon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>
      <alignment vertical="center"/>
    </xf>
    <xf numFmtId="0" fontId="18" fillId="0" borderId="0" xfId="0" applyFont="1" applyAlignment="1">
      <alignment vertical="center" wrapText="1"/>
    </xf>
    <xf numFmtId="0" fontId="20" fillId="0" borderId="0" xfId="0" applyFont="1">
      <alignment vertical="center"/>
    </xf>
    <xf numFmtId="0" fontId="16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25" fillId="0" borderId="0" xfId="0" applyFont="1">
      <alignment vertical="center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3" fillId="0" borderId="0" xfId="0" applyFont="1" applyAlignment="1">
      <alignment vertical="center" wrapText="1"/>
    </xf>
    <xf numFmtId="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Fill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vertical="center" wrapText="1"/>
    </xf>
  </cellXfs>
  <cellStyles count="2">
    <cellStyle name="百分比" xfId="1" builtinId="5"/>
    <cellStyle name="常规" xfId="0" builtinId="0"/>
  </cellStyles>
  <dxfs count="2">
    <dxf>
      <font>
        <color rgb="FF9C5700"/>
      </font>
      <fill>
        <patternFill>
          <bgColor rgb="FFFFEB9C"/>
        </patternFill>
      </fill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4"/>
  <sheetViews>
    <sheetView workbookViewId="0">
      <pane ySplit="1" topLeftCell="A93" activePane="bottomLeft" state="frozen"/>
      <selection pane="bottomLeft" activeCell="R1" sqref="R1"/>
    </sheetView>
  </sheetViews>
  <sheetFormatPr defaultColWidth="9.08984375" defaultRowHeight="14.4"/>
  <cols>
    <col min="1" max="1" width="4.90625" style="1" bestFit="1" customWidth="1"/>
    <col min="2" max="2" width="21.6328125" style="1" bestFit="1" customWidth="1"/>
    <col min="3" max="3" width="70.36328125" style="3" customWidth="1"/>
    <col min="4" max="4" width="5.81640625" style="1" bestFit="1" customWidth="1"/>
    <col min="5" max="6" width="4.81640625" style="1" customWidth="1"/>
    <col min="7" max="7" width="5.26953125" style="1" customWidth="1"/>
    <col min="8" max="8" width="9.08984375" style="1"/>
    <col min="9" max="9" width="8.36328125" style="1" bestFit="1" customWidth="1"/>
    <col min="10" max="11" width="8.36328125" style="1" customWidth="1"/>
    <col min="12" max="12" width="8.1796875" style="1" customWidth="1"/>
    <col min="13" max="13" width="8.36328125" style="1" customWidth="1"/>
    <col min="14" max="14" width="9.08984375" style="1" customWidth="1"/>
    <col min="15" max="15" width="9.08984375" style="35" customWidth="1"/>
    <col min="16" max="17" width="7.54296875" style="35" customWidth="1"/>
    <col min="18" max="18" width="7.6328125" style="40" customWidth="1"/>
    <col min="19" max="19" width="8.36328125" style="40" customWidth="1"/>
    <col min="20" max="16384" width="9.08984375" style="1"/>
  </cols>
  <sheetData>
    <row r="1" spans="1:19" s="2" customFormat="1" ht="28.8">
      <c r="A1" s="2" t="s">
        <v>715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721</v>
      </c>
      <c r="H1" s="56">
        <v>0.2</v>
      </c>
      <c r="I1" s="4" t="s">
        <v>5</v>
      </c>
      <c r="J1" s="30" t="s">
        <v>711</v>
      </c>
      <c r="K1" s="4" t="s">
        <v>324</v>
      </c>
      <c r="L1" s="6" t="s">
        <v>49</v>
      </c>
      <c r="M1" s="6" t="s">
        <v>50</v>
      </c>
      <c r="N1" s="6" t="s">
        <v>51</v>
      </c>
      <c r="O1" s="36" t="s">
        <v>722</v>
      </c>
      <c r="P1" s="2" t="s">
        <v>723</v>
      </c>
      <c r="Q1" s="57" t="s">
        <v>725</v>
      </c>
      <c r="R1" s="38">
        <v>161</v>
      </c>
      <c r="S1" s="38">
        <v>161</v>
      </c>
    </row>
    <row r="2" spans="1:19" s="2" customFormat="1">
      <c r="A2" s="7">
        <v>1</v>
      </c>
      <c r="B2" s="8" t="s">
        <v>38</v>
      </c>
      <c r="C2" s="7" t="s">
        <v>39</v>
      </c>
      <c r="D2" s="7">
        <v>-1</v>
      </c>
      <c r="E2" s="7">
        <v>9</v>
      </c>
      <c r="F2" s="7">
        <v>9</v>
      </c>
      <c r="G2" s="7">
        <v>1</v>
      </c>
      <c r="H2" s="33">
        <f>IF(G2=1,1,G2*(1+$H$1))</f>
        <v>1</v>
      </c>
      <c r="I2" s="7"/>
      <c r="J2" s="31"/>
      <c r="K2" s="7"/>
      <c r="L2" s="7">
        <f t="shared" ref="L2:L33" si="0">D2*E2</f>
        <v>-9</v>
      </c>
      <c r="M2" s="7">
        <f t="shared" ref="M2:M33" si="1">D2*F2</f>
        <v>-9</v>
      </c>
      <c r="N2" s="10">
        <f>AVERAGE(L2,M2)</f>
        <v>-9</v>
      </c>
      <c r="O2" s="37">
        <f>1/(TRUNC($R$1/9))</f>
        <v>5.8823529411764705E-2</v>
      </c>
      <c r="P2" s="34">
        <f>IF(G2=1,1/COUNTIF($G$2:$G$8,1),G2/2*$R$1/161*(PI()/10))</f>
        <v>0.16666666666666666</v>
      </c>
      <c r="Q2" s="34">
        <f t="shared" ref="Q2:Q7" si="2">IF(H2=1,1/COUNTIF($G$2:$G$8,1),H2/2*$R$1/161*(PI()/10))</f>
        <v>0.16666666666666666</v>
      </c>
      <c r="R2" s="39">
        <f>O2*P2</f>
        <v>9.8039215686274508E-3</v>
      </c>
      <c r="S2" s="39">
        <f>O2*Q2</f>
        <v>9.8039215686274508E-3</v>
      </c>
    </row>
    <row r="3" spans="1:19">
      <c r="A3" s="7">
        <v>1</v>
      </c>
      <c r="B3" s="7" t="s">
        <v>6</v>
      </c>
      <c r="C3" s="7" t="s">
        <v>7</v>
      </c>
      <c r="D3" s="7">
        <v>1</v>
      </c>
      <c r="E3" s="7">
        <v>6</v>
      </c>
      <c r="F3" s="7">
        <v>11</v>
      </c>
      <c r="G3" s="7">
        <v>1</v>
      </c>
      <c r="H3" s="33">
        <f t="shared" ref="H3:H66" si="3">IF(G3=1,1,G3*(1+$H$1))</f>
        <v>1</v>
      </c>
      <c r="K3" s="7"/>
      <c r="L3" s="7">
        <f t="shared" si="0"/>
        <v>6</v>
      </c>
      <c r="M3" s="7">
        <f t="shared" si="1"/>
        <v>11</v>
      </c>
      <c r="N3" s="10">
        <f t="shared" ref="N3:N5" si="4">AVERAGE(L3,M3)</f>
        <v>8.5</v>
      </c>
      <c r="O3" s="37">
        <f t="shared" ref="O3:O66" si="5">1/(TRUNC($R$1/9))</f>
        <v>5.8823529411764705E-2</v>
      </c>
      <c r="P3" s="34">
        <f t="shared" ref="P3:P8" si="6">IF(G3=1,1/COUNTIF($G$2:$G$8,1),G3/2*$R$1/161*(PI()/10))</f>
        <v>0.16666666666666666</v>
      </c>
      <c r="Q3" s="34">
        <f t="shared" si="2"/>
        <v>0.16666666666666666</v>
      </c>
      <c r="R3" s="39">
        <f t="shared" ref="R3:R66" si="7">O3*P3</f>
        <v>9.8039215686274508E-3</v>
      </c>
      <c r="S3" s="39">
        <f t="shared" ref="S3:S66" si="8">O3*Q3</f>
        <v>9.8039215686274508E-3</v>
      </c>
    </row>
    <row r="4" spans="1:19">
      <c r="A4" s="7">
        <v>1</v>
      </c>
      <c r="B4" s="10" t="s">
        <v>53</v>
      </c>
      <c r="C4" s="11" t="s">
        <v>54</v>
      </c>
      <c r="D4" s="7">
        <v>1</v>
      </c>
      <c r="E4" s="10">
        <v>2</v>
      </c>
      <c r="F4" s="10">
        <v>5</v>
      </c>
      <c r="G4" s="7">
        <v>1</v>
      </c>
      <c r="H4" s="33">
        <f t="shared" si="3"/>
        <v>1</v>
      </c>
      <c r="I4" s="10"/>
      <c r="J4" s="32"/>
      <c r="K4" s="10"/>
      <c r="L4" s="7">
        <f t="shared" si="0"/>
        <v>2</v>
      </c>
      <c r="M4" s="7">
        <f t="shared" si="1"/>
        <v>5</v>
      </c>
      <c r="N4" s="10">
        <f t="shared" si="4"/>
        <v>3.5</v>
      </c>
      <c r="O4" s="37">
        <f t="shared" si="5"/>
        <v>5.8823529411764705E-2</v>
      </c>
      <c r="P4" s="34">
        <f t="shared" si="6"/>
        <v>0.16666666666666666</v>
      </c>
      <c r="Q4" s="34">
        <f t="shared" si="2"/>
        <v>0.16666666666666666</v>
      </c>
      <c r="R4" s="39">
        <f t="shared" si="7"/>
        <v>9.8039215686274508E-3</v>
      </c>
      <c r="S4" s="39">
        <f t="shared" si="8"/>
        <v>9.8039215686274508E-3</v>
      </c>
    </row>
    <row r="5" spans="1:19">
      <c r="A5" s="7">
        <v>1</v>
      </c>
      <c r="B5" s="12" t="s">
        <v>52</v>
      </c>
      <c r="C5" s="11" t="s">
        <v>55</v>
      </c>
      <c r="D5" s="7">
        <v>-1</v>
      </c>
      <c r="E5" s="10">
        <v>7</v>
      </c>
      <c r="F5" s="10">
        <v>14</v>
      </c>
      <c r="G5" s="7">
        <v>1</v>
      </c>
      <c r="H5" s="33">
        <f t="shared" si="3"/>
        <v>1</v>
      </c>
      <c r="I5" s="10"/>
      <c r="J5" s="32"/>
      <c r="K5" s="10"/>
      <c r="L5" s="7">
        <f t="shared" si="0"/>
        <v>-7</v>
      </c>
      <c r="M5" s="7">
        <f t="shared" si="1"/>
        <v>-14</v>
      </c>
      <c r="N5" s="10">
        <f t="shared" si="4"/>
        <v>-10.5</v>
      </c>
      <c r="O5" s="37">
        <f t="shared" si="5"/>
        <v>5.8823529411764705E-2</v>
      </c>
      <c r="P5" s="34">
        <f t="shared" si="6"/>
        <v>0.16666666666666666</v>
      </c>
      <c r="Q5" s="34">
        <f t="shared" si="2"/>
        <v>0.16666666666666666</v>
      </c>
      <c r="R5" s="39">
        <f t="shared" si="7"/>
        <v>9.8039215686274508E-3</v>
      </c>
      <c r="S5" s="39">
        <f t="shared" si="8"/>
        <v>9.8039215686274508E-3</v>
      </c>
    </row>
    <row r="6" spans="1:19">
      <c r="A6" s="7">
        <v>1</v>
      </c>
      <c r="B6" s="7" t="s">
        <v>40</v>
      </c>
      <c r="C6" s="7" t="s">
        <v>41</v>
      </c>
      <c r="D6" s="7">
        <v>2</v>
      </c>
      <c r="E6" s="7">
        <v>1</v>
      </c>
      <c r="F6" s="7">
        <v>1</v>
      </c>
      <c r="G6" s="7">
        <v>1.4</v>
      </c>
      <c r="H6" s="33">
        <f t="shared" si="3"/>
        <v>1.68</v>
      </c>
      <c r="I6" s="7" t="b">
        <v>1</v>
      </c>
      <c r="J6" s="31"/>
      <c r="K6" s="7"/>
      <c r="L6" s="7">
        <f t="shared" si="0"/>
        <v>2</v>
      </c>
      <c r="M6" s="7">
        <f t="shared" si="1"/>
        <v>2</v>
      </c>
      <c r="N6" s="10">
        <f>AVERAGE(L6,M6)</f>
        <v>2</v>
      </c>
      <c r="O6" s="37">
        <f t="shared" si="5"/>
        <v>5.8823529411764705E-2</v>
      </c>
      <c r="P6" s="34">
        <f t="shared" si="6"/>
        <v>0.2199114857512855</v>
      </c>
      <c r="Q6" s="34">
        <f t="shared" si="2"/>
        <v>0.26389378290154264</v>
      </c>
      <c r="R6" s="39">
        <f t="shared" si="7"/>
        <v>1.2935969750075616E-2</v>
      </c>
      <c r="S6" s="39">
        <f t="shared" si="8"/>
        <v>1.5523163700090744E-2</v>
      </c>
    </row>
    <row r="7" spans="1:19" ht="28.8">
      <c r="A7" s="7">
        <v>1</v>
      </c>
      <c r="B7" s="10" t="s">
        <v>111</v>
      </c>
      <c r="C7" s="11" t="s">
        <v>190</v>
      </c>
      <c r="D7" s="7">
        <v>1</v>
      </c>
      <c r="E7" s="7">
        <v>18</v>
      </c>
      <c r="F7" s="7">
        <v>18</v>
      </c>
      <c r="G7" s="7">
        <v>1</v>
      </c>
      <c r="H7" s="33">
        <f t="shared" si="3"/>
        <v>1</v>
      </c>
      <c r="I7" s="7"/>
      <c r="J7" s="31"/>
      <c r="K7" s="7"/>
      <c r="L7" s="7">
        <f t="shared" si="0"/>
        <v>18</v>
      </c>
      <c r="M7" s="7">
        <f t="shared" si="1"/>
        <v>18</v>
      </c>
      <c r="N7" s="10">
        <f t="shared" ref="N7:N29" si="9">AVERAGE(L7,M7)</f>
        <v>18</v>
      </c>
      <c r="O7" s="37">
        <f t="shared" si="5"/>
        <v>5.8823529411764705E-2</v>
      </c>
      <c r="P7" s="34">
        <f t="shared" si="6"/>
        <v>0.16666666666666666</v>
      </c>
      <c r="Q7" s="34">
        <f t="shared" si="2"/>
        <v>0.16666666666666666</v>
      </c>
      <c r="R7" s="39">
        <f t="shared" si="7"/>
        <v>9.8039215686274508E-3</v>
      </c>
      <c r="S7" s="39">
        <f t="shared" si="8"/>
        <v>9.8039215686274508E-3</v>
      </c>
    </row>
    <row r="8" spans="1:19">
      <c r="A8" s="7">
        <v>1</v>
      </c>
      <c r="B8" s="7" t="s">
        <v>124</v>
      </c>
      <c r="C8" s="7" t="s">
        <v>125</v>
      </c>
      <c r="D8" s="7">
        <v>1</v>
      </c>
      <c r="E8" s="7">
        <v>8</v>
      </c>
      <c r="F8" s="7">
        <v>12</v>
      </c>
      <c r="G8" s="7">
        <v>1</v>
      </c>
      <c r="H8" s="33">
        <f t="shared" si="3"/>
        <v>1</v>
      </c>
      <c r="I8" s="7"/>
      <c r="J8" s="31"/>
      <c r="K8" s="7"/>
      <c r="L8" s="7">
        <f t="shared" si="0"/>
        <v>8</v>
      </c>
      <c r="M8" s="7">
        <f t="shared" si="1"/>
        <v>12</v>
      </c>
      <c r="N8" s="10">
        <f>AVERAGE(L8,M8)</f>
        <v>10</v>
      </c>
      <c r="O8" s="37">
        <f t="shared" si="5"/>
        <v>5.8823529411764705E-2</v>
      </c>
      <c r="P8" s="34">
        <f t="shared" si="6"/>
        <v>0.16666666666666666</v>
      </c>
      <c r="Q8" s="34">
        <f>IF(H8=1,1/COUNTIF($G$2:$G$8,1),H8/2*$R$1/161*(PI()/10))</f>
        <v>0.16666666666666666</v>
      </c>
      <c r="R8" s="39">
        <f t="shared" si="7"/>
        <v>9.8039215686274508E-3</v>
      </c>
      <c r="S8" s="39">
        <f t="shared" si="8"/>
        <v>9.8039215686274508E-3</v>
      </c>
    </row>
    <row r="9" spans="1:19">
      <c r="A9" s="7">
        <v>2</v>
      </c>
      <c r="B9" s="7" t="s">
        <v>44</v>
      </c>
      <c r="C9" s="7" t="s">
        <v>445</v>
      </c>
      <c r="D9" s="7">
        <v>2</v>
      </c>
      <c r="E9" s="7">
        <v>10</v>
      </c>
      <c r="F9" s="7">
        <v>10</v>
      </c>
      <c r="G9" s="7">
        <v>1.1000000000000001</v>
      </c>
      <c r="H9" s="33">
        <f t="shared" si="3"/>
        <v>1.32</v>
      </c>
      <c r="I9" s="7" t="b">
        <v>1</v>
      </c>
      <c r="J9" s="31"/>
      <c r="K9" s="7"/>
      <c r="L9" s="7">
        <f t="shared" si="0"/>
        <v>20</v>
      </c>
      <c r="M9" s="7">
        <f t="shared" si="1"/>
        <v>20</v>
      </c>
      <c r="N9" s="10">
        <f t="shared" si="9"/>
        <v>20</v>
      </c>
      <c r="O9" s="37">
        <f t="shared" si="5"/>
        <v>5.8823529411764705E-2</v>
      </c>
      <c r="P9" s="34">
        <f t="shared" ref="P9:P14" si="10">IF(G9=1,1/COUNTIF($G$9:$G$14,1),G9/2*$R$1/161*(PI()/10))</f>
        <v>0.17278759594743864</v>
      </c>
      <c r="Q9" s="34">
        <f t="shared" ref="Q9:Q13" si="11">IF(H9=1,1/COUNTIF($G$9:$G$14,1),H9/2*$R$1/161*(PI()/10))</f>
        <v>0.20734511513692636</v>
      </c>
      <c r="R9" s="39">
        <f t="shared" si="7"/>
        <v>1.0163976232202273E-2</v>
      </c>
      <c r="S9" s="39">
        <f t="shared" si="8"/>
        <v>1.2196771478642726E-2</v>
      </c>
    </row>
    <row r="10" spans="1:19">
      <c r="A10" s="7">
        <v>2</v>
      </c>
      <c r="B10" s="10" t="s">
        <v>31</v>
      </c>
      <c r="C10" s="11" t="s">
        <v>32</v>
      </c>
      <c r="D10" s="7">
        <v>2</v>
      </c>
      <c r="E10" s="7">
        <v>5</v>
      </c>
      <c r="F10" s="7">
        <v>5</v>
      </c>
      <c r="G10" s="7">
        <v>1</v>
      </c>
      <c r="H10" s="33">
        <f t="shared" si="3"/>
        <v>1</v>
      </c>
      <c r="I10" s="7" t="b">
        <v>1</v>
      </c>
      <c r="J10" s="31"/>
      <c r="K10" s="7"/>
      <c r="L10" s="7">
        <f t="shared" si="0"/>
        <v>10</v>
      </c>
      <c r="M10" s="7">
        <f t="shared" si="1"/>
        <v>10</v>
      </c>
      <c r="N10" s="10">
        <f>AVERAGE(L10,M10)</f>
        <v>10</v>
      </c>
      <c r="O10" s="37">
        <f t="shared" si="5"/>
        <v>5.8823529411764705E-2</v>
      </c>
      <c r="P10" s="34">
        <f t="shared" si="10"/>
        <v>0.2</v>
      </c>
      <c r="Q10" s="34">
        <f t="shared" si="11"/>
        <v>0.2</v>
      </c>
      <c r="R10" s="39">
        <f t="shared" si="7"/>
        <v>1.1764705882352941E-2</v>
      </c>
      <c r="S10" s="39">
        <f t="shared" si="8"/>
        <v>1.1764705882352941E-2</v>
      </c>
    </row>
    <row r="11" spans="1:19">
      <c r="A11" s="7">
        <v>2</v>
      </c>
      <c r="B11" s="12" t="s">
        <v>70</v>
      </c>
      <c r="C11" s="11" t="s">
        <v>71</v>
      </c>
      <c r="D11" s="7">
        <v>-2</v>
      </c>
      <c r="E11" s="7">
        <v>14</v>
      </c>
      <c r="F11" s="7">
        <v>23</v>
      </c>
      <c r="G11" s="7">
        <v>1</v>
      </c>
      <c r="H11" s="33">
        <f t="shared" si="3"/>
        <v>1</v>
      </c>
      <c r="I11" s="7"/>
      <c r="J11" s="31"/>
      <c r="K11" s="7"/>
      <c r="L11" s="7">
        <f t="shared" si="0"/>
        <v>-28</v>
      </c>
      <c r="M11" s="7">
        <f t="shared" si="1"/>
        <v>-46</v>
      </c>
      <c r="N11" s="10">
        <f t="shared" si="9"/>
        <v>-37</v>
      </c>
      <c r="O11" s="37">
        <f t="shared" si="5"/>
        <v>5.8823529411764705E-2</v>
      </c>
      <c r="P11" s="34">
        <f t="shared" si="10"/>
        <v>0.2</v>
      </c>
      <c r="Q11" s="34">
        <f t="shared" si="11"/>
        <v>0.2</v>
      </c>
      <c r="R11" s="39">
        <f t="shared" si="7"/>
        <v>1.1764705882352941E-2</v>
      </c>
      <c r="S11" s="39">
        <f t="shared" si="8"/>
        <v>1.1764705882352941E-2</v>
      </c>
    </row>
    <row r="12" spans="1:19">
      <c r="A12" s="7">
        <v>2</v>
      </c>
      <c r="B12" s="7" t="s">
        <v>59</v>
      </c>
      <c r="C12" s="7" t="s">
        <v>60</v>
      </c>
      <c r="D12" s="7">
        <v>2</v>
      </c>
      <c r="E12" s="7">
        <v>16</v>
      </c>
      <c r="F12" s="7">
        <v>26</v>
      </c>
      <c r="G12" s="7">
        <v>1</v>
      </c>
      <c r="H12" s="33">
        <f t="shared" si="3"/>
        <v>1</v>
      </c>
      <c r="I12" s="7"/>
      <c r="J12" s="31"/>
      <c r="K12" s="7"/>
      <c r="L12" s="7">
        <f t="shared" si="0"/>
        <v>32</v>
      </c>
      <c r="M12" s="7">
        <f t="shared" si="1"/>
        <v>52</v>
      </c>
      <c r="N12" s="10">
        <f t="shared" si="9"/>
        <v>42</v>
      </c>
      <c r="O12" s="37">
        <f t="shared" si="5"/>
        <v>5.8823529411764705E-2</v>
      </c>
      <c r="P12" s="34">
        <f t="shared" si="10"/>
        <v>0.2</v>
      </c>
      <c r="Q12" s="34">
        <f t="shared" si="11"/>
        <v>0.2</v>
      </c>
      <c r="R12" s="39">
        <f t="shared" si="7"/>
        <v>1.1764705882352941E-2</v>
      </c>
      <c r="S12" s="39">
        <f t="shared" si="8"/>
        <v>1.1764705882352941E-2</v>
      </c>
    </row>
    <row r="13" spans="1:19">
      <c r="A13" s="7">
        <v>2</v>
      </c>
      <c r="B13" s="7" t="s">
        <v>14</v>
      </c>
      <c r="C13" s="7" t="s">
        <v>15</v>
      </c>
      <c r="D13" s="7">
        <v>2</v>
      </c>
      <c r="E13" s="10">
        <v>21</v>
      </c>
      <c r="F13" s="10">
        <v>23</v>
      </c>
      <c r="G13" s="7">
        <v>1</v>
      </c>
      <c r="H13" s="33">
        <f t="shared" si="3"/>
        <v>1</v>
      </c>
      <c r="I13" s="10"/>
      <c r="J13" s="32"/>
      <c r="K13" s="10"/>
      <c r="L13" s="7">
        <f t="shared" si="0"/>
        <v>42</v>
      </c>
      <c r="M13" s="7">
        <f t="shared" si="1"/>
        <v>46</v>
      </c>
      <c r="N13" s="10">
        <f t="shared" si="9"/>
        <v>44</v>
      </c>
      <c r="O13" s="37">
        <f t="shared" si="5"/>
        <v>5.8823529411764705E-2</v>
      </c>
      <c r="P13" s="34">
        <f t="shared" si="10"/>
        <v>0.2</v>
      </c>
      <c r="Q13" s="34">
        <f t="shared" si="11"/>
        <v>0.2</v>
      </c>
      <c r="R13" s="39">
        <f t="shared" si="7"/>
        <v>1.1764705882352941E-2</v>
      </c>
      <c r="S13" s="39">
        <f t="shared" si="8"/>
        <v>1.1764705882352941E-2</v>
      </c>
    </row>
    <row r="14" spans="1:19">
      <c r="A14" s="7">
        <v>2</v>
      </c>
      <c r="B14" s="7" t="s">
        <v>115</v>
      </c>
      <c r="C14" s="7" t="s">
        <v>188</v>
      </c>
      <c r="D14" s="7">
        <v>2</v>
      </c>
      <c r="E14" s="7">
        <v>11</v>
      </c>
      <c r="F14" s="7">
        <v>29</v>
      </c>
      <c r="G14" s="7">
        <v>1</v>
      </c>
      <c r="H14" s="33">
        <f t="shared" si="3"/>
        <v>1</v>
      </c>
      <c r="I14" s="7"/>
      <c r="J14" s="31"/>
      <c r="K14" s="7"/>
      <c r="L14" s="7">
        <f t="shared" si="0"/>
        <v>22</v>
      </c>
      <c r="M14" s="7">
        <f t="shared" si="1"/>
        <v>58</v>
      </c>
      <c r="N14" s="10">
        <f t="shared" si="9"/>
        <v>40</v>
      </c>
      <c r="O14" s="37">
        <f t="shared" si="5"/>
        <v>5.8823529411764705E-2</v>
      </c>
      <c r="P14" s="34">
        <f t="shared" si="10"/>
        <v>0.2</v>
      </c>
      <c r="Q14" s="34">
        <f>IF(H14=1,1/COUNTIF($G$9:$G$14,1),H14/2*$R$1/161*(PI()/10))</f>
        <v>0.2</v>
      </c>
      <c r="R14" s="39">
        <f t="shared" si="7"/>
        <v>1.1764705882352941E-2</v>
      </c>
      <c r="S14" s="39">
        <f t="shared" si="8"/>
        <v>1.1764705882352941E-2</v>
      </c>
    </row>
    <row r="15" spans="1:19">
      <c r="A15" s="7">
        <v>3</v>
      </c>
      <c r="B15" s="10" t="s">
        <v>56</v>
      </c>
      <c r="C15" s="11" t="s">
        <v>57</v>
      </c>
      <c r="D15" s="7">
        <v>3</v>
      </c>
      <c r="E15" s="7">
        <v>19</v>
      </c>
      <c r="F15" s="7">
        <v>26</v>
      </c>
      <c r="G15" s="7">
        <v>1</v>
      </c>
      <c r="H15" s="33">
        <f t="shared" si="3"/>
        <v>1</v>
      </c>
      <c r="K15" s="7"/>
      <c r="L15" s="7">
        <f t="shared" si="0"/>
        <v>57</v>
      </c>
      <c r="M15" s="7">
        <f t="shared" si="1"/>
        <v>78</v>
      </c>
      <c r="N15" s="10">
        <f>AVERAGE(L15,M15)</f>
        <v>67.5</v>
      </c>
      <c r="O15" s="37">
        <f t="shared" si="5"/>
        <v>5.8823529411764705E-2</v>
      </c>
      <c r="P15" s="34">
        <f t="shared" ref="P15:Q20" si="12">IF(G15=1,1/COUNTIF($G$15:$G$20,1),G15/2*$R$1/161*(PI()/10))</f>
        <v>0.25</v>
      </c>
      <c r="Q15" s="34">
        <f t="shared" si="12"/>
        <v>0.25</v>
      </c>
      <c r="R15" s="39">
        <f t="shared" si="7"/>
        <v>1.4705882352941176E-2</v>
      </c>
      <c r="S15" s="39">
        <f t="shared" si="8"/>
        <v>1.4705882352941176E-2</v>
      </c>
    </row>
    <row r="16" spans="1:19">
      <c r="A16" s="7">
        <v>3</v>
      </c>
      <c r="B16" s="7" t="s">
        <v>10</v>
      </c>
      <c r="C16" s="7" t="s">
        <v>11</v>
      </c>
      <c r="D16" s="7">
        <v>3</v>
      </c>
      <c r="E16" s="7">
        <v>14</v>
      </c>
      <c r="F16" s="7">
        <v>18</v>
      </c>
      <c r="G16" s="7">
        <v>1</v>
      </c>
      <c r="H16" s="33">
        <f t="shared" si="3"/>
        <v>1</v>
      </c>
      <c r="I16" s="7"/>
      <c r="J16" s="31"/>
      <c r="K16" s="7"/>
      <c r="L16" s="7">
        <f t="shared" si="0"/>
        <v>42</v>
      </c>
      <c r="M16" s="7">
        <f t="shared" si="1"/>
        <v>54</v>
      </c>
      <c r="N16" s="10">
        <f t="shared" si="9"/>
        <v>48</v>
      </c>
      <c r="O16" s="37">
        <f t="shared" si="5"/>
        <v>5.8823529411764705E-2</v>
      </c>
      <c r="P16" s="34">
        <f t="shared" si="12"/>
        <v>0.25</v>
      </c>
      <c r="Q16" s="34">
        <f t="shared" si="12"/>
        <v>0.25</v>
      </c>
      <c r="R16" s="39">
        <f t="shared" si="7"/>
        <v>1.4705882352941176E-2</v>
      </c>
      <c r="S16" s="39">
        <f t="shared" si="8"/>
        <v>1.4705882352941176E-2</v>
      </c>
    </row>
    <row r="17" spans="1:19">
      <c r="A17" s="1">
        <v>3</v>
      </c>
      <c r="B17" s="7" t="s">
        <v>104</v>
      </c>
      <c r="C17" s="7" t="s">
        <v>447</v>
      </c>
      <c r="D17" s="7">
        <v>1</v>
      </c>
      <c r="E17" s="10">
        <v>1</v>
      </c>
      <c r="F17" s="10">
        <v>1</v>
      </c>
      <c r="G17" s="7">
        <v>0.8</v>
      </c>
      <c r="H17" s="33">
        <f t="shared" si="3"/>
        <v>0.96</v>
      </c>
      <c r="I17" s="7" t="b">
        <v>1</v>
      </c>
      <c r="J17" s="31"/>
      <c r="K17" s="7"/>
      <c r="L17" s="7">
        <f t="shared" si="0"/>
        <v>1</v>
      </c>
      <c r="M17" s="7">
        <f t="shared" si="1"/>
        <v>1</v>
      </c>
      <c r="N17" s="10">
        <f>AVERAGE(L17,M17)</f>
        <v>1</v>
      </c>
      <c r="O17" s="37">
        <f t="shared" si="5"/>
        <v>5.8823529411764705E-2</v>
      </c>
      <c r="P17" s="34">
        <f t="shared" si="12"/>
        <v>0.12566370614359174</v>
      </c>
      <c r="Q17" s="34">
        <f t="shared" si="12"/>
        <v>0.15079644737231007</v>
      </c>
      <c r="R17" s="39">
        <f t="shared" si="7"/>
        <v>7.3919827143289259E-3</v>
      </c>
      <c r="S17" s="39">
        <f t="shared" si="8"/>
        <v>8.8703792571947094E-3</v>
      </c>
    </row>
    <row r="18" spans="1:19">
      <c r="A18" s="7">
        <v>3</v>
      </c>
      <c r="B18" s="7" t="s">
        <v>113</v>
      </c>
      <c r="C18" s="7" t="s">
        <v>189</v>
      </c>
      <c r="D18" s="7">
        <v>3</v>
      </c>
      <c r="E18" s="7">
        <v>11</v>
      </c>
      <c r="F18" s="7">
        <v>15</v>
      </c>
      <c r="G18" s="7">
        <v>1</v>
      </c>
      <c r="H18" s="33">
        <f t="shared" si="3"/>
        <v>1</v>
      </c>
      <c r="I18" s="7"/>
      <c r="J18" s="31"/>
      <c r="K18" s="7"/>
      <c r="L18" s="7">
        <f t="shared" si="0"/>
        <v>33</v>
      </c>
      <c r="M18" s="7">
        <f t="shared" si="1"/>
        <v>45</v>
      </c>
      <c r="N18" s="10">
        <f t="shared" si="9"/>
        <v>39</v>
      </c>
      <c r="O18" s="37">
        <f t="shared" si="5"/>
        <v>5.8823529411764705E-2</v>
      </c>
      <c r="P18" s="34">
        <f t="shared" si="12"/>
        <v>0.25</v>
      </c>
      <c r="Q18" s="34">
        <f t="shared" si="12"/>
        <v>0.25</v>
      </c>
      <c r="R18" s="39">
        <f t="shared" si="7"/>
        <v>1.4705882352941176E-2</v>
      </c>
      <c r="S18" s="39">
        <f t="shared" si="8"/>
        <v>1.4705882352941176E-2</v>
      </c>
    </row>
    <row r="19" spans="1:19">
      <c r="A19" s="7">
        <v>3</v>
      </c>
      <c r="B19" s="10" t="s">
        <v>26</v>
      </c>
      <c r="C19" s="11" t="s">
        <v>34</v>
      </c>
      <c r="D19" s="7">
        <v>1</v>
      </c>
      <c r="E19" s="7">
        <v>5</v>
      </c>
      <c r="F19" s="7">
        <v>5</v>
      </c>
      <c r="G19" s="7">
        <v>1.2</v>
      </c>
      <c r="H19" s="33">
        <f t="shared" si="3"/>
        <v>1.44</v>
      </c>
      <c r="I19" s="7" t="b">
        <v>1</v>
      </c>
      <c r="J19" s="31"/>
      <c r="K19" s="7"/>
      <c r="L19" s="7">
        <f t="shared" si="0"/>
        <v>5</v>
      </c>
      <c r="M19" s="7">
        <f t="shared" si="1"/>
        <v>5</v>
      </c>
      <c r="N19" s="10">
        <f t="shared" si="9"/>
        <v>5</v>
      </c>
      <c r="O19" s="37">
        <f t="shared" si="5"/>
        <v>5.8823529411764705E-2</v>
      </c>
      <c r="P19" s="34">
        <f t="shared" si="12"/>
        <v>0.18849555921538758</v>
      </c>
      <c r="Q19" s="34">
        <f t="shared" si="12"/>
        <v>0.22619467105846511</v>
      </c>
      <c r="R19" s="39">
        <f t="shared" si="7"/>
        <v>1.1087974071493386E-2</v>
      </c>
      <c r="S19" s="39">
        <f t="shared" si="8"/>
        <v>1.3305568885792065E-2</v>
      </c>
    </row>
    <row r="20" spans="1:19">
      <c r="A20" s="7">
        <v>3</v>
      </c>
      <c r="B20" s="12" t="s">
        <v>72</v>
      </c>
      <c r="C20" s="11" t="s">
        <v>446</v>
      </c>
      <c r="D20" s="7">
        <v>-4</v>
      </c>
      <c r="E20" s="7">
        <v>26</v>
      </c>
      <c r="F20" s="7">
        <v>39</v>
      </c>
      <c r="G20" s="7">
        <v>1</v>
      </c>
      <c r="H20" s="33">
        <f t="shared" si="3"/>
        <v>1</v>
      </c>
      <c r="I20" s="7"/>
      <c r="J20" s="31"/>
      <c r="K20" s="7"/>
      <c r="L20" s="7">
        <f t="shared" si="0"/>
        <v>-104</v>
      </c>
      <c r="M20" s="7">
        <f t="shared" si="1"/>
        <v>-156</v>
      </c>
      <c r="N20" s="10">
        <f t="shared" si="9"/>
        <v>-130</v>
      </c>
      <c r="O20" s="37">
        <f t="shared" si="5"/>
        <v>5.8823529411764705E-2</v>
      </c>
      <c r="P20" s="34">
        <f t="shared" si="12"/>
        <v>0.25</v>
      </c>
      <c r="Q20" s="34">
        <f t="shared" si="12"/>
        <v>0.25</v>
      </c>
      <c r="R20" s="39">
        <f t="shared" si="7"/>
        <v>1.4705882352941176E-2</v>
      </c>
      <c r="S20" s="39">
        <f t="shared" si="8"/>
        <v>1.4705882352941176E-2</v>
      </c>
    </row>
    <row r="21" spans="1:19">
      <c r="A21" s="7">
        <v>4</v>
      </c>
      <c r="B21" s="9" t="s">
        <v>326</v>
      </c>
      <c r="C21" s="9" t="s">
        <v>327</v>
      </c>
      <c r="D21" s="7">
        <v>1</v>
      </c>
      <c r="E21" s="7">
        <v>10</v>
      </c>
      <c r="F21" s="7">
        <v>10</v>
      </c>
      <c r="G21" s="7">
        <v>1.1000000000000001</v>
      </c>
      <c r="H21" s="33">
        <f t="shared" si="3"/>
        <v>1.32</v>
      </c>
      <c r="I21" s="7" t="b">
        <v>1</v>
      </c>
      <c r="J21" s="31"/>
      <c r="K21" s="7"/>
      <c r="L21" s="7">
        <f t="shared" si="0"/>
        <v>10</v>
      </c>
      <c r="M21" s="7">
        <f t="shared" si="1"/>
        <v>10</v>
      </c>
      <c r="N21" s="10">
        <f t="shared" si="9"/>
        <v>10</v>
      </c>
      <c r="O21" s="37">
        <f t="shared" si="5"/>
        <v>5.8823529411764705E-2</v>
      </c>
      <c r="P21" s="34">
        <f t="shared" ref="P21:Q27" si="13">IF(G21=1,1/COUNTIF($G$21:$G$27,1),G21/2*$R$1/161*(PI()/10))</f>
        <v>0.17278759594743864</v>
      </c>
      <c r="Q21" s="34">
        <f t="shared" si="13"/>
        <v>0.20734511513692636</v>
      </c>
      <c r="R21" s="39">
        <f t="shared" si="7"/>
        <v>1.0163976232202273E-2</v>
      </c>
      <c r="S21" s="39">
        <f t="shared" si="8"/>
        <v>1.2196771478642726E-2</v>
      </c>
    </row>
    <row r="22" spans="1:19">
      <c r="A22" s="7">
        <v>4</v>
      </c>
      <c r="B22" s="7" t="s">
        <v>16</v>
      </c>
      <c r="C22" s="7" t="s">
        <v>17</v>
      </c>
      <c r="D22" s="7">
        <v>4</v>
      </c>
      <c r="E22" s="7">
        <v>37</v>
      </c>
      <c r="F22" s="7">
        <v>37</v>
      </c>
      <c r="G22" s="7">
        <v>1</v>
      </c>
      <c r="H22" s="33">
        <f t="shared" si="3"/>
        <v>1</v>
      </c>
      <c r="I22" s="7"/>
      <c r="J22" s="31"/>
      <c r="K22" s="7"/>
      <c r="L22" s="7">
        <f t="shared" si="0"/>
        <v>148</v>
      </c>
      <c r="M22" s="7">
        <f t="shared" si="1"/>
        <v>148</v>
      </c>
      <c r="N22" s="10">
        <f t="shared" si="9"/>
        <v>148</v>
      </c>
      <c r="O22" s="37">
        <f t="shared" si="5"/>
        <v>5.8823529411764705E-2</v>
      </c>
      <c r="P22" s="34">
        <f t="shared" si="13"/>
        <v>0.2</v>
      </c>
      <c r="Q22" s="34">
        <f t="shared" si="13"/>
        <v>0.2</v>
      </c>
      <c r="R22" s="39">
        <f t="shared" si="7"/>
        <v>1.1764705882352941E-2</v>
      </c>
      <c r="S22" s="39">
        <f t="shared" si="8"/>
        <v>1.1764705882352941E-2</v>
      </c>
    </row>
    <row r="23" spans="1:19">
      <c r="A23" s="7">
        <v>4</v>
      </c>
      <c r="B23" s="8" t="s">
        <v>73</v>
      </c>
      <c r="C23" s="7" t="s">
        <v>74</v>
      </c>
      <c r="D23" s="7">
        <v>-5</v>
      </c>
      <c r="E23" s="7">
        <v>30</v>
      </c>
      <c r="F23" s="7">
        <v>34</v>
      </c>
      <c r="G23" s="7">
        <v>1</v>
      </c>
      <c r="H23" s="33">
        <f t="shared" si="3"/>
        <v>1</v>
      </c>
      <c r="I23" s="7"/>
      <c r="J23" s="31"/>
      <c r="K23" s="7"/>
      <c r="L23" s="7">
        <f t="shared" si="0"/>
        <v>-150</v>
      </c>
      <c r="M23" s="7">
        <f t="shared" si="1"/>
        <v>-170</v>
      </c>
      <c r="N23" s="10">
        <f>AVERAGE(L23,M23)</f>
        <v>-160</v>
      </c>
      <c r="O23" s="37">
        <f t="shared" si="5"/>
        <v>5.8823529411764705E-2</v>
      </c>
      <c r="P23" s="34">
        <f t="shared" si="13"/>
        <v>0.2</v>
      </c>
      <c r="Q23" s="34">
        <f t="shared" si="13"/>
        <v>0.2</v>
      </c>
      <c r="R23" s="39">
        <f t="shared" si="7"/>
        <v>1.1764705882352941E-2</v>
      </c>
      <c r="S23" s="39">
        <f t="shared" si="8"/>
        <v>1.1764705882352941E-2</v>
      </c>
    </row>
    <row r="24" spans="1:19">
      <c r="A24" s="7">
        <v>4</v>
      </c>
      <c r="B24" s="7" t="s">
        <v>20</v>
      </c>
      <c r="C24" s="7" t="s">
        <v>61</v>
      </c>
      <c r="D24" s="7">
        <v>4</v>
      </c>
      <c r="E24" s="7">
        <v>23</v>
      </c>
      <c r="F24" s="7">
        <v>31</v>
      </c>
      <c r="G24" s="7">
        <v>1</v>
      </c>
      <c r="H24" s="33">
        <f t="shared" si="3"/>
        <v>1</v>
      </c>
      <c r="I24" s="7"/>
      <c r="J24" s="31"/>
      <c r="K24" s="7"/>
      <c r="L24" s="7">
        <f t="shared" si="0"/>
        <v>92</v>
      </c>
      <c r="M24" s="7">
        <f t="shared" si="1"/>
        <v>124</v>
      </c>
      <c r="N24" s="10">
        <f>AVERAGE(L24,M24)</f>
        <v>108</v>
      </c>
      <c r="O24" s="37">
        <f t="shared" si="5"/>
        <v>5.8823529411764705E-2</v>
      </c>
      <c r="P24" s="34">
        <f t="shared" si="13"/>
        <v>0.2</v>
      </c>
      <c r="Q24" s="34">
        <f t="shared" si="13"/>
        <v>0.2</v>
      </c>
      <c r="R24" s="39">
        <f t="shared" si="7"/>
        <v>1.1764705882352941E-2</v>
      </c>
      <c r="S24" s="39">
        <f t="shared" si="8"/>
        <v>1.1764705882352941E-2</v>
      </c>
    </row>
    <row r="25" spans="1:19">
      <c r="A25" s="7">
        <v>4</v>
      </c>
      <c r="B25" s="10" t="s">
        <v>76</v>
      </c>
      <c r="C25" s="11" t="s">
        <v>77</v>
      </c>
      <c r="D25" s="7">
        <v>4</v>
      </c>
      <c r="E25" s="7">
        <v>33</v>
      </c>
      <c r="F25" s="7">
        <v>36</v>
      </c>
      <c r="G25" s="7">
        <v>1</v>
      </c>
      <c r="H25" s="33">
        <f t="shared" si="3"/>
        <v>1</v>
      </c>
      <c r="I25" s="7"/>
      <c r="J25" s="31"/>
      <c r="K25" s="7"/>
      <c r="L25" s="7">
        <f t="shared" si="0"/>
        <v>132</v>
      </c>
      <c r="M25" s="7">
        <f t="shared" si="1"/>
        <v>144</v>
      </c>
      <c r="N25" s="10">
        <f t="shared" si="9"/>
        <v>138</v>
      </c>
      <c r="O25" s="37">
        <f t="shared" si="5"/>
        <v>5.8823529411764705E-2</v>
      </c>
      <c r="P25" s="34">
        <f t="shared" si="13"/>
        <v>0.2</v>
      </c>
      <c r="Q25" s="34">
        <f t="shared" si="13"/>
        <v>0.2</v>
      </c>
      <c r="R25" s="39">
        <f t="shared" si="7"/>
        <v>1.1764705882352941E-2</v>
      </c>
      <c r="S25" s="39">
        <f t="shared" si="8"/>
        <v>1.1764705882352941E-2</v>
      </c>
    </row>
    <row r="26" spans="1:19">
      <c r="A26" s="7">
        <v>4</v>
      </c>
      <c r="B26" s="7" t="s">
        <v>107</v>
      </c>
      <c r="C26" s="7" t="s">
        <v>195</v>
      </c>
      <c r="D26" s="7">
        <v>4</v>
      </c>
      <c r="E26" s="10">
        <v>33</v>
      </c>
      <c r="F26" s="10">
        <v>36</v>
      </c>
      <c r="G26" s="7">
        <v>1</v>
      </c>
      <c r="H26" s="33">
        <f t="shared" si="3"/>
        <v>1</v>
      </c>
      <c r="I26" s="10"/>
      <c r="J26" s="32"/>
      <c r="K26" s="10"/>
      <c r="L26" s="10">
        <f t="shared" si="0"/>
        <v>132</v>
      </c>
      <c r="M26" s="10">
        <f t="shared" si="1"/>
        <v>144</v>
      </c>
      <c r="N26" s="10">
        <f t="shared" si="9"/>
        <v>138</v>
      </c>
      <c r="O26" s="37">
        <f t="shared" si="5"/>
        <v>5.8823529411764705E-2</v>
      </c>
      <c r="P26" s="34">
        <f t="shared" si="13"/>
        <v>0.2</v>
      </c>
      <c r="Q26" s="34">
        <f t="shared" si="13"/>
        <v>0.2</v>
      </c>
      <c r="R26" s="39">
        <f t="shared" si="7"/>
        <v>1.1764705882352941E-2</v>
      </c>
      <c r="S26" s="39">
        <f t="shared" si="8"/>
        <v>1.1764705882352941E-2</v>
      </c>
    </row>
    <row r="27" spans="1:19">
      <c r="A27" s="7">
        <v>4</v>
      </c>
      <c r="B27" s="10" t="s">
        <v>30</v>
      </c>
      <c r="C27" s="11" t="s">
        <v>36</v>
      </c>
      <c r="D27" s="7">
        <v>1</v>
      </c>
      <c r="E27" s="7">
        <v>5</v>
      </c>
      <c r="F27" s="7">
        <v>5</v>
      </c>
      <c r="G27" s="7">
        <v>1.2</v>
      </c>
      <c r="H27" s="33">
        <f t="shared" si="3"/>
        <v>1.44</v>
      </c>
      <c r="I27" s="7" t="b">
        <v>1</v>
      </c>
      <c r="J27" s="31"/>
      <c r="K27" s="7"/>
      <c r="L27" s="7">
        <f t="shared" si="0"/>
        <v>5</v>
      </c>
      <c r="M27" s="7">
        <f t="shared" si="1"/>
        <v>5</v>
      </c>
      <c r="N27" s="10">
        <f>AVERAGE(L27,M27)</f>
        <v>5</v>
      </c>
      <c r="O27" s="37">
        <f t="shared" si="5"/>
        <v>5.8823529411764705E-2</v>
      </c>
      <c r="P27" s="34">
        <f t="shared" si="13"/>
        <v>0.18849555921538758</v>
      </c>
      <c r="Q27" s="34">
        <f t="shared" si="13"/>
        <v>0.22619467105846511</v>
      </c>
      <c r="R27" s="39">
        <f t="shared" si="7"/>
        <v>1.1087974071493386E-2</v>
      </c>
      <c r="S27" s="39">
        <f t="shared" si="8"/>
        <v>1.3305568885792065E-2</v>
      </c>
    </row>
    <row r="28" spans="1:19">
      <c r="A28" s="1">
        <v>5</v>
      </c>
      <c r="B28" s="7" t="s">
        <v>18</v>
      </c>
      <c r="C28" s="7" t="s">
        <v>19</v>
      </c>
      <c r="D28" s="7">
        <v>5</v>
      </c>
      <c r="E28" s="7">
        <v>22</v>
      </c>
      <c r="F28" s="7">
        <v>34</v>
      </c>
      <c r="G28" s="7">
        <v>1</v>
      </c>
      <c r="H28" s="33">
        <f t="shared" si="3"/>
        <v>1</v>
      </c>
      <c r="I28" s="7"/>
      <c r="J28" s="31"/>
      <c r="K28" s="7"/>
      <c r="L28" s="7">
        <f t="shared" si="0"/>
        <v>110</v>
      </c>
      <c r="M28" s="7">
        <f t="shared" si="1"/>
        <v>170</v>
      </c>
      <c r="N28" s="10">
        <f t="shared" si="9"/>
        <v>140</v>
      </c>
      <c r="O28" s="37">
        <f t="shared" si="5"/>
        <v>5.8823529411764705E-2</v>
      </c>
      <c r="P28" s="34">
        <f t="shared" ref="P28:Q33" si="14">IF(G28=1,1/COUNTIF($G$28:$G$33,1),G28/2*$R$1/161*(PI()/10))</f>
        <v>0.25</v>
      </c>
      <c r="Q28" s="34">
        <f t="shared" si="14"/>
        <v>0.25</v>
      </c>
      <c r="R28" s="39">
        <f t="shared" si="7"/>
        <v>1.4705882352941176E-2</v>
      </c>
      <c r="S28" s="39">
        <f t="shared" si="8"/>
        <v>1.4705882352941176E-2</v>
      </c>
    </row>
    <row r="29" spans="1:19">
      <c r="A29" s="1">
        <v>5</v>
      </c>
      <c r="B29" s="7" t="s">
        <v>109</v>
      </c>
      <c r="C29" s="7" t="s">
        <v>206</v>
      </c>
      <c r="D29" s="7">
        <v>0</v>
      </c>
      <c r="E29" s="7">
        <v>0</v>
      </c>
      <c r="F29" s="7">
        <v>0</v>
      </c>
      <c r="G29" s="7">
        <v>1</v>
      </c>
      <c r="H29" s="33">
        <f t="shared" si="3"/>
        <v>1</v>
      </c>
      <c r="I29" s="7"/>
      <c r="J29" s="31"/>
      <c r="K29" s="7"/>
      <c r="L29" s="7">
        <f t="shared" si="0"/>
        <v>0</v>
      </c>
      <c r="M29" s="7">
        <f t="shared" si="1"/>
        <v>0</v>
      </c>
      <c r="N29" s="10">
        <f t="shared" si="9"/>
        <v>0</v>
      </c>
      <c r="O29" s="37">
        <f t="shared" si="5"/>
        <v>5.8823529411764705E-2</v>
      </c>
      <c r="P29" s="34">
        <f t="shared" si="14"/>
        <v>0.25</v>
      </c>
      <c r="Q29" s="34">
        <f t="shared" si="14"/>
        <v>0.25</v>
      </c>
      <c r="R29" s="39">
        <f t="shared" si="7"/>
        <v>1.4705882352941176E-2</v>
      </c>
      <c r="S29" s="39">
        <f t="shared" si="8"/>
        <v>1.4705882352941176E-2</v>
      </c>
    </row>
    <row r="30" spans="1:19">
      <c r="A30" s="1">
        <v>5</v>
      </c>
      <c r="B30" s="7" t="s">
        <v>118</v>
      </c>
      <c r="C30" s="9" t="s">
        <v>119</v>
      </c>
      <c r="D30" s="7">
        <v>1</v>
      </c>
      <c r="E30" s="7">
        <v>2</v>
      </c>
      <c r="F30" s="7">
        <v>2</v>
      </c>
      <c r="G30" s="7">
        <v>0.4</v>
      </c>
      <c r="H30" s="33">
        <f t="shared" si="3"/>
        <v>0.48</v>
      </c>
      <c r="I30" s="7" t="b">
        <v>1</v>
      </c>
      <c r="J30" s="31"/>
      <c r="K30" s="7"/>
      <c r="L30" s="7">
        <f t="shared" si="0"/>
        <v>2</v>
      </c>
      <c r="M30" s="7">
        <f t="shared" si="1"/>
        <v>2</v>
      </c>
      <c r="N30" s="10">
        <f>AVERAGE(L30,M30)</f>
        <v>2</v>
      </c>
      <c r="O30" s="37">
        <f t="shared" si="5"/>
        <v>5.8823529411764705E-2</v>
      </c>
      <c r="P30" s="34">
        <f t="shared" si="14"/>
        <v>6.2831853071795868E-2</v>
      </c>
      <c r="Q30" s="34">
        <f t="shared" si="14"/>
        <v>7.5398223686155036E-2</v>
      </c>
      <c r="R30" s="39">
        <f t="shared" si="7"/>
        <v>3.695991357164463E-3</v>
      </c>
      <c r="S30" s="39">
        <f t="shared" si="8"/>
        <v>4.4351896285973547E-3</v>
      </c>
    </row>
    <row r="31" spans="1:19">
      <c r="A31" s="1">
        <v>5</v>
      </c>
      <c r="B31" s="7" t="s">
        <v>116</v>
      </c>
      <c r="C31" s="9" t="s">
        <v>204</v>
      </c>
      <c r="D31" s="7">
        <v>1</v>
      </c>
      <c r="E31" s="7">
        <v>2</v>
      </c>
      <c r="F31" s="7">
        <v>2</v>
      </c>
      <c r="G31" s="7">
        <v>0.4</v>
      </c>
      <c r="H31" s="33">
        <f t="shared" si="3"/>
        <v>0.48</v>
      </c>
      <c r="I31" s="7" t="b">
        <v>1</v>
      </c>
      <c r="J31" s="31"/>
      <c r="K31" s="7"/>
      <c r="L31" s="7">
        <f t="shared" si="0"/>
        <v>2</v>
      </c>
      <c r="M31" s="7">
        <f t="shared" si="1"/>
        <v>2</v>
      </c>
      <c r="N31" s="10">
        <f>AVERAGE(L31,M31)</f>
        <v>2</v>
      </c>
      <c r="O31" s="37">
        <f t="shared" si="5"/>
        <v>5.8823529411764705E-2</v>
      </c>
      <c r="P31" s="34">
        <f t="shared" si="14"/>
        <v>6.2831853071795868E-2</v>
      </c>
      <c r="Q31" s="34">
        <f t="shared" si="14"/>
        <v>7.5398223686155036E-2</v>
      </c>
      <c r="R31" s="39">
        <f t="shared" si="7"/>
        <v>3.695991357164463E-3</v>
      </c>
      <c r="S31" s="39">
        <f t="shared" si="8"/>
        <v>4.4351896285973547E-3</v>
      </c>
    </row>
    <row r="32" spans="1:19" ht="28.8">
      <c r="A32" s="1">
        <v>5</v>
      </c>
      <c r="B32" s="7" t="s">
        <v>108</v>
      </c>
      <c r="C32" s="9" t="s">
        <v>196</v>
      </c>
      <c r="D32" s="7">
        <v>5</v>
      </c>
      <c r="E32" s="7">
        <v>31</v>
      </c>
      <c r="F32" s="7">
        <v>37</v>
      </c>
      <c r="G32" s="7">
        <v>1</v>
      </c>
      <c r="H32" s="33">
        <f t="shared" si="3"/>
        <v>1</v>
      </c>
      <c r="I32" s="7"/>
      <c r="J32" s="31"/>
      <c r="K32" s="7"/>
      <c r="L32" s="7">
        <f t="shared" si="0"/>
        <v>155</v>
      </c>
      <c r="M32" s="7">
        <f t="shared" si="1"/>
        <v>185</v>
      </c>
      <c r="N32" s="10">
        <f>AVERAGE(L32,M32)</f>
        <v>170</v>
      </c>
      <c r="O32" s="37">
        <f t="shared" si="5"/>
        <v>5.8823529411764705E-2</v>
      </c>
      <c r="P32" s="34">
        <f t="shared" si="14"/>
        <v>0.25</v>
      </c>
      <c r="Q32" s="34">
        <f t="shared" si="14"/>
        <v>0.25</v>
      </c>
      <c r="R32" s="39">
        <f t="shared" si="7"/>
        <v>1.4705882352941176E-2</v>
      </c>
      <c r="S32" s="39">
        <f t="shared" si="8"/>
        <v>1.4705882352941176E-2</v>
      </c>
    </row>
    <row r="33" spans="1:19">
      <c r="A33" s="1">
        <v>5</v>
      </c>
      <c r="B33" s="7" t="s">
        <v>64</v>
      </c>
      <c r="C33" s="7" t="s">
        <v>65</v>
      </c>
      <c r="D33" s="7">
        <v>5</v>
      </c>
      <c r="E33" s="7">
        <v>32</v>
      </c>
      <c r="F33" s="7">
        <v>46</v>
      </c>
      <c r="G33" s="7">
        <v>1</v>
      </c>
      <c r="H33" s="33">
        <f t="shared" si="3"/>
        <v>1</v>
      </c>
      <c r="I33" s="7"/>
      <c r="J33" s="31"/>
      <c r="K33" s="7"/>
      <c r="L33" s="7">
        <f t="shared" si="0"/>
        <v>160</v>
      </c>
      <c r="M33" s="7">
        <f t="shared" si="1"/>
        <v>230</v>
      </c>
      <c r="N33" s="10">
        <f t="shared" ref="N33:N60" si="15">AVERAGE(L33,M33)</f>
        <v>195</v>
      </c>
      <c r="O33" s="37">
        <f t="shared" si="5"/>
        <v>5.8823529411764705E-2</v>
      </c>
      <c r="P33" s="34">
        <f t="shared" si="14"/>
        <v>0.25</v>
      </c>
      <c r="Q33" s="34">
        <f t="shared" si="14"/>
        <v>0.25</v>
      </c>
      <c r="R33" s="39">
        <f t="shared" si="7"/>
        <v>1.4705882352941176E-2</v>
      </c>
      <c r="S33" s="39">
        <f t="shared" si="8"/>
        <v>1.4705882352941176E-2</v>
      </c>
    </row>
    <row r="34" spans="1:19">
      <c r="A34" s="1">
        <v>6</v>
      </c>
      <c r="B34" s="7" t="s">
        <v>66</v>
      </c>
      <c r="C34" s="7" t="s">
        <v>69</v>
      </c>
      <c r="D34" s="7">
        <v>6</v>
      </c>
      <c r="E34" s="7">
        <v>31</v>
      </c>
      <c r="F34" s="7">
        <v>48</v>
      </c>
      <c r="G34" s="7">
        <v>1</v>
      </c>
      <c r="H34" s="33">
        <f t="shared" si="3"/>
        <v>1</v>
      </c>
      <c r="I34" s="7"/>
      <c r="J34" s="31"/>
      <c r="K34" s="7"/>
      <c r="L34" s="7">
        <f t="shared" ref="L34:L65" si="16">D34*E34</f>
        <v>186</v>
      </c>
      <c r="M34" s="7">
        <f t="shared" ref="M34:M65" si="17">D34*F34</f>
        <v>288</v>
      </c>
      <c r="N34" s="10">
        <f>AVERAGE(L34,M34)</f>
        <v>237</v>
      </c>
      <c r="O34" s="37">
        <f t="shared" si="5"/>
        <v>5.8823529411764705E-2</v>
      </c>
      <c r="P34" s="34">
        <f t="shared" ref="P34:Q40" si="18">IF(G34=1,1/COUNTIF($G$34:$G$40,1),G34/2*$R$1/161*(PI()/10))</f>
        <v>0.16666666666666666</v>
      </c>
      <c r="Q34" s="34">
        <f t="shared" si="18"/>
        <v>0.16666666666666666</v>
      </c>
      <c r="R34" s="39">
        <f t="shared" si="7"/>
        <v>9.8039215686274508E-3</v>
      </c>
      <c r="S34" s="39">
        <f t="shared" si="8"/>
        <v>9.8039215686274508E-3</v>
      </c>
    </row>
    <row r="35" spans="1:19" ht="28.8">
      <c r="A35" s="1">
        <v>6</v>
      </c>
      <c r="B35" s="7" t="s">
        <v>101</v>
      </c>
      <c r="C35" s="9" t="s">
        <v>205</v>
      </c>
      <c r="D35" s="7">
        <v>6</v>
      </c>
      <c r="E35" s="7">
        <v>32</v>
      </c>
      <c r="F35" s="7">
        <v>49</v>
      </c>
      <c r="G35" s="7">
        <v>1</v>
      </c>
      <c r="H35" s="33">
        <f t="shared" si="3"/>
        <v>1</v>
      </c>
      <c r="I35" s="7"/>
      <c r="J35" s="31"/>
      <c r="K35" s="7"/>
      <c r="L35" s="7">
        <f t="shared" si="16"/>
        <v>192</v>
      </c>
      <c r="M35" s="7">
        <f t="shared" si="17"/>
        <v>294</v>
      </c>
      <c r="N35" s="10">
        <f t="shared" si="15"/>
        <v>243</v>
      </c>
      <c r="O35" s="37">
        <f t="shared" si="5"/>
        <v>5.8823529411764705E-2</v>
      </c>
      <c r="P35" s="34">
        <f t="shared" si="18"/>
        <v>0.16666666666666666</v>
      </c>
      <c r="Q35" s="34">
        <f t="shared" si="18"/>
        <v>0.16666666666666666</v>
      </c>
      <c r="R35" s="39">
        <f t="shared" si="7"/>
        <v>9.8039215686274508E-3</v>
      </c>
      <c r="S35" s="39">
        <f t="shared" si="8"/>
        <v>9.8039215686274508E-3</v>
      </c>
    </row>
    <row r="36" spans="1:19" ht="28.8">
      <c r="A36" s="1">
        <v>6</v>
      </c>
      <c r="B36" s="10" t="s">
        <v>28</v>
      </c>
      <c r="C36" s="11" t="s">
        <v>37</v>
      </c>
      <c r="D36" s="7">
        <v>1</v>
      </c>
      <c r="E36" s="7">
        <v>5</v>
      </c>
      <c r="F36" s="7">
        <v>5</v>
      </c>
      <c r="G36" s="7">
        <v>1.2</v>
      </c>
      <c r="H36" s="33">
        <f t="shared" si="3"/>
        <v>1.44</v>
      </c>
      <c r="I36" s="7" t="b">
        <v>1</v>
      </c>
      <c r="J36" s="31"/>
      <c r="K36" s="7"/>
      <c r="L36" s="7">
        <f t="shared" si="16"/>
        <v>5</v>
      </c>
      <c r="M36" s="7">
        <f t="shared" si="17"/>
        <v>5</v>
      </c>
      <c r="N36" s="10">
        <f>AVERAGE(L36,M36)</f>
        <v>5</v>
      </c>
      <c r="O36" s="37">
        <f t="shared" si="5"/>
        <v>5.8823529411764705E-2</v>
      </c>
      <c r="P36" s="34">
        <f t="shared" si="18"/>
        <v>0.18849555921538758</v>
      </c>
      <c r="Q36" s="34">
        <f t="shared" si="18"/>
        <v>0.22619467105846511</v>
      </c>
      <c r="R36" s="39">
        <f t="shared" si="7"/>
        <v>1.1087974071493386E-2</v>
      </c>
      <c r="S36" s="39">
        <f t="shared" si="8"/>
        <v>1.3305568885792065E-2</v>
      </c>
    </row>
    <row r="37" spans="1:19" ht="28.8">
      <c r="A37" s="1">
        <v>6</v>
      </c>
      <c r="B37" s="8" t="s">
        <v>102</v>
      </c>
      <c r="C37" s="9" t="s">
        <v>191</v>
      </c>
      <c r="D37" s="7">
        <v>-8</v>
      </c>
      <c r="E37" s="7">
        <v>32</v>
      </c>
      <c r="F37" s="7">
        <v>48</v>
      </c>
      <c r="G37" s="7">
        <v>1</v>
      </c>
      <c r="H37" s="33">
        <f t="shared" si="3"/>
        <v>1</v>
      </c>
      <c r="I37" s="7"/>
      <c r="J37" s="31"/>
      <c r="K37" s="7"/>
      <c r="L37" s="7">
        <f t="shared" si="16"/>
        <v>-256</v>
      </c>
      <c r="M37" s="7">
        <f t="shared" si="17"/>
        <v>-384</v>
      </c>
      <c r="N37" s="10">
        <f>AVERAGE(L37,M37)</f>
        <v>-320</v>
      </c>
      <c r="O37" s="37">
        <f t="shared" si="5"/>
        <v>5.8823529411764705E-2</v>
      </c>
      <c r="P37" s="34">
        <f t="shared" si="18"/>
        <v>0.16666666666666666</v>
      </c>
      <c r="Q37" s="34">
        <f t="shared" si="18"/>
        <v>0.16666666666666666</v>
      </c>
      <c r="R37" s="39">
        <f t="shared" si="7"/>
        <v>9.8039215686274508E-3</v>
      </c>
      <c r="S37" s="39">
        <f t="shared" si="8"/>
        <v>9.8039215686274508E-3</v>
      </c>
    </row>
    <row r="38" spans="1:19">
      <c r="A38" s="1">
        <v>6</v>
      </c>
      <c r="B38" s="7" t="s">
        <v>84</v>
      </c>
      <c r="C38" s="7" t="s">
        <v>85</v>
      </c>
      <c r="D38" s="7">
        <v>6</v>
      </c>
      <c r="E38" s="7">
        <v>53</v>
      </c>
      <c r="F38" s="7">
        <v>59</v>
      </c>
      <c r="G38" s="7">
        <v>1</v>
      </c>
      <c r="H38" s="33">
        <f t="shared" si="3"/>
        <v>1</v>
      </c>
      <c r="I38" s="7"/>
      <c r="J38" s="31"/>
      <c r="K38" s="7"/>
      <c r="L38" s="7">
        <f t="shared" si="16"/>
        <v>318</v>
      </c>
      <c r="M38" s="7">
        <f t="shared" si="17"/>
        <v>354</v>
      </c>
      <c r="N38" s="10">
        <f t="shared" si="15"/>
        <v>336</v>
      </c>
      <c r="O38" s="37">
        <f t="shared" si="5"/>
        <v>5.8823529411764705E-2</v>
      </c>
      <c r="P38" s="34">
        <f t="shared" si="18"/>
        <v>0.16666666666666666</v>
      </c>
      <c r="Q38" s="34">
        <f t="shared" si="18"/>
        <v>0.16666666666666666</v>
      </c>
      <c r="R38" s="39">
        <f t="shared" si="7"/>
        <v>9.8039215686274508E-3</v>
      </c>
      <c r="S38" s="39">
        <f t="shared" si="8"/>
        <v>9.8039215686274508E-3</v>
      </c>
    </row>
    <row r="39" spans="1:19">
      <c r="A39" s="1">
        <v>6</v>
      </c>
      <c r="B39" s="7" t="s">
        <v>78</v>
      </c>
      <c r="C39" s="7" t="s">
        <v>79</v>
      </c>
      <c r="D39" s="7">
        <v>6</v>
      </c>
      <c r="E39" s="7">
        <v>42</v>
      </c>
      <c r="F39" s="7">
        <v>53</v>
      </c>
      <c r="G39" s="7">
        <v>1</v>
      </c>
      <c r="H39" s="33">
        <f t="shared" si="3"/>
        <v>1</v>
      </c>
      <c r="I39" s="7"/>
      <c r="J39" s="31"/>
      <c r="K39" s="7"/>
      <c r="L39" s="7">
        <f t="shared" si="16"/>
        <v>252</v>
      </c>
      <c r="M39" s="7">
        <f t="shared" si="17"/>
        <v>318</v>
      </c>
      <c r="N39" s="10">
        <f t="shared" si="15"/>
        <v>285</v>
      </c>
      <c r="O39" s="37">
        <f t="shared" si="5"/>
        <v>5.8823529411764705E-2</v>
      </c>
      <c r="P39" s="34">
        <f t="shared" si="18"/>
        <v>0.16666666666666666</v>
      </c>
      <c r="Q39" s="34">
        <f t="shared" si="18"/>
        <v>0.16666666666666666</v>
      </c>
      <c r="R39" s="39">
        <f t="shared" si="7"/>
        <v>9.8039215686274508E-3</v>
      </c>
      <c r="S39" s="39">
        <f t="shared" si="8"/>
        <v>9.8039215686274508E-3</v>
      </c>
    </row>
    <row r="40" spans="1:19">
      <c r="A40" s="1">
        <v>6</v>
      </c>
      <c r="B40" s="7" t="s">
        <v>75</v>
      </c>
      <c r="C40" s="7" t="s">
        <v>207</v>
      </c>
      <c r="D40" s="7">
        <v>6</v>
      </c>
      <c r="E40" s="7">
        <v>42</v>
      </c>
      <c r="F40" s="7">
        <v>55</v>
      </c>
      <c r="G40" s="7">
        <v>1</v>
      </c>
      <c r="H40" s="33">
        <f t="shared" si="3"/>
        <v>1</v>
      </c>
      <c r="I40" s="7"/>
      <c r="J40" s="31"/>
      <c r="K40" s="7"/>
      <c r="L40" s="7">
        <f t="shared" si="16"/>
        <v>252</v>
      </c>
      <c r="M40" s="7">
        <f t="shared" si="17"/>
        <v>330</v>
      </c>
      <c r="N40" s="10">
        <f>AVERAGE(L40,M40)</f>
        <v>291</v>
      </c>
      <c r="O40" s="37">
        <f t="shared" si="5"/>
        <v>5.8823529411764705E-2</v>
      </c>
      <c r="P40" s="34">
        <f t="shared" si="18"/>
        <v>0.16666666666666666</v>
      </c>
      <c r="Q40" s="34">
        <f t="shared" si="18"/>
        <v>0.16666666666666666</v>
      </c>
      <c r="R40" s="39">
        <f t="shared" si="7"/>
        <v>9.8039215686274508E-3</v>
      </c>
      <c r="S40" s="39">
        <f t="shared" si="8"/>
        <v>9.8039215686274508E-3</v>
      </c>
    </row>
    <row r="41" spans="1:19">
      <c r="A41" s="7">
        <v>7</v>
      </c>
      <c r="B41" s="7" t="s">
        <v>8</v>
      </c>
      <c r="C41" s="7" t="s">
        <v>9</v>
      </c>
      <c r="D41" s="7">
        <v>3</v>
      </c>
      <c r="E41" s="7">
        <v>11</v>
      </c>
      <c r="F41" s="7">
        <v>28</v>
      </c>
      <c r="G41" s="7">
        <v>1</v>
      </c>
      <c r="H41" s="33">
        <f t="shared" si="3"/>
        <v>1</v>
      </c>
      <c r="I41" s="7"/>
      <c r="J41" s="31"/>
      <c r="K41" s="7"/>
      <c r="L41" s="7">
        <f t="shared" si="16"/>
        <v>33</v>
      </c>
      <c r="M41" s="7">
        <f t="shared" si="17"/>
        <v>84</v>
      </c>
      <c r="N41" s="10">
        <f>AVERAGE(L41,M41)</f>
        <v>58.5</v>
      </c>
      <c r="O41" s="37">
        <f t="shared" si="5"/>
        <v>5.8823529411764705E-2</v>
      </c>
      <c r="P41" s="34">
        <f t="shared" ref="P41:Q46" si="19">IF(G41=1,1/COUNTIF($G$41:$G$46,1),G41/2*$R$1/161*(PI()/10))</f>
        <v>0.25</v>
      </c>
      <c r="Q41" s="34">
        <f t="shared" si="19"/>
        <v>0.25</v>
      </c>
      <c r="R41" s="39">
        <f t="shared" si="7"/>
        <v>1.4705882352941176E-2</v>
      </c>
      <c r="S41" s="39">
        <f t="shared" si="8"/>
        <v>1.4705882352941176E-2</v>
      </c>
    </row>
    <row r="42" spans="1:19">
      <c r="A42" s="1">
        <v>7</v>
      </c>
      <c r="B42" s="10" t="s">
        <v>29</v>
      </c>
      <c r="C42" s="11" t="s">
        <v>33</v>
      </c>
      <c r="D42" s="7">
        <v>1</v>
      </c>
      <c r="E42" s="7">
        <v>5</v>
      </c>
      <c r="F42" s="7">
        <v>5</v>
      </c>
      <c r="G42" s="7">
        <v>1.1000000000000001</v>
      </c>
      <c r="H42" s="33">
        <f t="shared" si="3"/>
        <v>1.32</v>
      </c>
      <c r="I42" s="7" t="b">
        <v>1</v>
      </c>
      <c r="J42" s="31"/>
      <c r="K42" s="7"/>
      <c r="L42" s="7">
        <f t="shared" si="16"/>
        <v>5</v>
      </c>
      <c r="M42" s="7">
        <f t="shared" si="17"/>
        <v>5</v>
      </c>
      <c r="N42" s="10">
        <f>AVERAGE(L42,M42)</f>
        <v>5</v>
      </c>
      <c r="O42" s="37">
        <f t="shared" si="5"/>
        <v>5.8823529411764705E-2</v>
      </c>
      <c r="P42" s="34">
        <f t="shared" si="19"/>
        <v>0.17278759594743864</v>
      </c>
      <c r="Q42" s="34">
        <f t="shared" si="19"/>
        <v>0.20734511513692636</v>
      </c>
      <c r="R42" s="39">
        <f t="shared" si="7"/>
        <v>1.0163976232202273E-2</v>
      </c>
      <c r="S42" s="39">
        <f t="shared" si="8"/>
        <v>1.2196771478642726E-2</v>
      </c>
    </row>
    <row r="43" spans="1:19">
      <c r="A43" s="1">
        <v>7</v>
      </c>
      <c r="B43" s="10" t="s">
        <v>80</v>
      </c>
      <c r="C43" s="11" t="s">
        <v>83</v>
      </c>
      <c r="D43" s="7">
        <v>7</v>
      </c>
      <c r="E43" s="7">
        <v>46</v>
      </c>
      <c r="F43" s="7">
        <v>57</v>
      </c>
      <c r="G43" s="7">
        <v>1</v>
      </c>
      <c r="H43" s="33">
        <f t="shared" si="3"/>
        <v>1</v>
      </c>
      <c r="I43" s="7"/>
      <c r="J43" s="31"/>
      <c r="K43" s="7"/>
      <c r="L43" s="7">
        <f t="shared" si="16"/>
        <v>322</v>
      </c>
      <c r="M43" s="7">
        <f t="shared" si="17"/>
        <v>399</v>
      </c>
      <c r="N43" s="10">
        <f t="shared" si="15"/>
        <v>360.5</v>
      </c>
      <c r="O43" s="37">
        <f t="shared" si="5"/>
        <v>5.8823529411764705E-2</v>
      </c>
      <c r="P43" s="34">
        <f t="shared" si="19"/>
        <v>0.25</v>
      </c>
      <c r="Q43" s="34">
        <f t="shared" si="19"/>
        <v>0.25</v>
      </c>
      <c r="R43" s="39">
        <f t="shared" si="7"/>
        <v>1.4705882352941176E-2</v>
      </c>
      <c r="S43" s="39">
        <f t="shared" si="8"/>
        <v>1.4705882352941176E-2</v>
      </c>
    </row>
    <row r="44" spans="1:19">
      <c r="A44" s="1">
        <v>7</v>
      </c>
      <c r="B44" s="7" t="s">
        <v>62</v>
      </c>
      <c r="C44" s="7" t="s">
        <v>63</v>
      </c>
      <c r="D44" s="7">
        <v>5</v>
      </c>
      <c r="E44" s="7">
        <v>3</v>
      </c>
      <c r="F44" s="7">
        <v>20</v>
      </c>
      <c r="G44" s="7">
        <v>1</v>
      </c>
      <c r="H44" s="33">
        <f t="shared" si="3"/>
        <v>1</v>
      </c>
      <c r="I44" s="7"/>
      <c r="J44" s="31"/>
      <c r="K44" s="7"/>
      <c r="L44" s="7">
        <f t="shared" si="16"/>
        <v>15</v>
      </c>
      <c r="M44" s="7">
        <f t="shared" si="17"/>
        <v>100</v>
      </c>
      <c r="N44" s="10">
        <f>AVERAGE(L44,M44)</f>
        <v>57.5</v>
      </c>
      <c r="O44" s="37">
        <f t="shared" si="5"/>
        <v>5.8823529411764705E-2</v>
      </c>
      <c r="P44" s="34">
        <f t="shared" si="19"/>
        <v>0.25</v>
      </c>
      <c r="Q44" s="34">
        <f t="shared" si="19"/>
        <v>0.25</v>
      </c>
      <c r="R44" s="39">
        <f t="shared" si="7"/>
        <v>1.4705882352941176E-2</v>
      </c>
      <c r="S44" s="39">
        <f t="shared" si="8"/>
        <v>1.4705882352941176E-2</v>
      </c>
    </row>
    <row r="45" spans="1:19">
      <c r="A45" s="1">
        <v>7</v>
      </c>
      <c r="B45" s="7" t="s">
        <v>67</v>
      </c>
      <c r="C45" s="7" t="s">
        <v>68</v>
      </c>
      <c r="D45" s="7">
        <v>5</v>
      </c>
      <c r="E45" s="7">
        <v>42</v>
      </c>
      <c r="F45" s="7">
        <v>47</v>
      </c>
      <c r="G45" s="7">
        <v>1</v>
      </c>
      <c r="H45" s="33">
        <f t="shared" si="3"/>
        <v>1</v>
      </c>
      <c r="I45" s="7"/>
      <c r="J45" s="31"/>
      <c r="K45" s="7"/>
      <c r="L45" s="7">
        <f t="shared" si="16"/>
        <v>210</v>
      </c>
      <c r="M45" s="7">
        <f t="shared" si="17"/>
        <v>235</v>
      </c>
      <c r="N45" s="10">
        <f>AVERAGE(L45,M45)</f>
        <v>222.5</v>
      </c>
      <c r="O45" s="37">
        <f t="shared" si="5"/>
        <v>5.8823529411764705E-2</v>
      </c>
      <c r="P45" s="34">
        <f t="shared" si="19"/>
        <v>0.25</v>
      </c>
      <c r="Q45" s="34">
        <f t="shared" si="19"/>
        <v>0.25</v>
      </c>
      <c r="R45" s="39">
        <f t="shared" si="7"/>
        <v>1.4705882352941176E-2</v>
      </c>
      <c r="S45" s="39">
        <f t="shared" si="8"/>
        <v>1.4705882352941176E-2</v>
      </c>
    </row>
    <row r="46" spans="1:19">
      <c r="A46" s="1">
        <v>7</v>
      </c>
      <c r="B46" s="10" t="s">
        <v>27</v>
      </c>
      <c r="C46" s="11" t="s">
        <v>35</v>
      </c>
      <c r="D46" s="7">
        <v>1</v>
      </c>
      <c r="E46" s="7">
        <v>5</v>
      </c>
      <c r="F46" s="7">
        <v>5</v>
      </c>
      <c r="G46" s="7">
        <v>0.2</v>
      </c>
      <c r="H46" s="33">
        <f t="shared" si="3"/>
        <v>0.24</v>
      </c>
      <c r="I46" s="7" t="b">
        <v>1</v>
      </c>
      <c r="J46" s="31"/>
      <c r="K46" s="7"/>
      <c r="L46" s="7">
        <f t="shared" si="16"/>
        <v>5</v>
      </c>
      <c r="M46" s="7">
        <f t="shared" si="17"/>
        <v>5</v>
      </c>
      <c r="N46" s="10">
        <f>AVERAGE(L46,M46)</f>
        <v>5</v>
      </c>
      <c r="O46" s="37">
        <f t="shared" si="5"/>
        <v>5.8823529411764705E-2</v>
      </c>
      <c r="P46" s="34">
        <f t="shared" si="19"/>
        <v>3.1415926535897934E-2</v>
      </c>
      <c r="Q46" s="34">
        <f t="shared" si="19"/>
        <v>3.7699111843077518E-2</v>
      </c>
      <c r="R46" s="39">
        <f t="shared" si="7"/>
        <v>1.8479956785822315E-3</v>
      </c>
      <c r="S46" s="39">
        <f t="shared" si="8"/>
        <v>2.2175948142986773E-3</v>
      </c>
    </row>
    <row r="47" spans="1:19" ht="144">
      <c r="A47" s="1">
        <v>8</v>
      </c>
      <c r="B47" s="10" t="s">
        <v>93</v>
      </c>
      <c r="C47" s="11" t="s">
        <v>201</v>
      </c>
      <c r="D47" s="7">
        <v>8</v>
      </c>
      <c r="E47" s="10">
        <v>60</v>
      </c>
      <c r="F47" s="10">
        <v>67</v>
      </c>
      <c r="G47" s="7">
        <v>1</v>
      </c>
      <c r="H47" s="33">
        <f t="shared" si="3"/>
        <v>1</v>
      </c>
      <c r="I47" s="7"/>
      <c r="J47" s="31"/>
      <c r="K47" s="7"/>
      <c r="L47" s="10">
        <f t="shared" si="16"/>
        <v>480</v>
      </c>
      <c r="M47" s="10">
        <f t="shared" si="17"/>
        <v>536</v>
      </c>
      <c r="N47" s="10">
        <f>AVERAGE(L47,M47)</f>
        <v>508</v>
      </c>
      <c r="O47" s="37">
        <f t="shared" si="5"/>
        <v>5.8823529411764705E-2</v>
      </c>
      <c r="P47" s="34">
        <f t="shared" ref="P47:Q52" si="20">IF(G47=1,1/COUNTIF($G$47:$G$52,1),G47/2*$R$1/161*(PI()/10))</f>
        <v>0.2</v>
      </c>
      <c r="Q47" s="34">
        <f t="shared" si="20"/>
        <v>0.2</v>
      </c>
      <c r="R47" s="39">
        <f t="shared" si="7"/>
        <v>1.1764705882352941E-2</v>
      </c>
      <c r="S47" s="39">
        <f t="shared" si="8"/>
        <v>1.1764705882352941E-2</v>
      </c>
    </row>
    <row r="48" spans="1:19">
      <c r="A48" s="1">
        <v>8</v>
      </c>
      <c r="B48" s="10" t="s">
        <v>112</v>
      </c>
      <c r="C48" s="11" t="s">
        <v>193</v>
      </c>
      <c r="D48" s="7">
        <v>8</v>
      </c>
      <c r="E48" s="7">
        <v>60</v>
      </c>
      <c r="F48" s="7">
        <v>64</v>
      </c>
      <c r="G48" s="7">
        <v>1</v>
      </c>
      <c r="H48" s="33">
        <f t="shared" si="3"/>
        <v>1</v>
      </c>
      <c r="I48" s="7"/>
      <c r="J48" s="31"/>
      <c r="K48" s="7"/>
      <c r="L48" s="7">
        <f t="shared" si="16"/>
        <v>480</v>
      </c>
      <c r="M48" s="7">
        <f t="shared" si="17"/>
        <v>512</v>
      </c>
      <c r="N48" s="10">
        <f t="shared" ref="N48:N53" si="21">AVERAGE(L48,M48)</f>
        <v>496</v>
      </c>
      <c r="O48" s="37">
        <f t="shared" si="5"/>
        <v>5.8823529411764705E-2</v>
      </c>
      <c r="P48" s="34">
        <f t="shared" si="20"/>
        <v>0.2</v>
      </c>
      <c r="Q48" s="34">
        <f t="shared" si="20"/>
        <v>0.2</v>
      </c>
      <c r="R48" s="39">
        <f t="shared" si="7"/>
        <v>1.1764705882352941E-2</v>
      </c>
      <c r="S48" s="39">
        <f t="shared" si="8"/>
        <v>1.1764705882352941E-2</v>
      </c>
    </row>
    <row r="49" spans="1:19">
      <c r="A49" s="1">
        <v>8</v>
      </c>
      <c r="B49" s="7" t="s">
        <v>42</v>
      </c>
      <c r="C49" s="7" t="s">
        <v>43</v>
      </c>
      <c r="D49" s="7">
        <v>1</v>
      </c>
      <c r="E49" s="7">
        <v>10</v>
      </c>
      <c r="F49" s="7">
        <v>10</v>
      </c>
      <c r="G49" s="7">
        <v>0.7</v>
      </c>
      <c r="H49" s="33">
        <f t="shared" si="3"/>
        <v>0.84</v>
      </c>
      <c r="I49" s="7" t="b">
        <v>1</v>
      </c>
      <c r="J49" s="31"/>
      <c r="K49" s="7"/>
      <c r="L49" s="7">
        <f t="shared" si="16"/>
        <v>10</v>
      </c>
      <c r="M49" s="7">
        <f t="shared" si="17"/>
        <v>10</v>
      </c>
      <c r="N49" s="10">
        <f>AVERAGE(L49,M49)</f>
        <v>10</v>
      </c>
      <c r="O49" s="37">
        <f t="shared" si="5"/>
        <v>5.8823529411764705E-2</v>
      </c>
      <c r="P49" s="34">
        <f t="shared" si="20"/>
        <v>0.10995574287564275</v>
      </c>
      <c r="Q49" s="34">
        <f t="shared" si="20"/>
        <v>0.13194689145077132</v>
      </c>
      <c r="R49" s="39">
        <f t="shared" si="7"/>
        <v>6.4679848750378082E-3</v>
      </c>
      <c r="S49" s="39">
        <f t="shared" si="8"/>
        <v>7.7615818500453718E-3</v>
      </c>
    </row>
    <row r="50" spans="1:19">
      <c r="A50" s="1">
        <v>8</v>
      </c>
      <c r="B50" s="7" t="s">
        <v>103</v>
      </c>
      <c r="C50" s="7" t="s">
        <v>192</v>
      </c>
      <c r="D50" s="7">
        <v>8</v>
      </c>
      <c r="E50" s="7">
        <v>55</v>
      </c>
      <c r="F50" s="7">
        <v>66</v>
      </c>
      <c r="G50" s="7">
        <v>1</v>
      </c>
      <c r="H50" s="33">
        <f t="shared" si="3"/>
        <v>1</v>
      </c>
      <c r="I50" s="7"/>
      <c r="J50" s="31"/>
      <c r="K50" s="7"/>
      <c r="L50" s="7">
        <f t="shared" si="16"/>
        <v>440</v>
      </c>
      <c r="M50" s="7">
        <f t="shared" si="17"/>
        <v>528</v>
      </c>
      <c r="N50" s="10">
        <f t="shared" si="21"/>
        <v>484</v>
      </c>
      <c r="O50" s="37">
        <f t="shared" si="5"/>
        <v>5.8823529411764705E-2</v>
      </c>
      <c r="P50" s="34">
        <f t="shared" si="20"/>
        <v>0.2</v>
      </c>
      <c r="Q50" s="34">
        <f t="shared" si="20"/>
        <v>0.2</v>
      </c>
      <c r="R50" s="39">
        <f t="shared" si="7"/>
        <v>1.1764705882352941E-2</v>
      </c>
      <c r="S50" s="39">
        <f t="shared" si="8"/>
        <v>1.1764705882352941E-2</v>
      </c>
    </row>
    <row r="51" spans="1:19">
      <c r="A51" s="1">
        <v>8</v>
      </c>
      <c r="B51" s="10" t="s">
        <v>92</v>
      </c>
      <c r="C51" s="11" t="s">
        <v>202</v>
      </c>
      <c r="D51" s="7">
        <v>8</v>
      </c>
      <c r="E51" s="7">
        <v>55</v>
      </c>
      <c r="F51" s="7">
        <v>68</v>
      </c>
      <c r="G51" s="7">
        <v>1</v>
      </c>
      <c r="H51" s="33">
        <f t="shared" si="3"/>
        <v>1</v>
      </c>
      <c r="I51" s="7"/>
      <c r="J51" s="31"/>
      <c r="K51" s="7"/>
      <c r="L51" s="7">
        <f t="shared" si="16"/>
        <v>440</v>
      </c>
      <c r="M51" s="7">
        <f t="shared" si="17"/>
        <v>544</v>
      </c>
      <c r="N51" s="10">
        <f t="shared" si="21"/>
        <v>492</v>
      </c>
      <c r="O51" s="37">
        <f t="shared" si="5"/>
        <v>5.8823529411764705E-2</v>
      </c>
      <c r="P51" s="34">
        <f t="shared" si="20"/>
        <v>0.2</v>
      </c>
      <c r="Q51" s="34">
        <f t="shared" si="20"/>
        <v>0.2</v>
      </c>
      <c r="R51" s="39">
        <f t="shared" si="7"/>
        <v>1.1764705882352941E-2</v>
      </c>
      <c r="S51" s="39">
        <f t="shared" si="8"/>
        <v>1.1764705882352941E-2</v>
      </c>
    </row>
    <row r="52" spans="1:19">
      <c r="A52" s="1">
        <v>8</v>
      </c>
      <c r="B52" s="7" t="s">
        <v>23</v>
      </c>
      <c r="C52" s="7" t="s">
        <v>24</v>
      </c>
      <c r="D52" s="7">
        <v>8</v>
      </c>
      <c r="E52" s="7">
        <v>53</v>
      </c>
      <c r="F52" s="7">
        <v>58</v>
      </c>
      <c r="G52" s="7">
        <v>1</v>
      </c>
      <c r="H52" s="33">
        <f t="shared" si="3"/>
        <v>1</v>
      </c>
      <c r="I52" s="7"/>
      <c r="J52" s="31"/>
      <c r="K52" s="7"/>
      <c r="L52" s="7">
        <f t="shared" si="16"/>
        <v>424</v>
      </c>
      <c r="M52" s="7">
        <f t="shared" si="17"/>
        <v>464</v>
      </c>
      <c r="N52" s="10">
        <f t="shared" si="21"/>
        <v>444</v>
      </c>
      <c r="O52" s="37">
        <f t="shared" si="5"/>
        <v>5.8823529411764705E-2</v>
      </c>
      <c r="P52" s="34">
        <f t="shared" si="20"/>
        <v>0.2</v>
      </c>
      <c r="Q52" s="34">
        <f t="shared" si="20"/>
        <v>0.2</v>
      </c>
      <c r="R52" s="39">
        <f t="shared" si="7"/>
        <v>1.1764705882352941E-2</v>
      </c>
      <c r="S52" s="39">
        <f t="shared" si="8"/>
        <v>1.1764705882352941E-2</v>
      </c>
    </row>
    <row r="53" spans="1:19">
      <c r="A53" s="1">
        <v>9</v>
      </c>
      <c r="B53" s="10" t="s">
        <v>220</v>
      </c>
      <c r="C53" s="11" t="s">
        <v>221</v>
      </c>
      <c r="D53" s="7">
        <v>1</v>
      </c>
      <c r="E53" s="7">
        <v>12</v>
      </c>
      <c r="F53" s="7">
        <v>12</v>
      </c>
      <c r="G53" s="7">
        <v>0.6</v>
      </c>
      <c r="H53" s="33">
        <f t="shared" si="3"/>
        <v>0.72</v>
      </c>
      <c r="I53" s="7" t="b">
        <v>1</v>
      </c>
      <c r="J53" s="31"/>
      <c r="K53" s="7"/>
      <c r="L53" s="7">
        <f t="shared" si="16"/>
        <v>12</v>
      </c>
      <c r="M53" s="7">
        <f t="shared" si="17"/>
        <v>12</v>
      </c>
      <c r="N53" s="10">
        <f t="shared" si="21"/>
        <v>12</v>
      </c>
      <c r="O53" s="37">
        <f t="shared" si="5"/>
        <v>5.8823529411764705E-2</v>
      </c>
      <c r="P53" s="34">
        <f t="shared" ref="P53:Q59" si="22">IF(G53=1,1/COUNTIF($G$53:$G$59,1),G53/2*$R$1/161*(PI()/10))</f>
        <v>9.4247779607693788E-2</v>
      </c>
      <c r="Q53" s="34">
        <f t="shared" si="22"/>
        <v>0.11309733552923255</v>
      </c>
      <c r="R53" s="39">
        <f t="shared" si="7"/>
        <v>5.5439870357466932E-3</v>
      </c>
      <c r="S53" s="39">
        <f t="shared" si="8"/>
        <v>6.6527844428960325E-3</v>
      </c>
    </row>
    <row r="54" spans="1:19">
      <c r="A54" s="1">
        <v>9</v>
      </c>
      <c r="B54" s="10" t="s">
        <v>94</v>
      </c>
      <c r="C54" s="11" t="s">
        <v>203</v>
      </c>
      <c r="D54" s="7">
        <v>1</v>
      </c>
      <c r="E54" s="7">
        <v>12</v>
      </c>
      <c r="F54" s="7">
        <v>12</v>
      </c>
      <c r="G54" s="7">
        <v>0.4</v>
      </c>
      <c r="H54" s="33">
        <f t="shared" si="3"/>
        <v>0.48</v>
      </c>
      <c r="I54" s="7" t="b">
        <v>1</v>
      </c>
      <c r="J54" s="31"/>
      <c r="K54" s="7"/>
      <c r="L54" s="7">
        <f t="shared" si="16"/>
        <v>12</v>
      </c>
      <c r="M54" s="7">
        <f t="shared" si="17"/>
        <v>12</v>
      </c>
      <c r="N54" s="10">
        <f>AVERAGE(L54,M54)</f>
        <v>12</v>
      </c>
      <c r="O54" s="37">
        <f t="shared" si="5"/>
        <v>5.8823529411764705E-2</v>
      </c>
      <c r="P54" s="34">
        <f t="shared" si="22"/>
        <v>6.2831853071795868E-2</v>
      </c>
      <c r="Q54" s="34">
        <f t="shared" si="22"/>
        <v>7.5398223686155036E-2</v>
      </c>
      <c r="R54" s="39">
        <f t="shared" si="7"/>
        <v>3.695991357164463E-3</v>
      </c>
      <c r="S54" s="39">
        <f t="shared" si="8"/>
        <v>4.4351896285973547E-3</v>
      </c>
    </row>
    <row r="55" spans="1:19">
      <c r="A55" s="1">
        <v>9</v>
      </c>
      <c r="B55" s="7" t="s">
        <v>45</v>
      </c>
      <c r="C55" s="7" t="s">
        <v>46</v>
      </c>
      <c r="D55" s="7">
        <v>1</v>
      </c>
      <c r="E55" s="7">
        <v>10</v>
      </c>
      <c r="F55" s="7">
        <v>10</v>
      </c>
      <c r="G55" s="7">
        <v>0.2</v>
      </c>
      <c r="H55" s="33">
        <f t="shared" si="3"/>
        <v>0.24</v>
      </c>
      <c r="I55" s="7" t="b">
        <v>1</v>
      </c>
      <c r="J55" s="31"/>
      <c r="K55" s="7"/>
      <c r="L55" s="7">
        <f t="shared" si="16"/>
        <v>10</v>
      </c>
      <c r="M55" s="7">
        <f t="shared" si="17"/>
        <v>10</v>
      </c>
      <c r="N55" s="10">
        <f>AVERAGE(L55,M55)</f>
        <v>10</v>
      </c>
      <c r="O55" s="37">
        <f t="shared" si="5"/>
        <v>5.8823529411764705E-2</v>
      </c>
      <c r="P55" s="34">
        <f t="shared" si="22"/>
        <v>3.1415926535897934E-2</v>
      </c>
      <c r="Q55" s="34">
        <f t="shared" si="22"/>
        <v>3.7699111843077518E-2</v>
      </c>
      <c r="R55" s="39">
        <f t="shared" si="7"/>
        <v>1.8479956785822315E-3</v>
      </c>
      <c r="S55" s="39">
        <f t="shared" si="8"/>
        <v>2.2175948142986773E-3</v>
      </c>
    </row>
    <row r="56" spans="1:19">
      <c r="A56" s="1">
        <v>9</v>
      </c>
      <c r="B56" s="10" t="s">
        <v>110</v>
      </c>
      <c r="C56" s="11" t="s">
        <v>208</v>
      </c>
      <c r="D56" s="7">
        <v>9</v>
      </c>
      <c r="E56" s="7">
        <v>65</v>
      </c>
      <c r="F56" s="7">
        <v>76</v>
      </c>
      <c r="G56" s="7">
        <v>1</v>
      </c>
      <c r="H56" s="33">
        <f t="shared" si="3"/>
        <v>1</v>
      </c>
      <c r="I56" s="7"/>
      <c r="J56" s="31"/>
      <c r="K56" s="7"/>
      <c r="L56" s="7">
        <f t="shared" si="16"/>
        <v>585</v>
      </c>
      <c r="M56" s="7">
        <f t="shared" si="17"/>
        <v>684</v>
      </c>
      <c r="N56" s="10">
        <f t="shared" si="15"/>
        <v>634.5</v>
      </c>
      <c r="O56" s="37">
        <f t="shared" si="5"/>
        <v>5.8823529411764705E-2</v>
      </c>
      <c r="P56" s="34">
        <f t="shared" si="22"/>
        <v>0.25</v>
      </c>
      <c r="Q56" s="34">
        <f t="shared" si="22"/>
        <v>0.25</v>
      </c>
      <c r="R56" s="39">
        <f t="shared" si="7"/>
        <v>1.4705882352941176E-2</v>
      </c>
      <c r="S56" s="39">
        <f t="shared" si="8"/>
        <v>1.4705882352941176E-2</v>
      </c>
    </row>
    <row r="57" spans="1:19">
      <c r="A57" s="1">
        <v>9</v>
      </c>
      <c r="B57" s="10" t="s">
        <v>218</v>
      </c>
      <c r="C57" s="11" t="s">
        <v>219</v>
      </c>
      <c r="D57" s="7">
        <v>11</v>
      </c>
      <c r="E57" s="10">
        <v>82</v>
      </c>
      <c r="F57" s="10">
        <v>88</v>
      </c>
      <c r="G57" s="7">
        <v>1</v>
      </c>
      <c r="H57" s="33">
        <f t="shared" si="3"/>
        <v>1</v>
      </c>
      <c r="I57" s="10"/>
      <c r="J57" s="32"/>
      <c r="K57" s="10"/>
      <c r="L57" s="7">
        <f t="shared" si="16"/>
        <v>902</v>
      </c>
      <c r="M57" s="7">
        <f t="shared" si="17"/>
        <v>968</v>
      </c>
      <c r="N57" s="10">
        <f>AVERAGE(L57,M57)</f>
        <v>935</v>
      </c>
      <c r="O57" s="37">
        <f t="shared" si="5"/>
        <v>5.8823529411764705E-2</v>
      </c>
      <c r="P57" s="34">
        <f t="shared" si="22"/>
        <v>0.25</v>
      </c>
      <c r="Q57" s="34">
        <f t="shared" si="22"/>
        <v>0.25</v>
      </c>
      <c r="R57" s="39">
        <f t="shared" si="7"/>
        <v>1.4705882352941176E-2</v>
      </c>
      <c r="S57" s="39">
        <f t="shared" si="8"/>
        <v>1.4705882352941176E-2</v>
      </c>
    </row>
    <row r="58" spans="1:19">
      <c r="A58" s="1">
        <v>9</v>
      </c>
      <c r="B58" s="7" t="s">
        <v>21</v>
      </c>
      <c r="C58" s="7" t="s">
        <v>22</v>
      </c>
      <c r="D58" s="7">
        <v>9</v>
      </c>
      <c r="E58" s="7">
        <v>62</v>
      </c>
      <c r="F58" s="7">
        <v>74</v>
      </c>
      <c r="G58" s="7">
        <v>1</v>
      </c>
      <c r="H58" s="33">
        <f t="shared" si="3"/>
        <v>1</v>
      </c>
      <c r="I58" s="7"/>
      <c r="J58" s="31"/>
      <c r="K58" s="7"/>
      <c r="L58" s="7">
        <f t="shared" si="16"/>
        <v>558</v>
      </c>
      <c r="M58" s="7">
        <f t="shared" si="17"/>
        <v>666</v>
      </c>
      <c r="N58" s="10">
        <f>AVERAGE(L58,M58)</f>
        <v>612</v>
      </c>
      <c r="O58" s="37">
        <f t="shared" si="5"/>
        <v>5.8823529411764705E-2</v>
      </c>
      <c r="P58" s="34">
        <f t="shared" si="22"/>
        <v>0.25</v>
      </c>
      <c r="Q58" s="34">
        <f t="shared" si="22"/>
        <v>0.25</v>
      </c>
      <c r="R58" s="39">
        <f t="shared" si="7"/>
        <v>1.4705882352941176E-2</v>
      </c>
      <c r="S58" s="39">
        <f t="shared" si="8"/>
        <v>1.4705882352941176E-2</v>
      </c>
    </row>
    <row r="59" spans="1:19">
      <c r="A59" s="1">
        <v>9</v>
      </c>
      <c r="B59" s="10" t="s">
        <v>81</v>
      </c>
      <c r="C59" s="11" t="s">
        <v>82</v>
      </c>
      <c r="D59" s="7">
        <v>8</v>
      </c>
      <c r="E59" s="7">
        <v>59</v>
      </c>
      <c r="F59" s="7">
        <v>64</v>
      </c>
      <c r="G59" s="7">
        <v>1</v>
      </c>
      <c r="H59" s="33">
        <f t="shared" si="3"/>
        <v>1</v>
      </c>
      <c r="I59" s="7"/>
      <c r="J59" s="31"/>
      <c r="K59" s="7"/>
      <c r="L59" s="7">
        <f t="shared" si="16"/>
        <v>472</v>
      </c>
      <c r="M59" s="7">
        <f t="shared" si="17"/>
        <v>512</v>
      </c>
      <c r="N59" s="10">
        <f>AVERAGE(L59,M59)</f>
        <v>492</v>
      </c>
      <c r="O59" s="37">
        <f t="shared" si="5"/>
        <v>5.8823529411764705E-2</v>
      </c>
      <c r="P59" s="34">
        <f t="shared" si="22"/>
        <v>0.25</v>
      </c>
      <c r="Q59" s="34">
        <f t="shared" si="22"/>
        <v>0.25</v>
      </c>
      <c r="R59" s="39">
        <f t="shared" si="7"/>
        <v>1.4705882352941176E-2</v>
      </c>
      <c r="S59" s="39">
        <f t="shared" si="8"/>
        <v>1.4705882352941176E-2</v>
      </c>
    </row>
    <row r="60" spans="1:19">
      <c r="A60" s="1">
        <v>10</v>
      </c>
      <c r="B60" s="7" t="s">
        <v>120</v>
      </c>
      <c r="C60" s="7" t="s">
        <v>123</v>
      </c>
      <c r="D60" s="7">
        <v>10</v>
      </c>
      <c r="E60" s="7">
        <v>74</v>
      </c>
      <c r="F60" s="7">
        <v>75</v>
      </c>
      <c r="G60" s="7">
        <v>1</v>
      </c>
      <c r="H60" s="33">
        <f t="shared" si="3"/>
        <v>1</v>
      </c>
      <c r="I60" s="7"/>
      <c r="J60" s="31"/>
      <c r="K60" s="7"/>
      <c r="L60" s="7">
        <f t="shared" si="16"/>
        <v>740</v>
      </c>
      <c r="M60" s="7">
        <f t="shared" si="17"/>
        <v>750</v>
      </c>
      <c r="N60" s="10">
        <f t="shared" si="15"/>
        <v>745</v>
      </c>
      <c r="O60" s="37">
        <f t="shared" si="5"/>
        <v>5.8823529411764705E-2</v>
      </c>
      <c r="P60" s="34">
        <f t="shared" ref="P60:Q65" si="23">IF(G60=1,1/COUNTIF($G$60:$G$65,1),G60/2*$R$1/161*(PI()/10))</f>
        <v>0.2</v>
      </c>
      <c r="Q60" s="34">
        <f t="shared" si="23"/>
        <v>0.2</v>
      </c>
      <c r="R60" s="39">
        <f t="shared" si="7"/>
        <v>1.1764705882352941E-2</v>
      </c>
      <c r="S60" s="39">
        <f t="shared" si="8"/>
        <v>1.1764705882352941E-2</v>
      </c>
    </row>
    <row r="61" spans="1:19">
      <c r="A61" s="1">
        <v>10</v>
      </c>
      <c r="B61" s="7" t="s">
        <v>12</v>
      </c>
      <c r="C61" s="7" t="s">
        <v>13</v>
      </c>
      <c r="D61" s="7">
        <v>10</v>
      </c>
      <c r="E61" s="7">
        <v>63</v>
      </c>
      <c r="F61" s="7">
        <v>67</v>
      </c>
      <c r="G61" s="7">
        <v>1</v>
      </c>
      <c r="H61" s="33">
        <f t="shared" si="3"/>
        <v>1</v>
      </c>
      <c r="I61" s="7"/>
      <c r="J61" s="31"/>
      <c r="K61" s="7"/>
      <c r="L61" s="7">
        <f t="shared" si="16"/>
        <v>630</v>
      </c>
      <c r="M61" s="7">
        <f t="shared" si="17"/>
        <v>670</v>
      </c>
      <c r="N61" s="10">
        <f t="shared" ref="N61:N93" si="24">AVERAGE(L61,M61)</f>
        <v>650</v>
      </c>
      <c r="O61" s="37">
        <f t="shared" si="5"/>
        <v>5.8823529411764705E-2</v>
      </c>
      <c r="P61" s="34">
        <f t="shared" si="23"/>
        <v>0.2</v>
      </c>
      <c r="Q61" s="34">
        <f t="shared" si="23"/>
        <v>0.2</v>
      </c>
      <c r="R61" s="39">
        <f t="shared" si="7"/>
        <v>1.1764705882352941E-2</v>
      </c>
      <c r="S61" s="39">
        <f t="shared" si="8"/>
        <v>1.1764705882352941E-2</v>
      </c>
    </row>
    <row r="62" spans="1:19">
      <c r="A62" s="1">
        <v>10</v>
      </c>
      <c r="B62" s="7" t="s">
        <v>114</v>
      </c>
      <c r="C62" s="7" t="s">
        <v>199</v>
      </c>
      <c r="D62" s="7">
        <v>10</v>
      </c>
      <c r="E62" s="7">
        <v>61</v>
      </c>
      <c r="F62" s="7">
        <v>65</v>
      </c>
      <c r="G62" s="7">
        <v>1</v>
      </c>
      <c r="H62" s="33">
        <f t="shared" si="3"/>
        <v>1</v>
      </c>
      <c r="I62" s="7"/>
      <c r="J62" s="31"/>
      <c r="K62" s="7"/>
      <c r="L62" s="7">
        <f t="shared" si="16"/>
        <v>610</v>
      </c>
      <c r="M62" s="7">
        <f t="shared" si="17"/>
        <v>650</v>
      </c>
      <c r="N62" s="10">
        <f t="shared" si="24"/>
        <v>630</v>
      </c>
      <c r="O62" s="37">
        <f t="shared" si="5"/>
        <v>5.8823529411764705E-2</v>
      </c>
      <c r="P62" s="34">
        <f t="shared" si="23"/>
        <v>0.2</v>
      </c>
      <c r="Q62" s="34">
        <f t="shared" si="23"/>
        <v>0.2</v>
      </c>
      <c r="R62" s="39">
        <f t="shared" si="7"/>
        <v>1.1764705882352941E-2</v>
      </c>
      <c r="S62" s="39">
        <f t="shared" si="8"/>
        <v>1.1764705882352941E-2</v>
      </c>
    </row>
    <row r="63" spans="1:19" ht="43.2">
      <c r="A63" s="1">
        <v>10</v>
      </c>
      <c r="B63" s="10" t="s">
        <v>106</v>
      </c>
      <c r="C63" s="11" t="s">
        <v>194</v>
      </c>
      <c r="D63" s="7">
        <v>10</v>
      </c>
      <c r="E63" s="7">
        <v>69</v>
      </c>
      <c r="F63" s="7">
        <v>76</v>
      </c>
      <c r="G63" s="7">
        <v>1</v>
      </c>
      <c r="H63" s="33">
        <f t="shared" si="3"/>
        <v>1</v>
      </c>
      <c r="I63" s="7"/>
      <c r="J63" s="31"/>
      <c r="K63" s="7"/>
      <c r="L63" s="7">
        <f t="shared" si="16"/>
        <v>690</v>
      </c>
      <c r="M63" s="7">
        <f t="shared" si="17"/>
        <v>760</v>
      </c>
      <c r="N63" s="10">
        <f t="shared" si="24"/>
        <v>725</v>
      </c>
      <c r="O63" s="37">
        <f t="shared" si="5"/>
        <v>5.8823529411764705E-2</v>
      </c>
      <c r="P63" s="34">
        <f t="shared" si="23"/>
        <v>0.2</v>
      </c>
      <c r="Q63" s="34">
        <f t="shared" si="23"/>
        <v>0.2</v>
      </c>
      <c r="R63" s="39">
        <f t="shared" si="7"/>
        <v>1.1764705882352941E-2</v>
      </c>
      <c r="S63" s="39">
        <f t="shared" si="8"/>
        <v>1.1764705882352941E-2</v>
      </c>
    </row>
    <row r="64" spans="1:19" ht="28.8">
      <c r="A64" s="1">
        <v>10</v>
      </c>
      <c r="B64" s="10" t="s">
        <v>96</v>
      </c>
      <c r="C64" s="11" t="s">
        <v>200</v>
      </c>
      <c r="D64" s="7">
        <v>1</v>
      </c>
      <c r="E64" s="7">
        <v>12</v>
      </c>
      <c r="F64" s="7">
        <v>12</v>
      </c>
      <c r="G64" s="7">
        <v>0.4</v>
      </c>
      <c r="H64" s="33">
        <f t="shared" si="3"/>
        <v>0.48</v>
      </c>
      <c r="I64" s="7" t="b">
        <v>1</v>
      </c>
      <c r="J64" s="31"/>
      <c r="K64" s="7"/>
      <c r="L64" s="7">
        <f t="shared" si="16"/>
        <v>12</v>
      </c>
      <c r="M64" s="7">
        <f t="shared" si="17"/>
        <v>12</v>
      </c>
      <c r="N64" s="10">
        <f>AVERAGE(L64,M64)</f>
        <v>12</v>
      </c>
      <c r="O64" s="37">
        <f t="shared" si="5"/>
        <v>5.8823529411764705E-2</v>
      </c>
      <c r="P64" s="34">
        <f t="shared" si="23"/>
        <v>6.2831853071795868E-2</v>
      </c>
      <c r="Q64" s="34">
        <f t="shared" si="23"/>
        <v>7.5398223686155036E-2</v>
      </c>
      <c r="R64" s="39">
        <f t="shared" si="7"/>
        <v>3.695991357164463E-3</v>
      </c>
      <c r="S64" s="39">
        <f t="shared" si="8"/>
        <v>4.4351896285973547E-3</v>
      </c>
    </row>
    <row r="65" spans="1:19">
      <c r="A65" s="1">
        <v>10</v>
      </c>
      <c r="B65" s="10" t="s">
        <v>126</v>
      </c>
      <c r="C65" s="10" t="s">
        <v>127</v>
      </c>
      <c r="D65" s="7">
        <v>10</v>
      </c>
      <c r="E65" s="10">
        <v>89</v>
      </c>
      <c r="F65" s="10">
        <v>99</v>
      </c>
      <c r="G65" s="7">
        <v>1</v>
      </c>
      <c r="H65" s="33">
        <f t="shared" si="3"/>
        <v>1</v>
      </c>
      <c r="I65" s="10"/>
      <c r="J65" s="32"/>
      <c r="K65" s="10"/>
      <c r="L65" s="7">
        <f t="shared" si="16"/>
        <v>890</v>
      </c>
      <c r="M65" s="7">
        <f t="shared" si="17"/>
        <v>990</v>
      </c>
      <c r="N65" s="10">
        <f t="shared" si="24"/>
        <v>940</v>
      </c>
      <c r="O65" s="37">
        <f t="shared" si="5"/>
        <v>5.8823529411764705E-2</v>
      </c>
      <c r="P65" s="34">
        <f t="shared" si="23"/>
        <v>0.2</v>
      </c>
      <c r="Q65" s="34">
        <f t="shared" si="23"/>
        <v>0.2</v>
      </c>
      <c r="R65" s="39">
        <f t="shared" si="7"/>
        <v>1.1764705882352941E-2</v>
      </c>
      <c r="S65" s="39">
        <f t="shared" si="8"/>
        <v>1.1764705882352941E-2</v>
      </c>
    </row>
    <row r="66" spans="1:19">
      <c r="A66" s="1">
        <v>11</v>
      </c>
      <c r="B66" s="7" t="s">
        <v>47</v>
      </c>
      <c r="C66" s="7" t="s">
        <v>48</v>
      </c>
      <c r="D66" s="7">
        <v>1</v>
      </c>
      <c r="E66" s="7">
        <v>10</v>
      </c>
      <c r="F66" s="7">
        <v>10</v>
      </c>
      <c r="G66" s="7">
        <v>1</v>
      </c>
      <c r="H66" s="33">
        <f t="shared" si="3"/>
        <v>1</v>
      </c>
      <c r="I66" s="7" t="b">
        <v>1</v>
      </c>
      <c r="J66" s="31"/>
      <c r="K66" s="7"/>
      <c r="L66" s="7">
        <f t="shared" ref="L66:L97" si="25">D66*E66</f>
        <v>10</v>
      </c>
      <c r="M66" s="7">
        <f t="shared" ref="M66:M97" si="26">D66*F66</f>
        <v>10</v>
      </c>
      <c r="N66" s="10">
        <f t="shared" si="24"/>
        <v>10</v>
      </c>
      <c r="O66" s="37">
        <f t="shared" si="5"/>
        <v>5.8823529411764705E-2</v>
      </c>
      <c r="P66" s="34">
        <f t="shared" ref="P66:Q72" si="27">IF(G66=1,1/COUNTIF($G$66:$G$72,1),G66/2*$R$1/161*(PI()/10))</f>
        <v>0.16666666666666666</v>
      </c>
      <c r="Q66" s="34">
        <f t="shared" si="27"/>
        <v>0.16666666666666666</v>
      </c>
      <c r="R66" s="39">
        <f t="shared" si="7"/>
        <v>9.8039215686274508E-3</v>
      </c>
      <c r="S66" s="39">
        <f t="shared" si="8"/>
        <v>9.8039215686274508E-3</v>
      </c>
    </row>
    <row r="67" spans="1:19">
      <c r="A67" s="1">
        <v>11</v>
      </c>
      <c r="B67" s="10" t="s">
        <v>613</v>
      </c>
      <c r="C67" s="11" t="s">
        <v>614</v>
      </c>
      <c r="D67" s="7">
        <v>11</v>
      </c>
      <c r="E67" s="10">
        <v>77</v>
      </c>
      <c r="F67" s="10">
        <v>84</v>
      </c>
      <c r="G67" s="7">
        <v>1</v>
      </c>
      <c r="H67" s="33">
        <f t="shared" ref="H67:H113" si="28">IF(G67=1,1,G67*(1+$H$1))</f>
        <v>1</v>
      </c>
      <c r="I67" s="10"/>
      <c r="J67" s="32"/>
      <c r="K67" s="10"/>
      <c r="L67" s="7">
        <f t="shared" si="25"/>
        <v>847</v>
      </c>
      <c r="M67" s="7">
        <f t="shared" si="26"/>
        <v>924</v>
      </c>
      <c r="N67" s="10">
        <f t="shared" si="24"/>
        <v>885.5</v>
      </c>
      <c r="O67" s="37">
        <f t="shared" ref="O67:O113" si="29">1/(TRUNC($R$1/9))</f>
        <v>5.8823529411764705E-2</v>
      </c>
      <c r="P67" s="34">
        <f t="shared" si="27"/>
        <v>0.16666666666666666</v>
      </c>
      <c r="Q67" s="34">
        <f t="shared" si="27"/>
        <v>0.16666666666666666</v>
      </c>
      <c r="R67" s="39">
        <f t="shared" ref="R67:R113" si="30">O67*P67</f>
        <v>9.8039215686274508E-3</v>
      </c>
      <c r="S67" s="39">
        <f t="shared" ref="S67:S113" si="31">O67*Q67</f>
        <v>9.8039215686274508E-3</v>
      </c>
    </row>
    <row r="68" spans="1:19">
      <c r="A68" s="1">
        <v>11</v>
      </c>
      <c r="B68" s="10" t="s">
        <v>245</v>
      </c>
      <c r="C68" s="11" t="s">
        <v>246</v>
      </c>
      <c r="D68" s="7">
        <v>11</v>
      </c>
      <c r="E68" s="10">
        <v>74</v>
      </c>
      <c r="F68" s="10">
        <v>97</v>
      </c>
      <c r="G68" s="7">
        <v>1</v>
      </c>
      <c r="H68" s="33">
        <f t="shared" si="28"/>
        <v>1</v>
      </c>
      <c r="I68" s="10"/>
      <c r="J68" s="32"/>
      <c r="K68" s="10"/>
      <c r="L68" s="7">
        <f t="shared" si="25"/>
        <v>814</v>
      </c>
      <c r="M68" s="7">
        <f t="shared" si="26"/>
        <v>1067</v>
      </c>
      <c r="N68" s="10">
        <f t="shared" si="24"/>
        <v>940.5</v>
      </c>
      <c r="O68" s="37">
        <f t="shared" si="29"/>
        <v>5.8823529411764705E-2</v>
      </c>
      <c r="P68" s="34">
        <f t="shared" si="27"/>
        <v>0.16666666666666666</v>
      </c>
      <c r="Q68" s="34">
        <f t="shared" si="27"/>
        <v>0.16666666666666666</v>
      </c>
      <c r="R68" s="39">
        <f t="shared" si="30"/>
        <v>9.8039215686274508E-3</v>
      </c>
      <c r="S68" s="39">
        <f t="shared" si="31"/>
        <v>9.8039215686274508E-3</v>
      </c>
    </row>
    <row r="69" spans="1:19">
      <c r="A69" s="1">
        <v>11</v>
      </c>
      <c r="B69" s="10" t="s">
        <v>241</v>
      </c>
      <c r="C69" s="11" t="s">
        <v>242</v>
      </c>
      <c r="D69" s="7">
        <v>11</v>
      </c>
      <c r="E69" s="7">
        <v>74</v>
      </c>
      <c r="F69" s="7">
        <v>93</v>
      </c>
      <c r="G69" s="7">
        <v>1</v>
      </c>
      <c r="H69" s="33">
        <f t="shared" si="28"/>
        <v>1</v>
      </c>
      <c r="I69" s="10"/>
      <c r="J69" s="32"/>
      <c r="K69" s="10"/>
      <c r="L69" s="7">
        <f t="shared" si="25"/>
        <v>814</v>
      </c>
      <c r="M69" s="7">
        <f t="shared" si="26"/>
        <v>1023</v>
      </c>
      <c r="N69" s="10">
        <f t="shared" si="24"/>
        <v>918.5</v>
      </c>
      <c r="O69" s="37">
        <f t="shared" si="29"/>
        <v>5.8823529411764705E-2</v>
      </c>
      <c r="P69" s="34">
        <f t="shared" si="27"/>
        <v>0.16666666666666666</v>
      </c>
      <c r="Q69" s="34">
        <f t="shared" si="27"/>
        <v>0.16666666666666666</v>
      </c>
      <c r="R69" s="39">
        <f t="shared" si="30"/>
        <v>9.8039215686274508E-3</v>
      </c>
      <c r="S69" s="39">
        <f t="shared" si="31"/>
        <v>9.8039215686274508E-3</v>
      </c>
    </row>
    <row r="70" spans="1:19">
      <c r="A70" s="1">
        <v>11</v>
      </c>
      <c r="B70" s="7" t="s">
        <v>90</v>
      </c>
      <c r="C70" s="7" t="s">
        <v>91</v>
      </c>
      <c r="D70" s="7">
        <v>1</v>
      </c>
      <c r="E70" s="7">
        <v>10</v>
      </c>
      <c r="F70" s="7">
        <v>10</v>
      </c>
      <c r="G70" s="7">
        <v>0.5</v>
      </c>
      <c r="H70" s="33">
        <f t="shared" si="28"/>
        <v>0.6</v>
      </c>
      <c r="I70" s="7" t="b">
        <v>1</v>
      </c>
      <c r="J70" s="31"/>
      <c r="K70" s="7"/>
      <c r="L70" s="7">
        <f t="shared" si="25"/>
        <v>10</v>
      </c>
      <c r="M70" s="7">
        <f t="shared" si="26"/>
        <v>10</v>
      </c>
      <c r="N70" s="10">
        <f>AVERAGE(L70,M70)</f>
        <v>10</v>
      </c>
      <c r="O70" s="37">
        <f t="shared" si="29"/>
        <v>5.8823529411764705E-2</v>
      </c>
      <c r="P70" s="34">
        <f t="shared" si="27"/>
        <v>7.8539816339744828E-2</v>
      </c>
      <c r="Q70" s="34">
        <f t="shared" si="27"/>
        <v>9.4247779607693788E-2</v>
      </c>
      <c r="R70" s="39">
        <f t="shared" si="30"/>
        <v>4.6199891964555781E-3</v>
      </c>
      <c r="S70" s="39">
        <f t="shared" si="31"/>
        <v>5.5439870357466932E-3</v>
      </c>
    </row>
    <row r="71" spans="1:19">
      <c r="A71" s="1">
        <v>11</v>
      </c>
      <c r="B71" s="10" t="s">
        <v>247</v>
      </c>
      <c r="C71" s="11" t="s">
        <v>248</v>
      </c>
      <c r="D71" s="7">
        <v>11</v>
      </c>
      <c r="E71" s="10">
        <v>71</v>
      </c>
      <c r="F71" s="10">
        <v>72</v>
      </c>
      <c r="G71" s="7">
        <v>1</v>
      </c>
      <c r="H71" s="33">
        <f t="shared" si="28"/>
        <v>1</v>
      </c>
      <c r="I71" s="10"/>
      <c r="J71" s="32"/>
      <c r="K71" s="10"/>
      <c r="L71" s="7">
        <f t="shared" si="25"/>
        <v>781</v>
      </c>
      <c r="M71" s="7">
        <f t="shared" si="26"/>
        <v>792</v>
      </c>
      <c r="N71" s="10">
        <f t="shared" si="24"/>
        <v>786.5</v>
      </c>
      <c r="O71" s="37">
        <f t="shared" si="29"/>
        <v>5.8823529411764705E-2</v>
      </c>
      <c r="P71" s="34">
        <f t="shared" si="27"/>
        <v>0.16666666666666666</v>
      </c>
      <c r="Q71" s="34">
        <f t="shared" si="27"/>
        <v>0.16666666666666666</v>
      </c>
      <c r="R71" s="39">
        <f t="shared" si="30"/>
        <v>9.8039215686274508E-3</v>
      </c>
      <c r="S71" s="39">
        <f t="shared" si="31"/>
        <v>9.8039215686274508E-3</v>
      </c>
    </row>
    <row r="72" spans="1:19">
      <c r="A72" s="1">
        <v>11</v>
      </c>
      <c r="B72" s="10" t="s">
        <v>257</v>
      </c>
      <c r="C72" s="10" t="s">
        <v>258</v>
      </c>
      <c r="D72" s="7">
        <v>11</v>
      </c>
      <c r="E72" s="10">
        <v>88</v>
      </c>
      <c r="F72" s="10">
        <v>92</v>
      </c>
      <c r="G72" s="7">
        <v>1</v>
      </c>
      <c r="H72" s="33">
        <f t="shared" si="28"/>
        <v>1</v>
      </c>
      <c r="I72" s="10"/>
      <c r="J72" s="32"/>
      <c r="K72" s="10"/>
      <c r="L72" s="7">
        <f t="shared" si="25"/>
        <v>968</v>
      </c>
      <c r="M72" s="7">
        <f t="shared" si="26"/>
        <v>1012</v>
      </c>
      <c r="N72" s="10">
        <f t="shared" si="24"/>
        <v>990</v>
      </c>
      <c r="O72" s="37">
        <f t="shared" si="29"/>
        <v>5.8823529411764705E-2</v>
      </c>
      <c r="P72" s="34">
        <f t="shared" si="27"/>
        <v>0.16666666666666666</v>
      </c>
      <c r="Q72" s="34">
        <f t="shared" si="27"/>
        <v>0.16666666666666666</v>
      </c>
      <c r="R72" s="39">
        <f t="shared" si="30"/>
        <v>9.8039215686274508E-3</v>
      </c>
      <c r="S72" s="39">
        <f t="shared" si="31"/>
        <v>9.8039215686274508E-3</v>
      </c>
    </row>
    <row r="73" spans="1:19">
      <c r="A73" s="1">
        <v>12</v>
      </c>
      <c r="B73" s="10" t="s">
        <v>265</v>
      </c>
      <c r="C73" s="11" t="s">
        <v>266</v>
      </c>
      <c r="D73" s="7">
        <v>12</v>
      </c>
      <c r="E73" s="10">
        <v>84</v>
      </c>
      <c r="F73" s="10">
        <v>86</v>
      </c>
      <c r="G73" s="7">
        <v>1</v>
      </c>
      <c r="H73" s="33">
        <f t="shared" si="28"/>
        <v>1</v>
      </c>
      <c r="I73" s="10"/>
      <c r="J73" s="32"/>
      <c r="K73" s="10"/>
      <c r="L73" s="7">
        <f t="shared" si="25"/>
        <v>1008</v>
      </c>
      <c r="M73" s="7">
        <f t="shared" si="26"/>
        <v>1032</v>
      </c>
      <c r="N73" s="10">
        <f t="shared" si="24"/>
        <v>1020</v>
      </c>
      <c r="O73" s="37">
        <f t="shared" si="29"/>
        <v>5.8823529411764705E-2</v>
      </c>
      <c r="P73" s="34">
        <f t="shared" ref="P73:Q78" si="32">IF(G73=1,1/COUNTIF($G$73:$G$78,1),G73/2*$R$1/161*(PI()/10))</f>
        <v>0.25</v>
      </c>
      <c r="Q73" s="34">
        <f t="shared" si="32"/>
        <v>0.25</v>
      </c>
      <c r="R73" s="39">
        <f t="shared" si="30"/>
        <v>1.4705882352941176E-2</v>
      </c>
      <c r="S73" s="39">
        <f t="shared" si="31"/>
        <v>1.4705882352941176E-2</v>
      </c>
    </row>
    <row r="74" spans="1:19">
      <c r="A74" s="1">
        <v>12</v>
      </c>
      <c r="B74" s="7" t="s">
        <v>25</v>
      </c>
      <c r="C74" s="7" t="s">
        <v>87</v>
      </c>
      <c r="D74" s="7">
        <v>1</v>
      </c>
      <c r="E74" s="7">
        <v>8</v>
      </c>
      <c r="F74" s="7">
        <v>8</v>
      </c>
      <c r="G74" s="7">
        <v>1</v>
      </c>
      <c r="H74" s="33">
        <f t="shared" si="28"/>
        <v>1</v>
      </c>
      <c r="I74" s="7" t="b">
        <v>1</v>
      </c>
      <c r="J74" s="31"/>
      <c r="K74" s="7"/>
      <c r="L74" s="7">
        <f t="shared" si="25"/>
        <v>8</v>
      </c>
      <c r="M74" s="7">
        <f t="shared" si="26"/>
        <v>8</v>
      </c>
      <c r="N74" s="10">
        <f t="shared" si="24"/>
        <v>8</v>
      </c>
      <c r="O74" s="37">
        <f t="shared" si="29"/>
        <v>5.8823529411764705E-2</v>
      </c>
      <c r="P74" s="34">
        <f t="shared" si="32"/>
        <v>0.25</v>
      </c>
      <c r="Q74" s="34">
        <f t="shared" si="32"/>
        <v>0.25</v>
      </c>
      <c r="R74" s="39">
        <f t="shared" si="30"/>
        <v>1.4705882352941176E-2</v>
      </c>
      <c r="S74" s="39">
        <f t="shared" si="31"/>
        <v>1.4705882352941176E-2</v>
      </c>
    </row>
    <row r="75" spans="1:19">
      <c r="A75" s="1">
        <v>12</v>
      </c>
      <c r="B75" s="10" t="s">
        <v>271</v>
      </c>
      <c r="C75" s="11" t="s">
        <v>272</v>
      </c>
      <c r="D75" s="7">
        <v>12</v>
      </c>
      <c r="E75" s="10">
        <v>86</v>
      </c>
      <c r="F75" s="10">
        <v>95</v>
      </c>
      <c r="G75" s="7">
        <v>1</v>
      </c>
      <c r="H75" s="33">
        <f t="shared" si="28"/>
        <v>1</v>
      </c>
      <c r="I75" s="10"/>
      <c r="J75" s="32"/>
      <c r="K75" s="10"/>
      <c r="L75" s="7">
        <f t="shared" si="25"/>
        <v>1032</v>
      </c>
      <c r="M75" s="7">
        <f t="shared" si="26"/>
        <v>1140</v>
      </c>
      <c r="N75" s="10">
        <f t="shared" si="24"/>
        <v>1086</v>
      </c>
      <c r="O75" s="37">
        <f t="shared" si="29"/>
        <v>5.8823529411764705E-2</v>
      </c>
      <c r="P75" s="34">
        <f t="shared" si="32"/>
        <v>0.25</v>
      </c>
      <c r="Q75" s="34">
        <f t="shared" si="32"/>
        <v>0.25</v>
      </c>
      <c r="R75" s="39">
        <f t="shared" si="30"/>
        <v>1.4705882352941176E-2</v>
      </c>
      <c r="S75" s="39">
        <f t="shared" si="31"/>
        <v>1.4705882352941176E-2</v>
      </c>
    </row>
    <row r="76" spans="1:19" ht="28.8">
      <c r="A76" s="1">
        <v>12</v>
      </c>
      <c r="B76" s="10" t="s">
        <v>498</v>
      </c>
      <c r="C76" s="14" t="s">
        <v>499</v>
      </c>
      <c r="D76" s="7">
        <v>1</v>
      </c>
      <c r="E76" s="10">
        <v>20</v>
      </c>
      <c r="F76" s="10">
        <v>20</v>
      </c>
      <c r="G76" s="7">
        <v>0.6</v>
      </c>
      <c r="H76" s="33">
        <f t="shared" si="28"/>
        <v>0.72</v>
      </c>
      <c r="I76" s="7" t="b">
        <v>1</v>
      </c>
      <c r="J76" s="31"/>
      <c r="K76" s="10" t="s">
        <v>568</v>
      </c>
      <c r="L76" s="7">
        <f t="shared" si="25"/>
        <v>20</v>
      </c>
      <c r="M76" s="7">
        <f t="shared" si="26"/>
        <v>20</v>
      </c>
      <c r="N76" s="10">
        <f>AVERAGE(L76,M76)</f>
        <v>20</v>
      </c>
      <c r="O76" s="37">
        <f t="shared" si="29"/>
        <v>5.8823529411764705E-2</v>
      </c>
      <c r="P76" s="34">
        <f t="shared" si="32"/>
        <v>9.4247779607693788E-2</v>
      </c>
      <c r="Q76" s="34">
        <f t="shared" si="32"/>
        <v>0.11309733552923255</v>
      </c>
      <c r="R76" s="39">
        <f t="shared" si="30"/>
        <v>5.5439870357466932E-3</v>
      </c>
      <c r="S76" s="39">
        <f t="shared" si="31"/>
        <v>6.6527844428960325E-3</v>
      </c>
    </row>
    <row r="77" spans="1:19" ht="28.8">
      <c r="A77" s="1">
        <v>12</v>
      </c>
      <c r="B77" s="10" t="s">
        <v>501</v>
      </c>
      <c r="C77" s="14" t="s">
        <v>505</v>
      </c>
      <c r="D77" s="7">
        <v>1</v>
      </c>
      <c r="E77" s="10">
        <v>112</v>
      </c>
      <c r="F77" s="10">
        <v>113</v>
      </c>
      <c r="G77" s="7">
        <v>0.6</v>
      </c>
      <c r="H77" s="33">
        <f t="shared" si="28"/>
        <v>0.72</v>
      </c>
      <c r="I77" s="7" t="b">
        <v>1</v>
      </c>
      <c r="J77" s="31"/>
      <c r="K77" s="10" t="s">
        <v>570</v>
      </c>
      <c r="L77" s="7">
        <f t="shared" si="25"/>
        <v>112</v>
      </c>
      <c r="M77" s="7">
        <f t="shared" si="26"/>
        <v>113</v>
      </c>
      <c r="N77" s="10">
        <f>AVERAGE(L77,M77)</f>
        <v>112.5</v>
      </c>
      <c r="O77" s="37">
        <f t="shared" si="29"/>
        <v>5.8823529411764705E-2</v>
      </c>
      <c r="P77" s="34">
        <f t="shared" si="32"/>
        <v>9.4247779607693788E-2</v>
      </c>
      <c r="Q77" s="34">
        <f t="shared" si="32"/>
        <v>0.11309733552923255</v>
      </c>
      <c r="R77" s="39">
        <f t="shared" si="30"/>
        <v>5.5439870357466932E-3</v>
      </c>
      <c r="S77" s="39">
        <f t="shared" si="31"/>
        <v>6.6527844428960325E-3</v>
      </c>
    </row>
    <row r="78" spans="1:19">
      <c r="A78" s="1">
        <v>12</v>
      </c>
      <c r="B78" s="10" t="s">
        <v>275</v>
      </c>
      <c r="C78" s="11" t="s">
        <v>276</v>
      </c>
      <c r="D78" s="7">
        <v>12</v>
      </c>
      <c r="E78" s="10">
        <v>87</v>
      </c>
      <c r="F78" s="10">
        <v>88</v>
      </c>
      <c r="G78" s="7">
        <v>1</v>
      </c>
      <c r="H78" s="33">
        <f t="shared" si="28"/>
        <v>1</v>
      </c>
      <c r="I78" s="10"/>
      <c r="J78" s="32"/>
      <c r="K78" s="10"/>
      <c r="L78" s="7">
        <f t="shared" si="25"/>
        <v>1044</v>
      </c>
      <c r="M78" s="7">
        <f t="shared" si="26"/>
        <v>1056</v>
      </c>
      <c r="N78" s="10">
        <f t="shared" si="24"/>
        <v>1050</v>
      </c>
      <c r="O78" s="37">
        <f t="shared" si="29"/>
        <v>5.8823529411764705E-2</v>
      </c>
      <c r="P78" s="34">
        <f t="shared" si="32"/>
        <v>0.25</v>
      </c>
      <c r="Q78" s="34">
        <f t="shared" si="32"/>
        <v>0.25</v>
      </c>
      <c r="R78" s="39">
        <f t="shared" si="30"/>
        <v>1.4705882352941176E-2</v>
      </c>
      <c r="S78" s="39">
        <f t="shared" si="31"/>
        <v>1.4705882352941176E-2</v>
      </c>
    </row>
    <row r="79" spans="1:19">
      <c r="A79" s="1">
        <v>13</v>
      </c>
      <c r="B79" s="10" t="s">
        <v>259</v>
      </c>
      <c r="C79" s="11" t="s">
        <v>260</v>
      </c>
      <c r="D79" s="7">
        <v>12</v>
      </c>
      <c r="E79" s="10">
        <v>108</v>
      </c>
      <c r="F79" s="10">
        <v>114</v>
      </c>
      <c r="G79" s="7">
        <v>1</v>
      </c>
      <c r="H79" s="33">
        <f t="shared" si="28"/>
        <v>1</v>
      </c>
      <c r="I79" s="10"/>
      <c r="J79" s="32"/>
      <c r="K79" s="10"/>
      <c r="L79" s="7">
        <f t="shared" si="25"/>
        <v>1296</v>
      </c>
      <c r="M79" s="7">
        <f t="shared" si="26"/>
        <v>1368</v>
      </c>
      <c r="N79" s="10">
        <f t="shared" si="24"/>
        <v>1332</v>
      </c>
      <c r="O79" s="37">
        <f t="shared" si="29"/>
        <v>5.8823529411764705E-2</v>
      </c>
      <c r="P79" s="34">
        <f t="shared" ref="P79:Q85" si="33">IF(G79=1,1/COUNTIF($G$79:$G$85,1),G79/2*$R$1/161*(PI()/10))</f>
        <v>0.2</v>
      </c>
      <c r="Q79" s="34">
        <f t="shared" si="33"/>
        <v>0.2</v>
      </c>
      <c r="R79" s="39">
        <f t="shared" si="30"/>
        <v>1.1764705882352941E-2</v>
      </c>
      <c r="S79" s="39">
        <f t="shared" si="31"/>
        <v>1.1764705882352941E-2</v>
      </c>
    </row>
    <row r="80" spans="1:19">
      <c r="A80" s="1">
        <v>13</v>
      </c>
      <c r="B80" s="10" t="s">
        <v>253</v>
      </c>
      <c r="C80" s="11" t="s">
        <v>254</v>
      </c>
      <c r="D80" s="7">
        <v>12</v>
      </c>
      <c r="E80" s="10">
        <v>103</v>
      </c>
      <c r="F80" s="10">
        <v>109</v>
      </c>
      <c r="G80" s="7">
        <v>1</v>
      </c>
      <c r="H80" s="33">
        <f t="shared" si="28"/>
        <v>1</v>
      </c>
      <c r="I80" s="10"/>
      <c r="J80" s="32"/>
      <c r="K80" s="10"/>
      <c r="L80" s="7">
        <f t="shared" si="25"/>
        <v>1236</v>
      </c>
      <c r="M80" s="7">
        <f t="shared" si="26"/>
        <v>1308</v>
      </c>
      <c r="N80" s="10">
        <f t="shared" si="24"/>
        <v>1272</v>
      </c>
      <c r="O80" s="37">
        <f t="shared" si="29"/>
        <v>5.8823529411764705E-2</v>
      </c>
      <c r="P80" s="34">
        <f t="shared" si="33"/>
        <v>0.2</v>
      </c>
      <c r="Q80" s="34">
        <f t="shared" si="33"/>
        <v>0.2</v>
      </c>
      <c r="R80" s="39">
        <f t="shared" si="30"/>
        <v>1.1764705882352941E-2</v>
      </c>
      <c r="S80" s="39">
        <f t="shared" si="31"/>
        <v>1.1764705882352941E-2</v>
      </c>
    </row>
    <row r="81" spans="1:19">
      <c r="A81" s="1">
        <v>13</v>
      </c>
      <c r="B81" s="10" t="s">
        <v>249</v>
      </c>
      <c r="C81" s="11" t="s">
        <v>250</v>
      </c>
      <c r="D81" s="7">
        <v>13</v>
      </c>
      <c r="E81" s="10">
        <v>109</v>
      </c>
      <c r="F81" s="10">
        <v>115</v>
      </c>
      <c r="G81" s="7">
        <v>1</v>
      </c>
      <c r="H81" s="33">
        <f t="shared" si="28"/>
        <v>1</v>
      </c>
      <c r="I81" s="10"/>
      <c r="J81" s="32"/>
      <c r="K81" s="10"/>
      <c r="L81" s="7">
        <f t="shared" si="25"/>
        <v>1417</v>
      </c>
      <c r="M81" s="7">
        <f t="shared" si="26"/>
        <v>1495</v>
      </c>
      <c r="N81" s="10">
        <f t="shared" si="24"/>
        <v>1456</v>
      </c>
      <c r="O81" s="37">
        <f t="shared" si="29"/>
        <v>5.8823529411764705E-2</v>
      </c>
      <c r="P81" s="34">
        <f t="shared" si="33"/>
        <v>0.2</v>
      </c>
      <c r="Q81" s="34">
        <f t="shared" si="33"/>
        <v>0.2</v>
      </c>
      <c r="R81" s="39">
        <f t="shared" si="30"/>
        <v>1.1764705882352941E-2</v>
      </c>
      <c r="S81" s="39">
        <f t="shared" si="31"/>
        <v>1.1764705882352941E-2</v>
      </c>
    </row>
    <row r="82" spans="1:19">
      <c r="A82" s="1">
        <v>13</v>
      </c>
      <c r="B82" s="10" t="s">
        <v>251</v>
      </c>
      <c r="C82" s="11" t="s">
        <v>252</v>
      </c>
      <c r="D82" s="7">
        <v>13</v>
      </c>
      <c r="E82" s="10">
        <v>101</v>
      </c>
      <c r="F82" s="10">
        <v>105</v>
      </c>
      <c r="G82" s="7">
        <v>1</v>
      </c>
      <c r="H82" s="33">
        <f t="shared" si="28"/>
        <v>1</v>
      </c>
      <c r="I82" s="10"/>
      <c r="J82" s="32"/>
      <c r="K82" s="10"/>
      <c r="L82" s="7">
        <f t="shared" si="25"/>
        <v>1313</v>
      </c>
      <c r="M82" s="7">
        <f t="shared" si="26"/>
        <v>1365</v>
      </c>
      <c r="N82" s="10">
        <f t="shared" si="24"/>
        <v>1339</v>
      </c>
      <c r="O82" s="37">
        <f t="shared" si="29"/>
        <v>5.8823529411764705E-2</v>
      </c>
      <c r="P82" s="34">
        <f t="shared" si="33"/>
        <v>0.2</v>
      </c>
      <c r="Q82" s="34">
        <f t="shared" si="33"/>
        <v>0.2</v>
      </c>
      <c r="R82" s="39">
        <f t="shared" si="30"/>
        <v>1.1764705882352941E-2</v>
      </c>
      <c r="S82" s="39">
        <f t="shared" si="31"/>
        <v>1.1764705882352941E-2</v>
      </c>
    </row>
    <row r="83" spans="1:19">
      <c r="A83" s="1">
        <v>13</v>
      </c>
      <c r="B83" s="10" t="s">
        <v>281</v>
      </c>
      <c r="C83" s="11" t="s">
        <v>282</v>
      </c>
      <c r="D83" s="7">
        <v>13</v>
      </c>
      <c r="E83" s="10">
        <v>105</v>
      </c>
      <c r="F83" s="10">
        <v>118</v>
      </c>
      <c r="G83" s="7">
        <v>1</v>
      </c>
      <c r="H83" s="33">
        <f t="shared" si="28"/>
        <v>1</v>
      </c>
      <c r="I83" s="10"/>
      <c r="J83" s="32"/>
      <c r="K83" s="10"/>
      <c r="L83" s="7">
        <f t="shared" si="25"/>
        <v>1365</v>
      </c>
      <c r="M83" s="7">
        <f t="shared" si="26"/>
        <v>1534</v>
      </c>
      <c r="N83" s="10">
        <f t="shared" si="24"/>
        <v>1449.5</v>
      </c>
      <c r="O83" s="37">
        <f t="shared" si="29"/>
        <v>5.8823529411764705E-2</v>
      </c>
      <c r="P83" s="34">
        <f t="shared" si="33"/>
        <v>0.2</v>
      </c>
      <c r="Q83" s="34">
        <f t="shared" si="33"/>
        <v>0.2</v>
      </c>
      <c r="R83" s="39">
        <f t="shared" si="30"/>
        <v>1.1764705882352941E-2</v>
      </c>
      <c r="S83" s="39">
        <f t="shared" si="31"/>
        <v>1.1764705882352941E-2</v>
      </c>
    </row>
    <row r="84" spans="1:19" ht="28.8">
      <c r="A84" s="1">
        <v>13</v>
      </c>
      <c r="B84" s="10" t="s">
        <v>503</v>
      </c>
      <c r="C84" s="14" t="s">
        <v>504</v>
      </c>
      <c r="D84" s="7">
        <v>1</v>
      </c>
      <c r="E84" s="10">
        <v>20</v>
      </c>
      <c r="F84" s="10">
        <v>20</v>
      </c>
      <c r="G84" s="7">
        <v>0.6</v>
      </c>
      <c r="H84" s="33">
        <f t="shared" si="28"/>
        <v>0.72</v>
      </c>
      <c r="I84" s="7" t="b">
        <v>1</v>
      </c>
      <c r="J84" s="31"/>
      <c r="K84" s="10" t="s">
        <v>569</v>
      </c>
      <c r="L84" s="7">
        <f t="shared" si="25"/>
        <v>20</v>
      </c>
      <c r="M84" s="7">
        <f t="shared" si="26"/>
        <v>20</v>
      </c>
      <c r="N84" s="10">
        <f t="shared" si="24"/>
        <v>20</v>
      </c>
      <c r="O84" s="37">
        <f t="shared" si="29"/>
        <v>5.8823529411764705E-2</v>
      </c>
      <c r="P84" s="34">
        <f t="shared" si="33"/>
        <v>9.4247779607693788E-2</v>
      </c>
      <c r="Q84" s="34">
        <f t="shared" si="33"/>
        <v>0.11309733552923255</v>
      </c>
      <c r="R84" s="39">
        <f t="shared" si="30"/>
        <v>5.5439870357466932E-3</v>
      </c>
      <c r="S84" s="39">
        <f t="shared" si="31"/>
        <v>6.6527844428960325E-3</v>
      </c>
    </row>
    <row r="85" spans="1:19" ht="28.8">
      <c r="A85" s="1">
        <v>13</v>
      </c>
      <c r="B85" s="10" t="s">
        <v>508</v>
      </c>
      <c r="C85" s="14" t="s">
        <v>509</v>
      </c>
      <c r="D85" s="7">
        <v>1</v>
      </c>
      <c r="E85" s="10">
        <v>20</v>
      </c>
      <c r="F85" s="10">
        <v>20</v>
      </c>
      <c r="G85" s="7">
        <v>0.5</v>
      </c>
      <c r="H85" s="33">
        <f t="shared" si="28"/>
        <v>0.6</v>
      </c>
      <c r="I85" s="7" t="b">
        <v>1</v>
      </c>
      <c r="J85" s="31"/>
      <c r="K85" s="10" t="s">
        <v>568</v>
      </c>
      <c r="L85" s="7">
        <f t="shared" si="25"/>
        <v>20</v>
      </c>
      <c r="M85" s="7">
        <f t="shared" si="26"/>
        <v>20</v>
      </c>
      <c r="N85" s="10">
        <f>AVERAGE(L85,M85)</f>
        <v>20</v>
      </c>
      <c r="O85" s="37">
        <f t="shared" si="29"/>
        <v>5.8823529411764705E-2</v>
      </c>
      <c r="P85" s="34">
        <f t="shared" si="33"/>
        <v>7.8539816339744828E-2</v>
      </c>
      <c r="Q85" s="34">
        <f t="shared" si="33"/>
        <v>9.4247779607693788E-2</v>
      </c>
      <c r="R85" s="39">
        <f t="shared" si="30"/>
        <v>4.6199891964555781E-3</v>
      </c>
      <c r="S85" s="39">
        <f t="shared" si="31"/>
        <v>5.5439870357466932E-3</v>
      </c>
    </row>
    <row r="86" spans="1:19">
      <c r="A86" s="1">
        <v>14</v>
      </c>
      <c r="B86" s="10" t="s">
        <v>286</v>
      </c>
      <c r="C86" s="11" t="s">
        <v>287</v>
      </c>
      <c r="D86" s="7">
        <v>13</v>
      </c>
      <c r="E86" s="10">
        <v>105</v>
      </c>
      <c r="F86" s="10">
        <v>115</v>
      </c>
      <c r="G86" s="7">
        <v>1</v>
      </c>
      <c r="H86" s="33">
        <f t="shared" si="28"/>
        <v>1</v>
      </c>
      <c r="I86" s="10"/>
      <c r="J86" s="32"/>
      <c r="K86" s="10"/>
      <c r="L86" s="7">
        <f t="shared" si="25"/>
        <v>1365</v>
      </c>
      <c r="M86" s="7">
        <f t="shared" si="26"/>
        <v>1495</v>
      </c>
      <c r="N86" s="10">
        <f>AVERAGE(L86,M86)</f>
        <v>1430</v>
      </c>
      <c r="O86" s="37">
        <f t="shared" si="29"/>
        <v>5.8823529411764705E-2</v>
      </c>
      <c r="P86" s="34">
        <f t="shared" ref="P86:Q91" si="34">IF(G86=1,1/COUNTIF($G$86:$G$91,1),G86/2*$R$1/161*(PI()/10))</f>
        <v>0.25</v>
      </c>
      <c r="Q86" s="34">
        <f t="shared" si="34"/>
        <v>0.25</v>
      </c>
      <c r="R86" s="39">
        <f t="shared" si="30"/>
        <v>1.4705882352941176E-2</v>
      </c>
      <c r="S86" s="39">
        <f t="shared" si="31"/>
        <v>1.4705882352941176E-2</v>
      </c>
    </row>
    <row r="87" spans="1:19">
      <c r="A87" s="1">
        <v>14</v>
      </c>
      <c r="B87" s="10" t="s">
        <v>288</v>
      </c>
      <c r="C87" s="11" t="s">
        <v>289</v>
      </c>
      <c r="D87" s="7">
        <v>14</v>
      </c>
      <c r="E87" s="10">
        <v>105</v>
      </c>
      <c r="F87" s="10">
        <v>110</v>
      </c>
      <c r="G87" s="7">
        <v>1</v>
      </c>
      <c r="H87" s="33">
        <f t="shared" si="28"/>
        <v>1</v>
      </c>
      <c r="I87" s="10"/>
      <c r="J87" s="32"/>
      <c r="K87" s="10"/>
      <c r="L87" s="7">
        <f t="shared" si="25"/>
        <v>1470</v>
      </c>
      <c r="M87" s="7">
        <f t="shared" si="26"/>
        <v>1540</v>
      </c>
      <c r="N87" s="10">
        <f t="shared" si="24"/>
        <v>1505</v>
      </c>
      <c r="O87" s="37">
        <f t="shared" si="29"/>
        <v>5.8823529411764705E-2</v>
      </c>
      <c r="P87" s="34">
        <f t="shared" si="34"/>
        <v>0.25</v>
      </c>
      <c r="Q87" s="34">
        <f t="shared" si="34"/>
        <v>0.25</v>
      </c>
      <c r="R87" s="39">
        <f t="shared" si="30"/>
        <v>1.4705882352941176E-2</v>
      </c>
      <c r="S87" s="39">
        <f t="shared" si="31"/>
        <v>1.4705882352941176E-2</v>
      </c>
    </row>
    <row r="88" spans="1:19">
      <c r="A88" s="1">
        <v>14</v>
      </c>
      <c r="B88" s="10" t="s">
        <v>243</v>
      </c>
      <c r="C88" s="11" t="s">
        <v>244</v>
      </c>
      <c r="D88" s="7">
        <v>14</v>
      </c>
      <c r="E88" s="10">
        <v>130</v>
      </c>
      <c r="F88" s="10">
        <v>145</v>
      </c>
      <c r="G88" s="7">
        <v>1</v>
      </c>
      <c r="H88" s="33">
        <f t="shared" si="28"/>
        <v>1</v>
      </c>
      <c r="I88" s="10"/>
      <c r="J88" s="32"/>
      <c r="K88" s="10"/>
      <c r="L88" s="7">
        <f t="shared" si="25"/>
        <v>1820</v>
      </c>
      <c r="M88" s="7">
        <f t="shared" si="26"/>
        <v>2030</v>
      </c>
      <c r="N88" s="10">
        <f t="shared" si="24"/>
        <v>1925</v>
      </c>
      <c r="O88" s="37">
        <f t="shared" si="29"/>
        <v>5.8823529411764705E-2</v>
      </c>
      <c r="P88" s="34">
        <f t="shared" si="34"/>
        <v>0.25</v>
      </c>
      <c r="Q88" s="34">
        <f t="shared" si="34"/>
        <v>0.25</v>
      </c>
      <c r="R88" s="39">
        <f t="shared" si="30"/>
        <v>1.4705882352941176E-2</v>
      </c>
      <c r="S88" s="39">
        <f t="shared" si="31"/>
        <v>1.4705882352941176E-2</v>
      </c>
    </row>
    <row r="89" spans="1:19">
      <c r="A89" s="1">
        <v>14</v>
      </c>
      <c r="B89" s="10" t="s">
        <v>261</v>
      </c>
      <c r="C89" s="11" t="s">
        <v>262</v>
      </c>
      <c r="D89" s="7">
        <v>14</v>
      </c>
      <c r="E89" s="10">
        <v>135</v>
      </c>
      <c r="F89" s="10">
        <v>144</v>
      </c>
      <c r="G89" s="7">
        <v>1</v>
      </c>
      <c r="H89" s="33">
        <f t="shared" si="28"/>
        <v>1</v>
      </c>
      <c r="I89" s="10"/>
      <c r="J89" s="32"/>
      <c r="K89" s="10"/>
      <c r="L89" s="7">
        <f t="shared" si="25"/>
        <v>1890</v>
      </c>
      <c r="M89" s="7">
        <f t="shared" si="26"/>
        <v>2016</v>
      </c>
      <c r="N89" s="10">
        <f t="shared" si="24"/>
        <v>1953</v>
      </c>
      <c r="O89" s="37">
        <f t="shared" si="29"/>
        <v>5.8823529411764705E-2</v>
      </c>
      <c r="P89" s="34">
        <f t="shared" si="34"/>
        <v>0.25</v>
      </c>
      <c r="Q89" s="34">
        <f t="shared" si="34"/>
        <v>0.25</v>
      </c>
      <c r="R89" s="39">
        <f t="shared" si="30"/>
        <v>1.4705882352941176E-2</v>
      </c>
      <c r="S89" s="39">
        <f t="shared" si="31"/>
        <v>1.4705882352941176E-2</v>
      </c>
    </row>
    <row r="90" spans="1:19" ht="28.8">
      <c r="A90" s="1">
        <v>14</v>
      </c>
      <c r="B90" s="10" t="s">
        <v>500</v>
      </c>
      <c r="C90" s="14" t="s">
        <v>517</v>
      </c>
      <c r="D90" s="7">
        <v>1</v>
      </c>
      <c r="E90" s="10">
        <v>20</v>
      </c>
      <c r="F90" s="10">
        <v>20</v>
      </c>
      <c r="G90" s="7">
        <v>0.5</v>
      </c>
      <c r="H90" s="33">
        <f t="shared" si="28"/>
        <v>0.6</v>
      </c>
      <c r="I90" s="7" t="b">
        <v>1</v>
      </c>
      <c r="J90" s="31"/>
      <c r="K90" s="10" t="s">
        <v>570</v>
      </c>
      <c r="L90" s="7">
        <f t="shared" si="25"/>
        <v>20</v>
      </c>
      <c r="M90" s="7">
        <f t="shared" si="26"/>
        <v>20</v>
      </c>
      <c r="N90" s="10">
        <f t="shared" si="24"/>
        <v>20</v>
      </c>
      <c r="O90" s="37">
        <f t="shared" si="29"/>
        <v>5.8823529411764705E-2</v>
      </c>
      <c r="P90" s="34">
        <f t="shared" si="34"/>
        <v>7.8539816339744828E-2</v>
      </c>
      <c r="Q90" s="34">
        <f t="shared" si="34"/>
        <v>9.4247779607693788E-2</v>
      </c>
      <c r="R90" s="39">
        <f t="shared" si="30"/>
        <v>4.6199891964555781E-3</v>
      </c>
      <c r="S90" s="39">
        <f t="shared" si="31"/>
        <v>5.5439870357466932E-3</v>
      </c>
    </row>
    <row r="91" spans="1:19" ht="28.8">
      <c r="A91" s="1">
        <v>14</v>
      </c>
      <c r="B91" s="10" t="s">
        <v>515</v>
      </c>
      <c r="C91" s="14" t="s">
        <v>516</v>
      </c>
      <c r="D91" s="7">
        <v>1</v>
      </c>
      <c r="E91" s="10">
        <v>20</v>
      </c>
      <c r="F91" s="10">
        <v>20</v>
      </c>
      <c r="G91" s="7">
        <v>0.5</v>
      </c>
      <c r="H91" s="33">
        <f t="shared" si="28"/>
        <v>0.6</v>
      </c>
      <c r="I91" s="7" t="b">
        <v>1</v>
      </c>
      <c r="J91" s="31"/>
      <c r="K91" s="10" t="s">
        <v>569</v>
      </c>
      <c r="L91" s="7">
        <f t="shared" si="25"/>
        <v>20</v>
      </c>
      <c r="M91" s="7">
        <f t="shared" si="26"/>
        <v>20</v>
      </c>
      <c r="N91" s="10">
        <f>AVERAGE(L91,M91)</f>
        <v>20</v>
      </c>
      <c r="O91" s="37">
        <f t="shared" si="29"/>
        <v>5.8823529411764705E-2</v>
      </c>
      <c r="P91" s="34">
        <f t="shared" si="34"/>
        <v>7.8539816339744828E-2</v>
      </c>
      <c r="Q91" s="34">
        <f t="shared" si="34"/>
        <v>9.4247779607693788E-2</v>
      </c>
      <c r="R91" s="39">
        <f t="shared" si="30"/>
        <v>4.6199891964555781E-3</v>
      </c>
      <c r="S91" s="39">
        <f t="shared" si="31"/>
        <v>5.5439870357466932E-3</v>
      </c>
    </row>
    <row r="92" spans="1:19">
      <c r="A92" s="1">
        <v>15</v>
      </c>
      <c r="B92" s="10" t="s">
        <v>292</v>
      </c>
      <c r="C92" s="11" t="s">
        <v>293</v>
      </c>
      <c r="D92" s="7">
        <v>14</v>
      </c>
      <c r="E92" s="10">
        <v>102</v>
      </c>
      <c r="F92" s="10">
        <v>114</v>
      </c>
      <c r="G92" s="7">
        <v>1</v>
      </c>
      <c r="H92" s="33">
        <f t="shared" si="28"/>
        <v>1</v>
      </c>
      <c r="I92" s="10"/>
      <c r="J92" s="32"/>
      <c r="K92" s="10"/>
      <c r="L92" s="7">
        <f t="shared" si="25"/>
        <v>1428</v>
      </c>
      <c r="M92" s="7">
        <f t="shared" si="26"/>
        <v>1596</v>
      </c>
      <c r="N92" s="10">
        <f>AVERAGE(L92,M92)</f>
        <v>1512</v>
      </c>
      <c r="O92" s="37">
        <f t="shared" si="29"/>
        <v>5.8823529411764705E-2</v>
      </c>
      <c r="P92" s="34">
        <f t="shared" ref="P92:Q98" si="35">IF(G92=1,1/COUNTIF($G$92:$G$98,1),G92/2*$R$1/161*(PI()/10))</f>
        <v>0.25</v>
      </c>
      <c r="Q92" s="34">
        <f t="shared" si="35"/>
        <v>0.25</v>
      </c>
      <c r="R92" s="39">
        <f t="shared" si="30"/>
        <v>1.4705882352941176E-2</v>
      </c>
      <c r="S92" s="39">
        <f t="shared" si="31"/>
        <v>1.4705882352941176E-2</v>
      </c>
    </row>
    <row r="93" spans="1:19">
      <c r="A93" s="1">
        <v>15</v>
      </c>
      <c r="B93" s="10" t="s">
        <v>255</v>
      </c>
      <c r="C93" s="11" t="s">
        <v>256</v>
      </c>
      <c r="D93" s="7">
        <v>15</v>
      </c>
      <c r="E93" s="10">
        <v>124</v>
      </c>
      <c r="F93" s="10">
        <v>145</v>
      </c>
      <c r="G93" s="7">
        <v>1</v>
      </c>
      <c r="H93" s="33">
        <f t="shared" si="28"/>
        <v>1</v>
      </c>
      <c r="I93" s="10"/>
      <c r="J93" s="32"/>
      <c r="K93" s="10"/>
      <c r="L93" s="7">
        <f t="shared" si="25"/>
        <v>1860</v>
      </c>
      <c r="M93" s="7">
        <f t="shared" si="26"/>
        <v>2175</v>
      </c>
      <c r="N93" s="10">
        <f t="shared" si="24"/>
        <v>2017.5</v>
      </c>
      <c r="O93" s="37">
        <f t="shared" si="29"/>
        <v>5.8823529411764705E-2</v>
      </c>
      <c r="P93" s="34">
        <f t="shared" si="35"/>
        <v>0.25</v>
      </c>
      <c r="Q93" s="34">
        <f t="shared" si="35"/>
        <v>0.25</v>
      </c>
      <c r="R93" s="39">
        <f t="shared" si="30"/>
        <v>1.4705882352941176E-2</v>
      </c>
      <c r="S93" s="39">
        <f t="shared" si="31"/>
        <v>1.4705882352941176E-2</v>
      </c>
    </row>
    <row r="94" spans="1:19" ht="28.8">
      <c r="A94" s="1">
        <v>15</v>
      </c>
      <c r="B94" s="12" t="s">
        <v>480</v>
      </c>
      <c r="C94" s="24" t="s">
        <v>524</v>
      </c>
      <c r="D94" s="7">
        <v>-20</v>
      </c>
      <c r="E94" s="10">
        <v>124</v>
      </c>
      <c r="F94" s="10">
        <v>128</v>
      </c>
      <c r="G94" s="7">
        <v>1.4</v>
      </c>
      <c r="H94" s="33">
        <f t="shared" si="28"/>
        <v>1.68</v>
      </c>
      <c r="I94" s="10"/>
      <c r="J94" s="32" t="b">
        <v>1</v>
      </c>
      <c r="K94" s="10"/>
      <c r="L94" s="7">
        <f t="shared" si="25"/>
        <v>-2480</v>
      </c>
      <c r="M94" s="7">
        <f t="shared" si="26"/>
        <v>-2560</v>
      </c>
      <c r="N94" s="10">
        <f t="shared" ref="N94:N102" si="36">AVERAGE(L94,M94)</f>
        <v>-2520</v>
      </c>
      <c r="O94" s="37">
        <f t="shared" si="29"/>
        <v>5.8823529411764705E-2</v>
      </c>
      <c r="P94" s="34">
        <f t="shared" si="35"/>
        <v>0.2199114857512855</v>
      </c>
      <c r="Q94" s="34">
        <f t="shared" si="35"/>
        <v>0.26389378290154264</v>
      </c>
      <c r="R94" s="39">
        <f t="shared" si="30"/>
        <v>1.2935969750075616E-2</v>
      </c>
      <c r="S94" s="39">
        <f t="shared" si="31"/>
        <v>1.5523163700090744E-2</v>
      </c>
    </row>
    <row r="95" spans="1:19">
      <c r="A95" s="1">
        <v>15</v>
      </c>
      <c r="B95" s="10" t="s">
        <v>277</v>
      </c>
      <c r="C95" s="11" t="s">
        <v>278</v>
      </c>
      <c r="D95" s="7">
        <v>15</v>
      </c>
      <c r="E95" s="10">
        <v>126</v>
      </c>
      <c r="F95" s="10">
        <v>131</v>
      </c>
      <c r="G95" s="7">
        <v>1</v>
      </c>
      <c r="H95" s="33">
        <f t="shared" si="28"/>
        <v>1</v>
      </c>
      <c r="L95" s="7">
        <f t="shared" si="25"/>
        <v>1890</v>
      </c>
      <c r="M95" s="7">
        <f t="shared" si="26"/>
        <v>1965</v>
      </c>
      <c r="N95" s="10">
        <f t="shared" si="36"/>
        <v>1927.5</v>
      </c>
      <c r="O95" s="37">
        <f t="shared" si="29"/>
        <v>5.8823529411764705E-2</v>
      </c>
      <c r="P95" s="34">
        <f t="shared" si="35"/>
        <v>0.25</v>
      </c>
      <c r="Q95" s="34">
        <f t="shared" si="35"/>
        <v>0.25</v>
      </c>
      <c r="R95" s="39">
        <f t="shared" si="30"/>
        <v>1.4705882352941176E-2</v>
      </c>
      <c r="S95" s="39">
        <f t="shared" si="31"/>
        <v>1.4705882352941176E-2</v>
      </c>
    </row>
    <row r="96" spans="1:19">
      <c r="A96" s="1">
        <v>15</v>
      </c>
      <c r="B96" s="10" t="s">
        <v>285</v>
      </c>
      <c r="C96" s="11" t="s">
        <v>284</v>
      </c>
      <c r="D96" s="7">
        <v>15</v>
      </c>
      <c r="E96" s="10">
        <v>137</v>
      </c>
      <c r="F96" s="10">
        <v>141</v>
      </c>
      <c r="G96" s="7">
        <v>1</v>
      </c>
      <c r="H96" s="33">
        <f t="shared" si="28"/>
        <v>1</v>
      </c>
      <c r="I96" s="10"/>
      <c r="J96" s="32"/>
      <c r="K96" s="10"/>
      <c r="L96" s="7">
        <f t="shared" si="25"/>
        <v>2055</v>
      </c>
      <c r="M96" s="7">
        <f t="shared" si="26"/>
        <v>2115</v>
      </c>
      <c r="N96" s="10">
        <f t="shared" si="36"/>
        <v>2085</v>
      </c>
      <c r="O96" s="37">
        <f t="shared" si="29"/>
        <v>5.8823529411764705E-2</v>
      </c>
      <c r="P96" s="34">
        <f t="shared" si="35"/>
        <v>0.25</v>
      </c>
      <c r="Q96" s="34">
        <f t="shared" si="35"/>
        <v>0.25</v>
      </c>
      <c r="R96" s="39">
        <f t="shared" si="30"/>
        <v>1.4705882352941176E-2</v>
      </c>
      <c r="S96" s="39">
        <f t="shared" si="31"/>
        <v>1.4705882352941176E-2</v>
      </c>
    </row>
    <row r="97" spans="1:19" ht="28.8">
      <c r="A97" s="1">
        <v>15</v>
      </c>
      <c r="B97" s="10" t="s">
        <v>512</v>
      </c>
      <c r="C97" s="14" t="s">
        <v>513</v>
      </c>
      <c r="D97" s="7">
        <v>1</v>
      </c>
      <c r="E97" s="10">
        <v>20</v>
      </c>
      <c r="F97" s="10">
        <v>20</v>
      </c>
      <c r="G97" s="7">
        <v>0.3</v>
      </c>
      <c r="H97" s="33">
        <f t="shared" si="28"/>
        <v>0.36</v>
      </c>
      <c r="I97" s="7" t="b">
        <v>1</v>
      </c>
      <c r="J97" s="31"/>
      <c r="K97" s="10" t="s">
        <v>568</v>
      </c>
      <c r="L97" s="7">
        <f t="shared" si="25"/>
        <v>20</v>
      </c>
      <c r="M97" s="7">
        <f t="shared" si="26"/>
        <v>20</v>
      </c>
      <c r="N97" s="10">
        <f>AVERAGE(L97,M97)</f>
        <v>20</v>
      </c>
      <c r="O97" s="37">
        <f t="shared" si="29"/>
        <v>5.8823529411764705E-2</v>
      </c>
      <c r="P97" s="34">
        <f t="shared" si="35"/>
        <v>4.7123889803846894E-2</v>
      </c>
      <c r="Q97" s="34">
        <f t="shared" si="35"/>
        <v>5.6548667764616277E-2</v>
      </c>
      <c r="R97" s="39">
        <f t="shared" si="30"/>
        <v>2.7719935178733466E-3</v>
      </c>
      <c r="S97" s="39">
        <f t="shared" si="31"/>
        <v>3.3263922214480162E-3</v>
      </c>
    </row>
    <row r="98" spans="1:19" ht="28.8">
      <c r="A98" s="1">
        <v>15</v>
      </c>
      <c r="B98" s="10" t="s">
        <v>485</v>
      </c>
      <c r="C98" s="14" t="s">
        <v>486</v>
      </c>
      <c r="D98" s="7">
        <v>1</v>
      </c>
      <c r="E98" s="10">
        <v>20</v>
      </c>
      <c r="F98" s="10">
        <v>20</v>
      </c>
      <c r="G98" s="7">
        <v>0.3</v>
      </c>
      <c r="H98" s="33">
        <f t="shared" si="28"/>
        <v>0.36</v>
      </c>
      <c r="I98" s="7" t="b">
        <v>1</v>
      </c>
      <c r="J98" s="31"/>
      <c r="K98" s="10" t="s">
        <v>570</v>
      </c>
      <c r="L98" s="7">
        <f t="shared" ref="L98:L113" si="37">D98*E98</f>
        <v>20</v>
      </c>
      <c r="M98" s="7">
        <f t="shared" ref="M98:M113" si="38">D98*F98</f>
        <v>20</v>
      </c>
      <c r="N98" s="10">
        <f>AVERAGE(L98,M98)</f>
        <v>20</v>
      </c>
      <c r="O98" s="37">
        <f t="shared" si="29"/>
        <v>5.8823529411764705E-2</v>
      </c>
      <c r="P98" s="34">
        <f t="shared" si="35"/>
        <v>4.7123889803846894E-2</v>
      </c>
      <c r="Q98" s="34">
        <f t="shared" si="35"/>
        <v>5.6548667764616277E-2</v>
      </c>
      <c r="R98" s="39">
        <f t="shared" si="30"/>
        <v>2.7719935178733466E-3</v>
      </c>
      <c r="S98" s="39">
        <f t="shared" si="31"/>
        <v>3.3263922214480162E-3</v>
      </c>
    </row>
    <row r="99" spans="1:19">
      <c r="A99" s="1">
        <v>16</v>
      </c>
      <c r="B99" s="10" t="s">
        <v>279</v>
      </c>
      <c r="C99" s="11" t="s">
        <v>280</v>
      </c>
      <c r="D99" s="7">
        <v>15</v>
      </c>
      <c r="E99" s="10">
        <v>126</v>
      </c>
      <c r="F99" s="10">
        <v>135</v>
      </c>
      <c r="G99" s="7">
        <v>1</v>
      </c>
      <c r="H99" s="33">
        <f t="shared" si="28"/>
        <v>1</v>
      </c>
      <c r="I99" s="10"/>
      <c r="J99" s="32"/>
      <c r="K99" s="10"/>
      <c r="L99" s="7">
        <f t="shared" si="37"/>
        <v>1890</v>
      </c>
      <c r="M99" s="7">
        <f t="shared" si="38"/>
        <v>2025</v>
      </c>
      <c r="N99" s="10">
        <f t="shared" si="36"/>
        <v>1957.5</v>
      </c>
      <c r="O99" s="37">
        <f t="shared" si="29"/>
        <v>5.8823529411764705E-2</v>
      </c>
      <c r="P99" s="34">
        <f t="shared" ref="P99:Q104" si="39">IF(G99=1,1/COUNTIF($G$99:$G$104,1),G99/2*$R$1/161*(PI()/10))</f>
        <v>0.33333333333333331</v>
      </c>
      <c r="Q99" s="34">
        <f t="shared" si="39"/>
        <v>0.33333333333333331</v>
      </c>
      <c r="R99" s="39">
        <f t="shared" si="30"/>
        <v>1.9607843137254902E-2</v>
      </c>
      <c r="S99" s="39">
        <f t="shared" si="31"/>
        <v>1.9607843137254902E-2</v>
      </c>
    </row>
    <row r="100" spans="1:19">
      <c r="A100" s="1">
        <v>16</v>
      </c>
      <c r="B100" s="10" t="s">
        <v>269</v>
      </c>
      <c r="C100" s="11" t="s">
        <v>270</v>
      </c>
      <c r="D100" s="7">
        <v>15</v>
      </c>
      <c r="E100" s="10">
        <v>140</v>
      </c>
      <c r="F100" s="10">
        <v>149</v>
      </c>
      <c r="G100" s="7">
        <v>1</v>
      </c>
      <c r="H100" s="33">
        <f t="shared" si="28"/>
        <v>1</v>
      </c>
      <c r="I100" s="10"/>
      <c r="J100" s="32"/>
      <c r="K100" s="10"/>
      <c r="L100" s="7">
        <f t="shared" si="37"/>
        <v>2100</v>
      </c>
      <c r="M100" s="7">
        <f t="shared" si="38"/>
        <v>2235</v>
      </c>
      <c r="N100" s="10">
        <f t="shared" si="36"/>
        <v>2167.5</v>
      </c>
      <c r="O100" s="37">
        <f t="shared" si="29"/>
        <v>5.8823529411764705E-2</v>
      </c>
      <c r="P100" s="34">
        <f t="shared" si="39"/>
        <v>0.33333333333333331</v>
      </c>
      <c r="Q100" s="34">
        <f t="shared" si="39"/>
        <v>0.33333333333333331</v>
      </c>
      <c r="R100" s="39">
        <f t="shared" si="30"/>
        <v>1.9607843137254902E-2</v>
      </c>
      <c r="S100" s="39">
        <f t="shared" si="31"/>
        <v>1.9607843137254902E-2</v>
      </c>
    </row>
    <row r="101" spans="1:19">
      <c r="A101" s="1">
        <v>16</v>
      </c>
      <c r="B101" s="10" t="s">
        <v>263</v>
      </c>
      <c r="C101" s="11" t="s">
        <v>264</v>
      </c>
      <c r="D101" s="7">
        <v>16</v>
      </c>
      <c r="E101" s="10">
        <v>162</v>
      </c>
      <c r="F101" s="10">
        <v>166</v>
      </c>
      <c r="G101" s="7">
        <v>1</v>
      </c>
      <c r="H101" s="33">
        <f t="shared" si="28"/>
        <v>1</v>
      </c>
      <c r="I101" s="10"/>
      <c r="J101" s="32"/>
      <c r="K101" s="10"/>
      <c r="L101" s="7">
        <f t="shared" si="37"/>
        <v>2592</v>
      </c>
      <c r="M101" s="7">
        <f t="shared" si="38"/>
        <v>2656</v>
      </c>
      <c r="N101" s="10">
        <f t="shared" si="36"/>
        <v>2624</v>
      </c>
      <c r="O101" s="37">
        <f t="shared" si="29"/>
        <v>5.8823529411764705E-2</v>
      </c>
      <c r="P101" s="34">
        <f t="shared" si="39"/>
        <v>0.33333333333333331</v>
      </c>
      <c r="Q101" s="34">
        <f t="shared" si="39"/>
        <v>0.33333333333333331</v>
      </c>
      <c r="R101" s="39">
        <f t="shared" si="30"/>
        <v>1.9607843137254902E-2</v>
      </c>
      <c r="S101" s="39">
        <f t="shared" si="31"/>
        <v>1.9607843137254902E-2</v>
      </c>
    </row>
    <row r="102" spans="1:19" ht="28.8">
      <c r="A102" s="1">
        <v>16</v>
      </c>
      <c r="B102" s="12" t="s">
        <v>481</v>
      </c>
      <c r="C102" s="29" t="s">
        <v>525</v>
      </c>
      <c r="D102" s="7">
        <v>-20</v>
      </c>
      <c r="E102" s="10">
        <v>156</v>
      </c>
      <c r="F102" s="10">
        <v>166</v>
      </c>
      <c r="G102" s="7">
        <v>1.4</v>
      </c>
      <c r="H102" s="33">
        <f t="shared" si="28"/>
        <v>1.68</v>
      </c>
      <c r="I102" s="10"/>
      <c r="J102" s="32" t="b">
        <v>1</v>
      </c>
      <c r="K102" s="10"/>
      <c r="L102" s="7">
        <f t="shared" si="37"/>
        <v>-3120</v>
      </c>
      <c r="M102" s="7">
        <f t="shared" si="38"/>
        <v>-3320</v>
      </c>
      <c r="N102" s="10">
        <f t="shared" si="36"/>
        <v>-3220</v>
      </c>
      <c r="O102" s="37">
        <f t="shared" si="29"/>
        <v>5.8823529411764705E-2</v>
      </c>
      <c r="P102" s="34">
        <f t="shared" si="39"/>
        <v>0.2199114857512855</v>
      </c>
      <c r="Q102" s="34">
        <f t="shared" si="39"/>
        <v>0.26389378290154264</v>
      </c>
      <c r="R102" s="39">
        <f t="shared" si="30"/>
        <v>1.2935969750075616E-2</v>
      </c>
      <c r="S102" s="39">
        <f t="shared" si="31"/>
        <v>1.5523163700090744E-2</v>
      </c>
    </row>
    <row r="103" spans="1:19" ht="28.8">
      <c r="A103" s="1">
        <v>16</v>
      </c>
      <c r="B103" s="10" t="s">
        <v>510</v>
      </c>
      <c r="C103" s="14" t="s">
        <v>511</v>
      </c>
      <c r="D103" s="7">
        <v>1</v>
      </c>
      <c r="E103" s="10">
        <v>20</v>
      </c>
      <c r="F103" s="10">
        <v>20</v>
      </c>
      <c r="G103" s="7">
        <v>0.3</v>
      </c>
      <c r="H103" s="33">
        <f t="shared" si="28"/>
        <v>0.36</v>
      </c>
      <c r="I103" s="7" t="b">
        <v>1</v>
      </c>
      <c r="J103" s="31"/>
      <c r="K103" s="10" t="s">
        <v>569</v>
      </c>
      <c r="L103" s="7">
        <f t="shared" si="37"/>
        <v>20</v>
      </c>
      <c r="M103" s="7">
        <f t="shared" si="38"/>
        <v>20</v>
      </c>
      <c r="N103" s="10">
        <f t="shared" ref="N103:N111" si="40">AVERAGE(L103,M103)</f>
        <v>20</v>
      </c>
      <c r="O103" s="37">
        <f t="shared" si="29"/>
        <v>5.8823529411764705E-2</v>
      </c>
      <c r="P103" s="34">
        <f t="shared" si="39"/>
        <v>4.7123889803846894E-2</v>
      </c>
      <c r="Q103" s="34">
        <f t="shared" si="39"/>
        <v>5.6548667764616277E-2</v>
      </c>
      <c r="R103" s="39">
        <f t="shared" si="30"/>
        <v>2.7719935178733466E-3</v>
      </c>
      <c r="S103" s="39">
        <f t="shared" si="31"/>
        <v>3.3263922214480162E-3</v>
      </c>
    </row>
    <row r="104" spans="1:19" ht="28.8">
      <c r="A104" s="1">
        <v>16</v>
      </c>
      <c r="B104" s="10" t="s">
        <v>502</v>
      </c>
      <c r="C104" s="14" t="s">
        <v>514</v>
      </c>
      <c r="D104" s="7">
        <v>1</v>
      </c>
      <c r="E104" s="10">
        <v>20</v>
      </c>
      <c r="F104" s="10">
        <v>20</v>
      </c>
      <c r="G104" s="7">
        <v>0.1</v>
      </c>
      <c r="H104" s="33">
        <f t="shared" si="28"/>
        <v>0.12</v>
      </c>
      <c r="I104" s="7" t="b">
        <v>1</v>
      </c>
      <c r="J104" s="31"/>
      <c r="K104" s="10" t="s">
        <v>568</v>
      </c>
      <c r="L104" s="7">
        <f t="shared" si="37"/>
        <v>20</v>
      </c>
      <c r="M104" s="7">
        <f t="shared" si="38"/>
        <v>20</v>
      </c>
      <c r="N104" s="10">
        <f t="shared" si="40"/>
        <v>20</v>
      </c>
      <c r="O104" s="37">
        <f t="shared" si="29"/>
        <v>5.8823529411764705E-2</v>
      </c>
      <c r="P104" s="34">
        <f t="shared" si="39"/>
        <v>1.5707963267948967E-2</v>
      </c>
      <c r="Q104" s="34">
        <f t="shared" si="39"/>
        <v>1.8849555921538759E-2</v>
      </c>
      <c r="R104" s="39">
        <f t="shared" si="30"/>
        <v>9.2399783929111574E-4</v>
      </c>
      <c r="S104" s="39">
        <f t="shared" si="31"/>
        <v>1.1087974071493387E-3</v>
      </c>
    </row>
    <row r="105" spans="1:19">
      <c r="A105" s="1">
        <v>17</v>
      </c>
      <c r="B105" s="10" t="s">
        <v>290</v>
      </c>
      <c r="C105" s="11" t="s">
        <v>291</v>
      </c>
      <c r="D105" s="7">
        <v>16</v>
      </c>
      <c r="E105" s="10">
        <v>151</v>
      </c>
      <c r="F105" s="10">
        <v>155</v>
      </c>
      <c r="G105" s="7">
        <v>1</v>
      </c>
      <c r="H105" s="33">
        <f t="shared" si="28"/>
        <v>1</v>
      </c>
      <c r="I105" s="10"/>
      <c r="J105" s="32"/>
      <c r="K105" s="10"/>
      <c r="L105" s="7">
        <f t="shared" si="37"/>
        <v>2416</v>
      </c>
      <c r="M105" s="7">
        <f t="shared" si="38"/>
        <v>2480</v>
      </c>
      <c r="N105" s="10">
        <f t="shared" si="40"/>
        <v>2448</v>
      </c>
      <c r="O105" s="37">
        <f t="shared" si="29"/>
        <v>5.8823529411764705E-2</v>
      </c>
      <c r="P105" s="34">
        <f t="shared" ref="P105:P113" si="41">IF(G105=1,1/COUNTIF($G$105:$G$113,1),G105/2*$R$1/161*(PI()/10))</f>
        <v>0.2</v>
      </c>
      <c r="Q105" s="34">
        <f t="shared" ref="Q105:Q113" si="42">IF(H105=1,1/COUNTIF($G$105:$G$113,1),H105/2*$R$1/161*(PI()/10))</f>
        <v>0.2</v>
      </c>
      <c r="R105" s="39">
        <f t="shared" si="30"/>
        <v>1.1764705882352941E-2</v>
      </c>
      <c r="S105" s="39">
        <f t="shared" si="31"/>
        <v>1.1764705882352941E-2</v>
      </c>
    </row>
    <row r="106" spans="1:19">
      <c r="A106" s="1">
        <v>17</v>
      </c>
      <c r="B106" s="10" t="s">
        <v>283</v>
      </c>
      <c r="C106" s="11" t="s">
        <v>284</v>
      </c>
      <c r="D106" s="7">
        <v>16</v>
      </c>
      <c r="E106" s="10">
        <v>163</v>
      </c>
      <c r="F106" s="10">
        <v>166</v>
      </c>
      <c r="G106" s="7">
        <v>1</v>
      </c>
      <c r="H106" s="33">
        <f t="shared" si="28"/>
        <v>1</v>
      </c>
      <c r="I106" s="10"/>
      <c r="J106" s="32"/>
      <c r="K106" s="10"/>
      <c r="L106" s="7">
        <f t="shared" si="37"/>
        <v>2608</v>
      </c>
      <c r="M106" s="7">
        <f t="shared" si="38"/>
        <v>2656</v>
      </c>
      <c r="N106" s="10">
        <f t="shared" si="40"/>
        <v>2632</v>
      </c>
      <c r="O106" s="37">
        <f t="shared" si="29"/>
        <v>5.8823529411764705E-2</v>
      </c>
      <c r="P106" s="34">
        <f t="shared" si="41"/>
        <v>0.2</v>
      </c>
      <c r="Q106" s="34">
        <f t="shared" si="42"/>
        <v>0.2</v>
      </c>
      <c r="R106" s="39">
        <f t="shared" si="30"/>
        <v>1.1764705882352941E-2</v>
      </c>
      <c r="S106" s="39">
        <f t="shared" si="31"/>
        <v>1.1764705882352941E-2</v>
      </c>
    </row>
    <row r="107" spans="1:19" ht="28.8">
      <c r="A107" s="1">
        <v>17</v>
      </c>
      <c r="B107" s="10" t="s">
        <v>506</v>
      </c>
      <c r="C107" s="14" t="s">
        <v>507</v>
      </c>
      <c r="D107" s="7">
        <v>1</v>
      </c>
      <c r="E107" s="10">
        <v>20</v>
      </c>
      <c r="F107" s="10">
        <v>20</v>
      </c>
      <c r="G107" s="7">
        <v>0.1</v>
      </c>
      <c r="H107" s="33">
        <f t="shared" si="28"/>
        <v>0.12</v>
      </c>
      <c r="I107" s="7" t="b">
        <v>1</v>
      </c>
      <c r="J107" s="31"/>
      <c r="K107" s="10" t="s">
        <v>570</v>
      </c>
      <c r="L107" s="7">
        <f t="shared" si="37"/>
        <v>20</v>
      </c>
      <c r="M107" s="7">
        <f t="shared" si="38"/>
        <v>20</v>
      </c>
      <c r="N107" s="10">
        <f t="shared" si="40"/>
        <v>20</v>
      </c>
      <c r="O107" s="37">
        <f t="shared" si="29"/>
        <v>5.8823529411764705E-2</v>
      </c>
      <c r="P107" s="34">
        <f t="shared" si="41"/>
        <v>1.5707963267948967E-2</v>
      </c>
      <c r="Q107" s="34">
        <f t="shared" si="42"/>
        <v>1.8849555921538759E-2</v>
      </c>
      <c r="R107" s="39">
        <f t="shared" si="30"/>
        <v>9.2399783929111574E-4</v>
      </c>
      <c r="S107" s="39">
        <f t="shared" si="31"/>
        <v>1.1087974071493387E-3</v>
      </c>
    </row>
    <row r="108" spans="1:19" ht="28.8">
      <c r="A108" s="1">
        <v>17</v>
      </c>
      <c r="B108" s="10" t="s">
        <v>484</v>
      </c>
      <c r="C108" s="14" t="s">
        <v>483</v>
      </c>
      <c r="D108" s="7">
        <v>1</v>
      </c>
      <c r="E108" s="10">
        <v>20</v>
      </c>
      <c r="F108" s="10">
        <v>20</v>
      </c>
      <c r="G108" s="7">
        <v>0.1</v>
      </c>
      <c r="H108" s="33">
        <f t="shared" si="28"/>
        <v>0.12</v>
      </c>
      <c r="I108" s="7" t="b">
        <v>1</v>
      </c>
      <c r="J108" s="31"/>
      <c r="K108" s="10" t="s">
        <v>569</v>
      </c>
      <c r="L108" s="7">
        <f t="shared" si="37"/>
        <v>20</v>
      </c>
      <c r="M108" s="7">
        <f t="shared" si="38"/>
        <v>20</v>
      </c>
      <c r="N108" s="10">
        <f t="shared" si="40"/>
        <v>20</v>
      </c>
      <c r="O108" s="37">
        <f t="shared" si="29"/>
        <v>5.8823529411764705E-2</v>
      </c>
      <c r="P108" s="34">
        <f t="shared" si="41"/>
        <v>1.5707963267948967E-2</v>
      </c>
      <c r="Q108" s="34">
        <f t="shared" si="42"/>
        <v>1.8849555921538759E-2</v>
      </c>
      <c r="R108" s="39">
        <f t="shared" si="30"/>
        <v>9.2399783929111574E-4</v>
      </c>
      <c r="S108" s="39">
        <f t="shared" si="31"/>
        <v>1.1087974071493387E-3</v>
      </c>
    </row>
    <row r="109" spans="1:19">
      <c r="A109" s="1">
        <v>17</v>
      </c>
      <c r="B109" s="10" t="s">
        <v>273</v>
      </c>
      <c r="C109" s="11" t="s">
        <v>274</v>
      </c>
      <c r="D109" s="7">
        <v>17</v>
      </c>
      <c r="E109" s="10">
        <v>151</v>
      </c>
      <c r="F109" s="10">
        <v>169</v>
      </c>
      <c r="G109" s="7">
        <v>1</v>
      </c>
      <c r="H109" s="33">
        <f t="shared" si="28"/>
        <v>1</v>
      </c>
      <c r="I109" s="10"/>
      <c r="J109" s="32"/>
      <c r="K109" s="10"/>
      <c r="L109" s="7">
        <f t="shared" si="37"/>
        <v>2567</v>
      </c>
      <c r="M109" s="7">
        <f t="shared" si="38"/>
        <v>2873</v>
      </c>
      <c r="N109" s="10">
        <f t="shared" si="40"/>
        <v>2720</v>
      </c>
      <c r="O109" s="37">
        <f t="shared" si="29"/>
        <v>5.8823529411764705E-2</v>
      </c>
      <c r="P109" s="34">
        <f t="shared" si="41"/>
        <v>0.2</v>
      </c>
      <c r="Q109" s="34">
        <f t="shared" si="42"/>
        <v>0.2</v>
      </c>
      <c r="R109" s="39">
        <f t="shared" si="30"/>
        <v>1.1764705882352941E-2</v>
      </c>
      <c r="S109" s="39">
        <f t="shared" si="31"/>
        <v>1.1764705882352941E-2</v>
      </c>
    </row>
    <row r="110" spans="1:19">
      <c r="A110" s="1">
        <v>17</v>
      </c>
      <c r="B110" s="10" t="s">
        <v>611</v>
      </c>
      <c r="C110" s="11" t="s">
        <v>612</v>
      </c>
      <c r="D110" s="7">
        <v>17</v>
      </c>
      <c r="E110" s="10">
        <v>153</v>
      </c>
      <c r="F110" s="10">
        <v>155</v>
      </c>
      <c r="G110" s="7">
        <v>1</v>
      </c>
      <c r="H110" s="33">
        <f t="shared" si="28"/>
        <v>1</v>
      </c>
      <c r="I110" s="10"/>
      <c r="J110" s="32"/>
      <c r="K110" s="10"/>
      <c r="L110" s="7">
        <f t="shared" si="37"/>
        <v>2601</v>
      </c>
      <c r="M110" s="7">
        <f t="shared" si="38"/>
        <v>2635</v>
      </c>
      <c r="N110" s="10">
        <f t="shared" si="40"/>
        <v>2618</v>
      </c>
      <c r="O110" s="37">
        <f t="shared" si="29"/>
        <v>5.8823529411764705E-2</v>
      </c>
      <c r="P110" s="34">
        <f t="shared" si="41"/>
        <v>0.2</v>
      </c>
      <c r="Q110" s="34">
        <f t="shared" si="42"/>
        <v>0.2</v>
      </c>
      <c r="R110" s="39">
        <f t="shared" si="30"/>
        <v>1.1764705882352941E-2</v>
      </c>
      <c r="S110" s="39">
        <f t="shared" si="31"/>
        <v>1.1764705882352941E-2</v>
      </c>
    </row>
    <row r="111" spans="1:19">
      <c r="A111" s="1">
        <v>17</v>
      </c>
      <c r="B111" s="10" t="s">
        <v>267</v>
      </c>
      <c r="C111" s="11" t="s">
        <v>268</v>
      </c>
      <c r="D111" s="7">
        <v>17</v>
      </c>
      <c r="E111" s="10">
        <v>166</v>
      </c>
      <c r="F111" s="10">
        <v>162</v>
      </c>
      <c r="G111" s="7">
        <v>1</v>
      </c>
      <c r="H111" s="33">
        <f t="shared" si="28"/>
        <v>1</v>
      </c>
      <c r="I111" s="10"/>
      <c r="J111" s="32"/>
      <c r="K111" s="10"/>
      <c r="L111" s="7">
        <f t="shared" si="37"/>
        <v>2822</v>
      </c>
      <c r="M111" s="7">
        <f t="shared" si="38"/>
        <v>2754</v>
      </c>
      <c r="N111" s="10">
        <f t="shared" si="40"/>
        <v>2788</v>
      </c>
      <c r="O111" s="37">
        <f t="shared" si="29"/>
        <v>5.8823529411764705E-2</v>
      </c>
      <c r="P111" s="34">
        <f t="shared" si="41"/>
        <v>0.2</v>
      </c>
      <c r="Q111" s="34">
        <f t="shared" si="42"/>
        <v>0.2</v>
      </c>
      <c r="R111" s="39">
        <f t="shared" si="30"/>
        <v>1.1764705882352941E-2</v>
      </c>
      <c r="S111" s="39">
        <f t="shared" si="31"/>
        <v>1.1764705882352941E-2</v>
      </c>
    </row>
    <row r="112" spans="1:19" ht="28.8">
      <c r="A112" s="1">
        <v>17</v>
      </c>
      <c r="B112" s="10" t="s">
        <v>230</v>
      </c>
      <c r="C112" s="11" t="s">
        <v>328</v>
      </c>
      <c r="D112" s="7">
        <v>222</v>
      </c>
      <c r="E112" s="10">
        <v>100</v>
      </c>
      <c r="F112" s="10">
        <v>666</v>
      </c>
      <c r="G112" s="7">
        <v>0.02</v>
      </c>
      <c r="H112" s="33">
        <f t="shared" si="28"/>
        <v>2.4E-2</v>
      </c>
      <c r="I112" s="10"/>
      <c r="J112" s="32"/>
      <c r="K112" s="10"/>
      <c r="L112" s="7">
        <f t="shared" si="37"/>
        <v>22200</v>
      </c>
      <c r="M112" s="7">
        <f t="shared" si="38"/>
        <v>147852</v>
      </c>
      <c r="N112" s="10">
        <f t="shared" ref="N112:N113" si="43">AVERAGE(L112,M112)</f>
        <v>85026</v>
      </c>
      <c r="O112" s="37">
        <f t="shared" si="29"/>
        <v>5.8823529411764705E-2</v>
      </c>
      <c r="P112" s="34">
        <f t="shared" si="41"/>
        <v>3.1415926535897933E-3</v>
      </c>
      <c r="Q112" s="34">
        <f t="shared" si="42"/>
        <v>3.7699111843077517E-3</v>
      </c>
      <c r="R112" s="39">
        <f t="shared" si="30"/>
        <v>1.8479956785822312E-4</v>
      </c>
      <c r="S112" s="39">
        <f t="shared" si="31"/>
        <v>2.2175948142986773E-4</v>
      </c>
    </row>
    <row r="113" spans="1:19" ht="28.8">
      <c r="A113" s="1">
        <v>17</v>
      </c>
      <c r="B113" s="10" t="s">
        <v>607</v>
      </c>
      <c r="C113" s="11" t="s">
        <v>610</v>
      </c>
      <c r="D113" s="7">
        <v>222</v>
      </c>
      <c r="E113" s="10">
        <v>300</v>
      </c>
      <c r="F113" s="10">
        <v>999</v>
      </c>
      <c r="G113" s="7">
        <v>0.01</v>
      </c>
      <c r="H113" s="33">
        <f t="shared" si="28"/>
        <v>1.2E-2</v>
      </c>
      <c r="I113" s="10"/>
      <c r="K113" s="10"/>
      <c r="L113" s="7">
        <f t="shared" si="37"/>
        <v>66600</v>
      </c>
      <c r="M113" s="7">
        <f t="shared" si="38"/>
        <v>221778</v>
      </c>
      <c r="N113" s="10">
        <f t="shared" si="43"/>
        <v>144189</v>
      </c>
      <c r="O113" s="37">
        <f t="shared" si="29"/>
        <v>5.8823529411764705E-2</v>
      </c>
      <c r="P113" s="34">
        <f t="shared" si="41"/>
        <v>1.5707963267948967E-3</v>
      </c>
      <c r="Q113" s="34">
        <f t="shared" si="42"/>
        <v>1.8849555921538759E-3</v>
      </c>
      <c r="R113" s="39">
        <f t="shared" si="30"/>
        <v>9.2399783929111561E-5</v>
      </c>
      <c r="S113" s="39">
        <f t="shared" si="31"/>
        <v>1.1087974071493387E-4</v>
      </c>
    </row>
    <row r="114" spans="1:19">
      <c r="G114" s="7"/>
      <c r="P114" s="34"/>
      <c r="Q114" s="34"/>
    </row>
  </sheetData>
  <phoneticPr fontId="1" type="noConversion"/>
  <conditionalFormatting sqref="G1:G1048576">
    <cfRule type="cellIs" dxfId="1" priority="1" operator="notEqual">
      <formula>1</formula>
    </cfRule>
  </conditionalFormatting>
  <conditionalFormatting sqref="I1:J2 I4:J14 I16:J94 I96:J1048576"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7FBE3-B656-4EC5-AF69-64ED1D5A6239}">
  <dimension ref="A1:L111"/>
  <sheetViews>
    <sheetView tabSelected="1" workbookViewId="0">
      <pane ySplit="1" topLeftCell="A8" activePane="bottomLeft" state="frozen"/>
      <selection activeCell="E1" sqref="E1"/>
      <selection pane="bottomLeft" activeCell="F24" sqref="F24"/>
    </sheetView>
  </sheetViews>
  <sheetFormatPr defaultColWidth="8.81640625" defaultRowHeight="14.4"/>
  <cols>
    <col min="2" max="2" width="27.1796875" style="1" bestFit="1" customWidth="1"/>
    <col min="3" max="3" width="18.08984375" customWidth="1"/>
    <col min="4" max="4" width="43" customWidth="1"/>
    <col min="5" max="5" width="17.1796875" style="1" customWidth="1"/>
    <col min="6" max="6" width="41" customWidth="1"/>
    <col min="7" max="7" width="12.453125" customWidth="1"/>
    <col min="8" max="8" width="17.36328125" customWidth="1"/>
    <col min="9" max="9" width="11" customWidth="1"/>
    <col min="10" max="10" width="11.36328125" customWidth="1"/>
  </cols>
  <sheetData>
    <row r="1" spans="1:12">
      <c r="A1" s="6" t="s">
        <v>121</v>
      </c>
      <c r="B1" s="6" t="s">
        <v>58</v>
      </c>
      <c r="C1" s="6" t="s">
        <v>89</v>
      </c>
      <c r="D1" s="6" t="s">
        <v>88</v>
      </c>
      <c r="E1" s="41" t="s">
        <v>223</v>
      </c>
      <c r="F1" s="6" t="s">
        <v>100</v>
      </c>
      <c r="G1" s="6" t="s">
        <v>146</v>
      </c>
      <c r="H1" s="6" t="s">
        <v>224</v>
      </c>
      <c r="I1" s="6" t="s">
        <v>225</v>
      </c>
      <c r="J1" s="6" t="s">
        <v>226</v>
      </c>
      <c r="K1" s="6" t="s">
        <v>325</v>
      </c>
      <c r="L1" s="6" t="s">
        <v>383</v>
      </c>
    </row>
    <row r="2" spans="1:12" ht="28.8">
      <c r="A2" s="10" t="s">
        <v>147</v>
      </c>
      <c r="B2" s="23" t="s">
        <v>40</v>
      </c>
      <c r="C2" s="42" t="s">
        <v>41</v>
      </c>
      <c r="D2" s="43" t="s">
        <v>630</v>
      </c>
      <c r="E2" s="11">
        <v>1</v>
      </c>
      <c r="F2" s="44" t="s">
        <v>629</v>
      </c>
      <c r="G2" s="13" t="b">
        <v>0</v>
      </c>
      <c r="H2" s="13"/>
      <c r="I2" s="13"/>
      <c r="J2" s="13"/>
      <c r="K2" s="13" t="b">
        <v>1</v>
      </c>
      <c r="L2" s="13"/>
    </row>
    <row r="3" spans="1:12" ht="43.2">
      <c r="A3" s="10" t="s">
        <v>148</v>
      </c>
      <c r="B3" s="9" t="s">
        <v>326</v>
      </c>
      <c r="C3" s="42" t="s">
        <v>327</v>
      </c>
      <c r="D3" s="45" t="s">
        <v>579</v>
      </c>
      <c r="E3" s="11">
        <v>20000</v>
      </c>
      <c r="F3" s="46" t="s">
        <v>724</v>
      </c>
      <c r="G3" s="13" t="b">
        <v>1</v>
      </c>
      <c r="H3" s="13"/>
      <c r="I3" s="13"/>
      <c r="J3" s="13"/>
      <c r="K3" s="13" t="b">
        <v>1</v>
      </c>
      <c r="L3" s="13"/>
    </row>
    <row r="4" spans="1:12">
      <c r="A4" s="10" t="s">
        <v>149</v>
      </c>
      <c r="B4" s="11" t="s">
        <v>26</v>
      </c>
      <c r="C4" s="13" t="s">
        <v>34</v>
      </c>
      <c r="D4" s="47" t="s">
        <v>135</v>
      </c>
      <c r="E4" s="11">
        <v>5</v>
      </c>
      <c r="F4" s="47"/>
      <c r="G4" s="13" t="b">
        <v>0</v>
      </c>
      <c r="H4" s="13"/>
      <c r="I4" s="13"/>
      <c r="J4" s="13"/>
      <c r="K4" s="13" t="b">
        <v>1</v>
      </c>
      <c r="L4" s="13"/>
    </row>
    <row r="5" spans="1:12">
      <c r="A5" s="10" t="s">
        <v>150</v>
      </c>
      <c r="B5" s="11" t="s">
        <v>27</v>
      </c>
      <c r="C5" s="13" t="s">
        <v>35</v>
      </c>
      <c r="D5" s="47" t="s">
        <v>136</v>
      </c>
      <c r="E5" s="11">
        <v>5</v>
      </c>
      <c r="F5" s="47"/>
      <c r="G5" s="13" t="b">
        <v>0</v>
      </c>
      <c r="H5" s="13"/>
      <c r="I5" s="13"/>
      <c r="J5" s="13"/>
      <c r="K5" s="13" t="b">
        <v>1</v>
      </c>
      <c r="L5" s="13"/>
    </row>
    <row r="6" spans="1:12">
      <c r="A6" s="10" t="s">
        <v>151</v>
      </c>
      <c r="B6" s="11" t="s">
        <v>28</v>
      </c>
      <c r="C6" s="13" t="s">
        <v>37</v>
      </c>
      <c r="D6" s="47" t="s">
        <v>137</v>
      </c>
      <c r="E6" s="11">
        <v>5</v>
      </c>
      <c r="F6" s="47"/>
      <c r="G6" s="13" t="b">
        <v>0</v>
      </c>
      <c r="H6" s="13"/>
      <c r="I6" s="13"/>
      <c r="J6" s="13"/>
      <c r="K6" s="13" t="b">
        <v>1</v>
      </c>
      <c r="L6" s="13"/>
    </row>
    <row r="7" spans="1:12">
      <c r="A7" s="10" t="s">
        <v>152</v>
      </c>
      <c r="B7" s="11" t="s">
        <v>29</v>
      </c>
      <c r="C7" s="13" t="s">
        <v>33</v>
      </c>
      <c r="D7" s="47" t="s">
        <v>138</v>
      </c>
      <c r="E7" s="11">
        <v>5</v>
      </c>
      <c r="F7" s="47"/>
      <c r="G7" s="13" t="b">
        <v>0</v>
      </c>
      <c r="H7" s="13"/>
      <c r="I7" s="13"/>
      <c r="J7" s="13"/>
      <c r="K7" s="13" t="b">
        <v>1</v>
      </c>
      <c r="L7" s="13"/>
    </row>
    <row r="8" spans="1:12">
      <c r="A8" s="10" t="s">
        <v>153</v>
      </c>
      <c r="B8" s="11" t="s">
        <v>30</v>
      </c>
      <c r="C8" s="13" t="s">
        <v>36</v>
      </c>
      <c r="D8" s="47" t="s">
        <v>139</v>
      </c>
      <c r="E8" s="11">
        <v>5</v>
      </c>
      <c r="F8" s="47"/>
      <c r="G8" s="13" t="b">
        <v>0</v>
      </c>
      <c r="H8" s="13"/>
      <c r="I8" s="13"/>
      <c r="J8" s="13"/>
      <c r="K8" s="13" t="b">
        <v>1</v>
      </c>
      <c r="L8" s="13"/>
    </row>
    <row r="9" spans="1:12">
      <c r="A9" s="10" t="s">
        <v>154</v>
      </c>
      <c r="B9" s="11" t="s">
        <v>31</v>
      </c>
      <c r="C9" s="13" t="s">
        <v>32</v>
      </c>
      <c r="D9" s="47" t="s">
        <v>140</v>
      </c>
      <c r="E9" s="11">
        <v>5</v>
      </c>
      <c r="F9" s="47"/>
      <c r="G9" s="13" t="b">
        <v>0</v>
      </c>
      <c r="H9" s="13"/>
      <c r="I9" s="13"/>
      <c r="J9" s="13"/>
      <c r="K9" s="13" t="b">
        <v>1</v>
      </c>
      <c r="L9" s="13"/>
    </row>
    <row r="10" spans="1:12">
      <c r="A10" s="10" t="s">
        <v>155</v>
      </c>
      <c r="B10" s="7" t="s">
        <v>44</v>
      </c>
      <c r="C10" s="42" t="s">
        <v>445</v>
      </c>
      <c r="D10" s="47" t="s">
        <v>129</v>
      </c>
      <c r="E10" s="11">
        <v>10</v>
      </c>
      <c r="F10" s="47"/>
      <c r="G10" s="13" t="b">
        <v>0</v>
      </c>
      <c r="H10" s="13"/>
      <c r="I10" s="13"/>
      <c r="J10" s="13"/>
      <c r="K10" s="13" t="b">
        <v>1</v>
      </c>
      <c r="L10" s="13"/>
    </row>
    <row r="11" spans="1:12">
      <c r="A11" s="10" t="s">
        <v>156</v>
      </c>
      <c r="B11" s="9" t="s">
        <v>45</v>
      </c>
      <c r="C11" s="42" t="s">
        <v>46</v>
      </c>
      <c r="D11" s="47" t="s">
        <v>130</v>
      </c>
      <c r="E11" s="11">
        <v>10</v>
      </c>
      <c r="F11" s="47"/>
      <c r="G11" s="13" t="b">
        <v>0</v>
      </c>
      <c r="H11" s="13"/>
      <c r="I11" s="13"/>
      <c r="J11" s="13"/>
      <c r="K11" s="13" t="b">
        <v>1</v>
      </c>
      <c r="L11" s="13"/>
    </row>
    <row r="12" spans="1:12">
      <c r="A12" s="10" t="s">
        <v>157</v>
      </c>
      <c r="B12" s="9" t="s">
        <v>42</v>
      </c>
      <c r="C12" s="42" t="s">
        <v>43</v>
      </c>
      <c r="D12" s="47" t="s">
        <v>131</v>
      </c>
      <c r="E12" s="11">
        <v>10</v>
      </c>
      <c r="F12" s="47"/>
      <c r="G12" s="13" t="b">
        <v>0</v>
      </c>
      <c r="H12" s="13"/>
      <c r="I12" s="13"/>
      <c r="J12" s="13"/>
      <c r="K12" s="13" t="b">
        <v>1</v>
      </c>
      <c r="L12" s="13"/>
    </row>
    <row r="13" spans="1:12">
      <c r="A13" s="10" t="s">
        <v>158</v>
      </c>
      <c r="B13" s="9" t="s">
        <v>90</v>
      </c>
      <c r="C13" s="42" t="s">
        <v>91</v>
      </c>
      <c r="D13" s="47" t="s">
        <v>132</v>
      </c>
      <c r="E13" s="11">
        <v>10</v>
      </c>
      <c r="F13" s="47"/>
      <c r="G13" s="13" t="b">
        <v>0</v>
      </c>
      <c r="H13" s="13"/>
      <c r="I13" s="13"/>
      <c r="J13" s="13"/>
      <c r="K13" s="13" t="b">
        <v>1</v>
      </c>
      <c r="L13" s="13"/>
    </row>
    <row r="14" spans="1:12">
      <c r="A14" s="10" t="s">
        <v>159</v>
      </c>
      <c r="B14" s="9" t="s">
        <v>47</v>
      </c>
      <c r="C14" s="42" t="s">
        <v>48</v>
      </c>
      <c r="D14" s="47" t="s">
        <v>133</v>
      </c>
      <c r="E14" s="11">
        <v>10</v>
      </c>
      <c r="F14" s="47"/>
      <c r="G14" s="13" t="b">
        <v>0</v>
      </c>
      <c r="H14" s="13"/>
      <c r="I14" s="13"/>
      <c r="J14" s="13"/>
      <c r="K14" s="13" t="b">
        <v>1</v>
      </c>
      <c r="L14" s="13"/>
    </row>
    <row r="15" spans="1:12" ht="28.8">
      <c r="A15" s="10" t="s">
        <v>160</v>
      </c>
      <c r="B15" s="9" t="s">
        <v>25</v>
      </c>
      <c r="C15" s="42" t="s">
        <v>87</v>
      </c>
      <c r="D15" s="59" t="s">
        <v>728</v>
      </c>
      <c r="E15" s="60">
        <v>8</v>
      </c>
      <c r="F15" s="59"/>
      <c r="G15" s="13" t="b">
        <v>0</v>
      </c>
      <c r="H15" s="13"/>
      <c r="I15" s="13"/>
      <c r="J15" s="13"/>
      <c r="K15" s="13" t="b">
        <v>1</v>
      </c>
      <c r="L15" s="13"/>
    </row>
    <row r="16" spans="1:12" ht="28.8">
      <c r="A16" s="10" t="s">
        <v>444</v>
      </c>
      <c r="B16" s="9" t="s">
        <v>214</v>
      </c>
      <c r="C16" s="48" t="s">
        <v>217</v>
      </c>
      <c r="D16" s="61" t="s">
        <v>573</v>
      </c>
      <c r="E16" s="60">
        <v>0</v>
      </c>
      <c r="F16" s="59" t="s">
        <v>726</v>
      </c>
      <c r="G16" s="13" t="b">
        <v>0</v>
      </c>
      <c r="H16" s="13"/>
      <c r="I16" s="13" t="b">
        <v>1</v>
      </c>
      <c r="J16" s="13"/>
      <c r="K16" s="13"/>
      <c r="L16" s="13"/>
    </row>
    <row r="17" spans="1:12" ht="28.8">
      <c r="A17" s="10" t="s">
        <v>161</v>
      </c>
      <c r="B17" s="9" t="s">
        <v>215</v>
      </c>
      <c r="C17" s="48" t="s">
        <v>217</v>
      </c>
      <c r="D17" s="61" t="s">
        <v>574</v>
      </c>
      <c r="E17" s="60">
        <v>0</v>
      </c>
      <c r="F17" s="59" t="s">
        <v>727</v>
      </c>
      <c r="G17" s="13" t="b">
        <v>0</v>
      </c>
      <c r="H17" s="13"/>
      <c r="I17" s="13" t="b">
        <v>1</v>
      </c>
      <c r="J17" s="13"/>
      <c r="K17" s="13"/>
      <c r="L17" s="13"/>
    </row>
    <row r="18" spans="1:12" ht="43.2">
      <c r="A18" s="10" t="s">
        <v>162</v>
      </c>
      <c r="B18" s="9" t="s">
        <v>86</v>
      </c>
      <c r="C18" s="48" t="s">
        <v>217</v>
      </c>
      <c r="D18" s="61" t="s">
        <v>575</v>
      </c>
      <c r="E18" s="60">
        <v>0</v>
      </c>
      <c r="F18" s="59"/>
      <c r="G18" s="13" t="b">
        <v>0</v>
      </c>
      <c r="H18" s="13"/>
      <c r="I18" s="13" t="b">
        <v>1</v>
      </c>
      <c r="J18" s="13"/>
      <c r="K18" s="13"/>
      <c r="L18" s="13"/>
    </row>
    <row r="19" spans="1:12">
      <c r="A19" s="10" t="s">
        <v>163</v>
      </c>
      <c r="B19" s="11" t="s">
        <v>94</v>
      </c>
      <c r="C19" s="13" t="s">
        <v>95</v>
      </c>
      <c r="D19" s="61" t="s">
        <v>99</v>
      </c>
      <c r="E19" s="60">
        <v>12</v>
      </c>
      <c r="F19" s="59"/>
      <c r="G19" s="13" t="b">
        <v>0</v>
      </c>
      <c r="H19" s="13"/>
      <c r="I19" s="13"/>
      <c r="J19" s="13"/>
      <c r="K19" s="13" t="b">
        <v>1</v>
      </c>
      <c r="L19" s="13"/>
    </row>
    <row r="20" spans="1:12">
      <c r="A20" s="10" t="s">
        <v>164</v>
      </c>
      <c r="B20" s="11" t="s">
        <v>96</v>
      </c>
      <c r="C20" s="13" t="s">
        <v>97</v>
      </c>
      <c r="D20" s="61" t="s">
        <v>99</v>
      </c>
      <c r="E20" s="60">
        <v>12</v>
      </c>
      <c r="F20" s="59"/>
      <c r="G20" s="13" t="b">
        <v>0</v>
      </c>
      <c r="H20" s="13"/>
      <c r="I20" s="13"/>
      <c r="J20" s="13"/>
      <c r="K20" s="13" t="b">
        <v>1</v>
      </c>
      <c r="L20" s="13"/>
    </row>
    <row r="21" spans="1:12" ht="29.95" customHeight="1">
      <c r="A21" s="10" t="s">
        <v>165</v>
      </c>
      <c r="B21" s="9" t="s">
        <v>98</v>
      </c>
      <c r="C21" s="48" t="s">
        <v>217</v>
      </c>
      <c r="D21" s="61" t="s">
        <v>576</v>
      </c>
      <c r="E21" s="60">
        <v>0</v>
      </c>
      <c r="F21" s="59" t="s">
        <v>197</v>
      </c>
      <c r="G21" s="13" t="b">
        <v>0</v>
      </c>
      <c r="H21" s="13"/>
      <c r="I21" s="13" t="b">
        <v>1</v>
      </c>
      <c r="J21" s="13"/>
      <c r="K21" s="13"/>
      <c r="L21" s="13"/>
    </row>
    <row r="22" spans="1:12" ht="115.2">
      <c r="A22" s="10" t="s">
        <v>166</v>
      </c>
      <c r="B22" s="7" t="s">
        <v>104</v>
      </c>
      <c r="C22" s="42" t="s">
        <v>105</v>
      </c>
      <c r="D22" s="61" t="s">
        <v>582</v>
      </c>
      <c r="E22" s="60">
        <v>1</v>
      </c>
      <c r="F22" s="59" t="s">
        <v>734</v>
      </c>
      <c r="G22" s="13" t="b">
        <v>0</v>
      </c>
      <c r="H22" s="13"/>
      <c r="I22" s="13"/>
      <c r="J22" s="13"/>
      <c r="K22" s="13"/>
      <c r="L22" s="13"/>
    </row>
    <row r="23" spans="1:12" ht="36.549999999999997" customHeight="1">
      <c r="A23" s="10" t="s">
        <v>167</v>
      </c>
      <c r="B23" s="7" t="s">
        <v>116</v>
      </c>
      <c r="C23" s="42" t="s">
        <v>117</v>
      </c>
      <c r="D23" s="45" t="s">
        <v>577</v>
      </c>
      <c r="E23" s="11">
        <v>2</v>
      </c>
      <c r="F23" s="47" t="s">
        <v>198</v>
      </c>
      <c r="G23" s="13" t="b">
        <v>0</v>
      </c>
      <c r="H23" s="13"/>
      <c r="I23" s="13"/>
      <c r="J23" s="13"/>
      <c r="K23" s="13"/>
      <c r="L23" s="13"/>
    </row>
    <row r="24" spans="1:12" ht="28.95" customHeight="1">
      <c r="A24" s="10" t="s">
        <v>168</v>
      </c>
      <c r="B24" s="7" t="s">
        <v>118</v>
      </c>
      <c r="C24" s="42" t="s">
        <v>119</v>
      </c>
      <c r="D24" s="45" t="s">
        <v>578</v>
      </c>
      <c r="E24" s="11">
        <v>2</v>
      </c>
      <c r="F24" s="47" t="s">
        <v>122</v>
      </c>
      <c r="G24" s="13" t="b">
        <v>0</v>
      </c>
      <c r="H24" s="13"/>
      <c r="I24" s="13"/>
      <c r="J24" s="13"/>
      <c r="K24" s="13"/>
      <c r="L24" s="13"/>
    </row>
    <row r="25" spans="1:12">
      <c r="A25" s="10" t="s">
        <v>169</v>
      </c>
      <c r="B25" s="9" t="s">
        <v>209</v>
      </c>
      <c r="C25" s="49" t="s">
        <v>128</v>
      </c>
      <c r="D25" s="47" t="s">
        <v>134</v>
      </c>
      <c r="E25" s="11">
        <v>20000</v>
      </c>
      <c r="F25" s="47"/>
      <c r="G25" s="13" t="b">
        <v>1</v>
      </c>
      <c r="H25" s="13"/>
      <c r="I25" s="13"/>
      <c r="J25" s="13"/>
      <c r="K25" s="13"/>
      <c r="L25" s="13"/>
    </row>
    <row r="26" spans="1:12" ht="28.8">
      <c r="A26" s="10" t="s">
        <v>170</v>
      </c>
      <c r="B26" s="7" t="s">
        <v>141</v>
      </c>
      <c r="C26" s="49" t="s">
        <v>128</v>
      </c>
      <c r="D26" s="47" t="s">
        <v>145</v>
      </c>
      <c r="E26" s="10">
        <v>9802999</v>
      </c>
      <c r="F26" s="13"/>
      <c r="G26" s="13" t="b">
        <v>1</v>
      </c>
      <c r="H26" s="13"/>
      <c r="I26" s="13"/>
      <c r="J26" s="13"/>
      <c r="K26" s="13"/>
      <c r="L26" s="13"/>
    </row>
    <row r="27" spans="1:12" ht="28.8">
      <c r="A27" s="10" t="s">
        <v>171</v>
      </c>
      <c r="B27" s="7" t="s">
        <v>142</v>
      </c>
      <c r="C27" s="49" t="s">
        <v>128</v>
      </c>
      <c r="D27" s="47" t="s">
        <v>144</v>
      </c>
      <c r="E27" s="10">
        <v>98029</v>
      </c>
      <c r="F27" s="13"/>
      <c r="G27" s="13" t="b">
        <v>1</v>
      </c>
      <c r="H27" s="13"/>
      <c r="I27" s="13"/>
      <c r="J27" s="13"/>
      <c r="K27" s="13"/>
      <c r="L27" s="13"/>
    </row>
    <row r="28" spans="1:12" ht="43.2">
      <c r="A28" s="10" t="s">
        <v>172</v>
      </c>
      <c r="B28" s="7" t="s">
        <v>179</v>
      </c>
      <c r="C28" s="49" t="s">
        <v>128</v>
      </c>
      <c r="D28" s="47" t="s">
        <v>143</v>
      </c>
      <c r="E28" s="10">
        <v>-1</v>
      </c>
      <c r="F28" s="47" t="s">
        <v>735</v>
      </c>
      <c r="G28" s="13" t="b">
        <v>1</v>
      </c>
      <c r="H28" s="13" t="s">
        <v>234</v>
      </c>
      <c r="I28" s="13"/>
      <c r="J28" s="13"/>
      <c r="K28" s="13"/>
      <c r="L28" s="13"/>
    </row>
    <row r="29" spans="1:12" ht="28.8">
      <c r="A29" s="10" t="s">
        <v>173</v>
      </c>
      <c r="B29" s="7" t="s">
        <v>177</v>
      </c>
      <c r="C29" s="49" t="s">
        <v>128</v>
      </c>
      <c r="D29" s="20" t="s">
        <v>733</v>
      </c>
      <c r="E29" s="10">
        <v>3000</v>
      </c>
      <c r="F29" s="13"/>
      <c r="G29" s="13" t="b">
        <v>1</v>
      </c>
      <c r="H29" s="13"/>
      <c r="I29" s="13"/>
      <c r="J29" s="13"/>
      <c r="K29" s="13"/>
      <c r="L29" s="13"/>
    </row>
    <row r="30" spans="1:12" ht="28.8">
      <c r="A30" s="10" t="s">
        <v>174</v>
      </c>
      <c r="B30" s="7" t="s">
        <v>213</v>
      </c>
      <c r="C30" s="49" t="s">
        <v>128</v>
      </c>
      <c r="D30" s="47" t="s">
        <v>615</v>
      </c>
      <c r="E30" s="10">
        <v>3000</v>
      </c>
      <c r="F30" s="13"/>
      <c r="G30" s="13" t="b">
        <v>1</v>
      </c>
      <c r="H30" s="13"/>
      <c r="I30" s="13"/>
      <c r="J30" s="13"/>
      <c r="K30" s="13"/>
      <c r="L30" s="13"/>
    </row>
    <row r="31" spans="1:12" ht="28.8" hidden="1">
      <c r="A31" s="10" t="s">
        <v>175</v>
      </c>
      <c r="B31" s="7" t="s">
        <v>176</v>
      </c>
      <c r="C31" s="49" t="s">
        <v>128</v>
      </c>
      <c r="D31" s="46" t="s">
        <v>647</v>
      </c>
      <c r="E31" s="10">
        <v>2000</v>
      </c>
      <c r="F31" s="13"/>
      <c r="G31" s="13" t="b">
        <v>1</v>
      </c>
      <c r="H31" s="13"/>
      <c r="I31" s="13"/>
      <c r="J31" s="13"/>
      <c r="K31" s="13"/>
      <c r="L31" s="13" t="b">
        <v>1</v>
      </c>
    </row>
    <row r="32" spans="1:12">
      <c r="A32" s="10" t="s">
        <v>178</v>
      </c>
      <c r="B32" s="7" t="s">
        <v>210</v>
      </c>
      <c r="C32" s="49" t="s">
        <v>128</v>
      </c>
      <c r="D32" s="47" t="s">
        <v>181</v>
      </c>
      <c r="E32" s="10">
        <v>5200</v>
      </c>
      <c r="F32" s="13" t="s">
        <v>185</v>
      </c>
      <c r="G32" s="13" t="b">
        <v>1</v>
      </c>
      <c r="H32" s="13"/>
      <c r="I32" s="13"/>
      <c r="J32" s="13"/>
      <c r="K32" s="13"/>
      <c r="L32" s="13"/>
    </row>
    <row r="33" spans="1:12">
      <c r="A33" s="10" t="s">
        <v>180</v>
      </c>
      <c r="B33" s="7" t="s">
        <v>211</v>
      </c>
      <c r="C33" s="49" t="s">
        <v>128</v>
      </c>
      <c r="D33" s="47" t="s">
        <v>182</v>
      </c>
      <c r="E33" s="10">
        <v>5200</v>
      </c>
      <c r="F33" s="13" t="s">
        <v>185</v>
      </c>
      <c r="G33" s="13" t="b">
        <v>1</v>
      </c>
      <c r="H33" s="13"/>
      <c r="I33" s="13"/>
      <c r="J33" s="13"/>
      <c r="K33" s="13"/>
      <c r="L33" s="13"/>
    </row>
    <row r="34" spans="1:12">
      <c r="A34" s="10" t="s">
        <v>184</v>
      </c>
      <c r="B34" s="7" t="s">
        <v>212</v>
      </c>
      <c r="C34" s="49" t="s">
        <v>128</v>
      </c>
      <c r="D34" s="47" t="s">
        <v>183</v>
      </c>
      <c r="E34" s="10">
        <v>5200</v>
      </c>
      <c r="F34" s="13" t="s">
        <v>185</v>
      </c>
      <c r="G34" s="13" t="b">
        <v>1</v>
      </c>
      <c r="H34" s="13"/>
      <c r="I34" s="13"/>
      <c r="J34" s="13"/>
      <c r="K34" s="13"/>
      <c r="L34" s="13"/>
    </row>
    <row r="35" spans="1:12" ht="28.8">
      <c r="A35" s="10" t="s">
        <v>186</v>
      </c>
      <c r="B35" s="7" t="s">
        <v>187</v>
      </c>
      <c r="C35" s="49" t="s">
        <v>128</v>
      </c>
      <c r="D35" s="46" t="s">
        <v>631</v>
      </c>
      <c r="E35" s="10">
        <v>5000</v>
      </c>
      <c r="F35" s="13"/>
      <c r="G35" s="13" t="b">
        <v>1</v>
      </c>
      <c r="H35" s="13"/>
      <c r="I35" s="13"/>
      <c r="J35" s="13"/>
      <c r="K35" s="13"/>
      <c r="L35" s="13"/>
    </row>
    <row r="36" spans="1:12" hidden="1">
      <c r="A36" s="13" t="s">
        <v>329</v>
      </c>
      <c r="B36" s="10" t="s">
        <v>330</v>
      </c>
      <c r="C36" s="13" t="s">
        <v>331</v>
      </c>
      <c r="D36" s="13" t="s">
        <v>332</v>
      </c>
      <c r="E36" s="13">
        <v>30</v>
      </c>
      <c r="F36" s="13"/>
      <c r="G36" s="13" t="b">
        <v>0</v>
      </c>
      <c r="H36" s="13"/>
      <c r="I36" s="13"/>
      <c r="J36" s="13"/>
      <c r="K36" s="13"/>
      <c r="L36" s="13" t="b">
        <v>1</v>
      </c>
    </row>
    <row r="37" spans="1:12" hidden="1">
      <c r="A37" s="13" t="s">
        <v>333</v>
      </c>
      <c r="B37" s="10" t="s">
        <v>334</v>
      </c>
      <c r="C37" s="13" t="s">
        <v>335</v>
      </c>
      <c r="D37" s="13" t="s">
        <v>336</v>
      </c>
      <c r="E37" s="13">
        <v>60</v>
      </c>
      <c r="F37" s="13"/>
      <c r="G37" s="13" t="b">
        <v>0</v>
      </c>
      <c r="H37" s="13"/>
      <c r="I37" s="13"/>
      <c r="J37" s="13"/>
      <c r="K37" s="13"/>
      <c r="L37" s="13" t="b">
        <v>1</v>
      </c>
    </row>
    <row r="38" spans="1:12" hidden="1">
      <c r="A38" s="13" t="s">
        <v>337</v>
      </c>
      <c r="B38" s="10" t="s">
        <v>338</v>
      </c>
      <c r="C38" s="13" t="s">
        <v>339</v>
      </c>
      <c r="D38" s="13" t="s">
        <v>340</v>
      </c>
      <c r="E38" s="13">
        <v>90</v>
      </c>
      <c r="F38" s="13"/>
      <c r="G38" s="13" t="b">
        <v>0</v>
      </c>
      <c r="H38" s="13"/>
      <c r="I38" s="13"/>
      <c r="J38" s="13"/>
      <c r="K38" s="13"/>
      <c r="L38" s="13" t="b">
        <v>1</v>
      </c>
    </row>
    <row r="39" spans="1:12" hidden="1">
      <c r="A39" s="13" t="s">
        <v>341</v>
      </c>
      <c r="B39" s="10" t="s">
        <v>342</v>
      </c>
      <c r="C39" s="13" t="s">
        <v>343</v>
      </c>
      <c r="D39" s="13" t="s">
        <v>344</v>
      </c>
      <c r="E39" s="13">
        <v>120</v>
      </c>
      <c r="F39" s="13"/>
      <c r="G39" s="13" t="b">
        <v>0</v>
      </c>
      <c r="H39" s="13"/>
      <c r="I39" s="13"/>
      <c r="J39" s="13"/>
      <c r="K39" s="13"/>
      <c r="L39" s="13" t="b">
        <v>1</v>
      </c>
    </row>
    <row r="40" spans="1:12" hidden="1">
      <c r="A40" s="13" t="s">
        <v>345</v>
      </c>
      <c r="B40" s="10" t="s">
        <v>346</v>
      </c>
      <c r="C40" s="13" t="s">
        <v>217</v>
      </c>
      <c r="D40" s="13" t="s">
        <v>449</v>
      </c>
      <c r="E40" s="13">
        <v>0</v>
      </c>
      <c r="F40" s="13"/>
      <c r="G40" s="13" t="b">
        <v>0</v>
      </c>
      <c r="H40" s="13"/>
      <c r="I40" s="13" t="b">
        <v>1</v>
      </c>
      <c r="J40" s="13"/>
      <c r="K40" s="13"/>
      <c r="L40" s="13" t="b">
        <v>1</v>
      </c>
    </row>
    <row r="41" spans="1:12" hidden="1">
      <c r="A41" s="13" t="s">
        <v>347</v>
      </c>
      <c r="B41" s="10" t="s">
        <v>348</v>
      </c>
      <c r="C41" s="13" t="s">
        <v>349</v>
      </c>
      <c r="D41" s="13" t="s">
        <v>350</v>
      </c>
      <c r="E41" s="13">
        <v>10</v>
      </c>
      <c r="F41" s="13"/>
      <c r="G41" s="13" t="b">
        <v>0</v>
      </c>
      <c r="H41" s="13"/>
      <c r="I41" s="13"/>
      <c r="J41" s="13"/>
      <c r="K41" s="13"/>
      <c r="L41" s="13" t="b">
        <v>1</v>
      </c>
    </row>
    <row r="42" spans="1:12" ht="34.75" customHeight="1">
      <c r="A42" s="10" t="s">
        <v>216</v>
      </c>
      <c r="B42" s="10" t="s">
        <v>220</v>
      </c>
      <c r="C42" s="50" t="s">
        <v>221</v>
      </c>
      <c r="D42" s="47" t="s">
        <v>572</v>
      </c>
      <c r="E42" s="10">
        <v>12</v>
      </c>
      <c r="F42" s="11" t="s">
        <v>222</v>
      </c>
      <c r="G42" s="13" t="b">
        <v>0</v>
      </c>
      <c r="H42" s="11"/>
      <c r="I42" s="11"/>
      <c r="J42" s="13"/>
      <c r="K42" s="13"/>
      <c r="L42" s="13"/>
    </row>
    <row r="43" spans="1:12" s="3" customFormat="1" hidden="1">
      <c r="A43" s="10" t="s">
        <v>351</v>
      </c>
      <c r="B43" s="10" t="s">
        <v>352</v>
      </c>
      <c r="C43" s="50" t="s">
        <v>353</v>
      </c>
      <c r="D43" s="47" t="s">
        <v>354</v>
      </c>
      <c r="E43" s="10">
        <v>36</v>
      </c>
      <c r="F43" s="11"/>
      <c r="G43" s="13" t="b">
        <v>0</v>
      </c>
      <c r="H43" s="11"/>
      <c r="I43" s="11"/>
      <c r="J43" s="11"/>
      <c r="K43" s="11"/>
      <c r="L43" s="11" t="b">
        <v>1</v>
      </c>
    </row>
    <row r="44" spans="1:12" ht="28.8" hidden="1">
      <c r="A44" s="10" t="s">
        <v>355</v>
      </c>
      <c r="B44" s="10" t="s">
        <v>356</v>
      </c>
      <c r="C44" s="49" t="s">
        <v>357</v>
      </c>
      <c r="D44" s="47" t="s">
        <v>358</v>
      </c>
      <c r="E44" s="10">
        <v>3600</v>
      </c>
      <c r="F44" s="13"/>
      <c r="G44" s="13" t="b">
        <v>1</v>
      </c>
      <c r="H44" s="13"/>
      <c r="I44" s="13"/>
      <c r="J44" s="13"/>
      <c r="K44" s="13"/>
      <c r="L44" s="13" t="b">
        <v>1</v>
      </c>
    </row>
    <row r="45" spans="1:12" ht="28.8" hidden="1">
      <c r="A45" s="10" t="s">
        <v>359</v>
      </c>
      <c r="B45" s="10" t="s">
        <v>360</v>
      </c>
      <c r="C45" s="49" t="s">
        <v>357</v>
      </c>
      <c r="D45" s="47" t="s">
        <v>361</v>
      </c>
      <c r="E45" s="10">
        <v>3600</v>
      </c>
      <c r="F45" s="13"/>
      <c r="G45" s="13" t="b">
        <v>1</v>
      </c>
      <c r="H45" s="13"/>
      <c r="I45" s="13"/>
      <c r="J45" s="13"/>
      <c r="K45" s="13"/>
      <c r="L45" s="13" t="b">
        <v>1</v>
      </c>
    </row>
    <row r="46" spans="1:12" ht="28.8" hidden="1">
      <c r="A46" s="10" t="s">
        <v>362</v>
      </c>
      <c r="B46" s="10" t="s">
        <v>363</v>
      </c>
      <c r="C46" s="50" t="s">
        <v>364</v>
      </c>
      <c r="D46" s="47" t="s">
        <v>365</v>
      </c>
      <c r="E46" s="10">
        <v>50</v>
      </c>
      <c r="F46" s="13"/>
      <c r="G46" s="13" t="b">
        <v>0</v>
      </c>
      <c r="H46" s="13"/>
      <c r="I46" s="13"/>
      <c r="J46" s="13"/>
      <c r="K46" s="13"/>
      <c r="L46" s="13" t="b">
        <v>1</v>
      </c>
    </row>
    <row r="47" spans="1:12" ht="28.8" hidden="1">
      <c r="A47" s="10" t="s">
        <v>366</v>
      </c>
      <c r="B47" s="10" t="s">
        <v>367</v>
      </c>
      <c r="C47" s="50" t="s">
        <v>368</v>
      </c>
      <c r="D47" s="47" t="s">
        <v>369</v>
      </c>
      <c r="E47" s="10">
        <v>50</v>
      </c>
      <c r="F47" s="13"/>
      <c r="G47" s="13" t="b">
        <v>0</v>
      </c>
      <c r="H47" s="13"/>
      <c r="I47" s="13"/>
      <c r="J47" s="13"/>
      <c r="K47" s="13"/>
      <c r="L47" s="13" t="b">
        <v>1</v>
      </c>
    </row>
    <row r="48" spans="1:12" ht="28.8" hidden="1">
      <c r="A48" s="10" t="s">
        <v>370</v>
      </c>
      <c r="B48" s="10" t="s">
        <v>371</v>
      </c>
      <c r="C48" s="50" t="s">
        <v>372</v>
      </c>
      <c r="D48" s="47" t="s">
        <v>373</v>
      </c>
      <c r="E48" s="10">
        <v>90</v>
      </c>
      <c r="F48" s="13"/>
      <c r="G48" s="13" t="b">
        <v>0</v>
      </c>
      <c r="H48" s="13"/>
      <c r="I48" s="13"/>
      <c r="J48" s="13"/>
      <c r="K48" s="13"/>
      <c r="L48" s="13" t="b">
        <v>1</v>
      </c>
    </row>
    <row r="49" spans="1:12" ht="28.8" hidden="1">
      <c r="A49" s="10" t="s">
        <v>374</v>
      </c>
      <c r="B49" s="10" t="s">
        <v>375</v>
      </c>
      <c r="C49" s="50" t="s">
        <v>376</v>
      </c>
      <c r="D49" s="47" t="s">
        <v>377</v>
      </c>
      <c r="E49" s="10">
        <v>90</v>
      </c>
      <c r="F49" s="13"/>
      <c r="G49" s="13" t="b">
        <v>0</v>
      </c>
      <c r="H49" s="13"/>
      <c r="I49" s="13"/>
      <c r="J49" s="13"/>
      <c r="K49" s="13"/>
      <c r="L49" s="13" t="b">
        <v>1</v>
      </c>
    </row>
    <row r="50" spans="1:12" ht="43.2" hidden="1">
      <c r="A50" s="10" t="s">
        <v>378</v>
      </c>
      <c r="B50" s="10" t="s">
        <v>379</v>
      </c>
      <c r="C50" s="48" t="s">
        <v>217</v>
      </c>
      <c r="D50" s="47" t="s">
        <v>380</v>
      </c>
      <c r="E50" s="10">
        <v>0</v>
      </c>
      <c r="F50" s="13"/>
      <c r="G50" s="13" t="b">
        <v>0</v>
      </c>
      <c r="H50" s="13"/>
      <c r="I50" s="13" t="b">
        <v>1</v>
      </c>
      <c r="J50" s="13"/>
      <c r="K50" s="13"/>
      <c r="L50" s="13" t="b">
        <v>1</v>
      </c>
    </row>
    <row r="51" spans="1:12" ht="16.649999999999999">
      <c r="A51" s="10" t="s">
        <v>381</v>
      </c>
      <c r="B51" s="28" t="s">
        <v>683</v>
      </c>
      <c r="C51" s="51" t="s">
        <v>684</v>
      </c>
      <c r="D51" s="46" t="s">
        <v>686</v>
      </c>
      <c r="E51" s="10">
        <v>1</v>
      </c>
      <c r="F51" s="13"/>
      <c r="G51" s="13" t="b">
        <v>0</v>
      </c>
      <c r="H51" s="13"/>
      <c r="I51" s="13" t="b">
        <v>1</v>
      </c>
      <c r="J51" s="13" t="b">
        <v>1</v>
      </c>
      <c r="K51" s="13"/>
      <c r="L51" s="13"/>
    </row>
    <row r="52" spans="1:12" ht="45.45">
      <c r="A52" s="10" t="s">
        <v>382</v>
      </c>
      <c r="B52" s="10" t="s">
        <v>235</v>
      </c>
      <c r="C52" s="49" t="s">
        <v>128</v>
      </c>
      <c r="D52" s="46" t="s">
        <v>685</v>
      </c>
      <c r="E52" s="10">
        <v>2</v>
      </c>
      <c r="F52" s="13"/>
      <c r="G52" s="13" t="b">
        <v>1</v>
      </c>
      <c r="H52" s="13"/>
      <c r="I52" s="13"/>
      <c r="J52" s="13"/>
      <c r="K52" s="13"/>
      <c r="L52" s="13"/>
    </row>
    <row r="53" spans="1:12" ht="28.8" hidden="1">
      <c r="A53" s="10" t="s">
        <v>315</v>
      </c>
      <c r="B53" s="10" t="s">
        <v>300</v>
      </c>
      <c r="C53" s="13" t="s">
        <v>450</v>
      </c>
      <c r="D53" s="47" t="s">
        <v>303</v>
      </c>
      <c r="E53" s="10">
        <v>20</v>
      </c>
      <c r="F53" s="13"/>
      <c r="G53" s="13" t="b">
        <v>0</v>
      </c>
      <c r="H53" s="13"/>
      <c r="I53" s="13"/>
      <c r="J53" s="13"/>
      <c r="K53" s="13" t="b">
        <v>1</v>
      </c>
      <c r="L53" s="13" t="b">
        <v>1</v>
      </c>
    </row>
    <row r="54" spans="1:12" ht="28.8" hidden="1">
      <c r="A54" s="10" t="s">
        <v>312</v>
      </c>
      <c r="B54" s="10" t="s">
        <v>240</v>
      </c>
      <c r="C54" s="13" t="s">
        <v>451</v>
      </c>
      <c r="D54" s="47" t="s">
        <v>304</v>
      </c>
      <c r="E54" s="10">
        <v>20</v>
      </c>
      <c r="F54" s="13"/>
      <c r="G54" s="13" t="b">
        <v>0</v>
      </c>
      <c r="H54" s="13"/>
      <c r="I54" s="13"/>
      <c r="J54" s="13"/>
      <c r="K54" s="13" t="b">
        <v>1</v>
      </c>
      <c r="L54" s="13" t="b">
        <v>1</v>
      </c>
    </row>
    <row r="55" spans="1:12" ht="28.8" hidden="1">
      <c r="A55" s="10" t="s">
        <v>313</v>
      </c>
      <c r="B55" s="10" t="s">
        <v>294</v>
      </c>
      <c r="C55" s="13" t="s">
        <v>452</v>
      </c>
      <c r="D55" s="47" t="s">
        <v>305</v>
      </c>
      <c r="E55" s="10">
        <v>20</v>
      </c>
      <c r="F55" s="13"/>
      <c r="G55" s="13" t="b">
        <v>0</v>
      </c>
      <c r="H55" s="13"/>
      <c r="I55" s="13"/>
      <c r="J55" s="13"/>
      <c r="K55" s="13" t="b">
        <v>1</v>
      </c>
      <c r="L55" s="13" t="b">
        <v>1</v>
      </c>
    </row>
    <row r="56" spans="1:12" ht="28.8" hidden="1">
      <c r="A56" s="10" t="s">
        <v>314</v>
      </c>
      <c r="B56" s="10" t="s">
        <v>295</v>
      </c>
      <c r="C56" s="13" t="s">
        <v>453</v>
      </c>
      <c r="D56" s="47" t="s">
        <v>306</v>
      </c>
      <c r="E56" s="10">
        <v>20</v>
      </c>
      <c r="F56" s="13"/>
      <c r="G56" s="13" t="b">
        <v>0</v>
      </c>
      <c r="H56" s="13"/>
      <c r="I56" s="13"/>
      <c r="J56" s="13"/>
      <c r="K56" s="13" t="b">
        <v>1</v>
      </c>
      <c r="L56" s="13" t="b">
        <v>1</v>
      </c>
    </row>
    <row r="57" spans="1:12" ht="28.8" hidden="1">
      <c r="A57" s="10" t="s">
        <v>316</v>
      </c>
      <c r="B57" s="10" t="s">
        <v>298</v>
      </c>
      <c r="C57" s="13" t="s">
        <v>454</v>
      </c>
      <c r="D57" s="47" t="s">
        <v>307</v>
      </c>
      <c r="E57" s="10">
        <v>20</v>
      </c>
      <c r="F57" s="13"/>
      <c r="G57" s="13" t="b">
        <v>0</v>
      </c>
      <c r="H57" s="13"/>
      <c r="I57" s="13"/>
      <c r="J57" s="13"/>
      <c r="K57" s="13" t="b">
        <v>1</v>
      </c>
      <c r="L57" s="13" t="b">
        <v>1</v>
      </c>
    </row>
    <row r="58" spans="1:12" ht="28.8" hidden="1">
      <c r="A58" s="10" t="s">
        <v>317</v>
      </c>
      <c r="B58" s="10" t="s">
        <v>299</v>
      </c>
      <c r="C58" s="13" t="s">
        <v>455</v>
      </c>
      <c r="D58" s="47" t="s">
        <v>308</v>
      </c>
      <c r="E58" s="10">
        <v>20</v>
      </c>
      <c r="F58" s="13"/>
      <c r="G58" s="13" t="b">
        <v>0</v>
      </c>
      <c r="H58" s="13"/>
      <c r="I58" s="13"/>
      <c r="J58" s="13"/>
      <c r="K58" s="13" t="b">
        <v>1</v>
      </c>
      <c r="L58" s="13" t="b">
        <v>1</v>
      </c>
    </row>
    <row r="59" spans="1:12" ht="28.8" hidden="1">
      <c r="A59" s="10" t="s">
        <v>318</v>
      </c>
      <c r="B59" s="10" t="s">
        <v>301</v>
      </c>
      <c r="C59" s="13" t="s">
        <v>456</v>
      </c>
      <c r="D59" s="47" t="s">
        <v>309</v>
      </c>
      <c r="E59" s="10">
        <v>20</v>
      </c>
      <c r="F59" s="13"/>
      <c r="G59" s="13" t="b">
        <v>0</v>
      </c>
      <c r="H59" s="13"/>
      <c r="I59" s="13"/>
      <c r="J59" s="13"/>
      <c r="K59" s="13" t="b">
        <v>1</v>
      </c>
      <c r="L59" s="13" t="b">
        <v>1</v>
      </c>
    </row>
    <row r="60" spans="1:12" ht="28.8" hidden="1">
      <c r="A60" s="10" t="s">
        <v>319</v>
      </c>
      <c r="B60" s="10" t="s">
        <v>302</v>
      </c>
      <c r="C60" s="13" t="s">
        <v>457</v>
      </c>
      <c r="D60" s="47" t="s">
        <v>310</v>
      </c>
      <c r="E60" s="10">
        <v>20</v>
      </c>
      <c r="F60" s="13"/>
      <c r="G60" s="13" t="b">
        <v>0</v>
      </c>
      <c r="H60" s="13"/>
      <c r="I60" s="13"/>
      <c r="J60" s="13"/>
      <c r="K60" s="13" t="b">
        <v>1</v>
      </c>
      <c r="L60" s="13" t="b">
        <v>1</v>
      </c>
    </row>
    <row r="61" spans="1:12" ht="28.8" hidden="1">
      <c r="A61" s="10" t="s">
        <v>320</v>
      </c>
      <c r="B61" s="10" t="s">
        <v>296</v>
      </c>
      <c r="C61" s="13" t="s">
        <v>458</v>
      </c>
      <c r="D61" s="47" t="s">
        <v>311</v>
      </c>
      <c r="E61" s="10">
        <v>20</v>
      </c>
      <c r="F61" s="13"/>
      <c r="G61" s="13" t="b">
        <v>0</v>
      </c>
      <c r="H61" s="13"/>
      <c r="I61" s="13"/>
      <c r="J61" s="13"/>
      <c r="K61" s="13" t="b">
        <v>1</v>
      </c>
      <c r="L61" s="13" t="b">
        <v>1</v>
      </c>
    </row>
    <row r="62" spans="1:12" ht="28.8" hidden="1">
      <c r="A62" s="10" t="s">
        <v>321</v>
      </c>
      <c r="B62" s="10" t="s">
        <v>297</v>
      </c>
      <c r="C62" s="13" t="s">
        <v>459</v>
      </c>
      <c r="D62" s="47" t="s">
        <v>322</v>
      </c>
      <c r="E62" s="10">
        <v>20</v>
      </c>
      <c r="F62" s="13"/>
      <c r="G62" s="13" t="b">
        <v>0</v>
      </c>
      <c r="H62" s="13"/>
      <c r="I62" s="13"/>
      <c r="J62" s="13"/>
      <c r="K62" s="13" t="b">
        <v>1</v>
      </c>
      <c r="L62" s="13" t="b">
        <v>1</v>
      </c>
    </row>
    <row r="63" spans="1:12" ht="43.2" hidden="1">
      <c r="A63" s="10" t="s">
        <v>448</v>
      </c>
      <c r="B63" s="10" t="s">
        <v>323</v>
      </c>
      <c r="C63" s="48" t="s">
        <v>217</v>
      </c>
      <c r="D63" s="47" t="s">
        <v>460</v>
      </c>
      <c r="E63" s="10">
        <v>0</v>
      </c>
      <c r="F63" s="13"/>
      <c r="G63" s="13"/>
      <c r="H63" s="13"/>
      <c r="I63" s="13" t="b">
        <v>1</v>
      </c>
      <c r="J63" s="13"/>
      <c r="K63" s="13"/>
      <c r="L63" s="13" t="b">
        <v>1</v>
      </c>
    </row>
    <row r="64" spans="1:12" ht="28.8" hidden="1">
      <c r="A64" s="10" t="s">
        <v>443</v>
      </c>
      <c r="B64" s="10" t="s">
        <v>385</v>
      </c>
      <c r="C64" s="13" t="s">
        <v>461</v>
      </c>
      <c r="D64" s="47" t="s">
        <v>386</v>
      </c>
      <c r="E64" s="10">
        <v>20</v>
      </c>
      <c r="F64" s="13"/>
      <c r="G64" s="13" t="b">
        <v>0</v>
      </c>
      <c r="H64" s="13"/>
      <c r="I64" s="13"/>
      <c r="J64" s="13"/>
      <c r="K64" s="13" t="b">
        <v>1</v>
      </c>
      <c r="L64" s="13" t="b">
        <v>1</v>
      </c>
    </row>
    <row r="65" spans="1:12" ht="28.8" hidden="1">
      <c r="A65" s="10" t="s">
        <v>384</v>
      </c>
      <c r="B65" s="10" t="s">
        <v>388</v>
      </c>
      <c r="C65" s="13" t="s">
        <v>462</v>
      </c>
      <c r="D65" s="47" t="s">
        <v>389</v>
      </c>
      <c r="E65" s="10">
        <v>20</v>
      </c>
      <c r="F65" s="13"/>
      <c r="G65" s="13" t="b">
        <v>0</v>
      </c>
      <c r="H65" s="13"/>
      <c r="I65" s="13"/>
      <c r="J65" s="13"/>
      <c r="K65" s="13" t="b">
        <v>1</v>
      </c>
      <c r="L65" s="13" t="b">
        <v>1</v>
      </c>
    </row>
    <row r="66" spans="1:12" ht="28.8" hidden="1">
      <c r="A66" s="10" t="s">
        <v>387</v>
      </c>
      <c r="B66" s="10" t="s">
        <v>391</v>
      </c>
      <c r="C66" s="13" t="s">
        <v>463</v>
      </c>
      <c r="D66" s="47" t="s">
        <v>392</v>
      </c>
      <c r="E66" s="10">
        <v>20</v>
      </c>
      <c r="F66" s="13"/>
      <c r="G66" s="13" t="b">
        <v>0</v>
      </c>
      <c r="H66" s="13"/>
      <c r="I66" s="13"/>
      <c r="J66" s="13"/>
      <c r="K66" s="13" t="b">
        <v>1</v>
      </c>
      <c r="L66" s="13" t="b">
        <v>1</v>
      </c>
    </row>
    <row r="67" spans="1:12" ht="28.8" hidden="1">
      <c r="A67" s="10" t="s">
        <v>390</v>
      </c>
      <c r="B67" s="10" t="s">
        <v>394</v>
      </c>
      <c r="C67" s="13" t="s">
        <v>464</v>
      </c>
      <c r="D67" s="47" t="s">
        <v>395</v>
      </c>
      <c r="E67" s="10">
        <v>20</v>
      </c>
      <c r="F67" s="13"/>
      <c r="G67" s="13" t="b">
        <v>0</v>
      </c>
      <c r="H67" s="13"/>
      <c r="I67" s="13"/>
      <c r="J67" s="13"/>
      <c r="K67" s="13" t="b">
        <v>1</v>
      </c>
      <c r="L67" s="13" t="b">
        <v>1</v>
      </c>
    </row>
    <row r="68" spans="1:12" ht="28.8" hidden="1">
      <c r="A68" s="10" t="s">
        <v>393</v>
      </c>
      <c r="B68" s="10" t="s">
        <v>397</v>
      </c>
      <c r="C68" s="13" t="s">
        <v>465</v>
      </c>
      <c r="D68" s="47" t="s">
        <v>398</v>
      </c>
      <c r="E68" s="10">
        <v>20</v>
      </c>
      <c r="F68" s="13"/>
      <c r="G68" s="13" t="b">
        <v>0</v>
      </c>
      <c r="H68" s="13"/>
      <c r="I68" s="13"/>
      <c r="J68" s="13"/>
      <c r="K68" s="13" t="b">
        <v>1</v>
      </c>
      <c r="L68" s="13" t="b">
        <v>1</v>
      </c>
    </row>
    <row r="69" spans="1:12" ht="28.8" hidden="1">
      <c r="A69" s="10" t="s">
        <v>396</v>
      </c>
      <c r="B69" s="10" t="s">
        <v>400</v>
      </c>
      <c r="C69" s="13" t="s">
        <v>466</v>
      </c>
      <c r="D69" s="47" t="s">
        <v>401</v>
      </c>
      <c r="E69" s="10">
        <v>20</v>
      </c>
      <c r="F69" s="13"/>
      <c r="G69" s="13" t="b">
        <v>0</v>
      </c>
      <c r="H69" s="13"/>
      <c r="I69" s="13"/>
      <c r="J69" s="13"/>
      <c r="K69" s="13" t="b">
        <v>1</v>
      </c>
      <c r="L69" s="13" t="b">
        <v>1</v>
      </c>
    </row>
    <row r="70" spans="1:12" ht="28.8" hidden="1">
      <c r="A70" s="10" t="s">
        <v>399</v>
      </c>
      <c r="B70" s="10" t="s">
        <v>403</v>
      </c>
      <c r="C70" s="13" t="s">
        <v>467</v>
      </c>
      <c r="D70" s="47" t="s">
        <v>404</v>
      </c>
      <c r="E70" s="10">
        <v>20</v>
      </c>
      <c r="F70" s="13"/>
      <c r="G70" s="13" t="b">
        <v>0</v>
      </c>
      <c r="H70" s="13"/>
      <c r="I70" s="13"/>
      <c r="J70" s="13"/>
      <c r="K70" s="13" t="b">
        <v>1</v>
      </c>
      <c r="L70" s="13" t="b">
        <v>1</v>
      </c>
    </row>
    <row r="71" spans="1:12" ht="28.8" hidden="1">
      <c r="A71" s="10" t="s">
        <v>402</v>
      </c>
      <c r="B71" s="10" t="s">
        <v>406</v>
      </c>
      <c r="C71" s="13" t="s">
        <v>468</v>
      </c>
      <c r="D71" s="47" t="s">
        <v>407</v>
      </c>
      <c r="E71" s="10">
        <v>20</v>
      </c>
      <c r="F71" s="13"/>
      <c r="G71" s="13" t="b">
        <v>0</v>
      </c>
      <c r="H71" s="13"/>
      <c r="I71" s="13"/>
      <c r="J71" s="13"/>
      <c r="K71" s="13" t="b">
        <v>1</v>
      </c>
      <c r="L71" s="13" t="b">
        <v>1</v>
      </c>
    </row>
    <row r="72" spans="1:12" ht="28.8" hidden="1">
      <c r="A72" s="10" t="s">
        <v>405</v>
      </c>
      <c r="B72" s="10" t="s">
        <v>409</v>
      </c>
      <c r="C72" s="13" t="s">
        <v>469</v>
      </c>
      <c r="D72" s="47" t="s">
        <v>410</v>
      </c>
      <c r="E72" s="10">
        <v>20</v>
      </c>
      <c r="F72" s="13"/>
      <c r="G72" s="13" t="b">
        <v>0</v>
      </c>
      <c r="H72" s="13"/>
      <c r="I72" s="13"/>
      <c r="J72" s="13"/>
      <c r="K72" s="13" t="b">
        <v>1</v>
      </c>
      <c r="L72" s="13" t="b">
        <v>1</v>
      </c>
    </row>
    <row r="73" spans="1:12" ht="28.8" hidden="1">
      <c r="A73" s="10" t="s">
        <v>408</v>
      </c>
      <c r="B73" s="10" t="s">
        <v>412</v>
      </c>
      <c r="C73" s="13" t="s">
        <v>470</v>
      </c>
      <c r="D73" s="47" t="s">
        <v>413</v>
      </c>
      <c r="E73" s="10">
        <v>20</v>
      </c>
      <c r="F73" s="13"/>
      <c r="G73" s="13" t="b">
        <v>0</v>
      </c>
      <c r="H73" s="13"/>
      <c r="I73" s="13"/>
      <c r="J73" s="13"/>
      <c r="K73" s="13" t="b">
        <v>1</v>
      </c>
      <c r="L73" s="13" t="b">
        <v>1</v>
      </c>
    </row>
    <row r="74" spans="1:12" ht="28.8" hidden="1">
      <c r="A74" s="10" t="s">
        <v>411</v>
      </c>
      <c r="B74" s="10" t="s">
        <v>415</v>
      </c>
      <c r="C74" s="13" t="s">
        <v>471</v>
      </c>
      <c r="D74" s="47" t="s">
        <v>416</v>
      </c>
      <c r="E74" s="10">
        <v>20</v>
      </c>
      <c r="F74" s="13"/>
      <c r="G74" s="13" t="b">
        <v>0</v>
      </c>
      <c r="H74" s="13"/>
      <c r="I74" s="13"/>
      <c r="J74" s="13"/>
      <c r="K74" s="13" t="b">
        <v>1</v>
      </c>
      <c r="L74" s="13" t="b">
        <v>1</v>
      </c>
    </row>
    <row r="75" spans="1:12" ht="28.8" hidden="1">
      <c r="A75" s="10" t="s">
        <v>414</v>
      </c>
      <c r="B75" s="10" t="s">
        <v>418</v>
      </c>
      <c r="C75" s="13" t="s">
        <v>472</v>
      </c>
      <c r="D75" s="47" t="s">
        <v>419</v>
      </c>
      <c r="E75" s="10">
        <v>20</v>
      </c>
      <c r="F75" s="13"/>
      <c r="G75" s="13" t="b">
        <v>0</v>
      </c>
      <c r="H75" s="13"/>
      <c r="I75" s="13"/>
      <c r="J75" s="13"/>
      <c r="K75" s="13" t="b">
        <v>1</v>
      </c>
      <c r="L75" s="13" t="b">
        <v>1</v>
      </c>
    </row>
    <row r="76" spans="1:12" ht="28.8" hidden="1">
      <c r="A76" s="10" t="s">
        <v>417</v>
      </c>
      <c r="B76" s="10" t="s">
        <v>421</v>
      </c>
      <c r="C76" s="13" t="s">
        <v>473</v>
      </c>
      <c r="D76" s="47" t="s">
        <v>422</v>
      </c>
      <c r="E76" s="10">
        <v>20</v>
      </c>
      <c r="F76" s="13"/>
      <c r="G76" s="13" t="b">
        <v>0</v>
      </c>
      <c r="H76" s="13"/>
      <c r="I76" s="13"/>
      <c r="J76" s="13"/>
      <c r="K76" s="13" t="b">
        <v>1</v>
      </c>
      <c r="L76" s="13" t="b">
        <v>1</v>
      </c>
    </row>
    <row r="77" spans="1:12" ht="28.8" hidden="1">
      <c r="A77" s="10" t="s">
        <v>420</v>
      </c>
      <c r="B77" s="10" t="s">
        <v>424</v>
      </c>
      <c r="C77" s="13" t="s">
        <v>456</v>
      </c>
      <c r="D77" s="47" t="s">
        <v>425</v>
      </c>
      <c r="E77" s="10">
        <v>20</v>
      </c>
      <c r="F77" s="13"/>
      <c r="G77" s="13" t="b">
        <v>0</v>
      </c>
      <c r="H77" s="13"/>
      <c r="I77" s="13"/>
      <c r="J77" s="13"/>
      <c r="K77" s="13" t="b">
        <v>1</v>
      </c>
      <c r="L77" s="13" t="b">
        <v>1</v>
      </c>
    </row>
    <row r="78" spans="1:12" ht="28.8" hidden="1">
      <c r="A78" s="10" t="s">
        <v>423</v>
      </c>
      <c r="B78" s="10" t="s">
        <v>427</v>
      </c>
      <c r="C78" s="13" t="s">
        <v>474</v>
      </c>
      <c r="D78" s="47" t="s">
        <v>428</v>
      </c>
      <c r="E78" s="10">
        <v>20</v>
      </c>
      <c r="F78" s="13"/>
      <c r="G78" s="13" t="b">
        <v>0</v>
      </c>
      <c r="H78" s="13"/>
      <c r="I78" s="13"/>
      <c r="J78" s="13"/>
      <c r="K78" s="13" t="b">
        <v>1</v>
      </c>
      <c r="L78" s="13" t="b">
        <v>1</v>
      </c>
    </row>
    <row r="79" spans="1:12" ht="28.8" hidden="1">
      <c r="A79" s="10" t="s">
        <v>426</v>
      </c>
      <c r="B79" s="10" t="s">
        <v>430</v>
      </c>
      <c r="C79" s="13" t="s">
        <v>475</v>
      </c>
      <c r="D79" s="47" t="s">
        <v>431</v>
      </c>
      <c r="E79" s="10">
        <v>20</v>
      </c>
      <c r="F79" s="13"/>
      <c r="G79" s="13" t="b">
        <v>0</v>
      </c>
      <c r="H79" s="13"/>
      <c r="I79" s="13"/>
      <c r="J79" s="13"/>
      <c r="K79" s="13" t="b">
        <v>1</v>
      </c>
      <c r="L79" s="13" t="b">
        <v>1</v>
      </c>
    </row>
    <row r="80" spans="1:12" ht="28.8" hidden="1">
      <c r="A80" s="10" t="s">
        <v>429</v>
      </c>
      <c r="B80" s="10" t="s">
        <v>433</v>
      </c>
      <c r="C80" s="13" t="s">
        <v>476</v>
      </c>
      <c r="D80" s="47" t="s">
        <v>434</v>
      </c>
      <c r="E80" s="10">
        <v>20</v>
      </c>
      <c r="F80" s="13"/>
      <c r="G80" s="13" t="b">
        <v>0</v>
      </c>
      <c r="H80" s="13"/>
      <c r="I80" s="13"/>
      <c r="J80" s="13"/>
      <c r="K80" s="13" t="b">
        <v>1</v>
      </c>
      <c r="L80" s="13" t="b">
        <v>1</v>
      </c>
    </row>
    <row r="81" spans="1:12" ht="28.8" hidden="1">
      <c r="A81" s="10" t="s">
        <v>432</v>
      </c>
      <c r="B81" s="10" t="s">
        <v>436</v>
      </c>
      <c r="C81" s="13" t="s">
        <v>477</v>
      </c>
      <c r="D81" s="47" t="s">
        <v>437</v>
      </c>
      <c r="E81" s="10">
        <v>20</v>
      </c>
      <c r="F81" s="13"/>
      <c r="G81" s="13" t="b">
        <v>0</v>
      </c>
      <c r="H81" s="13"/>
      <c r="I81" s="13"/>
      <c r="J81" s="13"/>
      <c r="K81" s="13" t="b">
        <v>1</v>
      </c>
      <c r="L81" s="13" t="b">
        <v>1</v>
      </c>
    </row>
    <row r="82" spans="1:12" ht="28.8" hidden="1">
      <c r="A82" s="10" t="s">
        <v>435</v>
      </c>
      <c r="B82" s="10" t="s">
        <v>439</v>
      </c>
      <c r="C82" s="13" t="s">
        <v>478</v>
      </c>
      <c r="D82" s="47" t="s">
        <v>440</v>
      </c>
      <c r="E82" s="10">
        <v>20</v>
      </c>
      <c r="F82" s="13"/>
      <c r="G82" s="13" t="b">
        <v>0</v>
      </c>
      <c r="H82" s="13"/>
      <c r="I82" s="13"/>
      <c r="J82" s="13"/>
      <c r="K82" s="13" t="b">
        <v>1</v>
      </c>
      <c r="L82" s="13" t="b">
        <v>1</v>
      </c>
    </row>
    <row r="83" spans="1:12" ht="28.8" hidden="1">
      <c r="A83" s="10" t="s">
        <v>438</v>
      </c>
      <c r="B83" s="10" t="s">
        <v>441</v>
      </c>
      <c r="C83" s="13" t="s">
        <v>479</v>
      </c>
      <c r="D83" s="47" t="s">
        <v>442</v>
      </c>
      <c r="E83" s="10">
        <v>20</v>
      </c>
      <c r="F83" s="13"/>
      <c r="G83" s="13" t="b">
        <v>0</v>
      </c>
      <c r="H83" s="13"/>
      <c r="I83" s="13"/>
      <c r="J83" s="13"/>
      <c r="K83" s="13" t="b">
        <v>1</v>
      </c>
      <c r="L83" s="13" t="b">
        <v>1</v>
      </c>
    </row>
    <row r="84" spans="1:12" ht="28.8">
      <c r="A84" s="10" t="s">
        <v>482</v>
      </c>
      <c r="B84" s="22" t="s">
        <v>498</v>
      </c>
      <c r="C84" s="50" t="s">
        <v>499</v>
      </c>
      <c r="D84" s="52" t="s">
        <v>669</v>
      </c>
      <c r="E84" s="1">
        <v>10</v>
      </c>
      <c r="G84" s="13" t="b">
        <v>0</v>
      </c>
      <c r="K84" s="13" t="b">
        <v>1</v>
      </c>
      <c r="L84" s="13"/>
    </row>
    <row r="85" spans="1:12" ht="28.8">
      <c r="A85" s="10" t="s">
        <v>487</v>
      </c>
      <c r="B85" s="53" t="s">
        <v>501</v>
      </c>
      <c r="C85" s="50" t="s">
        <v>505</v>
      </c>
      <c r="D85" s="52" t="s">
        <v>670</v>
      </c>
      <c r="E85" s="1">
        <v>10</v>
      </c>
      <c r="G85" s="13" t="b">
        <v>0</v>
      </c>
      <c r="K85" s="13" t="b">
        <v>1</v>
      </c>
      <c r="L85" s="13"/>
    </row>
    <row r="86" spans="1:12" ht="28.8">
      <c r="A86" s="10" t="s">
        <v>488</v>
      </c>
      <c r="B86" s="21" t="s">
        <v>503</v>
      </c>
      <c r="C86" s="50" t="s">
        <v>504</v>
      </c>
      <c r="D86" s="52" t="s">
        <v>671</v>
      </c>
      <c r="E86" s="1">
        <v>10</v>
      </c>
      <c r="G86" s="13" t="b">
        <v>0</v>
      </c>
      <c r="K86" s="13" t="b">
        <v>1</v>
      </c>
      <c r="L86" s="13"/>
    </row>
    <row r="87" spans="1:12" ht="28.8">
      <c r="A87" s="10" t="s">
        <v>489</v>
      </c>
      <c r="B87" s="22" t="s">
        <v>508</v>
      </c>
      <c r="C87" s="50" t="s">
        <v>509</v>
      </c>
      <c r="D87" s="52" t="s">
        <v>672</v>
      </c>
      <c r="E87" s="1">
        <v>10</v>
      </c>
      <c r="G87" s="13" t="b">
        <v>0</v>
      </c>
      <c r="K87" s="13" t="b">
        <v>1</v>
      </c>
      <c r="L87" s="13"/>
    </row>
    <row r="88" spans="1:12" ht="28.8">
      <c r="A88" s="10" t="s">
        <v>490</v>
      </c>
      <c r="B88" s="53" t="s">
        <v>500</v>
      </c>
      <c r="C88" s="50" t="s">
        <v>517</v>
      </c>
      <c r="D88" s="52" t="s">
        <v>673</v>
      </c>
      <c r="E88" s="1">
        <v>10</v>
      </c>
      <c r="G88" s="13" t="b">
        <v>0</v>
      </c>
      <c r="K88" s="13" t="b">
        <v>1</v>
      </c>
      <c r="L88" s="13"/>
    </row>
    <row r="89" spans="1:12" ht="28.8">
      <c r="A89" s="10" t="s">
        <v>491</v>
      </c>
      <c r="B89" s="22" t="s">
        <v>512</v>
      </c>
      <c r="C89" s="50" t="s">
        <v>513</v>
      </c>
      <c r="D89" s="52" t="s">
        <v>674</v>
      </c>
      <c r="E89" s="1">
        <v>10</v>
      </c>
      <c r="G89" s="13" t="b">
        <v>0</v>
      </c>
      <c r="K89" s="13" t="b">
        <v>1</v>
      </c>
      <c r="L89" s="13"/>
    </row>
    <row r="90" spans="1:12" ht="28.8">
      <c r="A90" s="10" t="s">
        <v>492</v>
      </c>
      <c r="B90" s="21" t="s">
        <v>515</v>
      </c>
      <c r="C90" s="50" t="s">
        <v>516</v>
      </c>
      <c r="D90" s="52" t="s">
        <v>675</v>
      </c>
      <c r="E90" s="1">
        <v>10</v>
      </c>
      <c r="G90" s="13" t="b">
        <v>0</v>
      </c>
      <c r="K90" s="13" t="b">
        <v>1</v>
      </c>
      <c r="L90" s="13"/>
    </row>
    <row r="91" spans="1:12" ht="28.8">
      <c r="A91" s="10" t="s">
        <v>493</v>
      </c>
      <c r="B91" s="53" t="s">
        <v>485</v>
      </c>
      <c r="C91" s="50" t="s">
        <v>486</v>
      </c>
      <c r="D91" s="52" t="s">
        <v>676</v>
      </c>
      <c r="E91" s="1">
        <v>10</v>
      </c>
      <c r="G91" s="13" t="b">
        <v>0</v>
      </c>
      <c r="K91" s="13" t="b">
        <v>1</v>
      </c>
      <c r="L91" s="13"/>
    </row>
    <row r="92" spans="1:12" ht="28.8">
      <c r="A92" s="10" t="s">
        <v>494</v>
      </c>
      <c r="B92" s="21" t="s">
        <v>510</v>
      </c>
      <c r="C92" s="50" t="s">
        <v>511</v>
      </c>
      <c r="D92" s="52" t="s">
        <v>677</v>
      </c>
      <c r="E92" s="1">
        <v>10</v>
      </c>
      <c r="G92" s="13" t="b">
        <v>0</v>
      </c>
      <c r="K92" s="13" t="b">
        <v>1</v>
      </c>
      <c r="L92" s="13"/>
    </row>
    <row r="93" spans="1:12" ht="28.8">
      <c r="A93" s="10" t="s">
        <v>495</v>
      </c>
      <c r="B93" s="53" t="s">
        <v>506</v>
      </c>
      <c r="C93" s="50" t="s">
        <v>507</v>
      </c>
      <c r="D93" s="52" t="s">
        <v>678</v>
      </c>
      <c r="E93" s="1">
        <v>10</v>
      </c>
      <c r="G93" s="13" t="b">
        <v>0</v>
      </c>
      <c r="K93" s="13" t="b">
        <v>1</v>
      </c>
      <c r="L93" s="13"/>
    </row>
    <row r="94" spans="1:12" ht="28.8">
      <c r="A94" s="10" t="s">
        <v>496</v>
      </c>
      <c r="B94" s="22" t="s">
        <v>502</v>
      </c>
      <c r="C94" s="50" t="s">
        <v>514</v>
      </c>
      <c r="D94" s="52" t="s">
        <v>679</v>
      </c>
      <c r="E94" s="1">
        <v>10</v>
      </c>
      <c r="G94" s="13" t="b">
        <v>0</v>
      </c>
      <c r="K94" s="13" t="b">
        <v>1</v>
      </c>
      <c r="L94" s="13"/>
    </row>
    <row r="95" spans="1:12" ht="28.8">
      <c r="A95" s="10" t="s">
        <v>497</v>
      </c>
      <c r="B95" s="21" t="s">
        <v>484</v>
      </c>
      <c r="C95" s="50" t="s">
        <v>483</v>
      </c>
      <c r="D95" s="52" t="s">
        <v>680</v>
      </c>
      <c r="E95" s="1">
        <v>10</v>
      </c>
      <c r="G95" s="13" t="b">
        <v>0</v>
      </c>
      <c r="K95" s="13" t="b">
        <v>1</v>
      </c>
      <c r="L95" s="13"/>
    </row>
    <row r="96" spans="1:12" ht="72">
      <c r="A96" s="10" t="s">
        <v>518</v>
      </c>
      <c r="B96" s="15" t="s">
        <v>667</v>
      </c>
      <c r="C96" s="48" t="s">
        <v>217</v>
      </c>
      <c r="D96" s="52" t="s">
        <v>571</v>
      </c>
      <c r="E96" s="1">
        <v>0</v>
      </c>
      <c r="F96" s="54" t="s">
        <v>668</v>
      </c>
      <c r="G96" s="13" t="b">
        <v>0</v>
      </c>
      <c r="I96" s="13" t="b">
        <v>1</v>
      </c>
    </row>
    <row r="97" spans="1:7">
      <c r="A97" s="10" t="s">
        <v>705</v>
      </c>
      <c r="B97" s="15" t="s">
        <v>519</v>
      </c>
      <c r="C97" s="49" t="s">
        <v>522</v>
      </c>
      <c r="D97" s="52" t="s">
        <v>523</v>
      </c>
      <c r="E97" s="1">
        <v>0</v>
      </c>
      <c r="G97" s="13" t="b">
        <v>0</v>
      </c>
    </row>
    <row r="98" spans="1:7">
      <c r="A98" s="10" t="s">
        <v>706</v>
      </c>
      <c r="B98" s="15" t="s">
        <v>520</v>
      </c>
      <c r="C98" s="49" t="s">
        <v>522</v>
      </c>
      <c r="D98" s="52" t="s">
        <v>523</v>
      </c>
      <c r="E98" s="1">
        <v>0</v>
      </c>
      <c r="G98" s="13" t="b">
        <v>0</v>
      </c>
    </row>
    <row r="99" spans="1:7">
      <c r="A99" s="10" t="s">
        <v>707</v>
      </c>
      <c r="B99" s="15" t="s">
        <v>521</v>
      </c>
      <c r="C99" s="49" t="s">
        <v>522</v>
      </c>
      <c r="D99" s="52" t="s">
        <v>523</v>
      </c>
      <c r="E99" s="1">
        <v>0</v>
      </c>
      <c r="G99" s="13" t="b">
        <v>0</v>
      </c>
    </row>
    <row r="100" spans="1:7">
      <c r="A100" s="10" t="s">
        <v>708</v>
      </c>
      <c r="B100" s="10" t="s">
        <v>731</v>
      </c>
      <c r="C100" s="49" t="s">
        <v>522</v>
      </c>
      <c r="D100" s="47" t="s">
        <v>731</v>
      </c>
      <c r="E100" s="1">
        <v>0</v>
      </c>
      <c r="G100" s="13" t="b">
        <v>0</v>
      </c>
    </row>
    <row r="101" spans="1:7" ht="28.8">
      <c r="A101" s="10" t="s">
        <v>709</v>
      </c>
      <c r="B101" s="10" t="s">
        <v>729</v>
      </c>
      <c r="C101" s="49" t="s">
        <v>522</v>
      </c>
      <c r="D101" s="47" t="s">
        <v>730</v>
      </c>
      <c r="E101" s="1">
        <v>0</v>
      </c>
      <c r="G101" s="13" t="b">
        <v>0</v>
      </c>
    </row>
    <row r="102" spans="1:7" ht="16.649999999999999">
      <c r="A102" s="10" t="s">
        <v>710</v>
      </c>
      <c r="B102" s="10" t="s">
        <v>693</v>
      </c>
      <c r="D102" t="s">
        <v>694</v>
      </c>
      <c r="E102" s="1">
        <v>0</v>
      </c>
      <c r="G102" s="13" t="b">
        <v>0</v>
      </c>
    </row>
    <row r="103" spans="1:7" ht="16.649999999999999">
      <c r="A103" s="10" t="s">
        <v>534</v>
      </c>
      <c r="B103" s="10" t="s">
        <v>698</v>
      </c>
      <c r="D103" t="s">
        <v>695</v>
      </c>
      <c r="E103" s="1">
        <v>0</v>
      </c>
      <c r="G103" s="13" t="b">
        <v>0</v>
      </c>
    </row>
    <row r="104" spans="1:7" ht="17.75">
      <c r="A104" s="10" t="s">
        <v>535</v>
      </c>
      <c r="B104" s="10" t="s">
        <v>697</v>
      </c>
      <c r="D104" t="s">
        <v>696</v>
      </c>
      <c r="E104" s="1">
        <v>0</v>
      </c>
      <c r="G104" s="13" t="b">
        <v>0</v>
      </c>
    </row>
    <row r="105" spans="1:7" ht="17.75">
      <c r="A105" s="10" t="s">
        <v>689</v>
      </c>
      <c r="B105" s="10" t="s">
        <v>702</v>
      </c>
      <c r="D105" t="s">
        <v>703</v>
      </c>
      <c r="E105" s="1">
        <v>0</v>
      </c>
      <c r="G105" s="13" t="b">
        <v>0</v>
      </c>
    </row>
    <row r="106" spans="1:7">
      <c r="A106" s="10" t="s">
        <v>690</v>
      </c>
      <c r="B106" s="10" t="s">
        <v>740</v>
      </c>
      <c r="E106" s="1">
        <v>0</v>
      </c>
      <c r="G106" s="13"/>
    </row>
    <row r="107" spans="1:7" ht="175.05">
      <c r="A107" s="10" t="s">
        <v>691</v>
      </c>
      <c r="B107" s="10" t="s">
        <v>701</v>
      </c>
      <c r="D107" s="55" t="s">
        <v>704</v>
      </c>
      <c r="E107" s="1">
        <v>0</v>
      </c>
      <c r="F107" s="54" t="s">
        <v>736</v>
      </c>
      <c r="G107" s="13" t="b">
        <v>0</v>
      </c>
    </row>
    <row r="108" spans="1:7">
      <c r="A108" s="10" t="s">
        <v>692</v>
      </c>
      <c r="B108" s="10" t="s">
        <v>700</v>
      </c>
      <c r="E108" s="1">
        <v>0</v>
      </c>
      <c r="G108" s="13" t="b">
        <v>0</v>
      </c>
    </row>
    <row r="109" spans="1:7">
      <c r="A109" s="10" t="s">
        <v>699</v>
      </c>
      <c r="E109" s="1">
        <v>0</v>
      </c>
      <c r="G109" s="13" t="b">
        <v>0</v>
      </c>
    </row>
    <row r="110" spans="1:7">
      <c r="A110" s="10" t="s">
        <v>732</v>
      </c>
      <c r="E110" s="1">
        <v>0</v>
      </c>
      <c r="G110" s="13" t="b">
        <v>0</v>
      </c>
    </row>
    <row r="111" spans="1:7">
      <c r="A111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7F162-BDF6-428E-A93A-E13FB7B7018A}">
  <dimension ref="A1:I76"/>
  <sheetViews>
    <sheetView workbookViewId="0">
      <pane ySplit="1" topLeftCell="A17" activePane="bottomLeft" state="frozen"/>
      <selection pane="bottomLeft" activeCell="F46" sqref="F46"/>
    </sheetView>
  </sheetViews>
  <sheetFormatPr defaultRowHeight="14.4"/>
  <cols>
    <col min="1" max="1" width="5.7265625" bestFit="1" customWidth="1"/>
    <col min="2" max="2" width="14.6328125" bestFit="1" customWidth="1"/>
    <col min="3" max="3" width="10" bestFit="1" customWidth="1"/>
    <col min="4" max="4" width="10" customWidth="1"/>
    <col min="5" max="5" width="10" bestFit="1" customWidth="1"/>
    <col min="6" max="6" width="14.6328125" bestFit="1" customWidth="1"/>
    <col min="7" max="8" width="8.6328125" customWidth="1"/>
    <col min="9" max="9" width="30.81640625" customWidth="1"/>
  </cols>
  <sheetData>
    <row r="1" spans="1:9">
      <c r="A1" s="16" t="s">
        <v>121</v>
      </c>
      <c r="B1" s="16" t="s">
        <v>58</v>
      </c>
      <c r="C1" s="16" t="s">
        <v>566</v>
      </c>
      <c r="D1" s="16" t="s">
        <v>716</v>
      </c>
      <c r="E1" s="16" t="s">
        <v>526</v>
      </c>
      <c r="F1" s="16" t="s">
        <v>527</v>
      </c>
      <c r="G1" s="16" t="s">
        <v>528</v>
      </c>
      <c r="H1" s="16" t="s">
        <v>712</v>
      </c>
      <c r="I1" s="16" t="s">
        <v>100</v>
      </c>
    </row>
    <row r="2" spans="1:9">
      <c r="A2" s="17" t="s">
        <v>529</v>
      </c>
      <c r="B2" s="11" t="s">
        <v>27</v>
      </c>
      <c r="C2" s="10" t="s">
        <v>150</v>
      </c>
      <c r="D2" s="10">
        <v>1</v>
      </c>
      <c r="E2" s="10" t="s">
        <v>151</v>
      </c>
      <c r="F2" s="10">
        <v>10</v>
      </c>
      <c r="G2" s="18"/>
      <c r="H2" s="19"/>
      <c r="I2" s="14"/>
    </row>
    <row r="3" spans="1:9">
      <c r="A3" s="17" t="s">
        <v>530</v>
      </c>
      <c r="B3" s="11" t="s">
        <v>27</v>
      </c>
      <c r="C3" s="10" t="s">
        <v>150</v>
      </c>
      <c r="D3" s="10">
        <v>1</v>
      </c>
      <c r="E3" s="10" t="s">
        <v>536</v>
      </c>
      <c r="F3" s="10">
        <v>5</v>
      </c>
      <c r="I3" s="14"/>
    </row>
    <row r="4" spans="1:9">
      <c r="A4" s="17" t="s">
        <v>531</v>
      </c>
      <c r="B4" s="11" t="s">
        <v>27</v>
      </c>
      <c r="C4" s="10" t="s">
        <v>150</v>
      </c>
      <c r="D4" s="10">
        <v>1</v>
      </c>
      <c r="E4" s="10" t="s">
        <v>537</v>
      </c>
      <c r="F4" s="10">
        <v>5</v>
      </c>
      <c r="I4" s="14"/>
    </row>
    <row r="5" spans="1:9">
      <c r="A5" s="17" t="s">
        <v>532</v>
      </c>
      <c r="B5" s="11" t="s">
        <v>27</v>
      </c>
      <c r="C5" s="10" t="s">
        <v>150</v>
      </c>
      <c r="D5" s="10">
        <v>1</v>
      </c>
      <c r="E5" s="10" t="s">
        <v>538</v>
      </c>
      <c r="F5" s="10">
        <v>5</v>
      </c>
      <c r="I5" s="14"/>
    </row>
    <row r="6" spans="1:9">
      <c r="A6" s="17" t="s">
        <v>533</v>
      </c>
      <c r="B6" s="11" t="s">
        <v>27</v>
      </c>
      <c r="C6" s="10" t="s">
        <v>150</v>
      </c>
      <c r="D6" s="10">
        <v>1</v>
      </c>
      <c r="E6" s="10" t="s">
        <v>539</v>
      </c>
      <c r="F6" s="10">
        <v>2</v>
      </c>
      <c r="I6" s="14"/>
    </row>
    <row r="7" spans="1:9">
      <c r="A7" s="17" t="s">
        <v>540</v>
      </c>
      <c r="B7" s="11" t="s">
        <v>27</v>
      </c>
      <c r="C7" s="10" t="s">
        <v>150</v>
      </c>
      <c r="D7" s="10">
        <v>1</v>
      </c>
      <c r="F7" s="10"/>
      <c r="G7">
        <v>200000</v>
      </c>
      <c r="I7" s="14"/>
    </row>
    <row r="8" spans="1:9">
      <c r="A8" s="17" t="s">
        <v>541</v>
      </c>
      <c r="B8" s="11" t="s">
        <v>27</v>
      </c>
      <c r="C8" s="10" t="s">
        <v>150</v>
      </c>
      <c r="D8" s="10">
        <v>1</v>
      </c>
      <c r="F8" s="10"/>
      <c r="G8">
        <v>300000</v>
      </c>
      <c r="I8" s="14"/>
    </row>
    <row r="9" spans="1:9">
      <c r="A9" s="17" t="s">
        <v>542</v>
      </c>
      <c r="B9" s="11" t="s">
        <v>27</v>
      </c>
      <c r="C9" s="10" t="s">
        <v>150</v>
      </c>
      <c r="D9" s="10">
        <v>1</v>
      </c>
      <c r="F9" s="10"/>
      <c r="H9">
        <v>400000</v>
      </c>
      <c r="I9" s="14"/>
    </row>
    <row r="10" spans="1:9">
      <c r="A10" s="17" t="s">
        <v>543</v>
      </c>
      <c r="B10" s="11" t="s">
        <v>27</v>
      </c>
      <c r="C10" s="10" t="s">
        <v>150</v>
      </c>
      <c r="D10" s="10">
        <v>1</v>
      </c>
      <c r="F10" s="10"/>
      <c r="H10">
        <v>600000</v>
      </c>
      <c r="I10" s="14"/>
    </row>
    <row r="11" spans="1:9">
      <c r="A11" s="17" t="s">
        <v>544</v>
      </c>
      <c r="B11" s="11" t="s">
        <v>27</v>
      </c>
      <c r="C11" s="10" t="s">
        <v>150</v>
      </c>
      <c r="D11" s="10">
        <v>1</v>
      </c>
      <c r="E11" s="10" t="s">
        <v>737</v>
      </c>
      <c r="F11" s="10">
        <v>8</v>
      </c>
      <c r="I11" s="25" t="s">
        <v>650</v>
      </c>
    </row>
    <row r="12" spans="1:9">
      <c r="A12" s="17" t="s">
        <v>545</v>
      </c>
      <c r="B12" s="11" t="s">
        <v>27</v>
      </c>
      <c r="C12" s="10" t="s">
        <v>150</v>
      </c>
      <c r="D12" s="10">
        <v>1</v>
      </c>
      <c r="E12" s="10" t="s">
        <v>738</v>
      </c>
      <c r="F12" s="10">
        <v>4</v>
      </c>
      <c r="I12" s="25" t="s">
        <v>641</v>
      </c>
    </row>
    <row r="13" spans="1:9">
      <c r="A13" s="17" t="s">
        <v>546</v>
      </c>
      <c r="B13" s="11" t="s">
        <v>27</v>
      </c>
      <c r="C13" s="10" t="s">
        <v>150</v>
      </c>
      <c r="D13" s="10">
        <v>1</v>
      </c>
      <c r="E13" s="10" t="s">
        <v>739</v>
      </c>
      <c r="F13" s="10">
        <v>10</v>
      </c>
      <c r="I13" s="14" t="s">
        <v>591</v>
      </c>
    </row>
    <row r="14" spans="1:9">
      <c r="A14" s="17" t="s">
        <v>547</v>
      </c>
      <c r="B14" s="9" t="s">
        <v>45</v>
      </c>
      <c r="C14" s="10" t="s">
        <v>567</v>
      </c>
      <c r="D14" s="10">
        <v>1</v>
      </c>
      <c r="E14" s="10" t="s">
        <v>564</v>
      </c>
      <c r="F14" s="10">
        <v>10</v>
      </c>
      <c r="I14" s="14"/>
    </row>
    <row r="15" spans="1:9">
      <c r="A15" s="17" t="s">
        <v>548</v>
      </c>
      <c r="B15" s="9" t="s">
        <v>45</v>
      </c>
      <c r="C15" s="10" t="s">
        <v>567</v>
      </c>
      <c r="D15" s="10">
        <v>1</v>
      </c>
      <c r="E15" s="10" t="s">
        <v>565</v>
      </c>
      <c r="F15" s="10">
        <v>5</v>
      </c>
      <c r="I15" s="14"/>
    </row>
    <row r="16" spans="1:9">
      <c r="A16" s="17" t="s">
        <v>549</v>
      </c>
      <c r="B16" s="9" t="s">
        <v>45</v>
      </c>
      <c r="C16" s="10" t="s">
        <v>567</v>
      </c>
      <c r="D16" s="10">
        <v>1</v>
      </c>
      <c r="E16" s="10" t="s">
        <v>158</v>
      </c>
      <c r="F16" s="10">
        <v>2</v>
      </c>
      <c r="I16" s="14"/>
    </row>
    <row r="17" spans="1:9">
      <c r="A17" s="17" t="s">
        <v>550</v>
      </c>
      <c r="B17" s="9" t="s">
        <v>45</v>
      </c>
      <c r="C17" s="10" t="s">
        <v>567</v>
      </c>
      <c r="D17" s="10">
        <v>1</v>
      </c>
      <c r="E17" s="10" t="s">
        <v>159</v>
      </c>
      <c r="F17" s="10">
        <v>5</v>
      </c>
      <c r="I17" s="14"/>
    </row>
    <row r="18" spans="1:9">
      <c r="A18" s="17" t="s">
        <v>551</v>
      </c>
      <c r="B18" s="9" t="s">
        <v>45</v>
      </c>
      <c r="C18" s="10" t="s">
        <v>567</v>
      </c>
      <c r="D18" s="10">
        <v>1</v>
      </c>
      <c r="F18" s="10"/>
      <c r="G18">
        <v>400000</v>
      </c>
      <c r="I18" s="14"/>
    </row>
    <row r="19" spans="1:9">
      <c r="A19" s="17" t="s">
        <v>552</v>
      </c>
      <c r="B19" s="9" t="s">
        <v>45</v>
      </c>
      <c r="C19" s="10" t="s">
        <v>156</v>
      </c>
      <c r="D19" s="10">
        <v>1</v>
      </c>
      <c r="F19" s="10"/>
      <c r="G19">
        <v>600000</v>
      </c>
      <c r="I19" s="14"/>
    </row>
    <row r="20" spans="1:9">
      <c r="A20" s="17" t="s">
        <v>553</v>
      </c>
      <c r="B20" s="9" t="s">
        <v>45</v>
      </c>
      <c r="C20" s="10" t="s">
        <v>156</v>
      </c>
      <c r="D20" s="10">
        <v>1</v>
      </c>
      <c r="F20" s="10"/>
      <c r="H20">
        <v>800000</v>
      </c>
      <c r="I20" s="14"/>
    </row>
    <row r="21" spans="1:9">
      <c r="A21" s="17" t="s">
        <v>554</v>
      </c>
      <c r="B21" s="9" t="s">
        <v>45</v>
      </c>
      <c r="C21" s="10" t="s">
        <v>156</v>
      </c>
      <c r="D21" s="10">
        <v>1</v>
      </c>
      <c r="F21" s="10"/>
      <c r="H21">
        <v>1200000</v>
      </c>
      <c r="I21" s="14"/>
    </row>
    <row r="22" spans="1:9">
      <c r="A22" s="17" t="s">
        <v>555</v>
      </c>
      <c r="B22" s="9" t="s">
        <v>45</v>
      </c>
      <c r="C22" s="10" t="s">
        <v>567</v>
      </c>
      <c r="D22" s="10">
        <v>1</v>
      </c>
      <c r="E22" s="10" t="s">
        <v>737</v>
      </c>
      <c r="F22" s="10">
        <v>10</v>
      </c>
      <c r="I22" s="25" t="s">
        <v>665</v>
      </c>
    </row>
    <row r="23" spans="1:9">
      <c r="A23" s="17" t="s">
        <v>556</v>
      </c>
      <c r="B23" s="9" t="s">
        <v>45</v>
      </c>
      <c r="C23" s="10" t="s">
        <v>567</v>
      </c>
      <c r="D23" s="10">
        <v>1</v>
      </c>
      <c r="E23" s="10" t="s">
        <v>738</v>
      </c>
      <c r="F23" s="10">
        <v>5</v>
      </c>
      <c r="I23" s="25" t="s">
        <v>640</v>
      </c>
    </row>
    <row r="24" spans="1:9">
      <c r="A24" s="17" t="s">
        <v>557</v>
      </c>
      <c r="B24" s="9" t="s">
        <v>45</v>
      </c>
      <c r="C24" s="10" t="s">
        <v>567</v>
      </c>
      <c r="D24" s="10">
        <v>1</v>
      </c>
      <c r="E24" s="10" t="s">
        <v>739</v>
      </c>
      <c r="F24" s="10">
        <v>11</v>
      </c>
      <c r="I24" s="25" t="s">
        <v>648</v>
      </c>
    </row>
    <row r="25" spans="1:9">
      <c r="A25" s="17" t="s">
        <v>558</v>
      </c>
      <c r="B25" s="11" t="s">
        <v>94</v>
      </c>
      <c r="C25" s="10" t="s">
        <v>163</v>
      </c>
      <c r="D25" s="10">
        <v>1</v>
      </c>
      <c r="E25" s="10" t="s">
        <v>164</v>
      </c>
      <c r="F25" s="10">
        <v>2</v>
      </c>
      <c r="I25" s="14"/>
    </row>
    <row r="26" spans="1:9">
      <c r="A26" s="17" t="s">
        <v>559</v>
      </c>
      <c r="B26" s="11" t="s">
        <v>94</v>
      </c>
      <c r="C26" s="10" t="s">
        <v>163</v>
      </c>
      <c r="D26" s="10">
        <v>1</v>
      </c>
      <c r="F26" s="10"/>
      <c r="G26">
        <v>40000</v>
      </c>
      <c r="I26" s="14"/>
    </row>
    <row r="27" spans="1:9">
      <c r="A27" s="17" t="s">
        <v>560</v>
      </c>
      <c r="B27" s="11" t="s">
        <v>94</v>
      </c>
      <c r="C27" s="10" t="s">
        <v>163</v>
      </c>
      <c r="D27" s="10">
        <v>1</v>
      </c>
      <c r="F27" s="10"/>
      <c r="G27">
        <v>50000</v>
      </c>
      <c r="I27" s="14"/>
    </row>
    <row r="28" spans="1:9">
      <c r="A28" s="17" t="s">
        <v>561</v>
      </c>
      <c r="B28" s="11" t="s">
        <v>94</v>
      </c>
      <c r="C28" s="10" t="s">
        <v>163</v>
      </c>
      <c r="D28" s="10">
        <v>1</v>
      </c>
      <c r="F28" s="10"/>
      <c r="H28">
        <v>80000</v>
      </c>
      <c r="I28" s="14"/>
    </row>
    <row r="29" spans="1:9">
      <c r="A29" s="17" t="s">
        <v>562</v>
      </c>
      <c r="B29" s="11" t="s">
        <v>94</v>
      </c>
      <c r="C29" s="10" t="s">
        <v>163</v>
      </c>
      <c r="D29" s="10">
        <v>1</v>
      </c>
      <c r="F29" s="10"/>
      <c r="H29">
        <v>100000</v>
      </c>
      <c r="I29" s="14"/>
    </row>
    <row r="30" spans="1:9">
      <c r="A30" s="17" t="s">
        <v>563</v>
      </c>
      <c r="B30" s="11" t="s">
        <v>94</v>
      </c>
      <c r="C30" s="10" t="s">
        <v>163</v>
      </c>
      <c r="D30" s="10">
        <v>1</v>
      </c>
      <c r="E30" s="10" t="s">
        <v>737</v>
      </c>
      <c r="F30" s="10">
        <v>4</v>
      </c>
      <c r="I30" s="25" t="s">
        <v>666</v>
      </c>
    </row>
    <row r="31" spans="1:9">
      <c r="A31" s="17" t="s">
        <v>583</v>
      </c>
      <c r="B31" s="11" t="s">
        <v>94</v>
      </c>
      <c r="C31" s="10" t="s">
        <v>163</v>
      </c>
      <c r="D31" s="10">
        <v>1</v>
      </c>
      <c r="E31" s="10" t="s">
        <v>738</v>
      </c>
      <c r="F31" s="10">
        <v>1</v>
      </c>
      <c r="I31" s="25" t="s">
        <v>639</v>
      </c>
    </row>
    <row r="32" spans="1:9">
      <c r="A32" s="17" t="s">
        <v>584</v>
      </c>
      <c r="B32" s="11" t="s">
        <v>94</v>
      </c>
      <c r="C32" s="10" t="s">
        <v>163</v>
      </c>
      <c r="D32" s="10">
        <v>1</v>
      </c>
      <c r="E32" s="10" t="s">
        <v>739</v>
      </c>
      <c r="F32" s="10">
        <v>3</v>
      </c>
      <c r="I32" s="25" t="s">
        <v>649</v>
      </c>
    </row>
    <row r="33" spans="1:9">
      <c r="A33" s="17" t="s">
        <v>585</v>
      </c>
      <c r="B33" s="11" t="s">
        <v>96</v>
      </c>
      <c r="C33" s="10" t="s">
        <v>164</v>
      </c>
      <c r="D33" s="10">
        <v>1</v>
      </c>
      <c r="E33" s="10" t="s">
        <v>163</v>
      </c>
      <c r="F33" s="10">
        <v>2</v>
      </c>
      <c r="I33" s="14"/>
    </row>
    <row r="34" spans="1:9">
      <c r="A34" s="17" t="s">
        <v>586</v>
      </c>
      <c r="B34" s="11" t="s">
        <v>96</v>
      </c>
      <c r="C34" s="10" t="s">
        <v>164</v>
      </c>
      <c r="D34" s="10">
        <v>1</v>
      </c>
      <c r="F34" s="10"/>
      <c r="G34">
        <v>40000</v>
      </c>
      <c r="I34" s="14"/>
    </row>
    <row r="35" spans="1:9">
      <c r="A35" s="17" t="s">
        <v>592</v>
      </c>
      <c r="B35" s="11" t="s">
        <v>96</v>
      </c>
      <c r="C35" s="10" t="s">
        <v>164</v>
      </c>
      <c r="D35" s="10">
        <v>1</v>
      </c>
      <c r="F35" s="10"/>
      <c r="G35">
        <v>50000</v>
      </c>
      <c r="I35" s="14"/>
    </row>
    <row r="36" spans="1:9">
      <c r="A36" s="17" t="s">
        <v>593</v>
      </c>
      <c r="B36" s="11" t="s">
        <v>96</v>
      </c>
      <c r="C36" s="10" t="s">
        <v>164</v>
      </c>
      <c r="D36" s="10">
        <v>1</v>
      </c>
      <c r="F36" s="10"/>
      <c r="H36">
        <v>80000</v>
      </c>
      <c r="I36" s="14"/>
    </row>
    <row r="37" spans="1:9">
      <c r="A37" s="17" t="s">
        <v>594</v>
      </c>
      <c r="B37" s="11" t="s">
        <v>96</v>
      </c>
      <c r="C37" s="10" t="s">
        <v>164</v>
      </c>
      <c r="D37" s="10">
        <v>1</v>
      </c>
      <c r="F37" s="10"/>
      <c r="H37">
        <v>100000</v>
      </c>
      <c r="I37" s="14"/>
    </row>
    <row r="38" spans="1:9">
      <c r="A38" s="17" t="s">
        <v>595</v>
      </c>
      <c r="B38" s="11" t="s">
        <v>96</v>
      </c>
      <c r="C38" s="10" t="s">
        <v>164</v>
      </c>
      <c r="D38" s="10">
        <v>1</v>
      </c>
      <c r="E38" s="10" t="s">
        <v>737</v>
      </c>
      <c r="F38" s="10">
        <v>4</v>
      </c>
      <c r="I38" s="25" t="s">
        <v>666</v>
      </c>
    </row>
    <row r="39" spans="1:9">
      <c r="A39" s="17" t="s">
        <v>596</v>
      </c>
      <c r="B39" s="11" t="s">
        <v>96</v>
      </c>
      <c r="C39" s="10" t="s">
        <v>164</v>
      </c>
      <c r="D39" s="10">
        <v>1</v>
      </c>
      <c r="E39" s="10" t="s">
        <v>738</v>
      </c>
      <c r="F39" s="10">
        <v>1</v>
      </c>
      <c r="I39" s="25" t="s">
        <v>639</v>
      </c>
    </row>
    <row r="40" spans="1:9">
      <c r="A40" s="17" t="s">
        <v>600</v>
      </c>
      <c r="B40" s="11" t="s">
        <v>96</v>
      </c>
      <c r="C40" s="10" t="s">
        <v>164</v>
      </c>
      <c r="D40" s="10">
        <v>1</v>
      </c>
      <c r="E40" s="10" t="s">
        <v>739</v>
      </c>
      <c r="F40" s="10">
        <v>3</v>
      </c>
      <c r="I40" s="25" t="s">
        <v>649</v>
      </c>
    </row>
    <row r="41" spans="1:9">
      <c r="A41" s="17" t="s">
        <v>601</v>
      </c>
      <c r="B41" s="9" t="s">
        <v>326</v>
      </c>
      <c r="C41" s="10" t="s">
        <v>580</v>
      </c>
      <c r="D41" s="10">
        <v>1</v>
      </c>
      <c r="E41" s="10" t="s">
        <v>151</v>
      </c>
      <c r="F41" s="10">
        <v>1</v>
      </c>
      <c r="I41" s="14"/>
    </row>
    <row r="42" spans="1:9">
      <c r="A42" s="17" t="s">
        <v>602</v>
      </c>
      <c r="B42" s="9" t="s">
        <v>326</v>
      </c>
      <c r="C42" s="10" t="s">
        <v>580</v>
      </c>
      <c r="D42" s="10">
        <v>1</v>
      </c>
      <c r="E42" s="10" t="s">
        <v>564</v>
      </c>
      <c r="F42" s="10">
        <v>1</v>
      </c>
      <c r="I42" s="14"/>
    </row>
    <row r="43" spans="1:9">
      <c r="A43" s="17" t="s">
        <v>603</v>
      </c>
      <c r="B43" s="9" t="s">
        <v>326</v>
      </c>
      <c r="C43" s="10" t="s">
        <v>580</v>
      </c>
      <c r="D43" s="10">
        <v>1</v>
      </c>
      <c r="E43" s="10"/>
      <c r="F43" s="10"/>
      <c r="G43">
        <v>5</v>
      </c>
      <c r="I43" s="14"/>
    </row>
    <row r="44" spans="1:9">
      <c r="A44" s="17" t="s">
        <v>617</v>
      </c>
      <c r="B44" s="9" t="s">
        <v>326</v>
      </c>
      <c r="C44" s="10" t="s">
        <v>664</v>
      </c>
      <c r="D44" s="10">
        <v>1</v>
      </c>
      <c r="E44" s="10"/>
      <c r="F44" s="10"/>
      <c r="G44">
        <v>5000</v>
      </c>
      <c r="I44" s="14"/>
    </row>
    <row r="45" spans="1:9">
      <c r="A45" s="17" t="s">
        <v>618</v>
      </c>
      <c r="B45" s="9" t="s">
        <v>326</v>
      </c>
      <c r="C45" s="10" t="s">
        <v>664</v>
      </c>
      <c r="D45" s="10">
        <v>1</v>
      </c>
      <c r="E45" s="10"/>
      <c r="F45" s="10"/>
      <c r="H45">
        <v>10</v>
      </c>
      <c r="I45" s="14"/>
    </row>
    <row r="46" spans="1:9">
      <c r="A46" s="17" t="s">
        <v>619</v>
      </c>
      <c r="B46" s="9" t="s">
        <v>326</v>
      </c>
      <c r="C46" s="10" t="s">
        <v>664</v>
      </c>
      <c r="D46" s="10">
        <v>1</v>
      </c>
      <c r="E46" s="10"/>
      <c r="F46" s="10"/>
      <c r="H46">
        <v>10000</v>
      </c>
      <c r="I46" s="14"/>
    </row>
    <row r="47" spans="1:9">
      <c r="A47" s="17" t="s">
        <v>620</v>
      </c>
      <c r="B47" s="9" t="s">
        <v>326</v>
      </c>
      <c r="C47" s="10" t="s">
        <v>664</v>
      </c>
      <c r="D47" s="10">
        <v>1</v>
      </c>
      <c r="E47" s="10" t="s">
        <v>737</v>
      </c>
      <c r="F47" s="10">
        <v>1</v>
      </c>
      <c r="I47" s="14" t="s">
        <v>588</v>
      </c>
    </row>
    <row r="48" spans="1:9">
      <c r="A48" s="17" t="s">
        <v>622</v>
      </c>
      <c r="B48" s="9" t="s">
        <v>104</v>
      </c>
      <c r="C48" s="10" t="s">
        <v>599</v>
      </c>
      <c r="D48" s="10">
        <v>1</v>
      </c>
      <c r="E48" s="10"/>
      <c r="F48" s="10"/>
      <c r="G48">
        <v>10000</v>
      </c>
      <c r="I48" s="14"/>
    </row>
    <row r="49" spans="1:9">
      <c r="A49" s="17" t="s">
        <v>623</v>
      </c>
      <c r="B49" s="9" t="s">
        <v>104</v>
      </c>
      <c r="C49" s="10" t="s">
        <v>166</v>
      </c>
      <c r="D49" s="10">
        <v>1</v>
      </c>
      <c r="E49" s="10"/>
      <c r="F49" s="10"/>
      <c r="H49">
        <v>20000</v>
      </c>
      <c r="I49" s="14"/>
    </row>
    <row r="50" spans="1:9">
      <c r="A50" s="17" t="s">
        <v>624</v>
      </c>
      <c r="B50" s="9" t="s">
        <v>104</v>
      </c>
      <c r="C50" s="10" t="s">
        <v>599</v>
      </c>
      <c r="D50" s="10">
        <v>1</v>
      </c>
      <c r="E50" s="10" t="s">
        <v>737</v>
      </c>
      <c r="F50" s="10">
        <v>20</v>
      </c>
      <c r="I50" s="14" t="s">
        <v>587</v>
      </c>
    </row>
    <row r="51" spans="1:9">
      <c r="A51" s="17" t="s">
        <v>625</v>
      </c>
      <c r="B51" s="9" t="s">
        <v>104</v>
      </c>
      <c r="C51" s="10" t="s">
        <v>599</v>
      </c>
      <c r="D51" s="10">
        <v>1</v>
      </c>
      <c r="E51" s="10" t="s">
        <v>738</v>
      </c>
      <c r="F51" s="10">
        <v>3</v>
      </c>
      <c r="I51" s="14" t="s">
        <v>590</v>
      </c>
    </row>
    <row r="52" spans="1:9">
      <c r="A52" s="17" t="s">
        <v>626</v>
      </c>
      <c r="B52" s="9" t="s">
        <v>104</v>
      </c>
      <c r="C52" s="10" t="s">
        <v>599</v>
      </c>
      <c r="D52" s="10">
        <v>1</v>
      </c>
      <c r="E52" s="10" t="s">
        <v>739</v>
      </c>
      <c r="F52" s="10">
        <v>10</v>
      </c>
      <c r="I52" s="14" t="s">
        <v>591</v>
      </c>
    </row>
    <row r="53" spans="1:9">
      <c r="A53" s="17" t="s">
        <v>627</v>
      </c>
      <c r="B53" s="23" t="s">
        <v>40</v>
      </c>
      <c r="C53" s="15" t="s">
        <v>147</v>
      </c>
      <c r="D53" s="10">
        <v>1</v>
      </c>
      <c r="G53">
        <v>1000</v>
      </c>
    </row>
    <row r="54" spans="1:9">
      <c r="A54" s="17" t="s">
        <v>628</v>
      </c>
      <c r="B54" s="23" t="s">
        <v>40</v>
      </c>
      <c r="C54" s="15" t="s">
        <v>147</v>
      </c>
      <c r="D54" s="10">
        <v>6</v>
      </c>
      <c r="F54" s="10"/>
      <c r="G54">
        <v>5700</v>
      </c>
      <c r="I54" s="14" t="s">
        <v>720</v>
      </c>
    </row>
    <row r="55" spans="1:9">
      <c r="A55" s="17" t="s">
        <v>632</v>
      </c>
      <c r="B55" s="23" t="s">
        <v>40</v>
      </c>
      <c r="C55" s="15" t="s">
        <v>147</v>
      </c>
      <c r="D55" s="10">
        <v>6</v>
      </c>
      <c r="F55" s="10"/>
      <c r="G55">
        <v>5400</v>
      </c>
      <c r="I55" s="14" t="s">
        <v>717</v>
      </c>
    </row>
    <row r="56" spans="1:9">
      <c r="A56" s="17" t="s">
        <v>633</v>
      </c>
      <c r="B56" s="23" t="s">
        <v>40</v>
      </c>
      <c r="C56" s="15" t="s">
        <v>147</v>
      </c>
      <c r="D56" s="10">
        <v>12</v>
      </c>
      <c r="F56" s="10"/>
      <c r="G56">
        <v>10800</v>
      </c>
      <c r="I56" s="14" t="s">
        <v>717</v>
      </c>
    </row>
    <row r="57" spans="1:9">
      <c r="A57" s="17" t="s">
        <v>634</v>
      </c>
      <c r="B57" s="23" t="s">
        <v>40</v>
      </c>
      <c r="C57" s="15" t="s">
        <v>688</v>
      </c>
      <c r="D57" s="10">
        <v>12</v>
      </c>
      <c r="F57" s="10"/>
      <c r="G57">
        <v>10200</v>
      </c>
      <c r="I57" s="14" t="s">
        <v>718</v>
      </c>
    </row>
    <row r="58" spans="1:9">
      <c r="A58" s="17" t="s">
        <v>635</v>
      </c>
      <c r="B58" s="23" t="s">
        <v>40</v>
      </c>
      <c r="C58" s="15" t="s">
        <v>147</v>
      </c>
      <c r="D58" s="10">
        <v>18</v>
      </c>
      <c r="F58" s="10"/>
      <c r="G58">
        <v>15300</v>
      </c>
      <c r="I58" s="14" t="s">
        <v>718</v>
      </c>
    </row>
    <row r="59" spans="1:9">
      <c r="A59" s="17" t="s">
        <v>636</v>
      </c>
      <c r="B59" s="23" t="s">
        <v>40</v>
      </c>
      <c r="C59" s="15" t="s">
        <v>688</v>
      </c>
      <c r="D59" s="10">
        <v>18</v>
      </c>
      <c r="F59" s="10"/>
      <c r="G59">
        <v>14400</v>
      </c>
      <c r="I59" s="14" t="s">
        <v>719</v>
      </c>
    </row>
    <row r="60" spans="1:9">
      <c r="A60" s="17" t="s">
        <v>637</v>
      </c>
      <c r="B60" s="23" t="s">
        <v>40</v>
      </c>
      <c r="C60" s="15" t="s">
        <v>688</v>
      </c>
      <c r="D60" s="10">
        <v>24</v>
      </c>
      <c r="F60" s="10"/>
      <c r="G60">
        <v>19200</v>
      </c>
      <c r="I60" s="14" t="s">
        <v>719</v>
      </c>
    </row>
    <row r="61" spans="1:9">
      <c r="A61" s="17" t="s">
        <v>638</v>
      </c>
      <c r="B61" s="23" t="s">
        <v>40</v>
      </c>
      <c r="C61" s="15" t="s">
        <v>688</v>
      </c>
      <c r="D61" s="10">
        <v>30</v>
      </c>
      <c r="F61" s="10"/>
      <c r="G61">
        <v>24000</v>
      </c>
      <c r="I61" s="14" t="s">
        <v>719</v>
      </c>
    </row>
    <row r="62" spans="1:9">
      <c r="A62" s="17" t="s">
        <v>642</v>
      </c>
      <c r="B62" s="23" t="s">
        <v>40</v>
      </c>
      <c r="C62" s="15" t="s">
        <v>688</v>
      </c>
      <c r="D62" s="10">
        <v>1</v>
      </c>
      <c r="F62" s="10"/>
      <c r="H62">
        <v>2000</v>
      </c>
    </row>
    <row r="63" spans="1:9">
      <c r="A63" s="17" t="s">
        <v>643</v>
      </c>
      <c r="B63" s="23" t="s">
        <v>40</v>
      </c>
      <c r="C63" s="15" t="s">
        <v>147</v>
      </c>
      <c r="D63" s="10">
        <v>6</v>
      </c>
      <c r="F63" s="10"/>
      <c r="H63">
        <v>11400</v>
      </c>
      <c r="I63" s="14" t="s">
        <v>720</v>
      </c>
    </row>
    <row r="64" spans="1:9">
      <c r="A64" s="17" t="s">
        <v>644</v>
      </c>
      <c r="B64" s="23" t="s">
        <v>40</v>
      </c>
      <c r="C64" s="15" t="s">
        <v>147</v>
      </c>
      <c r="D64" s="10">
        <v>6</v>
      </c>
      <c r="F64" s="10"/>
      <c r="H64">
        <v>10800</v>
      </c>
      <c r="I64" s="14" t="s">
        <v>717</v>
      </c>
    </row>
    <row r="65" spans="1:9">
      <c r="A65" s="17" t="s">
        <v>645</v>
      </c>
      <c r="B65" s="23" t="s">
        <v>40</v>
      </c>
      <c r="C65" s="15" t="s">
        <v>147</v>
      </c>
      <c r="D65" s="10">
        <v>12</v>
      </c>
      <c r="F65" s="10"/>
      <c r="H65">
        <v>21600</v>
      </c>
      <c r="I65" s="14" t="s">
        <v>717</v>
      </c>
    </row>
    <row r="66" spans="1:9">
      <c r="A66" s="17" t="s">
        <v>646</v>
      </c>
      <c r="B66" s="23" t="s">
        <v>40</v>
      </c>
      <c r="C66" s="15" t="s">
        <v>688</v>
      </c>
      <c r="D66" s="10">
        <v>12</v>
      </c>
      <c r="F66" s="10"/>
      <c r="H66">
        <v>20400</v>
      </c>
      <c r="I66" s="14" t="s">
        <v>718</v>
      </c>
    </row>
    <row r="67" spans="1:9">
      <c r="A67" s="17" t="s">
        <v>651</v>
      </c>
      <c r="B67" s="23" t="s">
        <v>40</v>
      </c>
      <c r="C67" s="15" t="s">
        <v>147</v>
      </c>
      <c r="D67" s="10">
        <v>18</v>
      </c>
      <c r="F67" s="10"/>
      <c r="H67">
        <v>30600</v>
      </c>
      <c r="I67" s="14" t="s">
        <v>718</v>
      </c>
    </row>
    <row r="68" spans="1:9">
      <c r="A68" s="17" t="s">
        <v>652</v>
      </c>
      <c r="B68" s="23" t="s">
        <v>40</v>
      </c>
      <c r="C68" s="15" t="s">
        <v>147</v>
      </c>
      <c r="D68" s="10">
        <v>18</v>
      </c>
      <c r="F68" s="10"/>
      <c r="H68">
        <v>28800</v>
      </c>
      <c r="I68" s="14" t="s">
        <v>719</v>
      </c>
    </row>
    <row r="69" spans="1:9">
      <c r="A69" s="17" t="s">
        <v>653</v>
      </c>
      <c r="B69" s="23" t="s">
        <v>40</v>
      </c>
      <c r="C69" s="15" t="s">
        <v>688</v>
      </c>
      <c r="D69" s="10">
        <v>24</v>
      </c>
      <c r="F69" s="10"/>
      <c r="H69">
        <v>38400</v>
      </c>
      <c r="I69" s="14" t="s">
        <v>719</v>
      </c>
    </row>
    <row r="70" spans="1:9">
      <c r="A70" s="17" t="s">
        <v>654</v>
      </c>
      <c r="B70" s="23" t="s">
        <v>40</v>
      </c>
      <c r="C70" s="15" t="s">
        <v>688</v>
      </c>
      <c r="D70" s="10">
        <v>30</v>
      </c>
      <c r="F70" s="10"/>
      <c r="H70">
        <v>48000</v>
      </c>
      <c r="I70" s="14" t="s">
        <v>719</v>
      </c>
    </row>
    <row r="71" spans="1:9">
      <c r="A71" s="17" t="s">
        <v>655</v>
      </c>
      <c r="B71" s="27" t="s">
        <v>500</v>
      </c>
      <c r="C71" s="10" t="s">
        <v>616</v>
      </c>
      <c r="D71" s="10">
        <v>1</v>
      </c>
      <c r="E71" s="10" t="s">
        <v>713</v>
      </c>
      <c r="F71" s="10">
        <v>3</v>
      </c>
    </row>
    <row r="72" spans="1:9">
      <c r="A72" s="17" t="s">
        <v>656</v>
      </c>
      <c r="B72" s="22" t="s">
        <v>512</v>
      </c>
      <c r="C72" s="10" t="s">
        <v>491</v>
      </c>
      <c r="D72" s="10">
        <v>1</v>
      </c>
      <c r="E72" s="10" t="s">
        <v>482</v>
      </c>
      <c r="F72" s="10">
        <v>5</v>
      </c>
    </row>
    <row r="73" spans="1:9">
      <c r="A73" s="17" t="s">
        <v>657</v>
      </c>
      <c r="B73" s="21" t="s">
        <v>515</v>
      </c>
      <c r="C73" s="10" t="s">
        <v>492</v>
      </c>
      <c r="D73" s="10">
        <v>1</v>
      </c>
      <c r="E73" s="10" t="s">
        <v>714</v>
      </c>
      <c r="F73" s="10">
        <v>3</v>
      </c>
    </row>
    <row r="74" spans="1:9">
      <c r="A74" s="17" t="s">
        <v>658</v>
      </c>
      <c r="B74" s="21" t="s">
        <v>510</v>
      </c>
      <c r="C74" s="28" t="s">
        <v>661</v>
      </c>
      <c r="D74" s="10">
        <v>1</v>
      </c>
      <c r="E74" s="10" t="s">
        <v>714</v>
      </c>
      <c r="F74" s="10">
        <v>10</v>
      </c>
    </row>
    <row r="75" spans="1:9">
      <c r="A75" s="17" t="s">
        <v>659</v>
      </c>
      <c r="B75" s="27" t="s">
        <v>506</v>
      </c>
      <c r="C75" s="28" t="s">
        <v>495</v>
      </c>
      <c r="D75" s="10">
        <v>1</v>
      </c>
      <c r="E75" s="10" t="s">
        <v>713</v>
      </c>
      <c r="F75" s="10">
        <v>10</v>
      </c>
    </row>
    <row r="76" spans="1:9">
      <c r="A76" s="17" t="s">
        <v>660</v>
      </c>
      <c r="B76" s="22" t="s">
        <v>502</v>
      </c>
      <c r="C76" s="28" t="s">
        <v>496</v>
      </c>
      <c r="D76" s="10">
        <v>1</v>
      </c>
      <c r="E76" s="10" t="s">
        <v>482</v>
      </c>
      <c r="F76" s="10">
        <v>15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A4991-8A0F-451B-AD5F-DF24E1E41AC8}">
  <dimension ref="A1:I6"/>
  <sheetViews>
    <sheetView workbookViewId="0">
      <selection activeCell="E6" sqref="E6"/>
    </sheetView>
  </sheetViews>
  <sheetFormatPr defaultColWidth="8.81640625" defaultRowHeight="14.4"/>
  <cols>
    <col min="1" max="1" width="9.453125" bestFit="1" customWidth="1"/>
    <col min="2" max="2" width="31.453125" bestFit="1" customWidth="1"/>
    <col min="3" max="3" width="7.54296875" bestFit="1" customWidth="1"/>
    <col min="4" max="4" width="31.453125" bestFit="1" customWidth="1"/>
    <col min="5" max="5" width="11.6328125" bestFit="1" customWidth="1"/>
    <col min="6" max="6" width="31.453125" bestFit="1" customWidth="1"/>
    <col min="7" max="7" width="7.54296875" bestFit="1" customWidth="1"/>
    <col min="8" max="8" width="31.453125" bestFit="1" customWidth="1"/>
    <col min="9" max="9" width="8.81640625" customWidth="1"/>
    <col min="10" max="10" width="28.453125" customWidth="1"/>
  </cols>
  <sheetData>
    <row r="1" spans="1:9">
      <c r="A1" s="58" t="s">
        <v>236</v>
      </c>
      <c r="B1" s="58"/>
      <c r="C1" s="58" t="s">
        <v>237</v>
      </c>
      <c r="D1" s="58"/>
      <c r="E1" s="58" t="s">
        <v>238</v>
      </c>
      <c r="F1" s="58"/>
      <c r="G1" s="58" t="s">
        <v>239</v>
      </c>
      <c r="H1" s="58"/>
    </row>
    <row r="2" spans="1:9">
      <c r="A2" s="10" t="s">
        <v>480</v>
      </c>
      <c r="B2" s="11" t="s">
        <v>232</v>
      </c>
      <c r="C2" s="10" t="s">
        <v>605</v>
      </c>
      <c r="D2" s="11" t="s">
        <v>232</v>
      </c>
      <c r="E2" s="10" t="s">
        <v>227</v>
      </c>
      <c r="F2" s="11" t="s">
        <v>233</v>
      </c>
      <c r="G2" s="10" t="s">
        <v>228</v>
      </c>
      <c r="H2" s="11" t="s">
        <v>233</v>
      </c>
      <c r="I2" t="s">
        <v>621</v>
      </c>
    </row>
    <row r="3" spans="1:9">
      <c r="A3" s="10" t="s">
        <v>481</v>
      </c>
      <c r="B3" s="11" t="s">
        <v>233</v>
      </c>
      <c r="C3" s="10" t="s">
        <v>231</v>
      </c>
      <c r="D3" s="11" t="s">
        <v>233</v>
      </c>
      <c r="E3" s="10" t="s">
        <v>229</v>
      </c>
      <c r="F3" s="11" t="s">
        <v>233</v>
      </c>
      <c r="G3" s="15" t="s">
        <v>687</v>
      </c>
      <c r="H3" s="11" t="s">
        <v>233</v>
      </c>
    </row>
    <row r="5" spans="1:9" ht="28.8">
      <c r="A5" s="10" t="s">
        <v>230</v>
      </c>
      <c r="B5" s="11" t="s">
        <v>328</v>
      </c>
      <c r="C5" s="10" t="s">
        <v>230</v>
      </c>
      <c r="D5" s="11" t="s">
        <v>328</v>
      </c>
      <c r="E5" s="10" t="s">
        <v>230</v>
      </c>
      <c r="F5" s="11" t="s">
        <v>328</v>
      </c>
      <c r="G5" s="10" t="s">
        <v>230</v>
      </c>
      <c r="H5" s="11" t="s">
        <v>328</v>
      </c>
    </row>
    <row r="6" spans="1:9" ht="28.8">
      <c r="A6" s="10" t="s">
        <v>604</v>
      </c>
      <c r="B6" s="24" t="s">
        <v>606</v>
      </c>
      <c r="C6" s="15" t="s">
        <v>607</v>
      </c>
      <c r="D6" s="11" t="s">
        <v>610</v>
      </c>
      <c r="E6" s="10" t="s">
        <v>608</v>
      </c>
      <c r="F6" s="11" t="s">
        <v>609</v>
      </c>
      <c r="G6" s="28" t="s">
        <v>681</v>
      </c>
      <c r="H6" s="24" t="s">
        <v>682</v>
      </c>
    </row>
  </sheetData>
  <mergeCells count="4">
    <mergeCell ref="A1:B1"/>
    <mergeCell ref="C1:D1"/>
    <mergeCell ref="E1:F1"/>
    <mergeCell ref="G1:H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164B0-564E-48EA-853E-75539DF279FB}">
  <dimension ref="A1:Q19"/>
  <sheetViews>
    <sheetView workbookViewId="0">
      <selection activeCell="P1" sqref="P1:Q4"/>
    </sheetView>
  </sheetViews>
  <sheetFormatPr defaultRowHeight="14.4"/>
  <cols>
    <col min="12" max="12" width="15.90625" customWidth="1"/>
    <col min="14" max="14" width="6.1796875" customWidth="1"/>
    <col min="15" max="15" width="8.6328125" hidden="1" customWidth="1"/>
    <col min="16" max="16" width="30.26953125" customWidth="1"/>
  </cols>
  <sheetData>
    <row r="1" spans="1:17" ht="16.649999999999999">
      <c r="A1" s="27" t="s">
        <v>500</v>
      </c>
      <c r="B1" s="10" t="s">
        <v>616</v>
      </c>
      <c r="C1" s="26">
        <v>1</v>
      </c>
      <c r="D1" s="10" t="s">
        <v>581</v>
      </c>
      <c r="E1" s="10">
        <v>10</v>
      </c>
      <c r="H1" s="14" t="s">
        <v>597</v>
      </c>
      <c r="L1" s="10" t="s">
        <v>693</v>
      </c>
      <c r="O1" s="1"/>
      <c r="P1" t="s">
        <v>694</v>
      </c>
      <c r="Q1" s="13" t="b">
        <v>0</v>
      </c>
    </row>
    <row r="2" spans="1:17" ht="28.8">
      <c r="A2" s="27" t="s">
        <v>500</v>
      </c>
      <c r="B2" s="10" t="s">
        <v>616</v>
      </c>
      <c r="C2" s="26">
        <v>1</v>
      </c>
      <c r="D2" s="10" t="s">
        <v>534</v>
      </c>
      <c r="E2" s="10">
        <v>2</v>
      </c>
      <c r="H2" s="14" t="s">
        <v>598</v>
      </c>
      <c r="L2" s="10" t="s">
        <v>698</v>
      </c>
      <c r="O2" s="1"/>
      <c r="P2" t="s">
        <v>695</v>
      </c>
      <c r="Q2" s="13" t="b">
        <v>0</v>
      </c>
    </row>
    <row r="3" spans="1:17" ht="17.75">
      <c r="A3" s="27" t="s">
        <v>500</v>
      </c>
      <c r="B3" s="10" t="s">
        <v>616</v>
      </c>
      <c r="C3" s="26">
        <v>1</v>
      </c>
      <c r="D3" s="10" t="s">
        <v>535</v>
      </c>
      <c r="E3" s="10">
        <v>5</v>
      </c>
      <c r="H3" s="14" t="s">
        <v>589</v>
      </c>
      <c r="L3" s="10" t="s">
        <v>697</v>
      </c>
      <c r="O3" s="1"/>
      <c r="P3" t="s">
        <v>696</v>
      </c>
      <c r="Q3" s="13" t="b">
        <v>0</v>
      </c>
    </row>
    <row r="4" spans="1:17" ht="17.75">
      <c r="A4" s="22" t="s">
        <v>512</v>
      </c>
      <c r="B4" s="10" t="s">
        <v>491</v>
      </c>
      <c r="C4" s="26">
        <v>1</v>
      </c>
      <c r="D4" s="10" t="s">
        <v>581</v>
      </c>
      <c r="E4" s="10">
        <v>10</v>
      </c>
      <c r="H4" s="14" t="s">
        <v>597</v>
      </c>
      <c r="L4" s="10" t="s">
        <v>702</v>
      </c>
      <c r="O4" s="1"/>
      <c r="P4" t="s">
        <v>703</v>
      </c>
      <c r="Q4" s="13" t="b">
        <v>0</v>
      </c>
    </row>
    <row r="5" spans="1:17" ht="28.8">
      <c r="A5" s="22" t="s">
        <v>512</v>
      </c>
      <c r="B5" s="10" t="s">
        <v>491</v>
      </c>
      <c r="C5" s="26">
        <v>1</v>
      </c>
      <c r="D5" s="10" t="s">
        <v>534</v>
      </c>
      <c r="E5" s="10">
        <v>2</v>
      </c>
      <c r="H5" s="14" t="s">
        <v>598</v>
      </c>
    </row>
    <row r="6" spans="1:17">
      <c r="A6" s="22" t="s">
        <v>512</v>
      </c>
      <c r="B6" s="10" t="s">
        <v>491</v>
      </c>
      <c r="C6" s="26">
        <v>1</v>
      </c>
      <c r="D6" s="10" t="s">
        <v>535</v>
      </c>
      <c r="E6" s="10">
        <v>5</v>
      </c>
      <c r="H6" s="14" t="s">
        <v>589</v>
      </c>
    </row>
    <row r="7" spans="1:17">
      <c r="A7" s="21" t="s">
        <v>515</v>
      </c>
      <c r="B7" s="10" t="s">
        <v>492</v>
      </c>
      <c r="C7" s="26">
        <v>1</v>
      </c>
      <c r="D7" s="10" t="s">
        <v>581</v>
      </c>
      <c r="E7" s="10">
        <v>10</v>
      </c>
      <c r="H7" s="14" t="s">
        <v>597</v>
      </c>
    </row>
    <row r="8" spans="1:17" ht="28.8">
      <c r="A8" s="21" t="s">
        <v>515</v>
      </c>
      <c r="B8" s="10" t="s">
        <v>492</v>
      </c>
      <c r="C8" s="26">
        <v>1</v>
      </c>
      <c r="D8" s="10" t="s">
        <v>534</v>
      </c>
      <c r="E8" s="10">
        <v>2</v>
      </c>
      <c r="H8" s="14" t="s">
        <v>598</v>
      </c>
    </row>
    <row r="9" spans="1:17">
      <c r="A9" s="21" t="s">
        <v>515</v>
      </c>
      <c r="B9" s="10" t="s">
        <v>492</v>
      </c>
      <c r="C9" s="26">
        <v>1</v>
      </c>
      <c r="D9" s="10" t="s">
        <v>535</v>
      </c>
      <c r="E9" s="10">
        <v>5</v>
      </c>
      <c r="H9" s="14" t="s">
        <v>589</v>
      </c>
    </row>
    <row r="10" spans="1:17">
      <c r="A10" s="21" t="s">
        <v>510</v>
      </c>
      <c r="B10" s="28" t="s">
        <v>661</v>
      </c>
      <c r="C10" s="26">
        <v>1</v>
      </c>
      <c r="D10" s="10" t="s">
        <v>581</v>
      </c>
      <c r="E10" s="10">
        <v>15</v>
      </c>
      <c r="H10" s="25" t="s">
        <v>662</v>
      </c>
    </row>
    <row r="11" spans="1:17" ht="28.8">
      <c r="A11" s="21" t="s">
        <v>510</v>
      </c>
      <c r="B11" s="28" t="s">
        <v>661</v>
      </c>
      <c r="C11" s="26">
        <v>1</v>
      </c>
      <c r="D11" s="10" t="s">
        <v>534</v>
      </c>
      <c r="E11" s="10">
        <v>5</v>
      </c>
      <c r="H11" s="25" t="s">
        <v>640</v>
      </c>
    </row>
    <row r="12" spans="1:17">
      <c r="A12" s="21" t="s">
        <v>510</v>
      </c>
      <c r="B12" s="28" t="s">
        <v>661</v>
      </c>
      <c r="C12" s="26">
        <v>1</v>
      </c>
      <c r="D12" s="10" t="s">
        <v>535</v>
      </c>
      <c r="E12" s="10">
        <v>8</v>
      </c>
      <c r="H12" s="25" t="s">
        <v>663</v>
      </c>
    </row>
    <row r="13" spans="1:17">
      <c r="A13" s="27" t="s">
        <v>506</v>
      </c>
      <c r="B13" s="28" t="s">
        <v>495</v>
      </c>
      <c r="C13" s="26">
        <v>1</v>
      </c>
      <c r="D13" s="10" t="s">
        <v>581</v>
      </c>
      <c r="E13" s="10">
        <v>15</v>
      </c>
      <c r="H13" s="25" t="s">
        <v>662</v>
      </c>
    </row>
    <row r="14" spans="1:17" ht="28.8">
      <c r="A14" s="27" t="s">
        <v>506</v>
      </c>
      <c r="B14" s="28" t="s">
        <v>495</v>
      </c>
      <c r="C14" s="26">
        <v>1</v>
      </c>
      <c r="D14" s="10" t="s">
        <v>534</v>
      </c>
      <c r="E14" s="10">
        <v>5</v>
      </c>
      <c r="H14" s="25" t="s">
        <v>640</v>
      </c>
    </row>
    <row r="15" spans="1:17">
      <c r="A15" s="27" t="s">
        <v>506</v>
      </c>
      <c r="B15" s="28" t="s">
        <v>495</v>
      </c>
      <c r="C15" s="26">
        <v>1</v>
      </c>
      <c r="D15" s="10" t="s">
        <v>535</v>
      </c>
      <c r="E15" s="10">
        <v>8</v>
      </c>
      <c r="H15" s="25" t="s">
        <v>663</v>
      </c>
    </row>
    <row r="16" spans="1:17">
      <c r="A16" s="22" t="s">
        <v>502</v>
      </c>
      <c r="B16" s="28" t="s">
        <v>496</v>
      </c>
      <c r="C16" s="26">
        <v>1</v>
      </c>
      <c r="D16" s="10" t="s">
        <v>581</v>
      </c>
      <c r="E16" s="10">
        <v>15</v>
      </c>
      <c r="H16" s="25" t="s">
        <v>662</v>
      </c>
    </row>
    <row r="17" spans="1:8" ht="28.8">
      <c r="A17" s="22" t="s">
        <v>502</v>
      </c>
      <c r="B17" s="28" t="s">
        <v>496</v>
      </c>
      <c r="C17" s="26">
        <v>1</v>
      </c>
      <c r="D17" s="10" t="s">
        <v>534</v>
      </c>
      <c r="E17" s="10">
        <v>5</v>
      </c>
      <c r="H17" s="25" t="s">
        <v>640</v>
      </c>
    </row>
    <row r="18" spans="1:8">
      <c r="A18" s="22" t="s">
        <v>502</v>
      </c>
      <c r="B18" s="28" t="s">
        <v>496</v>
      </c>
      <c r="C18" s="26">
        <v>1</v>
      </c>
      <c r="D18" s="10" t="s">
        <v>535</v>
      </c>
      <c r="E18" s="10">
        <v>8</v>
      </c>
      <c r="H18" s="25" t="s">
        <v>663</v>
      </c>
    </row>
    <row r="19" spans="1:8">
      <c r="C19" s="26">
        <v>1</v>
      </c>
    </row>
  </sheetData>
  <phoneticPr fontId="1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鱼</vt:lpstr>
      <vt:lpstr>道具系统</vt:lpstr>
      <vt:lpstr>神秘商店</vt:lpstr>
      <vt:lpstr>轮替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庞博</dc:creator>
  <cp:lastModifiedBy>Shuting Ding</cp:lastModifiedBy>
  <cp:lastPrinted>2023-08-09T09:58:46Z</cp:lastPrinted>
  <dcterms:created xsi:type="dcterms:W3CDTF">2022-12-08T08:13:39Z</dcterms:created>
  <dcterms:modified xsi:type="dcterms:W3CDTF">2024-08-16T07:01:14Z</dcterms:modified>
</cp:coreProperties>
</file>