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activeTab="2"/>
  </bookViews>
  <sheets>
    <sheet name="鱼" sheetId="1" r:id="rId1"/>
    <sheet name="道具系统" sheetId="2" r:id="rId2"/>
    <sheet name="神秘商店" sheetId="3" r:id="rId3"/>
    <sheet name="轮替" sheetId="4" r:id="rId4"/>
  </sheets>
  <definedNames>
    <definedName name="_xlnm._FilterDatabase" localSheetId="1" hidden="1">道具系统!$A$1:$M$134</definedName>
    <definedName name="_xlnm._FilterDatabase" localSheetId="2">神秘商店!$A$1:$K$1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<sst xmlns="http://schemas.openxmlformats.org/spreadsheetml/2006/main" count="1131" uniqueCount="797">
  <si>
    <t>等级</t>
  </si>
  <si>
    <t>名称</t>
  </si>
  <si>
    <t>描述</t>
  </si>
  <si>
    <t>单价</t>
  </si>
  <si>
    <t>最小尺寸</t>
  </si>
  <si>
    <t>最大尺寸</t>
  </si>
  <si>
    <t>难度系数</t>
  </si>
  <si>
    <t>特殊标记</t>
  </si>
  <si>
    <t>保护动物</t>
  </si>
  <si>
    <t>属性</t>
  </si>
  <si>
    <t>Minprice</t>
  </si>
  <si>
    <t>maxprice</t>
  </si>
  <si>
    <t>averageprice</t>
  </si>
  <si>
    <t>等级概率</t>
  </si>
  <si>
    <t>难度概率</t>
  </si>
  <si>
    <t>道具难度概率</t>
  </si>
  <si>
    <t>玻璃珠</t>
  </si>
  <si>
    <t>一颗玻璃珠，怎么被钓上的来呢？</t>
  </si>
  <si>
    <t>臭靴子</t>
  </si>
  <si>
    <t>臭臭的靴子，鼻鼻和币币都收到了伤害</t>
  </si>
  <si>
    <t>草鱼</t>
  </si>
  <si>
    <t>河里常见的鱼</t>
  </si>
  <si>
    <t>种子</t>
  </si>
  <si>
    <t>一颗不知道什么植物的种子</t>
  </si>
  <si>
    <t>破布条</t>
  </si>
  <si>
    <t>破破烂烂的布条，似乎是衣服上扯下来的</t>
  </si>
  <si>
    <t>一泰铢鱼</t>
  </si>
  <si>
    <t>我每天存一泰铢就为了买上你的蜡烛，我想告诉你一件事，我真的非常喜欢Pbec 555（by m法师）</t>
  </si>
  <si>
    <t>藤壶</t>
  </si>
  <si>
    <t>你确定是钓起来的？不是刮下来的？</t>
  </si>
  <si>
    <t>警示灯</t>
  </si>
  <si>
    <t>看起来像是从某辆🚓上掉下来的……</t>
  </si>
  <si>
    <t>字母牌N</t>
  </si>
  <si>
    <t>一块奇怪的字母牌，上面只有一个大大的拉丁字母「N」</t>
  </si>
  <si>
    <t>湿透的报纸</t>
  </si>
  <si>
    <t>湿透了，得轻拿轻放，不然一用力就散了</t>
  </si>
  <si>
    <t>摸鱼</t>
  </si>
  <si>
    <t>是鱼，总能钓到的</t>
  </si>
  <si>
    <t>鲑鱼</t>
  </si>
  <si>
    <t>它会游到上游产卵。</t>
  </si>
  <si>
    <t>醉了的球</t>
  </si>
  <si>
    <t>球只配2度菠萝啤！（m法师）</t>
  </si>
  <si>
    <t>字母牌F</t>
  </si>
  <si>
    <t>牌子上是拉丁字母「F」，正好是你最喜欢的那对CP里姐姐的名字首字母</t>
  </si>
  <si>
    <t>忘崽牛奶罐</t>
  </si>
  <si>
    <t>忘崽牛奶的包装罐，似乎是铝制的</t>
  </si>
  <si>
    <t>罗非鱼</t>
  </si>
  <si>
    <t>一种主要食素、喜爱温水的鱼。</t>
  </si>
  <si>
    <t>1mo鱼</t>
  </si>
  <si>
    <t>苦苦追寻1而不得的momo，因为误把?看成!而上钩。成了你的鱼，就做Ta的1！（by东亚直女没有心）</t>
  </si>
  <si>
    <t>破碎的CD</t>
  </si>
  <si>
    <t>给你一张破碎的CD，看看鱼鱼们的爱情🎵</t>
  </si>
  <si>
    <t>薛定谔的鱼</t>
  </si>
  <si>
    <t>鱼鱼，在还是不在呢…（by👶🏿）</t>
  </si>
  <si>
    <t>字母牌T</t>
  </si>
  <si>
    <t>一个字母「T」，看起来不是铁的……</t>
  </si>
  <si>
    <t>狗的姐姐</t>
  </si>
  <si>
    <t>这么多狗，都是从哪来的？</t>
  </si>
  <si>
    <t>比目鱼</t>
  </si>
  <si>
    <t>它生活在底部，所以两只眼睛都在它的头顶上。</t>
  </si>
  <si>
    <t>不可降解塑料袋</t>
  </si>
  <si>
    <t>垃圾袋，坏坏！鱼鱼，恨恨！</t>
  </si>
  <si>
    <t>新叶鱼</t>
  </si>
  <si>
    <t>快按住它!可爱的鱼鱼千万不要进化口牙!</t>
  </si>
  <si>
    <t>海胆</t>
  </si>
  <si>
    <t>你的胆子也太刺了！</t>
  </si>
  <si>
    <t>钓鱼佬</t>
  </si>
  <si>
    <t>整日沉迷钓鱼的岛民由于鱼太久没上钩，睡着了，不小心掉入鱼塘（by嘁里喀嚓噼了啪）</t>
  </si>
  <si>
    <t>金枪鱼</t>
  </si>
  <si>
    <t>一种住在海里的大型鱼。</t>
  </si>
  <si>
    <t>美工的发际线</t>
  </si>
  <si>
    <t>画外音：SarochaFreen：没youu~没youu~（by 70）</t>
  </si>
  <si>
    <t>破电视机</t>
  </si>
  <si>
    <t>岛民成为电视上的群演，结果发现不给酬劳连口盒饭不都给，一气之下砸烂电视投入鱼塘（by嘁里喀嚓噼了啪）</t>
  </si>
  <si>
    <t>留牛</t>
  </si>
  <si>
    <t>又名鯥，原本居于山间，一场冬眠过后，不知为何便到了此处。</t>
  </si>
  <si>
    <t>阿慕壮</t>
  </si>
  <si>
    <t>一种很可爱的鱼，一般的鱼市根本不收</t>
  </si>
  <si>
    <t>福丽恩</t>
  </si>
  <si>
    <t>一种很搞笑的鱼，一般的鱼市根本不收（idea by 70）</t>
  </si>
  <si>
    <t>字母牌P</t>
  </si>
  <si>
    <t>从水里捞出的牌牌，自带天然水纹，工厂老板说这其实是UV工艺，那个字母是「P」不是「d」</t>
  </si>
  <si>
    <t>珍珠贝</t>
  </si>
  <si>
    <t>“发现了吗？我超有内涵。”</t>
  </si>
  <si>
    <t>mumu鱼</t>
  </si>
  <si>
    <t>由于人类喜欢互相mumu鼓励，所以产生了mumu鱼。这种鱼都是成对出现的，除了吃饭就是在mumu。（by吃烤汤圆）</t>
  </si>
  <si>
    <t>大比兜鱼</t>
  </si>
  <si>
    <t>当你在鱼塘沉溺过久执迷不悟的时候钓上来一条大比兜鱼，让你及时醒悟并开始思考今天这个鱼是不是就钓到这里（by东亚直女没有心）</t>
  </si>
  <si>
    <t>中华绒螯蟹</t>
  </si>
  <si>
    <t>球：炫我嘴里</t>
  </si>
  <si>
    <t>玉鲫</t>
  </si>
  <si>
    <t>清醪足消忧，玉鲫行可脍。</t>
  </si>
  <si>
    <t>泰缺德鱼</t>
  </si>
  <si>
    <t>因为太缺德被人追着抓，如今已经濒危，很珍惜（by SR）</t>
  </si>
  <si>
    <t>字母牌K</t>
  </si>
  <si>
    <t>一块字母牌，甚至还做了烫色，上面是一个拉丁字母「K」</t>
  </si>
  <si>
    <t>小嘴鲈鱼</t>
  </si>
  <si>
    <t>一种对污染很敏感的淡水鱼。</t>
  </si>
  <si>
    <t>远东哲罗鱼</t>
  </si>
  <si>
    <t>非常大的淡水鱼，真的非常大</t>
  </si>
  <si>
    <t>木匣</t>
  </si>
  <si>
    <t>根本就没有宝藏嘛！</t>
  </si>
  <si>
    <t>鳄雀鳝</t>
  </si>
  <si>
    <t>非常吓人，姐妹</t>
  </si>
  <si>
    <t>字母牌B</t>
  </si>
  <si>
    <t>你最喜欢的那对CP里，妹妹的名字首字母是「B」吧！是「B」对吧！</t>
  </si>
  <si>
    <t>鱼你无瓜</t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</si>
  <si>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</si>
  <si>
    <t>西鲱</t>
  </si>
  <si>
    <t>结群生活在海里，但会回到河里产卵。</t>
  </si>
  <si>
    <t>昆三陵鱼</t>
  </si>
  <si>
    <t>刚刚…钓鱼起竿的力气…是不是…大了点…（by东亚直女没有心）</t>
  </si>
  <si>
    <t>不是内鱼是泰鱼</t>
  </si>
  <si>
    <t>用钱花做的鱼，在生日和520都会很活跃（name by 小刀）</t>
  </si>
  <si>
    <t>雄安康鱼</t>
  </si>
  <si>
    <t>它用发光的拟饵来吸引猎物。</t>
  </si>
  <si>
    <t>岛民小心心</t>
  </si>
  <si>
    <t>神奇的小心心，幸福的来源，据说曾经被盗过</t>
  </si>
  <si>
    <t>秋刀鱼</t>
  </si>
  <si>
    <t>不能当球球的狗，还不能当球球鱼塘里的鱼吗？（by小刀）</t>
  </si>
  <si>
    <t>白鲩</t>
  </si>
  <si>
    <t>跃浦疑珠出，凌波似镜浮。</t>
  </si>
  <si>
    <t>皇家小龙虾</t>
  </si>
  <si>
    <t>一种体型大的海洋甲壳纲生物，有一个强壮的尾巴</t>
  </si>
  <si>
    <t>纯血姛</t>
  </si>
  <si>
    <t>非常纯正的野生姛，没什么用，但是很会倒贴</t>
  </si>
  <si>
    <t>小螺号</t>
  </si>
  <si>
    <t>小螺号，瞎**吹，海鸥听了瞎**飞</t>
  </si>
  <si>
    <t>小喇叭鱼</t>
  </si>
  <si>
    <t>一条好奇的小鱼，找到她和她的关键道具，解锁《小喇叭鱼的故事》（idea by 70）</t>
  </si>
  <si>
    <t>小心心守护者</t>
  </si>
  <si>
    <t>又名「土著」</t>
  </si>
  <si>
    <t>水獭</t>
  </si>
  <si>
    <t>是钓鱼人太可爱，獭獭抱着鱼竿不松手啦！</t>
  </si>
  <si>
    <t>银龙鱼</t>
  </si>
  <si>
    <t>双须骨舌鱼，原产亚马孙河的观赏鱼</t>
  </si>
  <si>
    <t>鲨鱼</t>
  </si>
  <si>
    <t>把土著塞进金属笼子，再沉入海水中，就有概率捕捉这种神奇的大鱼（name by SR）</t>
  </si>
  <si>
    <t>湖恭鱼</t>
  </si>
  <si>
    <t>恭喜你！当你钓到湖恭鱼，你已参透这世间唯一真理！不要再执着于鱼塘表层的结衣鱼和美衣鱼了，鱼塘深层的湖恭鱼才是真正的肥美鲜香嫩滑爽口，就它了！（by东亚直女没有心）</t>
  </si>
  <si>
    <t>海盗鱼</t>
  </si>
  <si>
    <t>让我们坐海盗船前做个祈祷：阿门（by m法师）</t>
  </si>
  <si>
    <t>流言蜚鱼</t>
  </si>
  <si>
    <t>虽然名字叫鱼，但其实是小喇叭鱼的关键道具，找到它和它的主人小喇叭鱼，解锁《小喇叭鱼的故事》（idea by 70）</t>
  </si>
  <si>
    <t>偷心大盗</t>
  </si>
  <si>
    <t>别什么都钓好吗？！？！</t>
  </si>
  <si>
    <t>邪鲠</t>
  </si>
  <si>
    <t>无目无耳，于浊水中随波逐流。若有外物侵扰，则暴起反击。</t>
  </si>
  <si>
    <t>玉花鲈</t>
  </si>
  <si>
    <t>秋风起兮木叶飞，吴江水兮鲈正肥。</t>
  </si>
  <si>
    <t>文昌鱼</t>
  </si>
  <si>
    <t>揭示了现存脊椎动物的起源</t>
  </si>
  <si>
    <t>小龙虾</t>
  </si>
  <si>
    <t>干净的环境，造就美味的小龙虾</t>
  </si>
  <si>
    <t>虎首蟹</t>
  </si>
  <si>
    <t>尖刀四对，钢叉两把，身披铠甲，横行天下。</t>
  </si>
  <si>
    <t>岛民侦探</t>
  </si>
  <si>
    <t>化身侦探的岛民还是化身岛民的侦探？</t>
  </si>
  <si>
    <t>贻贝</t>
  </si>
  <si>
    <t>“总有一天，我也能等到一个贝喊我：哦！贝比！”</t>
  </si>
  <si>
    <t>年年有鱼</t>
  </si>
  <si>
    <t>生活富足，每年都有多余的财富及食粮</t>
  </si>
  <si>
    <t>三色鲈</t>
  </si>
  <si>
    <t>绿水藏春日，碧波泛霞花。</t>
  </si>
  <si>
    <t>琉璃红尾</t>
  </si>
  <si>
    <t>无风净琉璃，涟漪红参差。</t>
  </si>
  <si>
    <t>桃瓣</t>
  </si>
  <si>
    <t>「落花落」夏季限定
桃之夭夭，桃瓣粉</t>
  </si>
  <si>
    <t>舴艋舟</t>
  </si>
  <si>
    <t>「落花落」夏季限定
小船，mini的</t>
  </si>
  <si>
    <t>九江乌鱼</t>
  </si>
  <si>
    <t>鱼丽于罶，鲂鳢。君子有酒，多且旨。</t>
  </si>
  <si>
    <t>赤鲷</t>
  </si>
  <si>
    <t>霞抹晚空鱼尾赤，水生春渚鸭头青。</t>
  </si>
  <si>
    <t>龙王鱼</t>
  </si>
  <si>
    <t>“我和龙只差了四只爪子两只角！”</t>
  </si>
  <si>
    <t>鲎</t>
  </si>
  <si>
    <t>奥陶纪活化石，一唱《no more blue》就会消失，因为它的血是蓝的</t>
  </si>
  <si>
    <t>青流鳍</t>
  </si>
  <si>
    <t>练塘风暖，晕蓝拖碧。</t>
  </si>
  <si>
    <t>纯白浴缸</t>
  </si>
  <si>
    <t>可以放两个人，哪两个人呢……？（沉思）</t>
  </si>
  <si>
    <t>Sua</t>
  </si>
  <si>
    <t>又名Bonbon的狗。鱼塘钓出一条狗，不可思议。</t>
  </si>
  <si>
    <t>初霞海月</t>
  </si>
  <si>
    <t>“可观成景，亦可入菜果腹，凉拌一绝”</t>
  </si>
  <si>
    <t>贪咽</t>
  </si>
  <si>
    <t>鱼嘴奇大无比，对食物有着超乎寻常的渴求，在肚皮撑到临界点之前都不会停止进食。</t>
  </si>
  <si>
    <t>江团</t>
  </si>
  <si>
    <t>遥山不断故乡雁，沿流时羡清江鱼。</t>
  </si>
  <si>
    <t>银斑</t>
  </si>
  <si>
    <t>最忆香山石楼下，清伊深处钓寒鱼。</t>
  </si>
  <si>
    <t>碧绿桃叶</t>
  </si>
  <si>
    <t>「落花落」夏季限定
桃之夭夭，桃叶绿绿</t>
  </si>
  <si>
    <t>萤火虫</t>
  </si>
  <si>
    <t>「落花落」夏季限定
夏夜限定的自由小虫</t>
  </si>
  <si>
    <t>草龟</t>
  </si>
  <si>
    <t>「落花落」夏季限定
国家二级保护动物，当场处理！（背包内增加动物保护徽章×1）</t>
  </si>
  <si>
    <t>墨花骨</t>
  </si>
  <si>
    <t>“炒煎皆无味，炖煮或可食之。”</t>
  </si>
  <si>
    <t>玄鲤</t>
  </si>
  <si>
    <t>玉萍掩映壶中月，锦鲤浮沉镜里天。</t>
  </si>
  <si>
    <t>叉尾斗鱼</t>
  </si>
  <si>
    <t>鱼鱼要战斗！</t>
  </si>
  <si>
    <t>翠金鳞</t>
  </si>
  <si>
    <t>漾色映澄波，涵跃始相随。</t>
  </si>
  <si>
    <t>大水缸</t>
  </si>
  <si>
    <t>可以藏一只Mon</t>
  </si>
  <si>
    <t>鱿鱼丝</t>
  </si>
  <si>
    <t>特别长，最好两个人一起吃</t>
  </si>
  <si>
    <t>中华鲟</t>
  </si>
  <si>
    <t>「落花落」夏季限定
国家一级保护动物，当场处理！（背包内增加动物保护徽章×1）</t>
  </si>
  <si>
    <t>红月鲢</t>
  </si>
  <si>
    <t>一洼茜色，染就飞红盈盈起。</t>
  </si>
  <si>
    <t>玉菇虾虎</t>
  </si>
  <si>
    <t>吹沙渚洲上，叼浪水云间。</t>
  </si>
  <si>
    <t>石桂鱼</t>
  </si>
  <si>
    <t>野阔江寒白鹭飞，桃花流水鳜鱼肥。</t>
  </si>
  <si>
    <t>沾露桃枝</t>
  </si>
  <si>
    <t>「落花落」夏季限定
桃之夭夭，桃枝抽得疼</t>
  </si>
  <si>
    <t>泥香微尘</t>
  </si>
  <si>
    <t>「落花落」夏季限定
桃花早谢了，香从何处来？</t>
  </si>
  <si>
    <t>夜哭</t>
  </si>
  <si>
    <t>“真不想承认，这么丑的头是它唯一能吃的地方……”</t>
  </si>
  <si>
    <t>双生鲤</t>
  </si>
  <si>
    <t>星斑鳞</t>
  </si>
  <si>
    <t>那一天，人们回想起被星斑鳞支配的钓鱼榜</t>
  </si>
  <si>
    <t>波士顿龙虾</t>
  </si>
  <si>
    <t>非常大型的、非常好吃的、非常昂贵的</t>
  </si>
  <si>
    <t>禾鲮</t>
  </si>
  <si>
    <t>莫道流水无情意，遍裁青衣揽落红。</t>
  </si>
  <si>
    <t>贡！</t>
  </si>
  <si>
    <t>哇！贡！真希望我也能变成一只贡……</t>
  </si>
  <si>
    <t>粉色高跟</t>
  </si>
  <si>
    <t>唯一的神——女主</t>
  </si>
  <si>
    <t>虎鲸</t>
  </si>
  <si>
    <t>智慧、可爱、友好
虎鲸来咯！</t>
  </si>
  <si>
    <t>座头鲸</t>
  </si>
  <si>
    <t>悠悠鲸歌
（顺便揍揍虎鲸）</t>
  </si>
  <si>
    <t>编号</t>
  </si>
  <si>
    <t>道具</t>
  </si>
  <si>
    <t>钓鱼描述</t>
  </si>
  <si>
    <t>获取途径</t>
  </si>
  <si>
    <t>道具描述</t>
  </si>
  <si>
    <t>价格</t>
  </si>
  <si>
    <t>备注</t>
  </si>
  <si>
    <t>是否可以购买</t>
  </si>
  <si>
    <t>价格描述</t>
  </si>
  <si>
    <t>是否兑换</t>
  </si>
  <si>
    <t>是否直接兑换</t>
  </si>
  <si>
    <t>是否可交易</t>
  </si>
  <si>
    <t>是否下架</t>
  </si>
  <si>
    <t>FISH-1</t>
  </si>
  <si>
    <t>消耗品，对指定目标使用，即可打赏目标1000WDIT币币</t>
  </si>
  <si>
    <t>使用者成功打赏@目标n玻璃珠！老板大气！</t>
  </si>
  <si>
    <t>FISH-2</t>
  </si>
  <si>
    <r>
      <rPr>
        <sz val="11"/>
        <rFont val="等线"/>
        <charset val="134"/>
      </rPr>
      <t>消耗品，使用后姐姐会随机一个幸运数字，15分钟内命中小于该幸运数字的目标失去自我3分钟，并获得目标的币币（随机</t>
    </r>
    <r>
      <rPr>
        <sz val="11"/>
        <color rgb="FFFF0000"/>
        <rFont val="等线"/>
        <charset val="134"/>
      </rPr>
      <t>5000-10000</t>
    </r>
    <r>
      <rPr>
        <sz val="11"/>
        <rFont val="等线"/>
        <charset val="134"/>
      </rPr>
      <t>）</t>
    </r>
  </si>
  <si>
    <r>
      <rPr>
        <sz val="11"/>
        <color theme="1"/>
        <rFont val="等线"/>
        <charset val="134"/>
      </rPr>
      <t>使用成功描述：@使用者 搭讪的姐姐选择了幸运数字n，@被使用者 被姐姐成功俘获，ATM姬自愿交出了m币币</t>
    </r>
    <r>
      <rPr>
        <sz val="11"/>
        <color rgb="FFFF0000"/>
        <rFont val="等线"/>
        <charset val="134"/>
      </rPr>
      <t>，但获得了心选礼盒×1</t>
    </r>
  </si>
  <si>
    <t>FISH-3</t>
  </si>
  <si>
    <t>兑换用品</t>
  </si>
  <si>
    <t>字母牌系列收集品1</t>
  </si>
  <si>
    <t>FISH-4</t>
  </si>
  <si>
    <t>字母牌系列收集品2</t>
  </si>
  <si>
    <t>FISH-5</t>
  </si>
  <si>
    <t>字母牌系列收集品3</t>
  </si>
  <si>
    <t>FISH-6</t>
  </si>
  <si>
    <t>字母牌系列收集品4</t>
  </si>
  <si>
    <t>FISH-7</t>
  </si>
  <si>
    <t>字母牌系列收集品5</t>
  </si>
  <si>
    <t>FISH-8</t>
  </si>
  <si>
    <t>字母牌系列收集品6</t>
  </si>
  <si>
    <t>FISH-9</t>
  </si>
  <si>
    <t>警匪系列收集品1</t>
  </si>
  <si>
    <t>FISH-10</t>
  </si>
  <si>
    <t>警匪系列收集品2</t>
  </si>
  <si>
    <t>FISH-11</t>
  </si>
  <si>
    <t>警匪系列收集品3</t>
  </si>
  <si>
    <t>FISH-12</t>
  </si>
  <si>
    <t>警匪系列收集品4</t>
  </si>
  <si>
    <t>FISH-13</t>
  </si>
  <si>
    <t>警匪系列收集品5</t>
  </si>
  <si>
    <t>FISH-14</t>
  </si>
  <si>
    <t>消耗品，使用后获得「年年有鱼」buff，之后的5次钓鱼都会为特殊鱼增加难度系数16%</t>
  </si>
  <si>
    <t>FISH-15</t>
  </si>
  <si>
    <t>FBPFK</t>
  </si>
  <si>
    <t>兑换物品</t>
  </si>
  <si>
    <t>消耗五个字母牌F、B、P、F、K兑换获得，使用后消失，同时获得「FBPFK」buff，且获得513140币币</t>
  </si>
  <si>
    <t>「FBPFK」buff：之后的5次钓鱼都会额外为特殊鱼增加难度系数12%</t>
  </si>
  <si>
    <t>FISH-16</t>
  </si>
  <si>
    <t>FBTNK</t>
  </si>
  <si>
    <t>消耗五个字母牌F、B、T、N、K兑换获得，使用后消失，同时获得「FBTNK」buff，且获得513140币币</t>
  </si>
  <si>
    <t>「FBTNK」buff：之后的5次钓鱼都会额外为特殊鱼增加难度系数12%</t>
  </si>
  <si>
    <t>FISH-17</t>
  </si>
  <si>
    <t>HK警匪片——FreenBecky版</t>
  </si>
  <si>
    <t>消耗警匪系列收集品（共6样）获得，使用后消失，同时获得980200币币</t>
  </si>
  <si>
    <t>FISH-18</t>
  </si>
  <si>
    <t>《小喇叭鱼的故事》系列收集品</t>
  </si>
  <si>
    <t>FISH-19</t>
  </si>
  <si>
    <t>FISH-20</t>
  </si>
  <si>
    <t>《小喇叭鱼的故事》</t>
  </si>
  <si>
    <t>消耗小喇叭鱼和流言蜚鱼获得，使用后让bobo为大家讲述一个故事，且使用者获得131400币币</t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</si>
  <si>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</si>
  <si>
    <t>FISH-21</t>
  </si>
  <si>
    <t>似乎有用又似乎没有用……对指定目标使用，背包内的随机可交易道具将以薛定谔的状态进入使用者的背包；并且目标获得2分钟「薛定谔」buff，发送的所有消息都会被撤回</t>
  </si>
  <si>
    <t>薛定谔的鱼使用成功
@目标获得「薛定谔」buff，2分钟内发送的所有消息都会被撤回；@用户获得了薛定谔状态的[道具名]×1
薛定谔的鱼使用成功
@目标获得「薛定谔」buff，2分钟内发送的所有消息都会被撤回；她背包里的东西太少了！你啥也没获得</t>
  </si>
  <si>
    <t>FISH-22</t>
  </si>
  <si>
    <t>使用后让bobo为大家讲述一个故事《福丽恩》，且使用者获得80808币币</t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</si>
  <si>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</si>
  <si>
    <t>FISH-23</t>
  </si>
  <si>
    <t>使用后让bobo为大家讲述一个故事《阿慕壮》，且使用者获得120505币币</t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</si>
  <si>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</si>
  <si>
    <t>FISH-24</t>
  </si>
  <si>
    <t>维港观光券</t>
  </si>
  <si>
    <t>商店出售</t>
  </si>
  <si>
    <t>警匪系列收集品6</t>
  </si>
  <si>
    <t>FISH-25</t>
  </si>
  <si>
    <t>自定义永久头衔</t>
  </si>
  <si>
    <t>自定义永久头衔（6个字），可使用emoji，不可使用违反岛岛发言守则的文字，明码标价童叟无欺</t>
  </si>
  <si>
    <t>下架（清空所有背包内该道具）</t>
  </si>
  <si>
    <t>FISH-26</t>
  </si>
  <si>
    <t>自定义一日头衔</t>
  </si>
  <si>
    <t>自定义一日头衔（6个字），可使用emoji，不可使用违反岛岛发言守则的文字，明码标价童叟无欺</t>
  </si>
  <si>
    <t>FISH-27</t>
  </si>
  <si>
    <t>岛岛全自动钓鱼机</t>
  </si>
  <si>
    <t>使用后开始全自动钓鱼8小时，每小时上一竿（共9竿），鱼的结果根据当前鱼竿等级，和钓鱼结果保持一致</t>
  </si>
  <si>
    <t>岛岛全自动钓鱼机生效中，手动钓鱼失效！</t>
  </si>
  <si>
    <t>60*rodlevel+200</t>
  </si>
  <si>
    <t>FISH-28</t>
  </si>
  <si>
    <t>游刃有鱼</t>
  </si>
  <si>
    <t>消耗品，使用后获得「游刃有鱼」buff，之后的5次钓鱼都会为特殊鱼增加难度系数8%</t>
  </si>
  <si>
    <t>FISH-29</t>
  </si>
  <si>
    <t>竭泽而渔许可证</t>
  </si>
  <si>
    <t>消耗品，使用后获得「竭泽而渔」buff，之后的5次钓鱼都会额外上钩一条鱼</t>
  </si>
  <si>
    <t>FISH-30</t>
  </si>
  <si>
    <t>浑水摸鱼</t>
  </si>
  <si>
    <r>
      <rPr>
        <sz val="11"/>
        <color theme="1"/>
        <rFont val="等线"/>
        <charset val="134"/>
      </rPr>
      <t>消耗品，对指定目标使用，目标获得「浑水摸鱼」buff，之后的</t>
    </r>
    <r>
      <rPr>
        <sz val="11"/>
        <rFont val="等线"/>
        <charset val="134"/>
      </rPr>
      <t>2次</t>
    </r>
    <r>
      <rPr>
        <sz val="11"/>
        <color theme="1"/>
        <rFont val="等线"/>
        <charset val="134"/>
      </rPr>
      <t>钓鱼都只会上钩[摸鱼]</t>
    </r>
  </si>
  <si>
    <t>FISH-31</t>
  </si>
  <si>
    <t>姐一徽章</t>
  </si>
  <si>
    <t>一个代表「姐一」派的徽章，金闪闪</t>
  </si>
  <si>
    <t>没有使用效果</t>
  </si>
  <si>
    <t>FISH-32</t>
  </si>
  <si>
    <t>妹一徽章</t>
  </si>
  <si>
    <t>一个代表「妹一」派的徽章，金闪闪</t>
  </si>
  <si>
    <t>FISH-33</t>
  </si>
  <si>
    <t>互攻徽章</t>
  </si>
  <si>
    <t>一个代表「互攻」派的徽章，金闪闪</t>
  </si>
  <si>
    <t>FISH-34</t>
  </si>
  <si>
    <t>面罩</t>
  </si>
  <si>
    <r>
      <rPr>
        <sz val="11"/>
        <color rgb="FF000000"/>
        <rFont val="等线"/>
        <charset val="134"/>
      </rPr>
      <t>化身正义岛民，对指定目标使用，获得目标的币币（随机</t>
    </r>
    <r>
      <rPr>
        <sz val="11"/>
        <color rgb="FFFF0000"/>
        <rFont val="等线"/>
        <charset val="134"/>
      </rPr>
      <t>20001-50000</t>
    </r>
    <r>
      <rPr>
        <sz val="11"/>
        <color rgb="FF000000"/>
        <rFont val="等线"/>
        <charset val="134"/>
      </rPr>
      <t>）（每人每天最多可使用3次）</t>
    </r>
  </si>
  <si>
    <t>FISH-35</t>
  </si>
  <si>
    <t>KAZZ奖杯</t>
  </si>
  <si>
    <t>「WDIT BB 4.0」秋季限定：上钩之后只听见一声——WE DID IT BABY!</t>
  </si>
  <si>
    <t>「WDIT BB 4.0」秋季限定：WDITBB4.0系列收集品1</t>
  </si>
  <si>
    <t>FISH-36</t>
  </si>
  <si>
    <t>Nine Entertain奖杯</t>
  </si>
  <si>
    <t>「WDIT BB 4.0」秋季限定：上钩之后只听见一声——WE DID IT BABY!!</t>
  </si>
  <si>
    <t>「WDIT BB 4.0」秋季限定：WDITBB4.0系列收集品2</t>
  </si>
  <si>
    <t>FISH-37</t>
  </si>
  <si>
    <t>MAYA奖杯</t>
  </si>
  <si>
    <t>「WDIT BB 4.0」秋季限定：上钩之后只听见一声——WE DID IT BABY!!!</t>
  </si>
  <si>
    <t>「WDIT BB 4.0」秋季限定：WDITBB4.0系列收集品3</t>
  </si>
  <si>
    <t>FISH-38</t>
  </si>
  <si>
    <t>FEED奖杯</t>
  </si>
  <si>
    <t>「WDIT BB 4.0」秋季限定：上钩之后只听见一声——WE DID IT BABY!!!!</t>
  </si>
  <si>
    <t>「WDIT BB 4.0」秋季限定：WDITBB4.0系列收集品4</t>
  </si>
  <si>
    <t>FISH-39</t>
  </si>
  <si>
    <t>WDITBB4.0</t>
  </si>
  <si>
    <t>消耗四款奖杯点亮「WDIT BB 4.0」秋季限定成就“🥂We Did It Baby 4.0🥂”，使用后获得44444WDIT币币</t>
  </si>
  <si>
    <t>FISH-40</t>
  </si>
  <si>
    <t>鱼竿</t>
  </si>
  <si>
    <t>「WDIT BB 4.0」秋季限定
什么？钓上来一根鱼竿？鱼竿等级+1！</t>
  </si>
  <si>
    <t>「WDIT BB 4.0」秋季限定：消耗品，使用后鱼竿等级+1</t>
  </si>
  <si>
    <t>FISH-41</t>
  </si>
  <si>
    <r>
      <rPr>
        <sz val="11"/>
        <color theme="1"/>
        <rFont val="等线"/>
        <charset val="134"/>
      </rPr>
      <t>消耗品，使用后吹响一段贼难听的《小螺号》，bobo为了阻止你继续吹下去，给你打了</t>
    </r>
    <r>
      <rPr>
        <sz val="11"/>
        <color rgb="FFFF0000"/>
        <rFont val="等线"/>
        <charset val="134"/>
      </rPr>
      <t>151515</t>
    </r>
    <r>
      <rPr>
        <sz val="11"/>
        <color theme="1"/>
        <rFont val="等线"/>
        <charset val="134"/>
      </rPr>
      <t>WDIT币币</t>
    </r>
  </si>
  <si>
    <t>小螺号，嘀嘀嘀吹
海鸥听了薯条飞
小螺号，嘀嘀嘀吹
浪花听了粉粉碎
小螺号，嘀嘀嘀吹
声声唤我CP归</t>
  </si>
  <si>
    <t>FISH-42</t>
  </si>
  <si>
    <t>响片</t>
  </si>
  <si>
    <t>一个动物训练的响片，散发着神奇的姐姐的光</t>
  </si>
  <si>
    <t>消耗品，使用后可以指定下一条姐姐的狗的目标</t>
  </si>
  <si>
    <t>FISH-43</t>
  </si>
  <si>
    <t>拳击手套</t>
  </si>
  <si>
    <t>「WDIT BB 4.0」秋季限定：《体育生与艺术生》系列收集品1</t>
  </si>
  <si>
    <t>FISH-44</t>
  </si>
  <si>
    <t>艺术画笔</t>
  </si>
  <si>
    <t>「WDIT BB 4.0」秋季限定：《体育生与艺术生》系列收集品2</t>
  </si>
  <si>
    <t>FISH-45</t>
  </si>
  <si>
    <t>绷带</t>
  </si>
  <si>
    <t>拳击等运动使用的绷带</t>
  </si>
  <si>
    <t>「WDIT BB 4.0」秋季限定：《体育生与艺术生》系列收集品3</t>
  </si>
  <si>
    <t>FISH-46</t>
  </si>
  <si>
    <t>颜料</t>
  </si>
  <si>
    <t>画画等活动使用的颜料</t>
  </si>
  <si>
    <t>「WDIT BB 4.0」秋季限定：《体育生与艺术生》系列收集品4</t>
  </si>
  <si>
    <t>FISH-47</t>
  </si>
  <si>
    <t>体育馆的球拍</t>
  </si>
  <si>
    <t>某学校体育馆内的一张球拍，有不少使用的痕迹，但被保养得很好</t>
  </si>
  <si>
    <t>「WDIT BB 4.0」秋季限定：《体育生与艺术生》系列收集品5</t>
  </si>
  <si>
    <t>FISH-48</t>
  </si>
  <si>
    <t>画室的花瓶</t>
  </si>
  <si>
    <t>某学校画室里摆着的一个普通的花瓶，里面好像藏了什么东西</t>
  </si>
  <si>
    <t>「WDIT BB 4.0」秋季限定：《体育生与艺术生》系列收集品6</t>
  </si>
  <si>
    <t>FISH-49</t>
  </si>
  <si>
    <t>《体育生与艺术生》</t>
  </si>
  <si>
    <t>「WDIT BB 4.0」秋季限定：消耗《体育生与艺术生》系列收集品（共6样）获得，超人气校园百合小说《体育生与艺术生》，市场不二价520000WDIT币币</t>
  </si>
  <si>
    <t>FISH-50</t>
  </si>
  <si>
    <t>桃子</t>
  </si>
  <si>
    <t>🍑</t>
  </si>
  <si>
    <t>桃子🍑可通过兑换指令使用WDIT币币进行兑换</t>
  </si>
  <si>
    <t>FISH-51</t>
  </si>
  <si>
    <t>WDIT币币</t>
  </si>
  <si>
    <t>「落花落」夏季限定：将你的桃子🍑按2:1的比例转换为闪亮的WDIT币币，每日限制购买100000币币</t>
  </si>
  <si>
    <t>FISH-52</t>
  </si>
  <si>
    <t>场记板_NewYork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</si>
  <si>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1　　　1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191123　　　　　│
└──────────┘</t>
    </r>
  </si>
  <si>
    <t>「地乌距离27亿」冬季限定：《乌拉诺斯2324》系列收集品1</t>
  </si>
  <si>
    <t>FISH-53</t>
  </si>
  <si>
    <t>场记板_Bangkok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</si>
  <si>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2　　　1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221123　　　　　│
└──────────┘</t>
    </r>
  </si>
  <si>
    <t>「地乌距离27亿」冬季限定：《乌拉诺斯2324》系列收集品2</t>
  </si>
  <si>
    <t>FISH-54</t>
  </si>
  <si>
    <t>场记板_London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</si>
  <si>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4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061223　　　　　│
└──────────┘</t>
    </r>
  </si>
  <si>
    <t>「地乌距离27亿」冬季限定：《乌拉诺斯2324》系列收集品3</t>
  </si>
  <si>
    <t>FISH-55</t>
  </si>
  <si>
    <t>场记板_ChiangMai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</si>
  <si>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4　　　2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161223　　　　　│
└──────────┘</t>
    </r>
  </si>
  <si>
    <t>「地乌距离27亿」冬季限定：《乌拉诺斯2324》系列收集品4</t>
  </si>
  <si>
    <t>FISH-56</t>
  </si>
  <si>
    <t>场记板_Tokyo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</si>
  <si>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1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030124　　　　　│
└──────────┘</t>
    </r>
  </si>
  <si>
    <t>「地乌距离27亿」冬季限定：《乌拉诺斯2324》系列收集品5</t>
  </si>
  <si>
    <t>FISH-57</t>
  </si>
  <si>
    <t>场记板_Pattaya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</si>
  <si>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6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150124　　　　　│
└──────────┘</t>
    </r>
  </si>
  <si>
    <t>「地乌距离27亿」冬季限定：《乌拉诺斯2324》系列收集品6</t>
  </si>
  <si>
    <t>FISH-58</t>
  </si>
  <si>
    <t>场记板_Shop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</si>
  <si>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7　　　3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140224　　　　　│
└──────────┘</t>
    </r>
  </si>
  <si>
    <t>「地乌距离27亿」冬季限定：《乌拉诺斯2324》系列收集品7</t>
  </si>
  <si>
    <t>FISH-59</t>
  </si>
  <si>
    <t>场记板_ParallelWorld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</si>
  <si>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8　　　1　　　3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190224　　　　　│
└──────────┘</t>
    </r>
  </si>
  <si>
    <t>「地乌距离27亿」冬季限定：《乌拉诺斯2324》系列收集品8</t>
  </si>
  <si>
    <t>FISH-60</t>
  </si>
  <si>
    <t>场记板_Beach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</si>
  <si>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100324　　　　　│
└──────────┘</t>
    </r>
  </si>
  <si>
    <t>「地乌距离27亿」冬季限定：《乌拉诺斯2324》系列收集品9</t>
  </si>
  <si>
    <t>FISH-61</t>
  </si>
  <si>
    <t>场记板_DiamondBergs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</si>
  <si>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10　　　2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140324　　　　　│
└──────────┘</t>
    </r>
  </si>
  <si>
    <t>「地乌距离27亿」冬季限定：《乌拉诺斯2324》系列收集品10</t>
  </si>
  <si>
    <t>FISH-62</t>
  </si>
  <si>
    <t>《乌拉诺斯2324》</t>
  </si>
  <si>
    <r>
      <rPr>
        <sz val="11"/>
        <color theme="1"/>
        <rFont val="等线"/>
        <charset val="134"/>
      </rPr>
      <t>「地乌距离27亿」冬季限定：消耗《乌拉诺斯2324》系列收集品（共30样）获得，超人气太空飞跃百合电影《乌拉诺斯2324》，市场票价</t>
    </r>
    <r>
      <rPr>
        <sz val="11"/>
        <color rgb="FFFF0000"/>
        <rFont val="等线"/>
        <charset val="134"/>
      </rPr>
      <t>1314000</t>
    </r>
    <r>
      <rPr>
        <sz val="11"/>
        <color theme="1"/>
        <rFont val="等线"/>
        <charset val="134"/>
      </rPr>
      <t>WDIT币币</t>
    </r>
  </si>
  <si>
    <t>FISH-63</t>
  </si>
  <si>
    <t>场记板_Seoul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</si>
  <si>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2　　　2　　　3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261123　　　　　│
└──────────┘</t>
    </r>
  </si>
  <si>
    <t>FISH-64</t>
  </si>
  <si>
    <t>场记板_Sydney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</si>
  <si>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2　　　3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301123　　　　　│
└──────────┘</t>
    </r>
  </si>
  <si>
    <t>FISH-65</t>
  </si>
  <si>
    <t>场记板_Moscow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</si>
  <si>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1　　　4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071223　　　　　│
└──────────┘</t>
    </r>
  </si>
  <si>
    <t>FISH-66</t>
  </si>
  <si>
    <t>场记板_Arctic_Ocean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</si>
  <si>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081223　　　　　│
└──────────┘</t>
    </r>
  </si>
  <si>
    <t>FISH-67</t>
  </si>
  <si>
    <t>场记板_Paris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</si>
  <si>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4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101223　　　　　│
└──────────┘</t>
    </r>
  </si>
  <si>
    <t>FISH-68</t>
  </si>
  <si>
    <t>场记板_Singapore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</si>
  <si>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4　　　7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281223　　　　　│
└──────────┘</t>
    </r>
  </si>
  <si>
    <t>FISH-69</t>
  </si>
  <si>
    <t>场记板_Indian_Ocean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</si>
  <si>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1　　　3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030124　　　　　│
└──────────┘</t>
    </r>
  </si>
  <si>
    <t>「地乌距离27亿」冬季限定：《乌拉诺斯2324》系列收集品11</t>
  </si>
  <si>
    <t>FISH-70</t>
  </si>
  <si>
    <t>场记板_Rio_De_Janeiro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</si>
  <si>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050124　　　　　│
└──────────┘</t>
    </r>
  </si>
  <si>
    <t>「地乌距离27亿」冬季限定：《乌拉诺斯2324》系列收集品12</t>
  </si>
  <si>
    <t>FISH-71</t>
  </si>
  <si>
    <t>场记板_Florence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</si>
  <si>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4　　　4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090124　　　　　│
└──────────┘</t>
    </r>
  </si>
  <si>
    <t>「地乌距离27亿」冬季限定：《乌拉诺斯2324》系列收集品13</t>
  </si>
  <si>
    <t>FISH-72</t>
  </si>
  <si>
    <t>场记板_Atlantic_Ocean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</si>
  <si>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5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130124　　　　　│
└──────────┘</t>
    </r>
  </si>
  <si>
    <t>「地乌距离27亿」冬季限定：《乌拉诺斯2324》系列收集品14</t>
  </si>
  <si>
    <t>FISH-73</t>
  </si>
  <si>
    <t>场记板_Cairo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</si>
  <si>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6　　　6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200124　　　　　│
└──────────┘</t>
    </r>
  </si>
  <si>
    <t>「地乌距离27亿」冬季限定：《乌拉诺斯2324》系列收集品17</t>
  </si>
  <si>
    <t>FISH-74</t>
  </si>
  <si>
    <t>场记板_Seattle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</si>
  <si>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6　　　7　　　4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230124　　　　　│
└──────────┘</t>
    </r>
  </si>
  <si>
    <t>「地乌距离27亿」冬季限定：《乌拉诺斯2324》系列收集品18</t>
  </si>
  <si>
    <t>FISH-75</t>
  </si>
  <si>
    <t>场记板_Stockholm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</si>
  <si>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7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120224　　　　　│
└──────────┘</t>
    </r>
  </si>
  <si>
    <t>「地乌距离27亿」冬季限定：《乌拉诺斯2324》系列收集品19</t>
  </si>
  <si>
    <t>FISH-76</t>
  </si>
  <si>
    <t>场记板_Pacific_Ocean</t>
  </si>
  <si>
    <t>「地乌距离27亿」冬季限定：《乌拉诺斯2324》系列收集品20</t>
  </si>
  <si>
    <t>FISH-77</t>
  </si>
  <si>
    <t>场记板_Lagrange_point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</si>
  <si>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7　　　3　　　9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190224　　　　　│
└──────────┘</t>
    </r>
  </si>
  <si>
    <t>「地乌距离27亿」冬季限定：《乌拉诺斯2324》系列收集品21</t>
  </si>
  <si>
    <t>FISH-78</t>
  </si>
  <si>
    <t>场记板_Riyadh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</si>
  <si>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8　　　3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230224　　　　　│
└──────────┘</t>
    </r>
  </si>
  <si>
    <t>「地乌距离27亿」冬季限定：《乌拉诺斯2324》系列收集品24</t>
  </si>
  <si>
    <t>FISH-79</t>
  </si>
  <si>
    <t>场记板_82.23°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</si>
  <si>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1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030324　　　　　│
└──────────┘</t>
    </r>
  </si>
  <si>
    <t>「地乌距离27亿」冬季限定：《乌拉诺斯2324》系列收集品25</t>
  </si>
  <si>
    <t>FISH-80</t>
  </si>
  <si>
    <t>场记板_1986U2R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</si>
  <si>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100324　　　　　│
└──────────┘</t>
    </r>
  </si>
  <si>
    <t>「地乌距离27亿」冬季限定：《乌拉诺斯2324》系列收集品26</t>
  </si>
  <si>
    <t>FISH-81</t>
  </si>
  <si>
    <t>场记板_Miranda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</si>
  <si>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4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140324　　　　　│
└──────────┘</t>
    </r>
  </si>
  <si>
    <t>「地乌距离27亿」冬季限定：《乌拉诺斯2324》系列收集品27</t>
  </si>
  <si>
    <t>FISH-82</t>
  </si>
  <si>
    <t>场记板_Ariel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</si>
  <si>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190324　　　　　│
└──────────┘</t>
    </r>
  </si>
  <si>
    <t>「地乌距离27亿」冬季限定：《乌拉诺斯2324》系列收集品28</t>
  </si>
  <si>
    <t>FISH-83</t>
  </si>
  <si>
    <t>芒果布丁</t>
  </si>
  <si>
    <t>「可乐华夫饼」夏季限定
新鲜的芒果切丁，是芒果丁；加了布，就是芒果布丁</t>
  </si>
  <si>
    <t>「可乐华夫饼」夏季限定：《月光洒为糖霜》系列收集品1</t>
  </si>
  <si>
    <t>FISH-84</t>
  </si>
  <si>
    <t>覆盆莓慕斯杯</t>
  </si>
  <si>
    <t>「可乐华夫饼」夏季限定
我是真的怀疑是不是有人把我想吃的偷偷挂在我的鱼钩上？！</t>
  </si>
  <si>
    <t>「可乐华夫饼」夏季限定：《月光洒为糖霜》系列收集品2</t>
  </si>
  <si>
    <t>FISH-85</t>
  </si>
  <si>
    <t>双球甜筒</t>
  </si>
  <si>
    <t>「可乐华夫饼」夏季限定
一个球是冰，两个球是火</t>
  </si>
  <si>
    <t>「可乐华夫饼」夏季限定：《月光洒为糖霜》系列收集品3</t>
  </si>
  <si>
    <t>FISH-86</t>
  </si>
  <si>
    <t>香梨青瓜气泡水</t>
  </si>
  <si>
    <t>「可乐华夫饼」夏季限定
香甜、解渴、有气，这怎么不算一种可乐呢？</t>
  </si>
  <si>
    <t>「可乐华夫饼」夏季限定：《月光洒为糖霜》系列收集品4</t>
  </si>
  <si>
    <t>FISH-87</t>
  </si>
  <si>
    <t>咖啡冻</t>
  </si>
  <si>
    <t>「可乐华夫饼」夏季限定
怎么又是吉利丁啊！这次是咖啡+吉利丁</t>
  </si>
  <si>
    <t>「可乐华夫饼」夏季限定：《月光洒为糖霜》系列收集品5</t>
  </si>
  <si>
    <t>FISH-88</t>
  </si>
  <si>
    <t>桂花酒酿丸子</t>
  </si>
  <si>
    <t>「可乐华夫饼」夏季限定
将秋天的桂花酿成蜜，到了夏天再酿成酒</t>
  </si>
  <si>
    <t>「可乐华夫饼」夏季限定：《月光洒为糖霜》系列收集品6</t>
  </si>
  <si>
    <t>FISH-89</t>
  </si>
  <si>
    <t>绿豆糕</t>
  </si>
  <si>
    <t>「可乐华夫饼」夏季限定
还是小时候的味道，凉凉的，甜甜的，希望你也像小时候一样快乐</t>
  </si>
  <si>
    <t>「可乐华夫饼」夏季限定：《月光洒为糖霜》系列收集品7</t>
  </si>
  <si>
    <t>FISH-90</t>
  </si>
  <si>
    <t>波岛可乐</t>
  </si>
  <si>
    <t>「可乐华夫饼」夏季限定
看不太清上面的标签了，似乎是“波岛”</t>
  </si>
  <si>
    <t>「可乐华夫饼」夏季限定：《月光洒为糖霜》系列收集品8</t>
  </si>
  <si>
    <t>FISH-91</t>
  </si>
  <si>
    <t>唯她柠檬茶</t>
  </si>
  <si>
    <t>「可乐华夫饼」夏季限定
爱她，就请她喝「唯她柠檬茶」</t>
  </si>
  <si>
    <t>「可乐华夫饼」夏季限定：《月光洒为糖霜》系列收集品9</t>
  </si>
  <si>
    <t>FISH-92</t>
  </si>
  <si>
    <t>烧仙草</t>
  </si>
  <si>
    <t>「可乐华夫饼」夏季限定
烧，仙，草</t>
  </si>
  <si>
    <t>「可乐华夫饼」夏季限定：《月光洒为糖霜》系列收集品10</t>
  </si>
  <si>
    <t>FISH-93</t>
  </si>
  <si>
    <t>消暑水果魔方</t>
  </si>
  <si>
    <t>「可乐华夫饼」夏季限定
其实就是各种水果切丁的拼盘</t>
  </si>
  <si>
    <t>「可乐华夫饼」夏季限定：《月光洒为糖霜》系列收集品11</t>
  </si>
  <si>
    <t>FISH-94</t>
  </si>
  <si>
    <t>水果华夫饼</t>
  </si>
  <si>
    <t>「可乐华夫饼」夏季限定
这池塘里怎么会有这种东西？！</t>
  </si>
  <si>
    <t>「可乐华夫饼」夏季限定：《月光洒为糖霜》系列收集品12</t>
  </si>
  <si>
    <t>FISH-95</t>
  </si>
  <si>
    <t>《月光洒为糖霜》</t>
  </si>
  <si>
    <r>
      <rPr>
        <sz val="11"/>
        <color theme="1"/>
        <rFont val="等线"/>
        <charset val="134"/>
      </rPr>
      <t>消耗糖霜系列收集品（共12样）获得，使用者获得</t>
    </r>
    <r>
      <rPr>
        <sz val="11"/>
        <color rgb="FFFF0000"/>
        <rFont val="等线"/>
        <charset val="134"/>
      </rPr>
      <t>7800000</t>
    </r>
    <r>
      <rPr>
        <sz val="11"/>
        <color theme="1"/>
        <rFont val="等线"/>
        <charset val="134"/>
      </rPr>
      <t>币币。夏季，开场！</t>
    </r>
  </si>
  <si>
    <t>夏日的热浪/棕榈树轻轻摇荡
金辉的沙滩/落日余晖与你同框
月光轻吻/化作华夫饼上糖霜
眼眸扬波/低吟有你的诗行
（idea from 《Last Nastu》）</t>
  </si>
  <si>
    <t>FISH-96</t>
  </si>
  <si>
    <t>波波日常币</t>
  </si>
  <si>
    <t>可以在神秘商人处兑换道具</t>
  </si>
  <si>
    <t>FISH-97</t>
  </si>
  <si>
    <t>心选礼盒</t>
  </si>
  <si>
    <t>FISH-98</t>
  </si>
  <si>
    <t>动物保护徽章</t>
  </si>
  <si>
    <t>FISH-99</t>
  </si>
  <si>
    <t>吉玉头筹</t>
  </si>
  <si>
    <t>竞赛</t>
  </si>
  <si>
    <t>难得一见用珍玉制作的签筹，看起来什么都能换</t>
  </si>
  <si>
    <t>万能道具，可以拿来兑换任意可交易的道具</t>
  </si>
  <si>
    <t>FISH-100</t>
  </si>
  <si>
    <r>
      <rPr>
        <sz val="11"/>
        <color rgb="FF000000"/>
        <rFont val="Segoe UI Symbol"/>
        <charset val="134"/>
      </rPr>
      <t>🤺</t>
    </r>
    <r>
      <rPr>
        <sz val="11"/>
        <color rgb="FF000000"/>
        <rFont val="等线"/>
        <charset val="134"/>
      </rPr>
      <t>冠军奖杯</t>
    </r>
    <r>
      <rPr>
        <sz val="11"/>
        <color rgb="FF000000"/>
        <rFont val="Segoe UI Symbol"/>
        <charset val="134"/>
      </rPr>
      <t>🏆</t>
    </r>
  </si>
  <si>
    <t>手动颁发</t>
  </si>
  <si>
    <t>很难说，把编号100留给哪个道具。幸好你出现了，我们的冠军！</t>
  </si>
  <si>
    <t>最后获得本道具的用户可以使用，每天限使用一次，使用后bobo回复：
@全体成员
🏆『叮！检测到一股冠军的气息扑面而来！』
✨很难说，把编号100留给哪个道具。幸好你出现了，@使用者，你就是那唯一被选中的、所向无敌——冠军！
🌟闪瞎众菜狗的冠军之光！让bo的服务器都开始冒烟！🔥</t>
  </si>
  <si>
    <t>FISH-101</t>
  </si>
  <si>
    <r>
      <rPr>
        <sz val="11"/>
        <color theme="1"/>
        <rFont val="Segoe UI Emoji"/>
        <charset val="134"/>
      </rPr>
      <t>🫧</t>
    </r>
    <r>
      <rPr>
        <sz val="11"/>
        <color theme="1"/>
        <rFont val="等线"/>
        <charset val="134"/>
      </rPr>
      <t>泡泡标识</t>
    </r>
  </si>
  <si>
    <t>道具兑换</t>
  </si>
  <si>
    <t>消耗100个泡泡标识碎片获得，bubble bubble</t>
  </si>
  <si>
    <t>˚.∘・◌・•°🫧・◦・🫧°•・◌・∘.˚
AAA开始钓鱼
鱼塘:日夜颠岛
等级:6
「纯天然湖泊，鱼情优秀，又大又多」
.˚✧.˚✧.˚🫧˚✧.˚✧.˚🫧˚✧.˚✧.˚</t>
  </si>
  <si>
    <t>FISH-102</t>
  </si>
  <si>
    <r>
      <rPr>
        <sz val="11"/>
        <color theme="1"/>
        <rFont val="Segoe UI Emoji"/>
        <charset val="134"/>
      </rPr>
      <t>🪙</t>
    </r>
    <r>
      <rPr>
        <sz val="11"/>
        <color theme="1"/>
        <rFont val="等线"/>
        <charset val="134"/>
      </rPr>
      <t>波币标识</t>
    </r>
  </si>
  <si>
    <t>消耗100个波币标识碎片获得，印有波波的代币</t>
  </si>
  <si>
    <t>⭒꙳✧💰🪙💰⁂🌟🪙🌟⁂💰🪙💰✧꙳⭒
AAA开始钓鱼
鱼塘:日夜颠岛
等级:6
「纯天然湖泊，鱼情优秀，又大又多」
.-.🌟.-.🪙.-.💰.-.🪙.-.🌟.-.</t>
  </si>
  <si>
    <t>FISH-103</t>
  </si>
  <si>
    <t>🎰梭哈标识</t>
  </si>
  <si>
    <t>消耗100个梭哈标识碎片获得，搏一搏！</t>
  </si>
  <si>
    <t>𖠌♦️🃏♥♣️🎲🎰🎲♣️♥🃏♦️𖠌
AAA开始钓鱼
鱼塘:日夜颠岛
等级:6
「纯天然湖泊，鱼情优秀，又大又多」
◢◤◢◤◢◤◢◤◢◤◢◤◢◤◢◤</t>
  </si>
  <si>
    <t>FISH-104</t>
  </si>
  <si>
    <t>💴万贯标识</t>
  </si>
  <si>
    <t>消耗10个万贯标识碎片获得，非常有钱</t>
  </si>
  <si>
    <t>～●○👑💎💰✨💰💎👑○●～
AAA开始钓鱼
鱼塘:日夜颠岛
等级:6
「纯天然湖泊，鱼情优秀，又大又多」
～○～●～💎～●～○～</t>
  </si>
  <si>
    <t>FISH-105</t>
  </si>
  <si>
    <t>准点打工标识</t>
  </si>
  <si>
    <t>消耗60个准点打工标识碎片获得，希望你像准点上班一样准点来钓鱼</t>
  </si>
  <si>
    <t>▁ ▂ ▄ ⏰✅△📇△✅⏰ ▄ ▂ ▁
AAA开始钓鱼
鱼塘:日夜颠岛
等级:6
「纯天然湖泊，鱼情优秀，又大又多」
✎﹏﹏﹏﹏﹏﹏﹏</t>
  </si>
  <si>
    <t>FISH-106</t>
  </si>
  <si>
    <t>动物大使标识</t>
  </si>
  <si>
    <t>消耗60个动物大使标识碎片获得，智人才是地球之癌，所有的其它动物都不是</t>
  </si>
  <si>
    <t>. ✧･ﾟʚ🐬ɞ˚ ₊✦. ⋆｡🌊｡⋆ ✦.₊ ˚ʚ🪼ɞﾟ･✧ .
AAA开始钓鱼
鱼塘:日夜颠岛
等级:6
「纯天然湖泊，鱼情优秀，又大又多」
*★*★*★*★*★*★*★*★*</t>
  </si>
  <si>
    <t>FISH-107</t>
  </si>
  <si>
    <t>狗姐心选标识</t>
  </si>
  <si>
    <t>消耗80个狗姐心选标识碎片获得，姐姐看没看上你不知道，但是你被狗盯上了！</t>
  </si>
  <si>
    <t>✧･ﾟ:✧👩･ﾟ::🐶･ﾟ👩:･ﾟ✧
AAA开始钓鱼
鱼塘:日夜颠岛
等级:6
「纯天然湖泊，鱼情优秀，又大又多」
*🐶*★*🐶*★*🐶*★*🐶*</t>
  </si>
  <si>
    <t>FISH-108</t>
  </si>
  <si>
    <t>天选之子标识</t>
  </si>
  <si>
    <t>消耗100个天选之子标识碎片获得，就是你了！bobo的天选之子！</t>
  </si>
  <si>
    <t>･ﾟ✧🍀⋆･🤞🤞 +°🍀 ﾟ･.
AAA开始钓鱼
鱼塘:日夜颠岛
等级:6
「纯天然湖泊，鱼情优秀，又大又多」
.˚✧.˚✧.˚🍀˚✧.˚✧.˚🍀˚✧.˚✧.˚</t>
  </si>
  <si>
    <t>FISH-109</t>
  </si>
  <si>
    <t>泡泡</t>
  </si>
  <si>
    <t>暂时没想好怎么获取，先挂着，不用做</t>
  </si>
  <si>
    <t>FISH-110</t>
  </si>
  <si>
    <t>波币</t>
  </si>
  <si>
    <t>FISH-111</t>
  </si>
  <si>
    <t>泡泡标识碎片</t>
  </si>
  <si>
    <t>神秘商人</t>
  </si>
  <si>
    <t>在神秘商人处消耗泡泡获得</t>
  </si>
  <si>
    <t>FISH-112</t>
  </si>
  <si>
    <t>波币标识碎片</t>
  </si>
  <si>
    <t>在神秘商人处消耗波币获得</t>
  </si>
  <si>
    <t>FISH-113</t>
  </si>
  <si>
    <t>梭哈标识碎片</t>
  </si>
  <si>
    <t>猜签</t>
  </si>
  <si>
    <t>通过单次猜签100000及以上币币获得</t>
  </si>
  <si>
    <t>FISH-114</t>
  </si>
  <si>
    <t>万贯标识碎片</t>
  </si>
  <si>
    <t>消耗1000000币币购买</t>
  </si>
  <si>
    <t>FISH-115</t>
  </si>
  <si>
    <t>准点打工标识残砾</t>
  </si>
  <si>
    <t>在神秘商人处消耗3个波波日常币获得</t>
  </si>
  <si>
    <t>FISH-116</t>
  </si>
  <si>
    <t>动物大使标识残砾</t>
  </si>
  <si>
    <t>在神秘商人处消耗2个动物保护徽章获得</t>
  </si>
  <si>
    <t>FISH-117</t>
  </si>
  <si>
    <t>狗姐心选标识残砾</t>
  </si>
  <si>
    <t>在神秘商人处消耗2个心选礼盒获得</t>
  </si>
  <si>
    <t>FISH-118</t>
  </si>
  <si>
    <t>天选之子标识残砾</t>
  </si>
  <si>
    <t>通过成为每日前三名天选之子获得</t>
  </si>
  <si>
    <t>FISH-119</t>
  </si>
  <si>
    <t>「落花落」夏季限定：桃之夭夭，桃瓣粉粉</t>
  </si>
  <si>
    <t>FISH-120</t>
  </si>
  <si>
    <t>「落花落」夏季限定：小船，mini的</t>
  </si>
  <si>
    <t>FISH-121</t>
  </si>
  <si>
    <t>「落花落」夏季限定：桃之夭夭，桃叶绿绿</t>
  </si>
  <si>
    <t>FISH-122</t>
  </si>
  <si>
    <t>「落花落」夏季限定：夏夜限定的自由小虫</t>
  </si>
  <si>
    <t>FISH-123</t>
  </si>
  <si>
    <t>「落花落」夏季限定：桃之夭夭，桃枝抽得疼</t>
  </si>
  <si>
    <t>FISH-124</t>
  </si>
  <si>
    <t>「落花落」夏季限定：桃花早谢了，香从何处来？</t>
  </si>
  <si>
    <t>FISH-125</t>
  </si>
  <si>
    <t>落花落</t>
  </si>
  <si>
    <t>落花落，落花纷漠漠。
盛年不再得，高枝难重攀。
「落花落」夏季限定：消耗「落花落」系列收集品（共6样）获得，使用后消失，同时获得962777币币</t>
  </si>
  <si>
    <t>FISH-126</t>
  </si>
  <si>
    <t>可以放两个人</t>
  </si>
  <si>
    <t>FISH-127</t>
  </si>
  <si>
    <t>FISH-128</t>
  </si>
  <si>
    <t>FISH-129</t>
  </si>
  <si>
    <t>FISH-130</t>
  </si>
  <si>
    <t>FISH-131</t>
  </si>
  <si>
    <t>FISH-132</t>
  </si>
  <si>
    <t>草莓味润唇膏</t>
  </si>
  <si>
    <t>在神秘商人处使用币币购买获得</t>
  </si>
  <si>
    <t>👧曼秀雷敦~</t>
  </si>
  <si>
    <t>FISH-133</t>
  </si>
  <si>
    <t>GAP</t>
  </si>
  <si>
    <t>周一女士和昆山姆的爱情物语
消耗「GAP」系列收集品（共7样）获得，使用后消失，同时获得999999币币</t>
  </si>
  <si>
    <t>道具编号</t>
  </si>
  <si>
    <t>道具数量</t>
  </si>
  <si>
    <t>其他道具</t>
  </si>
  <si>
    <t>其他道具数量</t>
  </si>
  <si>
    <t>币币</t>
  </si>
  <si>
    <t>赛季币</t>
  </si>
  <si>
    <t>是否常驻</t>
  </si>
  <si>
    <t>常驻数量</t>
  </si>
  <si>
    <t>SS-500</t>
  </si>
  <si>
    <t>SS-501</t>
  </si>
  <si>
    <t>SS-502</t>
  </si>
  <si>
    <t>SS-503</t>
  </si>
  <si>
    <t>SS-504</t>
  </si>
  <si>
    <t>SS-505</t>
  </si>
  <si>
    <t>SS-506</t>
  </si>
  <si>
    <t>SS-1</t>
  </si>
  <si>
    <t>SS-2</t>
  </si>
  <si>
    <t>SS-3</t>
  </si>
  <si>
    <t>SS-4</t>
  </si>
  <si>
    <t>SS-5</t>
  </si>
  <si>
    <t>SS-6</t>
  </si>
  <si>
    <t>SS-7</t>
  </si>
  <si>
    <t>SS-8</t>
  </si>
  <si>
    <t>8天（八五折）</t>
  </si>
  <si>
    <t>SS-9</t>
  </si>
  <si>
    <t>被咬4次</t>
  </si>
  <si>
    <t>SS-10</t>
  </si>
  <si>
    <t>保护动物处理10条</t>
  </si>
  <si>
    <t>SS-11</t>
  </si>
  <si>
    <t>SS-12</t>
  </si>
  <si>
    <t>SS-13</t>
  </si>
  <si>
    <t>SS-14</t>
  </si>
  <si>
    <t>SS-15</t>
  </si>
  <si>
    <t>SS-16</t>
  </si>
  <si>
    <t>SS-17</t>
  </si>
  <si>
    <t>10天（八五折）</t>
  </si>
  <si>
    <t>SS-18</t>
  </si>
  <si>
    <t>被咬5次</t>
  </si>
  <si>
    <t>SS-19</t>
  </si>
  <si>
    <t>保护动物处理11条</t>
  </si>
  <si>
    <t>SS-20</t>
  </si>
  <si>
    <t>SS-21</t>
  </si>
  <si>
    <t>SS-22</t>
  </si>
  <si>
    <t>SS-23</t>
  </si>
  <si>
    <t>4天（八五折）</t>
  </si>
  <si>
    <t>SS-24</t>
  </si>
  <si>
    <t>被咬1次</t>
  </si>
  <si>
    <t>SS-25</t>
  </si>
  <si>
    <t>保护动物处理3条</t>
  </si>
  <si>
    <t>SS-26</t>
  </si>
  <si>
    <t>SS-27</t>
  </si>
  <si>
    <t>SS-28</t>
  </si>
  <si>
    <t>SS-29</t>
  </si>
  <si>
    <t>SS-30</t>
  </si>
  <si>
    <t>SS-31</t>
  </si>
  <si>
    <t>SS-32</t>
  </si>
  <si>
    <t>SS-33</t>
  </si>
  <si>
    <t>SS-34</t>
  </si>
  <si>
    <t>SS-35</t>
  </si>
  <si>
    <t>SS-36</t>
  </si>
  <si>
    <t>1天</t>
  </si>
  <si>
    <t>SS-37</t>
  </si>
  <si>
    <t>SS-38</t>
  </si>
  <si>
    <t>SS-39</t>
  </si>
  <si>
    <t>20天</t>
  </si>
  <si>
    <t>SS-40</t>
  </si>
  <si>
    <t>被咬3次</t>
  </si>
  <si>
    <t>SS-41</t>
  </si>
  <si>
    <t>SS-42</t>
  </si>
  <si>
    <t>SS-43</t>
  </si>
  <si>
    <t>九五折</t>
  </si>
  <si>
    <t>SS-44</t>
  </si>
  <si>
    <t>九折</t>
  </si>
  <si>
    <t>SS-45</t>
  </si>
  <si>
    <t>SS-46</t>
  </si>
  <si>
    <t>八五折</t>
  </si>
  <si>
    <t>SS-47</t>
  </si>
  <si>
    <t>SS-48</t>
  </si>
  <si>
    <t>八折</t>
  </si>
  <si>
    <t>SS-49</t>
  </si>
  <si>
    <t>SS-50</t>
  </si>
  <si>
    <t>SS-51</t>
  </si>
  <si>
    <t>60天</t>
  </si>
  <si>
    <t>SS-52</t>
  </si>
  <si>
    <t>被咬82次</t>
  </si>
  <si>
    <t>SS-53</t>
  </si>
  <si>
    <t>保护动物处理56条</t>
  </si>
  <si>
    <t>SS-54</t>
  </si>
  <si>
    <t>SS-55</t>
  </si>
  <si>
    <t>春</t>
  </si>
  <si>
    <t>夏</t>
  </si>
  <si>
    <t>秋</t>
  </si>
  <si>
    <t>冬</t>
  </si>
  <si>
    <t>扁尾海蛇</t>
  </si>
  <si>
    <t>国家二级保护动物，当场处理！</t>
  </si>
  <si>
    <t>四爪陆龟</t>
  </si>
  <si>
    <t>国家一级保护动物，当场处理！</t>
  </si>
  <si>
    <t>河狸</t>
  </si>
  <si>
    <t>（背包内增加动物保护徽章×1）</t>
  </si>
  <si>
    <t>扬子鳄</t>
  </si>
  <si>
    <t>中华白海豚</t>
  </si>
  <si>
    <t>达氏鳇</t>
  </si>
  <si>
    <t>白鲸</t>
  </si>
  <si>
    <t>巨大的、神奇的、智慧的、建议放生的</t>
  </si>
  <si>
    <t>灰鲸</t>
  </si>
  <si>
    <t>迁徙的巨兽，300鲸大家庭
你是哪位姨姨？</t>
  </si>
  <si>
    <t>白鱀豚</t>
  </si>
  <si>
    <t>如果还能再来一次，你会怎么爱她？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</si>
</sst>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%"/>
  </numFmts>
  <fonts count="48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color theme="1"/>
      <name val="等线"/>
      <charset val="134"/>
    </font>
    <font>
      <b/>
      <sz val="11"/>
      <name val="等线"/>
      <charset val="134"/>
    </font>
    <font>
      <sz val="11"/>
      <name val="等线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  <scheme val="minor"/>
    </font>
    <font>
      <sz val="11"/>
      <color rgb="FF00B0F0"/>
      <name val="等线"/>
      <charset val="134"/>
    </font>
    <font>
      <sz val="11"/>
      <color rgb="FFFF0000"/>
      <name val="等线"/>
      <charset val="134"/>
    </font>
    <font>
      <sz val="11"/>
      <color rgb="FF00B050"/>
      <name val="等线"/>
      <charset val="134"/>
    </font>
    <font>
      <sz val="11"/>
      <color theme="1"/>
      <name val="Segoe UI Emoji"/>
      <charset val="134"/>
    </font>
    <font>
      <sz val="11"/>
      <color rgb="FF0070C0"/>
      <name val="等线"/>
      <charset val="134"/>
    </font>
    <font>
      <sz val="11"/>
      <name val="等线"/>
      <charset val="134"/>
    </font>
    <font>
      <sz val="11"/>
      <color theme="1"/>
      <name val="等线"/>
      <charset val="134"/>
    </font>
    <font>
      <sz val="11"/>
      <name val="等线"/>
      <charset val="134"/>
      <scheme val="minor"/>
    </font>
    <font>
      <sz val="11"/>
      <color theme="1"/>
      <name val="等线"/>
      <charset val="128"/>
      <scheme val="minor"/>
    </font>
    <font>
      <sz val="11"/>
      <color rgb="FF00B0F0"/>
      <name val="等线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新細明體"/>
      <charset val="134"/>
    </font>
    <font>
      <sz val="11"/>
      <color rgb="FF000000"/>
      <name val="Segoe UI Symbol"/>
      <charset val="134"/>
    </font>
    <font>
      <sz val="11"/>
      <color rgb="FF000000"/>
      <name val="等线"/>
      <charset val="134"/>
    </font>
    <font>
      <sz val="11"/>
      <color rgb="FFFF0000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1" tint="0.499985"/>
        <bgColor indexed="64"/>
      </patternFill>
    </fill>
    <fill>
      <patternFill patternType="solid">
        <fgColor theme="5" tint="0.79998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6" borderId="1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7" borderId="4" applyNumberFormat="0" applyAlignment="0" applyProtection="0">
      <alignment vertical="center"/>
    </xf>
    <xf numFmtId="0" fontId="34" fillId="8" borderId="5" applyNumberFormat="0" applyAlignment="0" applyProtection="0">
      <alignment vertical="center"/>
    </xf>
    <xf numFmtId="0" fontId="35" fillId="8" borderId="4" applyNumberFormat="0" applyAlignment="0" applyProtection="0">
      <alignment vertical="center"/>
    </xf>
    <xf numFmtId="0" fontId="36" fillId="9" borderId="6" applyNumberFormat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 wrapText="1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NumberFormat="1" applyFont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NumberFormat="1" applyFont="1" applyFill="1" applyAlignment="1">
      <alignment vertical="center" wrapText="1"/>
    </xf>
    <xf numFmtId="0" fontId="9" fillId="0" borderId="0" xfId="0" applyFont="1">
      <alignment vertical="center"/>
    </xf>
    <xf numFmtId="0" fontId="5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NumberFormat="1" applyFont="1" applyFill="1" applyAlignment="1">
      <alignment vertical="center" wrapText="1"/>
    </xf>
    <xf numFmtId="0" fontId="2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2" fillId="0" borderId="0" xfId="0" applyNumberFormat="1" applyFont="1" applyAlignment="1">
      <alignment horizontal="center" vertical="center"/>
    </xf>
    <xf numFmtId="0" fontId="7" fillId="0" borderId="0" xfId="0" applyNumberFormat="1" applyFont="1">
      <alignment vertical="center"/>
    </xf>
    <xf numFmtId="0" fontId="2" fillId="3" borderId="0" xfId="0" applyFont="1" applyFill="1" applyAlignment="1">
      <alignment vertical="center" wrapText="1"/>
    </xf>
    <xf numFmtId="0" fontId="12" fillId="0" borderId="0" xfId="0" applyNumberFormat="1" applyFont="1" applyAlignment="1">
      <alignment vertical="center" wrapText="1"/>
    </xf>
    <xf numFmtId="0" fontId="2" fillId="4" borderId="0" xfId="0" applyFont="1" applyFill="1" applyAlignment="1">
      <alignment horizontal="center" vertical="center"/>
    </xf>
    <xf numFmtId="0" fontId="8" fillId="0" borderId="0" xfId="0" applyNumberFormat="1" applyFont="1">
      <alignment vertical="center"/>
    </xf>
    <xf numFmtId="0" fontId="13" fillId="0" borderId="0" xfId="0" applyNumberFormat="1" applyFont="1" applyAlignment="1">
      <alignment vertical="center" wrapText="1"/>
    </xf>
    <xf numFmtId="0" fontId="2" fillId="4" borderId="0" xfId="0" applyNumberFormat="1" applyFont="1" applyFill="1" applyAlignment="1">
      <alignment horizontal="center" vertical="center"/>
    </xf>
    <xf numFmtId="0" fontId="14" fillId="0" borderId="0" xfId="0" applyNumberFormat="1" applyFont="1" applyAlignment="1">
      <alignment vertical="center" wrapText="1"/>
    </xf>
    <xf numFmtId="0" fontId="15" fillId="0" borderId="0" xfId="0" applyNumberFormat="1" applyFont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12" fillId="0" borderId="0" xfId="0" applyNumberFormat="1" applyFont="1">
      <alignment vertical="center"/>
    </xf>
    <xf numFmtId="0" fontId="12" fillId="0" borderId="0" xfId="0" applyFont="1">
      <alignment vertical="center"/>
    </xf>
    <xf numFmtId="0" fontId="0" fillId="3" borderId="0" xfId="0" applyFill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NumberFormat="1" applyFont="1" applyFill="1" applyBorder="1" applyAlignment="1">
      <alignment horizontal="center" vertical="center"/>
    </xf>
    <xf numFmtId="10" fontId="0" fillId="0" borderId="0" xfId="3" applyNumberFormat="1" applyFont="1" applyFill="1" applyBorder="1" applyAlignment="1">
      <alignment horizontal="center" vertical="center"/>
    </xf>
    <xf numFmtId="176" fontId="0" fillId="0" borderId="0" xfId="3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9" fontId="18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0" fillId="0" borderId="0" xfId="3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0" fontId="2" fillId="0" borderId="0" xfId="3" applyNumberFormat="1" applyFont="1" applyFill="1" applyBorder="1" applyAlignment="1">
      <alignment horizontal="center" vertical="center"/>
    </xf>
    <xf numFmtId="10" fontId="5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0" fontId="2" fillId="0" borderId="0" xfId="3" applyNumberFormat="1" applyFont="1" applyFill="1" applyAlignment="1">
      <alignment horizontal="center" vertical="center"/>
    </xf>
    <xf numFmtId="10" fontId="5" fillId="0" borderId="0" xfId="3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3" applyNumberFormat="1" applyFont="1" applyFill="1" applyAlignment="1">
      <alignment horizontal="center" vertical="center"/>
    </xf>
    <xf numFmtId="176" fontId="20" fillId="0" borderId="0" xfId="3" applyNumberFormat="1" applyFont="1" applyFill="1" applyBorder="1" applyAlignment="1">
      <alignment horizontal="center" vertical="center"/>
    </xf>
    <xf numFmtId="176" fontId="20" fillId="0" borderId="0" xfId="3" applyNumberFormat="1" applyFont="1" applyFill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9C5700"/>
      </font>
      <fill>
        <patternFill patternType="solid">
          <bgColor rgb="FFFFEB9C"/>
        </patternFill>
      </fill>
    </dxf>
    <dxf>
      <font>
        <b val="0"/>
        <i val="0"/>
        <strike val="0"/>
        <color rgb="FFBF711D"/>
      </font>
      <fill>
        <patternFill patternType="solid">
          <fgColor rgb="FFFEFBC6"/>
          <bgColor rgb="FFFEFBC6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4"/>
  <sheetViews>
    <sheetView workbookViewId="0">
      <pane ySplit="1" topLeftCell="A45" activePane="bottomLeft" state="frozen"/>
      <selection/>
      <selection pane="bottomLeft" activeCell="A1" sqref="A1"/>
    </sheetView>
  </sheetViews>
  <sheetFormatPr defaultColWidth="9.08333333333333" defaultRowHeight="14.25"/>
  <cols>
    <col min="1" max="1" width="4.91666666666667" style="23" customWidth="1"/>
    <col min="2" max="2" width="21.6666666666667" style="23" customWidth="1"/>
    <col min="3" max="3" width="70.3333333333333" style="22" customWidth="1"/>
    <col min="4" max="4" width="5.83333333333333" style="23" customWidth="1"/>
    <col min="5" max="6" width="4.83333333333333" style="23" customWidth="1"/>
    <col min="7" max="7" width="5.25" style="23" customWidth="1"/>
    <col min="8" max="8" width="9.08333333333333" style="23"/>
    <col min="9" max="11" width="8.33333333333333" style="23" customWidth="1"/>
    <col min="12" max="12" width="8.16666666666667" style="23" customWidth="1"/>
    <col min="13" max="13" width="8.33333333333333" style="23" customWidth="1"/>
    <col min="14" max="14" width="9.08333333333333" style="23" customWidth="1"/>
    <col min="15" max="15" width="9.08333333333333" style="70" customWidth="1"/>
    <col min="16" max="17" width="7.5" style="70" customWidth="1"/>
    <col min="18" max="18" width="7.66666666666667" style="71" customWidth="1"/>
    <col min="19" max="19" width="8.33333333333333" style="71" customWidth="1"/>
    <col min="20" max="26" width="9.08333333333333" style="23"/>
  </cols>
  <sheetData>
    <row r="1" s="69" customFormat="1" ht="28.5" customHeight="1" spans="1:19">
      <c r="A1" s="72" t="s">
        <v>0</v>
      </c>
      <c r="B1" s="73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5">
        <v>0.2</v>
      </c>
      <c r="I1" s="73" t="s">
        <v>7</v>
      </c>
      <c r="J1" s="87" t="s">
        <v>8</v>
      </c>
      <c r="K1" s="73" t="s">
        <v>9</v>
      </c>
      <c r="L1" s="1" t="s">
        <v>10</v>
      </c>
      <c r="M1" s="1" t="s">
        <v>11</v>
      </c>
      <c r="N1" s="1" t="s">
        <v>12</v>
      </c>
      <c r="O1" s="88" t="s">
        <v>13</v>
      </c>
      <c r="P1" s="72" t="s">
        <v>14</v>
      </c>
      <c r="Q1" s="96" t="s">
        <v>15</v>
      </c>
      <c r="R1" s="97">
        <v>161</v>
      </c>
      <c r="S1" s="97">
        <v>161</v>
      </c>
    </row>
    <row r="2" s="69" customFormat="1" spans="1:19">
      <c r="A2" s="76">
        <v>1</v>
      </c>
      <c r="B2" s="76" t="s">
        <v>16</v>
      </c>
      <c r="C2" s="76" t="s">
        <v>17</v>
      </c>
      <c r="D2" s="76">
        <v>2</v>
      </c>
      <c r="E2" s="76">
        <v>1</v>
      </c>
      <c r="F2" s="76">
        <v>1</v>
      </c>
      <c r="G2" s="76">
        <v>1.4</v>
      </c>
      <c r="H2" s="77">
        <f>IF(G2=1,1,G2*(1+$H$1))</f>
        <v>1.68</v>
      </c>
      <c r="I2" s="76" t="b">
        <v>1</v>
      </c>
      <c r="J2" s="89"/>
      <c r="K2" s="76"/>
      <c r="L2" s="76">
        <f t="shared" ref="L2:L65" si="0">D2*E2</f>
        <v>2</v>
      </c>
      <c r="M2" s="76">
        <f t="shared" ref="M2:M65" si="1">D2*F2</f>
        <v>2</v>
      </c>
      <c r="N2" s="81">
        <f t="shared" ref="N2:N65" si="2">AVERAGE(L2,M2)</f>
        <v>2</v>
      </c>
      <c r="O2" s="90">
        <f>1/(TRUNC($R$1/9))</f>
        <v>0.0588235294117647</v>
      </c>
      <c r="P2" s="91">
        <f>IF(G2=1,1/COUNTIF($G$2:$G$8,1),G2/2*$R$1/161*(PI()/10))</f>
        <v>0.219911485751285</v>
      </c>
      <c r="Q2" s="91">
        <f>IF(H2=1,1/COUNTIF($G$2:$G$8,1),H2/2*$R$1/161*(PI()/10))</f>
        <v>0.263893782901543</v>
      </c>
      <c r="R2" s="98">
        <f t="shared" ref="R2:R65" si="3">O2*P2</f>
        <v>0.0129359697500756</v>
      </c>
      <c r="S2" s="98">
        <f t="shared" ref="S2:S65" si="4">O2*Q2</f>
        <v>0.0155231637000907</v>
      </c>
    </row>
    <row r="3" spans="1:19">
      <c r="A3" s="11">
        <v>1</v>
      </c>
      <c r="B3" s="78" t="s">
        <v>18</v>
      </c>
      <c r="C3" s="11" t="s">
        <v>19</v>
      </c>
      <c r="D3" s="11">
        <v>-1</v>
      </c>
      <c r="E3" s="11">
        <v>9</v>
      </c>
      <c r="F3" s="11">
        <v>9</v>
      </c>
      <c r="G3" s="11">
        <v>1</v>
      </c>
      <c r="H3" s="79">
        <f>IF(G3=1,1,G3*(1+$H$1))</f>
        <v>1</v>
      </c>
      <c r="I3" s="11"/>
      <c r="J3" s="92"/>
      <c r="K3" s="11"/>
      <c r="L3" s="11">
        <f t="shared" si="0"/>
        <v>-9</v>
      </c>
      <c r="M3" s="11">
        <f t="shared" si="1"/>
        <v>-9</v>
      </c>
      <c r="N3" s="2">
        <f t="shared" si="2"/>
        <v>-9</v>
      </c>
      <c r="O3" s="93">
        <f>1/(TRUNC($R$1/9))</f>
        <v>0.0588235294117647</v>
      </c>
      <c r="P3" s="94">
        <f>IF(G3=1,1/COUNTIF($G$2:$G$8,1),G3/2*$R$1/161*(PI()/10))</f>
        <v>0.166666666666667</v>
      </c>
      <c r="Q3" s="94">
        <f>IF(H3=1,1/COUNTIF($G$2:$G$8,1),H3/2*$R$1/161*(PI()/10))</f>
        <v>0.166666666666667</v>
      </c>
      <c r="R3" s="99">
        <f t="shared" si="3"/>
        <v>0.00980392156862745</v>
      </c>
      <c r="S3" s="99">
        <f t="shared" si="4"/>
        <v>0.00980392156862745</v>
      </c>
    </row>
    <row r="4" spans="1:19">
      <c r="A4" s="11">
        <v>1</v>
      </c>
      <c r="B4" s="11" t="s">
        <v>20</v>
      </c>
      <c r="C4" s="11" t="s">
        <v>21</v>
      </c>
      <c r="D4" s="11">
        <v>1</v>
      </c>
      <c r="E4" s="11">
        <v>6</v>
      </c>
      <c r="F4" s="11">
        <v>11</v>
      </c>
      <c r="G4" s="11">
        <v>1</v>
      </c>
      <c r="H4" s="79">
        <f>IF(G4=1,1,G4*(1+$H$1))</f>
        <v>1</v>
      </c>
      <c r="K4" s="11"/>
      <c r="L4" s="11">
        <f t="shared" si="0"/>
        <v>6</v>
      </c>
      <c r="M4" s="11">
        <f t="shared" si="1"/>
        <v>11</v>
      </c>
      <c r="N4" s="2">
        <f t="shared" si="2"/>
        <v>8.5</v>
      </c>
      <c r="O4" s="93">
        <f>1/(TRUNC($R$1/9))</f>
        <v>0.0588235294117647</v>
      </c>
      <c r="P4" s="94">
        <f>IF(G4=1,1/COUNTIF($G$2:$G$8,1),G4/2*$R$1/161*(PI()/10))</f>
        <v>0.166666666666667</v>
      </c>
      <c r="Q4" s="94">
        <f>IF(H4=1,1/COUNTIF($G$2:$G$8,1),H4/2*$R$1/161*(PI()/10))</f>
        <v>0.166666666666667</v>
      </c>
      <c r="R4" s="99">
        <f t="shared" si="3"/>
        <v>0.00980392156862745</v>
      </c>
      <c r="S4" s="99">
        <f t="shared" si="4"/>
        <v>0.00980392156862745</v>
      </c>
    </row>
    <row r="5" spans="1:19">
      <c r="A5" s="11">
        <v>1</v>
      </c>
      <c r="B5" s="2" t="s">
        <v>22</v>
      </c>
      <c r="C5" s="3" t="s">
        <v>23</v>
      </c>
      <c r="D5" s="11">
        <v>1</v>
      </c>
      <c r="E5" s="2">
        <v>2</v>
      </c>
      <c r="F5" s="2">
        <v>5</v>
      </c>
      <c r="G5" s="11">
        <v>1</v>
      </c>
      <c r="H5" s="79">
        <f>IF(G5=1,1,G5*(1+$H$1))</f>
        <v>1</v>
      </c>
      <c r="I5" s="2"/>
      <c r="J5" s="95"/>
      <c r="K5" s="2"/>
      <c r="L5" s="11">
        <f t="shared" si="0"/>
        <v>2</v>
      </c>
      <c r="M5" s="11">
        <f t="shared" si="1"/>
        <v>5</v>
      </c>
      <c r="N5" s="2">
        <f t="shared" si="2"/>
        <v>3.5</v>
      </c>
      <c r="O5" s="93">
        <f>1/(TRUNC($R$1/9))</f>
        <v>0.0588235294117647</v>
      </c>
      <c r="P5" s="94">
        <f>IF(G5=1,1/COUNTIF($G$2:$G$8,1),G5/2*$R$1/161*(PI()/10))</f>
        <v>0.166666666666667</v>
      </c>
      <c r="Q5" s="94">
        <f>IF(H5=1,1/COUNTIF($G$2:$G$8,1),H5/2*$R$1/161*(PI()/10))</f>
        <v>0.166666666666667</v>
      </c>
      <c r="R5" s="99">
        <f t="shared" si="3"/>
        <v>0.00980392156862745</v>
      </c>
      <c r="S5" s="99">
        <f t="shared" si="4"/>
        <v>0.00980392156862745</v>
      </c>
    </row>
    <row r="6" spans="1:19">
      <c r="A6" s="11">
        <v>1</v>
      </c>
      <c r="B6" s="80" t="s">
        <v>24</v>
      </c>
      <c r="C6" s="3" t="s">
        <v>25</v>
      </c>
      <c r="D6" s="11">
        <v>-1</v>
      </c>
      <c r="E6" s="2">
        <v>7</v>
      </c>
      <c r="F6" s="2">
        <v>14</v>
      </c>
      <c r="G6" s="11">
        <v>1</v>
      </c>
      <c r="H6" s="79">
        <f>IF(G6=1,1,G6*(1+$H$1))</f>
        <v>1</v>
      </c>
      <c r="I6" s="2"/>
      <c r="J6" s="95"/>
      <c r="K6" s="2"/>
      <c r="L6" s="11">
        <f t="shared" si="0"/>
        <v>-7</v>
      </c>
      <c r="M6" s="11">
        <f t="shared" si="1"/>
        <v>-14</v>
      </c>
      <c r="N6" s="2">
        <f t="shared" si="2"/>
        <v>-10.5</v>
      </c>
      <c r="O6" s="93">
        <f>1/(TRUNC($R$1/9))</f>
        <v>0.0588235294117647</v>
      </c>
      <c r="P6" s="94">
        <f>IF(G6=1,1/COUNTIF($G$2:$G$8,1),G6/2*$R$1/161*(PI()/10))</f>
        <v>0.166666666666667</v>
      </c>
      <c r="Q6" s="94">
        <f>IF(H6=1,1/COUNTIF($G$2:$G$8,1),H6/2*$R$1/161*(PI()/10))</f>
        <v>0.166666666666667</v>
      </c>
      <c r="R6" s="99">
        <f t="shared" si="3"/>
        <v>0.00980392156862745</v>
      </c>
      <c r="S6" s="99">
        <f t="shared" si="4"/>
        <v>0.00980392156862745</v>
      </c>
    </row>
    <row r="7" ht="28.5" spans="1:19">
      <c r="A7" s="11">
        <v>1</v>
      </c>
      <c r="B7" s="2" t="s">
        <v>26</v>
      </c>
      <c r="C7" s="3" t="s">
        <v>27</v>
      </c>
      <c r="D7" s="11">
        <v>1</v>
      </c>
      <c r="E7" s="11">
        <v>18</v>
      </c>
      <c r="F7" s="11">
        <v>18</v>
      </c>
      <c r="G7" s="11">
        <v>1</v>
      </c>
      <c r="H7" s="79">
        <f>IF(G7=1,1,G7*(1+$H$1))</f>
        <v>1</v>
      </c>
      <c r="I7" s="11"/>
      <c r="J7" s="92"/>
      <c r="K7" s="11"/>
      <c r="L7" s="11">
        <f t="shared" si="0"/>
        <v>18</v>
      </c>
      <c r="M7" s="11">
        <f t="shared" si="1"/>
        <v>18</v>
      </c>
      <c r="N7" s="2">
        <f t="shared" si="2"/>
        <v>18</v>
      </c>
      <c r="O7" s="93">
        <f>1/(TRUNC($R$1/9))</f>
        <v>0.0588235294117647</v>
      </c>
      <c r="P7" s="94">
        <f>IF(G7=1,1/COUNTIF($G$2:$G$8,1),G7/2*$R$1/161*(PI()/10))</f>
        <v>0.166666666666667</v>
      </c>
      <c r="Q7" s="94">
        <f>IF(H7=1,1/COUNTIF($G$2:$G$8,1),H7/2*$R$1/161*(PI()/10))</f>
        <v>0.166666666666667</v>
      </c>
      <c r="R7" s="99">
        <f t="shared" si="3"/>
        <v>0.00980392156862745</v>
      </c>
      <c r="S7" s="99">
        <f t="shared" si="4"/>
        <v>0.00980392156862745</v>
      </c>
    </row>
    <row r="8" spans="1:19">
      <c r="A8" s="11">
        <v>1</v>
      </c>
      <c r="B8" s="11" t="s">
        <v>28</v>
      </c>
      <c r="C8" s="11" t="s">
        <v>29</v>
      </c>
      <c r="D8" s="11">
        <v>1</v>
      </c>
      <c r="E8" s="11">
        <v>8</v>
      </c>
      <c r="F8" s="11">
        <v>12</v>
      </c>
      <c r="G8" s="11">
        <v>1</v>
      </c>
      <c r="H8" s="79">
        <f>IF(G8=1,1,G8*(1+$H$1))</f>
        <v>1</v>
      </c>
      <c r="I8" s="11"/>
      <c r="J8" s="92"/>
      <c r="K8" s="11"/>
      <c r="L8" s="11">
        <f t="shared" si="0"/>
        <v>8</v>
      </c>
      <c r="M8" s="11">
        <f t="shared" si="1"/>
        <v>12</v>
      </c>
      <c r="N8" s="2">
        <f t="shared" si="2"/>
        <v>10</v>
      </c>
      <c r="O8" s="93">
        <f>1/(TRUNC($R$1/9))</f>
        <v>0.0588235294117647</v>
      </c>
      <c r="P8" s="94">
        <f>IF(G8=1,1/COUNTIF($G$2:$G$8,1),G8/2*$R$1/161*(PI()/10))</f>
        <v>0.166666666666667</v>
      </c>
      <c r="Q8" s="94">
        <f>IF(H8=1,1/COUNTIF($G$2:$G$8,1),H8/2*$R$1/161*(PI()/10))</f>
        <v>0.166666666666667</v>
      </c>
      <c r="R8" s="99">
        <f t="shared" si="3"/>
        <v>0.00980392156862745</v>
      </c>
      <c r="S8" s="99">
        <f t="shared" si="4"/>
        <v>0.00980392156862745</v>
      </c>
    </row>
    <row r="9" spans="1:19">
      <c r="A9" s="76">
        <v>2</v>
      </c>
      <c r="B9" s="76" t="s">
        <v>30</v>
      </c>
      <c r="C9" s="76" t="s">
        <v>31</v>
      </c>
      <c r="D9" s="76">
        <v>2</v>
      </c>
      <c r="E9" s="76">
        <v>10</v>
      </c>
      <c r="F9" s="76">
        <v>10</v>
      </c>
      <c r="G9" s="76">
        <v>1.1</v>
      </c>
      <c r="H9" s="77">
        <f>IF(G9=1,1,G9*(1+$H$1))</f>
        <v>1.32</v>
      </c>
      <c r="I9" s="76" t="b">
        <v>1</v>
      </c>
      <c r="J9" s="89"/>
      <c r="K9" s="76"/>
      <c r="L9" s="76">
        <f t="shared" si="0"/>
        <v>20</v>
      </c>
      <c r="M9" s="76">
        <f t="shared" si="1"/>
        <v>20</v>
      </c>
      <c r="N9" s="81">
        <f t="shared" si="2"/>
        <v>20</v>
      </c>
      <c r="O9" s="90">
        <f>1/(TRUNC($R$1/9))</f>
        <v>0.0588235294117647</v>
      </c>
      <c r="P9" s="91">
        <f>IF(G9=1,1/COUNTIF($G$9:$G$14,1),G9/2*$R$1/161*(PI()/10))</f>
        <v>0.172787595947439</v>
      </c>
      <c r="Q9" s="91">
        <f>IF(H9=1,1/COUNTIF($G$9:$G$14,1),H9/2*$R$1/161*(PI()/10))</f>
        <v>0.207345115136926</v>
      </c>
      <c r="R9" s="98">
        <f t="shared" si="3"/>
        <v>0.0101639762322023</v>
      </c>
      <c r="S9" s="98">
        <f t="shared" si="4"/>
        <v>0.0121967714786427</v>
      </c>
    </row>
    <row r="10" spans="1:19">
      <c r="A10" s="76">
        <v>2</v>
      </c>
      <c r="B10" s="81" t="s">
        <v>32</v>
      </c>
      <c r="C10" s="82" t="s">
        <v>33</v>
      </c>
      <c r="D10" s="76">
        <v>2</v>
      </c>
      <c r="E10" s="76">
        <v>5</v>
      </c>
      <c r="F10" s="76">
        <v>5</v>
      </c>
      <c r="G10" s="76">
        <v>1</v>
      </c>
      <c r="H10" s="77">
        <f>IF(G10=1,1,G10*(1+$H$1))</f>
        <v>1</v>
      </c>
      <c r="I10" s="76" t="b">
        <v>1</v>
      </c>
      <c r="J10" s="89"/>
      <c r="K10" s="76"/>
      <c r="L10" s="76">
        <f t="shared" si="0"/>
        <v>10</v>
      </c>
      <c r="M10" s="76">
        <f t="shared" si="1"/>
        <v>10</v>
      </c>
      <c r="N10" s="81">
        <f t="shared" si="2"/>
        <v>10</v>
      </c>
      <c r="O10" s="90">
        <f>1/(TRUNC($R$1/9))</f>
        <v>0.0588235294117647</v>
      </c>
      <c r="P10" s="91">
        <f>IF(G10=1,1/COUNTIF($G$9:$G$14,1),G10/2*$R$1/161*(PI()/10))</f>
        <v>0.2</v>
      </c>
      <c r="Q10" s="91">
        <f>IF(H10=1,1/COUNTIF($G$9:$G$14,1),H10/2*$R$1/161*(PI()/10))</f>
        <v>0.2</v>
      </c>
      <c r="R10" s="98">
        <f t="shared" si="3"/>
        <v>0.0117647058823529</v>
      </c>
      <c r="S10" s="98">
        <f t="shared" si="4"/>
        <v>0.0117647058823529</v>
      </c>
    </row>
    <row r="11" spans="1:19">
      <c r="A11" s="11">
        <v>2</v>
      </c>
      <c r="B11" s="80" t="s">
        <v>34</v>
      </c>
      <c r="C11" s="3" t="s">
        <v>35</v>
      </c>
      <c r="D11" s="11">
        <v>-2</v>
      </c>
      <c r="E11" s="11">
        <v>14</v>
      </c>
      <c r="F11" s="11">
        <v>23</v>
      </c>
      <c r="G11" s="11">
        <v>1</v>
      </c>
      <c r="H11" s="79">
        <f>IF(G11=1,1,G11*(1+$H$1))</f>
        <v>1</v>
      </c>
      <c r="I11" s="11"/>
      <c r="J11" s="92"/>
      <c r="K11" s="11"/>
      <c r="L11" s="11">
        <f t="shared" si="0"/>
        <v>-28</v>
      </c>
      <c r="M11" s="11">
        <f t="shared" si="1"/>
        <v>-46</v>
      </c>
      <c r="N11" s="2">
        <f t="shared" si="2"/>
        <v>-37</v>
      </c>
      <c r="O11" s="93">
        <f>1/(TRUNC($R$1/9))</f>
        <v>0.0588235294117647</v>
      </c>
      <c r="P11" s="94">
        <f>IF(G11=1,1/COUNTIF($G$9:$G$14,1),G11/2*$R$1/161*(PI()/10))</f>
        <v>0.2</v>
      </c>
      <c r="Q11" s="94">
        <f>IF(H11=1,1/COUNTIF($G$9:$G$14,1),H11/2*$R$1/161*(PI()/10))</f>
        <v>0.2</v>
      </c>
      <c r="R11" s="99">
        <f t="shared" si="3"/>
        <v>0.0117647058823529</v>
      </c>
      <c r="S11" s="99">
        <f t="shared" si="4"/>
        <v>0.0117647058823529</v>
      </c>
    </row>
    <row r="12" spans="1:19">
      <c r="A12" s="11">
        <v>2</v>
      </c>
      <c r="B12" s="11" t="s">
        <v>36</v>
      </c>
      <c r="C12" s="11" t="s">
        <v>37</v>
      </c>
      <c r="D12" s="11">
        <v>2</v>
      </c>
      <c r="E12" s="11">
        <v>16</v>
      </c>
      <c r="F12" s="11">
        <v>26</v>
      </c>
      <c r="G12" s="11">
        <v>1</v>
      </c>
      <c r="H12" s="79">
        <f>IF(G12=1,1,G12*(1+$H$1))</f>
        <v>1</v>
      </c>
      <c r="I12" s="11"/>
      <c r="J12" s="92"/>
      <c r="K12" s="11"/>
      <c r="L12" s="11">
        <f t="shared" si="0"/>
        <v>32</v>
      </c>
      <c r="M12" s="11">
        <f t="shared" si="1"/>
        <v>52</v>
      </c>
      <c r="N12" s="2">
        <f t="shared" si="2"/>
        <v>42</v>
      </c>
      <c r="O12" s="93">
        <f>1/(TRUNC($R$1/9))</f>
        <v>0.0588235294117647</v>
      </c>
      <c r="P12" s="94">
        <f>IF(G12=1,1/COUNTIF($G$9:$G$14,1),G12/2*$R$1/161*(PI()/10))</f>
        <v>0.2</v>
      </c>
      <c r="Q12" s="94">
        <f>IF(H12=1,1/COUNTIF($G$9:$G$14,1),H12/2*$R$1/161*(PI()/10))</f>
        <v>0.2</v>
      </c>
      <c r="R12" s="99">
        <f t="shared" si="3"/>
        <v>0.0117647058823529</v>
      </c>
      <c r="S12" s="99">
        <f t="shared" si="4"/>
        <v>0.0117647058823529</v>
      </c>
    </row>
    <row r="13" spans="1:19">
      <c r="A13" s="11">
        <v>2</v>
      </c>
      <c r="B13" s="11" t="s">
        <v>38</v>
      </c>
      <c r="C13" s="11" t="s">
        <v>39</v>
      </c>
      <c r="D13" s="11">
        <v>2</v>
      </c>
      <c r="E13" s="2">
        <v>21</v>
      </c>
      <c r="F13" s="2">
        <v>23</v>
      </c>
      <c r="G13" s="11">
        <v>1</v>
      </c>
      <c r="H13" s="79">
        <f>IF(G13=1,1,G13*(1+$H$1))</f>
        <v>1</v>
      </c>
      <c r="I13" s="2"/>
      <c r="J13" s="95"/>
      <c r="K13" s="2"/>
      <c r="L13" s="11">
        <f t="shared" si="0"/>
        <v>42</v>
      </c>
      <c r="M13" s="11">
        <f t="shared" si="1"/>
        <v>46</v>
      </c>
      <c r="N13" s="2">
        <f t="shared" si="2"/>
        <v>44</v>
      </c>
      <c r="O13" s="93">
        <f>1/(TRUNC($R$1/9))</f>
        <v>0.0588235294117647</v>
      </c>
      <c r="P13" s="94">
        <f>IF(G13=1,1/COUNTIF($G$9:$G$14,1),G13/2*$R$1/161*(PI()/10))</f>
        <v>0.2</v>
      </c>
      <c r="Q13" s="94">
        <f>IF(H13=1,1/COUNTIF($G$9:$G$14,1),H13/2*$R$1/161*(PI()/10))</f>
        <v>0.2</v>
      </c>
      <c r="R13" s="99">
        <f t="shared" si="3"/>
        <v>0.0117647058823529</v>
      </c>
      <c r="S13" s="99">
        <f t="shared" si="4"/>
        <v>0.0117647058823529</v>
      </c>
    </row>
    <row r="14" spans="1:19">
      <c r="A14" s="11">
        <v>2</v>
      </c>
      <c r="B14" s="11" t="s">
        <v>40</v>
      </c>
      <c r="C14" s="11" t="s">
        <v>41</v>
      </c>
      <c r="D14" s="11">
        <v>2</v>
      </c>
      <c r="E14" s="11">
        <v>11</v>
      </c>
      <c r="F14" s="11">
        <v>29</v>
      </c>
      <c r="G14" s="11">
        <v>1</v>
      </c>
      <c r="H14" s="79">
        <f>IF(G14=1,1,G14*(1+$H$1))</f>
        <v>1</v>
      </c>
      <c r="I14" s="11"/>
      <c r="J14" s="92"/>
      <c r="K14" s="11"/>
      <c r="L14" s="11">
        <f t="shared" si="0"/>
        <v>22</v>
      </c>
      <c r="M14" s="11">
        <f t="shared" si="1"/>
        <v>58</v>
      </c>
      <c r="N14" s="2">
        <f t="shared" si="2"/>
        <v>40</v>
      </c>
      <c r="O14" s="93">
        <f>1/(TRUNC($R$1/9))</f>
        <v>0.0588235294117647</v>
      </c>
      <c r="P14" s="94">
        <f>IF(G14=1,1/COUNTIF($G$9:$G$14,1),G14/2*$R$1/161*(PI()/10))</f>
        <v>0.2</v>
      </c>
      <c r="Q14" s="94">
        <f>IF(H14=1,1/COUNTIF($G$9:$G$14,1),H14/2*$R$1/161*(PI()/10))</f>
        <v>0.2</v>
      </c>
      <c r="R14" s="99">
        <f t="shared" si="3"/>
        <v>0.0117647058823529</v>
      </c>
      <c r="S14" s="99">
        <f t="shared" si="4"/>
        <v>0.0117647058823529</v>
      </c>
    </row>
    <row r="15" spans="1:19">
      <c r="A15" s="76">
        <v>3</v>
      </c>
      <c r="B15" s="81" t="s">
        <v>42</v>
      </c>
      <c r="C15" s="82" t="s">
        <v>43</v>
      </c>
      <c r="D15" s="76">
        <v>1</v>
      </c>
      <c r="E15" s="76">
        <v>5</v>
      </c>
      <c r="F15" s="76">
        <v>5</v>
      </c>
      <c r="G15" s="76">
        <v>1.2</v>
      </c>
      <c r="H15" s="77">
        <f>IF(G15=1,1,G15*(1+$H$1))</f>
        <v>1.44</v>
      </c>
      <c r="I15" s="76" t="b">
        <v>1</v>
      </c>
      <c r="J15" s="89"/>
      <c r="K15" s="76"/>
      <c r="L15" s="76">
        <f t="shared" si="0"/>
        <v>5</v>
      </c>
      <c r="M15" s="76">
        <f t="shared" si="1"/>
        <v>5</v>
      </c>
      <c r="N15" s="81">
        <f t="shared" si="2"/>
        <v>5</v>
      </c>
      <c r="O15" s="90">
        <f>1/(TRUNC($R$1/9))</f>
        <v>0.0588235294117647</v>
      </c>
      <c r="P15" s="91">
        <f>IF(G15=1,1/COUNTIF($G$15:$G$20,1),G15/2*$R$1/161*(PI()/10))</f>
        <v>0.188495559215388</v>
      </c>
      <c r="Q15" s="91">
        <f>IF(H15=1,1/COUNTIF($G$15:$G$20,1),H15/2*$R$1/161*(PI()/10))</f>
        <v>0.226194671058465</v>
      </c>
      <c r="R15" s="98">
        <f t="shared" si="3"/>
        <v>0.0110879740714934</v>
      </c>
      <c r="S15" s="98">
        <f t="shared" si="4"/>
        <v>0.0133055688857921</v>
      </c>
    </row>
    <row r="16" spans="1:19">
      <c r="A16" s="11">
        <v>3</v>
      </c>
      <c r="B16" s="2" t="s">
        <v>44</v>
      </c>
      <c r="C16" s="3" t="s">
        <v>45</v>
      </c>
      <c r="D16" s="11">
        <v>3</v>
      </c>
      <c r="E16" s="11">
        <v>19</v>
      </c>
      <c r="F16" s="11">
        <v>26</v>
      </c>
      <c r="G16" s="11">
        <v>1</v>
      </c>
      <c r="H16" s="79">
        <f>IF(G16=1,1,G16*(1+$H$1))</f>
        <v>1</v>
      </c>
      <c r="K16" s="11"/>
      <c r="L16" s="11">
        <f t="shared" si="0"/>
        <v>57</v>
      </c>
      <c r="M16" s="11">
        <f t="shared" si="1"/>
        <v>78</v>
      </c>
      <c r="N16" s="2">
        <f t="shared" si="2"/>
        <v>67.5</v>
      </c>
      <c r="O16" s="93">
        <f>1/(TRUNC($R$1/9))</f>
        <v>0.0588235294117647</v>
      </c>
      <c r="P16" s="94">
        <f>IF(G16=1,1/COUNTIF($G$15:$G$20,1),G16/2*$R$1/161*(PI()/10))</f>
        <v>0.25</v>
      </c>
      <c r="Q16" s="94">
        <f>IF(H16=1,1/COUNTIF($G$15:$G$20,1),H16/2*$R$1/161*(PI()/10))</f>
        <v>0.25</v>
      </c>
      <c r="R16" s="99">
        <f t="shared" si="3"/>
        <v>0.0147058823529412</v>
      </c>
      <c r="S16" s="99">
        <f t="shared" si="4"/>
        <v>0.0147058823529412</v>
      </c>
    </row>
    <row r="17" spans="1:19">
      <c r="A17" s="11">
        <v>3</v>
      </c>
      <c r="B17" s="11" t="s">
        <v>46</v>
      </c>
      <c r="C17" s="11" t="s">
        <v>47</v>
      </c>
      <c r="D17" s="11">
        <v>3</v>
      </c>
      <c r="E17" s="11">
        <v>14</v>
      </c>
      <c r="F17" s="11">
        <v>18</v>
      </c>
      <c r="G17" s="11">
        <v>1</v>
      </c>
      <c r="H17" s="79">
        <f>IF(G17=1,1,G17*(1+$H$1))</f>
        <v>1</v>
      </c>
      <c r="I17" s="11"/>
      <c r="J17" s="92"/>
      <c r="K17" s="11"/>
      <c r="L17" s="11">
        <f t="shared" si="0"/>
        <v>42</v>
      </c>
      <c r="M17" s="11">
        <f t="shared" si="1"/>
        <v>54</v>
      </c>
      <c r="N17" s="2">
        <f t="shared" si="2"/>
        <v>48</v>
      </c>
      <c r="O17" s="93">
        <f>1/(TRUNC($R$1/9))</f>
        <v>0.0588235294117647</v>
      </c>
      <c r="P17" s="94">
        <f>IF(G17=1,1/COUNTIF($G$15:$G$20,1),G17/2*$R$1/161*(PI()/10))</f>
        <v>0.25</v>
      </c>
      <c r="Q17" s="94">
        <f>IF(H17=1,1/COUNTIF($G$15:$G$20,1),H17/2*$R$1/161*(PI()/10))</f>
        <v>0.25</v>
      </c>
      <c r="R17" s="99">
        <f t="shared" si="3"/>
        <v>0.0147058823529412</v>
      </c>
      <c r="S17" s="99">
        <f t="shared" si="4"/>
        <v>0.0147058823529412</v>
      </c>
    </row>
    <row r="18" spans="1:19">
      <c r="A18" s="11">
        <v>3</v>
      </c>
      <c r="B18" s="11" t="s">
        <v>48</v>
      </c>
      <c r="C18" s="11" t="s">
        <v>49</v>
      </c>
      <c r="D18" s="11">
        <v>3</v>
      </c>
      <c r="E18" s="11">
        <v>11</v>
      </c>
      <c r="F18" s="11">
        <v>15</v>
      </c>
      <c r="G18" s="11">
        <v>1</v>
      </c>
      <c r="H18" s="79">
        <f>IF(G18=1,1,G18*(1+$H$1))</f>
        <v>1</v>
      </c>
      <c r="I18" s="11"/>
      <c r="J18" s="92"/>
      <c r="K18" s="11"/>
      <c r="L18" s="11">
        <f t="shared" si="0"/>
        <v>33</v>
      </c>
      <c r="M18" s="11">
        <f t="shared" si="1"/>
        <v>45</v>
      </c>
      <c r="N18" s="2">
        <f t="shared" si="2"/>
        <v>39</v>
      </c>
      <c r="O18" s="93">
        <f>1/(TRUNC($R$1/9))</f>
        <v>0.0588235294117647</v>
      </c>
      <c r="P18" s="94">
        <f>IF(G18=1,1/COUNTIF($G$15:$G$20,1),G18/2*$R$1/161*(PI()/10))</f>
        <v>0.25</v>
      </c>
      <c r="Q18" s="94">
        <f>IF(H18=1,1/COUNTIF($G$15:$G$20,1),H18/2*$R$1/161*(PI()/10))</f>
        <v>0.25</v>
      </c>
      <c r="R18" s="99">
        <f t="shared" si="3"/>
        <v>0.0147058823529412</v>
      </c>
      <c r="S18" s="99">
        <f t="shared" si="4"/>
        <v>0.0147058823529412</v>
      </c>
    </row>
    <row r="19" spans="1:19">
      <c r="A19" s="11">
        <v>3</v>
      </c>
      <c r="B19" s="80" t="s">
        <v>50</v>
      </c>
      <c r="C19" s="3" t="s">
        <v>51</v>
      </c>
      <c r="D19" s="11">
        <v>-4</v>
      </c>
      <c r="E19" s="11">
        <v>26</v>
      </c>
      <c r="F19" s="11">
        <v>39</v>
      </c>
      <c r="G19" s="11">
        <v>1</v>
      </c>
      <c r="H19" s="79">
        <f>IF(G19=1,1,G19*(1+$H$1))</f>
        <v>1</v>
      </c>
      <c r="I19" s="11"/>
      <c r="J19" s="92"/>
      <c r="K19" s="11"/>
      <c r="L19" s="11">
        <f t="shared" si="0"/>
        <v>-104</v>
      </c>
      <c r="M19" s="11">
        <f t="shared" si="1"/>
        <v>-156</v>
      </c>
      <c r="N19" s="2">
        <f t="shared" si="2"/>
        <v>-130</v>
      </c>
      <c r="O19" s="93">
        <f>1/(TRUNC($R$1/9))</f>
        <v>0.0588235294117647</v>
      </c>
      <c r="P19" s="94">
        <f>IF(G19=1,1/COUNTIF($G$15:$G$20,1),G19/2*$R$1/161*(PI()/10))</f>
        <v>0.25</v>
      </c>
      <c r="Q19" s="94">
        <f>IF(H19=1,1/COUNTIF($G$15:$G$20,1),H19/2*$R$1/161*(PI()/10))</f>
        <v>0.25</v>
      </c>
      <c r="R19" s="99">
        <f t="shared" si="3"/>
        <v>0.0147058823529412</v>
      </c>
      <c r="S19" s="99">
        <f t="shared" si="4"/>
        <v>0.0147058823529412</v>
      </c>
    </row>
    <row r="20" spans="1:19">
      <c r="A20" s="83">
        <v>3</v>
      </c>
      <c r="B20" s="76" t="s">
        <v>52</v>
      </c>
      <c r="C20" s="76" t="s">
        <v>53</v>
      </c>
      <c r="D20" s="76">
        <v>1</v>
      </c>
      <c r="E20" s="81">
        <v>1</v>
      </c>
      <c r="F20" s="81">
        <v>1</v>
      </c>
      <c r="G20" s="76">
        <v>0.8</v>
      </c>
      <c r="H20" s="77">
        <f>IF(G20=1,1,G20*(1+$H$1))</f>
        <v>0.96</v>
      </c>
      <c r="I20" s="76" t="b">
        <v>1</v>
      </c>
      <c r="J20" s="89"/>
      <c r="K20" s="76"/>
      <c r="L20" s="76">
        <f t="shared" si="0"/>
        <v>1</v>
      </c>
      <c r="M20" s="76">
        <f t="shared" si="1"/>
        <v>1</v>
      </c>
      <c r="N20" s="81">
        <f t="shared" si="2"/>
        <v>1</v>
      </c>
      <c r="O20" s="90">
        <f>1/(TRUNC($R$1/9))</f>
        <v>0.0588235294117647</v>
      </c>
      <c r="P20" s="91">
        <f>IF(G20=1,1/COUNTIF($G$15:$G$20,1),G20/2*$R$1/161*(PI()/10))</f>
        <v>0.125663706143592</v>
      </c>
      <c r="Q20" s="91">
        <f>IF(H20=1,1/COUNTIF($G$15:$G$20,1),H20/2*$R$1/161*(PI()/10))</f>
        <v>0.15079644737231</v>
      </c>
      <c r="R20" s="98">
        <f t="shared" si="3"/>
        <v>0.00739198271432893</v>
      </c>
      <c r="S20" s="98">
        <f t="shared" si="4"/>
        <v>0.00887037925719471</v>
      </c>
    </row>
    <row r="21" spans="1:19">
      <c r="A21" s="76">
        <v>4</v>
      </c>
      <c r="B21" s="81" t="s">
        <v>54</v>
      </c>
      <c r="C21" s="82" t="s">
        <v>55</v>
      </c>
      <c r="D21" s="76">
        <v>1</v>
      </c>
      <c r="E21" s="76">
        <v>5</v>
      </c>
      <c r="F21" s="76">
        <v>5</v>
      </c>
      <c r="G21" s="76">
        <v>1.2</v>
      </c>
      <c r="H21" s="77">
        <f>IF(G21=1,1,G21*(1+$H$1))</f>
        <v>1.44</v>
      </c>
      <c r="I21" s="76" t="b">
        <v>1</v>
      </c>
      <c r="J21" s="89"/>
      <c r="K21" s="76"/>
      <c r="L21" s="76">
        <f t="shared" si="0"/>
        <v>5</v>
      </c>
      <c r="M21" s="76">
        <f t="shared" si="1"/>
        <v>5</v>
      </c>
      <c r="N21" s="81">
        <f t="shared" si="2"/>
        <v>5</v>
      </c>
      <c r="O21" s="90">
        <f>1/(TRUNC($R$1/9))</f>
        <v>0.0588235294117647</v>
      </c>
      <c r="P21" s="91">
        <f>IF(G21=1,1/COUNTIF($G$21:$G$27,1),G21/2*$R$1/161*(PI()/10))</f>
        <v>0.188495559215388</v>
      </c>
      <c r="Q21" s="91">
        <f>IF(H21=1,1/COUNTIF($G$21:$G$27,1),H21/2*$R$1/161*(PI()/10))</f>
        <v>0.226194671058465</v>
      </c>
      <c r="R21" s="98">
        <f t="shared" si="3"/>
        <v>0.0110879740714934</v>
      </c>
      <c r="S21" s="98">
        <f t="shared" si="4"/>
        <v>0.0133055688857921</v>
      </c>
    </row>
    <row r="22" spans="1:19">
      <c r="A22" s="76">
        <v>4</v>
      </c>
      <c r="B22" s="84" t="s">
        <v>56</v>
      </c>
      <c r="C22" s="84" t="s">
        <v>57</v>
      </c>
      <c r="D22" s="76">
        <v>1</v>
      </c>
      <c r="E22" s="76">
        <v>10</v>
      </c>
      <c r="F22" s="76">
        <v>10</v>
      </c>
      <c r="G22" s="76">
        <v>1.1</v>
      </c>
      <c r="H22" s="77">
        <f>IF(G22=1,1,G22*(1+$H$1))</f>
        <v>1.32</v>
      </c>
      <c r="I22" s="76" t="b">
        <v>1</v>
      </c>
      <c r="J22" s="89"/>
      <c r="K22" s="76"/>
      <c r="L22" s="76">
        <f t="shared" si="0"/>
        <v>10</v>
      </c>
      <c r="M22" s="76">
        <f t="shared" si="1"/>
        <v>10</v>
      </c>
      <c r="N22" s="81">
        <f t="shared" si="2"/>
        <v>10</v>
      </c>
      <c r="O22" s="90">
        <f>1/(TRUNC($R$1/9))</f>
        <v>0.0588235294117647</v>
      </c>
      <c r="P22" s="91">
        <f>IF(G22=1,1/COUNTIF($G$21:$G$27,1),G22/2*$R$1/161*(PI()/10))</f>
        <v>0.172787595947439</v>
      </c>
      <c r="Q22" s="91">
        <f>IF(H22=1,1/COUNTIF($G$21:$G$27,1),H22/2*$R$1/161*(PI()/10))</f>
        <v>0.207345115136926</v>
      </c>
      <c r="R22" s="98">
        <f t="shared" si="3"/>
        <v>0.0101639762322023</v>
      </c>
      <c r="S22" s="98">
        <f t="shared" si="4"/>
        <v>0.0121967714786427</v>
      </c>
    </row>
    <row r="23" spans="1:19">
      <c r="A23" s="11">
        <v>4</v>
      </c>
      <c r="B23" s="11" t="s">
        <v>58</v>
      </c>
      <c r="C23" s="11" t="s">
        <v>59</v>
      </c>
      <c r="D23" s="11">
        <v>4</v>
      </c>
      <c r="E23" s="11">
        <v>37</v>
      </c>
      <c r="F23" s="11">
        <v>37</v>
      </c>
      <c r="G23" s="11">
        <v>1</v>
      </c>
      <c r="H23" s="79">
        <f>IF(G23=1,1,G23*(1+$H$1))</f>
        <v>1</v>
      </c>
      <c r="I23" s="11"/>
      <c r="J23" s="92"/>
      <c r="K23" s="11"/>
      <c r="L23" s="11">
        <f t="shared" si="0"/>
        <v>148</v>
      </c>
      <c r="M23" s="11">
        <f t="shared" si="1"/>
        <v>148</v>
      </c>
      <c r="N23" s="2">
        <f t="shared" si="2"/>
        <v>148</v>
      </c>
      <c r="O23" s="93">
        <f>1/(TRUNC($R$1/9))</f>
        <v>0.0588235294117647</v>
      </c>
      <c r="P23" s="94">
        <f>IF(G23=1,1/COUNTIF($G$21:$G$27,1),G23/2*$R$1/161*(PI()/10))</f>
        <v>0.2</v>
      </c>
      <c r="Q23" s="94">
        <f>IF(H23=1,1/COUNTIF($G$21:$G$27,1),H23/2*$R$1/161*(PI()/10))</f>
        <v>0.2</v>
      </c>
      <c r="R23" s="99">
        <f t="shared" si="3"/>
        <v>0.0117647058823529</v>
      </c>
      <c r="S23" s="99">
        <f t="shared" si="4"/>
        <v>0.0117647058823529</v>
      </c>
    </row>
    <row r="24" spans="1:19">
      <c r="A24" s="11">
        <v>4</v>
      </c>
      <c r="B24" s="78" t="s">
        <v>60</v>
      </c>
      <c r="C24" s="11" t="s">
        <v>61</v>
      </c>
      <c r="D24" s="11">
        <v>-5</v>
      </c>
      <c r="E24" s="11">
        <v>30</v>
      </c>
      <c r="F24" s="11">
        <v>34</v>
      </c>
      <c r="G24" s="11">
        <v>1</v>
      </c>
      <c r="H24" s="79">
        <f>IF(G24=1,1,G24*(1+$H$1))</f>
        <v>1</v>
      </c>
      <c r="I24" s="11"/>
      <c r="J24" s="92"/>
      <c r="K24" s="11"/>
      <c r="L24" s="11">
        <f t="shared" si="0"/>
        <v>-150</v>
      </c>
      <c r="M24" s="11">
        <f t="shared" si="1"/>
        <v>-170</v>
      </c>
      <c r="N24" s="2">
        <f t="shared" si="2"/>
        <v>-160</v>
      </c>
      <c r="O24" s="93">
        <f>1/(TRUNC($R$1/9))</f>
        <v>0.0588235294117647</v>
      </c>
      <c r="P24" s="94">
        <f>IF(G24=1,1/COUNTIF($G$21:$G$27,1),G24/2*$R$1/161*(PI()/10))</f>
        <v>0.2</v>
      </c>
      <c r="Q24" s="94">
        <f>IF(H24=1,1/COUNTIF($G$21:$G$27,1),H24/2*$R$1/161*(PI()/10))</f>
        <v>0.2</v>
      </c>
      <c r="R24" s="99">
        <f t="shared" si="3"/>
        <v>0.0117647058823529</v>
      </c>
      <c r="S24" s="99">
        <f t="shared" si="4"/>
        <v>0.0117647058823529</v>
      </c>
    </row>
    <row r="25" spans="1:19">
      <c r="A25" s="11">
        <v>4</v>
      </c>
      <c r="B25" s="11" t="s">
        <v>62</v>
      </c>
      <c r="C25" s="11" t="s">
        <v>63</v>
      </c>
      <c r="D25" s="11">
        <v>4</v>
      </c>
      <c r="E25" s="11">
        <v>23</v>
      </c>
      <c r="F25" s="11">
        <v>31</v>
      </c>
      <c r="G25" s="11">
        <v>1</v>
      </c>
      <c r="H25" s="79">
        <f>IF(G25=1,1,G25*(1+$H$1))</f>
        <v>1</v>
      </c>
      <c r="I25" s="11"/>
      <c r="J25" s="92"/>
      <c r="K25" s="11"/>
      <c r="L25" s="11">
        <f t="shared" si="0"/>
        <v>92</v>
      </c>
      <c r="M25" s="11">
        <f t="shared" si="1"/>
        <v>124</v>
      </c>
      <c r="N25" s="2">
        <f t="shared" si="2"/>
        <v>108</v>
      </c>
      <c r="O25" s="93">
        <f>1/(TRUNC($R$1/9))</f>
        <v>0.0588235294117647</v>
      </c>
      <c r="P25" s="94">
        <f>IF(G25=1,1/COUNTIF($G$21:$G$27,1),G25/2*$R$1/161*(PI()/10))</f>
        <v>0.2</v>
      </c>
      <c r="Q25" s="94">
        <f>IF(H25=1,1/COUNTIF($G$21:$G$27,1),H25/2*$R$1/161*(PI()/10))</f>
        <v>0.2</v>
      </c>
      <c r="R25" s="99">
        <f t="shared" si="3"/>
        <v>0.0117647058823529</v>
      </c>
      <c r="S25" s="99">
        <f t="shared" si="4"/>
        <v>0.0117647058823529</v>
      </c>
    </row>
    <row r="26" spans="1:19">
      <c r="A26" s="11">
        <v>4</v>
      </c>
      <c r="B26" s="2" t="s">
        <v>64</v>
      </c>
      <c r="C26" s="3" t="s">
        <v>65</v>
      </c>
      <c r="D26" s="11">
        <v>4</v>
      </c>
      <c r="E26" s="11">
        <v>33</v>
      </c>
      <c r="F26" s="11">
        <v>36</v>
      </c>
      <c r="G26" s="11">
        <v>1</v>
      </c>
      <c r="H26" s="79">
        <f>IF(G26=1,1,G26*(1+$H$1))</f>
        <v>1</v>
      </c>
      <c r="I26" s="11"/>
      <c r="J26" s="92"/>
      <c r="K26" s="11"/>
      <c r="L26" s="11">
        <f t="shared" si="0"/>
        <v>132</v>
      </c>
      <c r="M26" s="11">
        <f t="shared" si="1"/>
        <v>144</v>
      </c>
      <c r="N26" s="2">
        <f t="shared" si="2"/>
        <v>138</v>
      </c>
      <c r="O26" s="93">
        <f>1/(TRUNC($R$1/9))</f>
        <v>0.0588235294117647</v>
      </c>
      <c r="P26" s="94">
        <f>IF(G26=1,1/COUNTIF($G$21:$G$27,1),G26/2*$R$1/161*(PI()/10))</f>
        <v>0.2</v>
      </c>
      <c r="Q26" s="94">
        <f>IF(H26=1,1/COUNTIF($G$21:$G$27,1),H26/2*$R$1/161*(PI()/10))</f>
        <v>0.2</v>
      </c>
      <c r="R26" s="99">
        <f t="shared" si="3"/>
        <v>0.0117647058823529</v>
      </c>
      <c r="S26" s="99">
        <f t="shared" si="4"/>
        <v>0.0117647058823529</v>
      </c>
    </row>
    <row r="27" spans="1:19">
      <c r="A27" s="11">
        <v>4</v>
      </c>
      <c r="B27" s="11" t="s">
        <v>66</v>
      </c>
      <c r="C27" s="11" t="s">
        <v>67</v>
      </c>
      <c r="D27" s="11">
        <v>4</v>
      </c>
      <c r="E27" s="2">
        <v>33</v>
      </c>
      <c r="F27" s="2">
        <v>36</v>
      </c>
      <c r="G27" s="11">
        <v>1</v>
      </c>
      <c r="H27" s="79">
        <f>IF(G27=1,1,G27*(1+$H$1))</f>
        <v>1</v>
      </c>
      <c r="I27" s="2"/>
      <c r="J27" s="95"/>
      <c r="K27" s="2"/>
      <c r="L27" s="2">
        <f t="shared" si="0"/>
        <v>132</v>
      </c>
      <c r="M27" s="2">
        <f t="shared" si="1"/>
        <v>144</v>
      </c>
      <c r="N27" s="2">
        <f t="shared" si="2"/>
        <v>138</v>
      </c>
      <c r="O27" s="93">
        <f>1/(TRUNC($R$1/9))</f>
        <v>0.0588235294117647</v>
      </c>
      <c r="P27" s="94">
        <f>IF(G27=1,1/COUNTIF($G$21:$G$27,1),G27/2*$R$1/161*(PI()/10))</f>
        <v>0.2</v>
      </c>
      <c r="Q27" s="94">
        <f>IF(H27=1,1/COUNTIF($G$21:$G$27,1),H27/2*$R$1/161*(PI()/10))</f>
        <v>0.2</v>
      </c>
      <c r="R27" s="99">
        <f t="shared" si="3"/>
        <v>0.0117647058823529</v>
      </c>
      <c r="S27" s="99">
        <f t="shared" si="4"/>
        <v>0.0117647058823529</v>
      </c>
    </row>
    <row r="28" spans="1:19">
      <c r="A28" s="21">
        <v>5</v>
      </c>
      <c r="B28" s="11" t="s">
        <v>68</v>
      </c>
      <c r="C28" s="11" t="s">
        <v>69</v>
      </c>
      <c r="D28" s="11">
        <v>5</v>
      </c>
      <c r="E28" s="11">
        <v>22</v>
      </c>
      <c r="F28" s="11">
        <v>34</v>
      </c>
      <c r="G28" s="11">
        <v>1</v>
      </c>
      <c r="H28" s="79">
        <f>IF(G28=1,1,G28*(1+$H$1))</f>
        <v>1</v>
      </c>
      <c r="I28" s="11"/>
      <c r="J28" s="92"/>
      <c r="K28" s="11"/>
      <c r="L28" s="11">
        <f t="shared" si="0"/>
        <v>110</v>
      </c>
      <c r="M28" s="11">
        <f t="shared" si="1"/>
        <v>170</v>
      </c>
      <c r="N28" s="2">
        <f t="shared" si="2"/>
        <v>140</v>
      </c>
      <c r="O28" s="93">
        <f>1/(TRUNC($R$1/9))</f>
        <v>0.0588235294117647</v>
      </c>
      <c r="P28" s="94">
        <f>IF(G28=1,1/COUNTIF($G$28:$G$33,1),G28/2*$R$1/161*(PI()/10))</f>
        <v>0.25</v>
      </c>
      <c r="Q28" s="94">
        <f>IF(H28=1,1/COUNTIF($G$28:$G$33,1),H28/2*$R$1/161*(PI()/10))</f>
        <v>0.25</v>
      </c>
      <c r="R28" s="99">
        <f t="shared" si="3"/>
        <v>0.0147058823529412</v>
      </c>
      <c r="S28" s="99">
        <f t="shared" si="4"/>
        <v>0.0147058823529412</v>
      </c>
    </row>
    <row r="29" spans="1:19">
      <c r="A29" s="21">
        <v>5</v>
      </c>
      <c r="B29" s="11" t="s">
        <v>70</v>
      </c>
      <c r="C29" s="11" t="s">
        <v>71</v>
      </c>
      <c r="D29" s="11">
        <v>0</v>
      </c>
      <c r="E29" s="11">
        <v>0</v>
      </c>
      <c r="F29" s="11">
        <v>0</v>
      </c>
      <c r="G29" s="11">
        <v>1</v>
      </c>
      <c r="H29" s="79">
        <f>IF(G29=1,1,G29*(1+$H$1))</f>
        <v>1</v>
      </c>
      <c r="I29" s="11"/>
      <c r="J29" s="92"/>
      <c r="K29" s="11"/>
      <c r="L29" s="11">
        <f t="shared" si="0"/>
        <v>0</v>
      </c>
      <c r="M29" s="11">
        <f t="shared" si="1"/>
        <v>0</v>
      </c>
      <c r="N29" s="2">
        <f t="shared" si="2"/>
        <v>0</v>
      </c>
      <c r="O29" s="93">
        <f>1/(TRUNC($R$1/9))</f>
        <v>0.0588235294117647</v>
      </c>
      <c r="P29" s="94">
        <f>IF(G29=1,1/COUNTIF($G$28:$G$33,1),G29/2*$R$1/161*(PI()/10))</f>
        <v>0.25</v>
      </c>
      <c r="Q29" s="94">
        <f>IF(H29=1,1/COUNTIF($G$28:$G$33,1),H29/2*$R$1/161*(PI()/10))</f>
        <v>0.25</v>
      </c>
      <c r="R29" s="99">
        <f t="shared" si="3"/>
        <v>0.0147058823529412</v>
      </c>
      <c r="S29" s="99">
        <f t="shared" si="4"/>
        <v>0.0147058823529412</v>
      </c>
    </row>
    <row r="30" ht="28.5" spans="1:19">
      <c r="A30" s="21">
        <v>5</v>
      </c>
      <c r="B30" s="11" t="s">
        <v>72</v>
      </c>
      <c r="C30" s="16" t="s">
        <v>73</v>
      </c>
      <c r="D30" s="11">
        <v>5</v>
      </c>
      <c r="E30" s="11">
        <v>31</v>
      </c>
      <c r="F30" s="11">
        <v>37</v>
      </c>
      <c r="G30" s="11">
        <v>1</v>
      </c>
      <c r="H30" s="79">
        <f>IF(G30=1,1,G30*(1+$H$1))</f>
        <v>1</v>
      </c>
      <c r="I30" s="11"/>
      <c r="J30" s="92"/>
      <c r="K30" s="11"/>
      <c r="L30" s="11">
        <f t="shared" si="0"/>
        <v>155</v>
      </c>
      <c r="M30" s="11">
        <f t="shared" si="1"/>
        <v>185</v>
      </c>
      <c r="N30" s="2">
        <f t="shared" si="2"/>
        <v>170</v>
      </c>
      <c r="O30" s="93">
        <f>1/(TRUNC($R$1/9))</f>
        <v>0.0588235294117647</v>
      </c>
      <c r="P30" s="94">
        <f>IF(G30=1,1/COUNTIF($G$28:$G$33,1),G30/2*$R$1/161*(PI()/10))</f>
        <v>0.25</v>
      </c>
      <c r="Q30" s="94">
        <f>IF(H30=1,1/COUNTIF($G$28:$G$33,1),H30/2*$R$1/161*(PI()/10))</f>
        <v>0.25</v>
      </c>
      <c r="R30" s="99">
        <f t="shared" si="3"/>
        <v>0.0147058823529412</v>
      </c>
      <c r="S30" s="99">
        <f t="shared" si="4"/>
        <v>0.0147058823529412</v>
      </c>
    </row>
    <row r="31" spans="1:19">
      <c r="A31" s="21">
        <v>5</v>
      </c>
      <c r="B31" s="2" t="s">
        <v>74</v>
      </c>
      <c r="C31" s="3" t="s">
        <v>75</v>
      </c>
      <c r="D31" s="11">
        <v>5</v>
      </c>
      <c r="E31" s="11">
        <v>32</v>
      </c>
      <c r="F31" s="11">
        <v>46</v>
      </c>
      <c r="G31" s="11">
        <v>1</v>
      </c>
      <c r="H31" s="79">
        <f>IF(G31=1,1,G31*(1+$H$1))</f>
        <v>1</v>
      </c>
      <c r="I31" s="11"/>
      <c r="J31" s="92"/>
      <c r="K31" s="11"/>
      <c r="L31" s="11">
        <f t="shared" si="0"/>
        <v>160</v>
      </c>
      <c r="M31" s="11">
        <f t="shared" si="1"/>
        <v>230</v>
      </c>
      <c r="N31" s="2">
        <f t="shared" si="2"/>
        <v>195</v>
      </c>
      <c r="O31" s="93">
        <f>1/(TRUNC($R$1/9))</f>
        <v>0.0588235294117647</v>
      </c>
      <c r="P31" s="94">
        <f>IF(G31=1,1/COUNTIF($G$28:$G$33,1),G31/2*$R$1/161*(PI()/10))</f>
        <v>0.25</v>
      </c>
      <c r="Q31" s="94">
        <f>IF(H31=1,1/COUNTIF($G$28:$G$33,1),H31/2*$R$1/161*(PI()/10))</f>
        <v>0.25</v>
      </c>
      <c r="R31" s="99">
        <f t="shared" si="3"/>
        <v>0.0147058823529412</v>
      </c>
      <c r="S31" s="99">
        <f t="shared" si="4"/>
        <v>0.0147058823529412</v>
      </c>
    </row>
    <row r="32" spans="1:19">
      <c r="A32" s="83">
        <v>5</v>
      </c>
      <c r="B32" s="76" t="s">
        <v>76</v>
      </c>
      <c r="C32" s="84" t="s">
        <v>77</v>
      </c>
      <c r="D32" s="76">
        <v>1</v>
      </c>
      <c r="E32" s="76">
        <v>2</v>
      </c>
      <c r="F32" s="76">
        <v>2</v>
      </c>
      <c r="G32" s="76">
        <v>0.5</v>
      </c>
      <c r="H32" s="77">
        <f>IF(G32=1,1,G32*(1+$H$1))</f>
        <v>0.6</v>
      </c>
      <c r="I32" s="76" t="b">
        <v>1</v>
      </c>
      <c r="J32" s="89"/>
      <c r="K32" s="76"/>
      <c r="L32" s="76">
        <f t="shared" si="0"/>
        <v>2</v>
      </c>
      <c r="M32" s="76">
        <f t="shared" si="1"/>
        <v>2</v>
      </c>
      <c r="N32" s="81">
        <f t="shared" si="2"/>
        <v>2</v>
      </c>
      <c r="O32" s="90">
        <f>1/(TRUNC($R$1/9))</f>
        <v>0.0588235294117647</v>
      </c>
      <c r="P32" s="91">
        <f>IF(G32=1,1/COUNTIF($G$28:$G$33,1),G32/2*$R$1/161*(PI()/10))</f>
        <v>0.0785398163397448</v>
      </c>
      <c r="Q32" s="91">
        <f>IF(H32=1,1/COUNTIF($G$28:$G$33,1),H32/2*$R$1/161*(PI()/10))</f>
        <v>0.0942477796076938</v>
      </c>
      <c r="R32" s="98">
        <f t="shared" si="3"/>
        <v>0.00461998919645558</v>
      </c>
      <c r="S32" s="98">
        <f t="shared" si="4"/>
        <v>0.00554398703574669</v>
      </c>
    </row>
    <row r="33" spans="1:19">
      <c r="A33" s="83">
        <v>5</v>
      </c>
      <c r="B33" s="76" t="s">
        <v>78</v>
      </c>
      <c r="C33" s="84" t="s">
        <v>79</v>
      </c>
      <c r="D33" s="76">
        <v>1</v>
      </c>
      <c r="E33" s="76">
        <v>2</v>
      </c>
      <c r="F33" s="76">
        <v>2</v>
      </c>
      <c r="G33" s="76">
        <v>0.5</v>
      </c>
      <c r="H33" s="77">
        <f>IF(G33=1,1,G33*(1+$H$1))</f>
        <v>0.6</v>
      </c>
      <c r="I33" s="76" t="b">
        <v>1</v>
      </c>
      <c r="J33" s="89"/>
      <c r="K33" s="76"/>
      <c r="L33" s="76">
        <f t="shared" si="0"/>
        <v>2</v>
      </c>
      <c r="M33" s="76">
        <f t="shared" si="1"/>
        <v>2</v>
      </c>
      <c r="N33" s="81">
        <f t="shared" si="2"/>
        <v>2</v>
      </c>
      <c r="O33" s="90">
        <f>1/(TRUNC($R$1/9))</f>
        <v>0.0588235294117647</v>
      </c>
      <c r="P33" s="91">
        <f>IF(G33=1,1/COUNTIF($G$28:$G$33,1),G33/2*$R$1/161*(PI()/10))</f>
        <v>0.0785398163397448</v>
      </c>
      <c r="Q33" s="91">
        <f>IF(H33=1,1/COUNTIF($G$28:$G$33,1),H33/2*$R$1/161*(PI()/10))</f>
        <v>0.0942477796076938</v>
      </c>
      <c r="R33" s="98">
        <f t="shared" si="3"/>
        <v>0.00461998919645558</v>
      </c>
      <c r="S33" s="98">
        <f t="shared" si="4"/>
        <v>0.00554398703574669</v>
      </c>
    </row>
    <row r="34" ht="28.5" spans="1:19">
      <c r="A34" s="83">
        <v>6</v>
      </c>
      <c r="B34" s="81" t="s">
        <v>80</v>
      </c>
      <c r="C34" s="82" t="s">
        <v>81</v>
      </c>
      <c r="D34" s="76">
        <v>1</v>
      </c>
      <c r="E34" s="76">
        <v>5</v>
      </c>
      <c r="F34" s="76">
        <v>5</v>
      </c>
      <c r="G34" s="76">
        <v>1.2</v>
      </c>
      <c r="H34" s="77">
        <f>IF(G34=1,1,G34*(1+$H$1))</f>
        <v>1.44</v>
      </c>
      <c r="I34" s="76" t="b">
        <v>1</v>
      </c>
      <c r="J34" s="89"/>
      <c r="K34" s="76"/>
      <c r="L34" s="76">
        <f t="shared" si="0"/>
        <v>5</v>
      </c>
      <c r="M34" s="76">
        <f t="shared" si="1"/>
        <v>5</v>
      </c>
      <c r="N34" s="81">
        <f t="shared" si="2"/>
        <v>5</v>
      </c>
      <c r="O34" s="90">
        <f>1/(TRUNC($R$1/9))</f>
        <v>0.0588235294117647</v>
      </c>
      <c r="P34" s="91">
        <f>IF(G34=1,1/COUNTIF($G$34:$G$40,1),G34/2*$R$1/161*(PI()/10))</f>
        <v>0.188495559215388</v>
      </c>
      <c r="Q34" s="91">
        <f>IF(H34=1,1/COUNTIF($G$34:$G$40,1),H34/2*$R$1/161*(PI()/10))</f>
        <v>0.226194671058465</v>
      </c>
      <c r="R34" s="98">
        <f t="shared" si="3"/>
        <v>0.0110879740714934</v>
      </c>
      <c r="S34" s="98">
        <f t="shared" si="4"/>
        <v>0.0133055688857921</v>
      </c>
    </row>
    <row r="35" spans="1:19">
      <c r="A35" s="21">
        <v>6</v>
      </c>
      <c r="B35" s="85" t="s">
        <v>82</v>
      </c>
      <c r="C35" s="86" t="s">
        <v>83</v>
      </c>
      <c r="D35" s="11">
        <v>6</v>
      </c>
      <c r="E35" s="11">
        <v>31</v>
      </c>
      <c r="F35" s="11">
        <v>48</v>
      </c>
      <c r="G35" s="11">
        <v>1</v>
      </c>
      <c r="H35" s="79">
        <f>IF(G35=1,1,G35*(1+$H$1))</f>
        <v>1</v>
      </c>
      <c r="I35" s="11"/>
      <c r="J35" s="92"/>
      <c r="K35" s="11"/>
      <c r="L35" s="11">
        <f t="shared" si="0"/>
        <v>186</v>
      </c>
      <c r="M35" s="11">
        <f t="shared" si="1"/>
        <v>288</v>
      </c>
      <c r="N35" s="2">
        <f t="shared" si="2"/>
        <v>237</v>
      </c>
      <c r="O35" s="93">
        <f>1/(TRUNC($R$1/9))</f>
        <v>0.0588235294117647</v>
      </c>
      <c r="P35" s="94">
        <f>IF(G35=1,1/COUNTIF($G$34:$G$40,1),G35/2*$R$1/161*(PI()/10))</f>
        <v>0.166666666666667</v>
      </c>
      <c r="Q35" s="94">
        <f>IF(H35=1,1/COUNTIF($G$34:$G$40,1),H35/2*$R$1/161*(PI()/10))</f>
        <v>0.166666666666667</v>
      </c>
      <c r="R35" s="99">
        <f t="shared" si="3"/>
        <v>0.00980392156862745</v>
      </c>
      <c r="S35" s="99">
        <f t="shared" si="4"/>
        <v>0.00980392156862745</v>
      </c>
    </row>
    <row r="36" ht="28.5" spans="1:19">
      <c r="A36" s="21">
        <v>6</v>
      </c>
      <c r="B36" s="11" t="s">
        <v>84</v>
      </c>
      <c r="C36" s="16" t="s">
        <v>85</v>
      </c>
      <c r="D36" s="11">
        <v>6</v>
      </c>
      <c r="E36" s="11">
        <v>32</v>
      </c>
      <c r="F36" s="11">
        <v>49</v>
      </c>
      <c r="G36" s="11">
        <v>1</v>
      </c>
      <c r="H36" s="79">
        <f>IF(G36=1,1,G36*(1+$H$1))</f>
        <v>1</v>
      </c>
      <c r="I36" s="11"/>
      <c r="J36" s="92"/>
      <c r="K36" s="11"/>
      <c r="L36" s="11">
        <f t="shared" si="0"/>
        <v>192</v>
      </c>
      <c r="M36" s="11">
        <f t="shared" si="1"/>
        <v>294</v>
      </c>
      <c r="N36" s="2">
        <f t="shared" si="2"/>
        <v>243</v>
      </c>
      <c r="O36" s="93">
        <f>1/(TRUNC($R$1/9))</f>
        <v>0.0588235294117647</v>
      </c>
      <c r="P36" s="94">
        <f>IF(G36=1,1/COUNTIF($G$34:$G$40,1),G36/2*$R$1/161*(PI()/10))</f>
        <v>0.166666666666667</v>
      </c>
      <c r="Q36" s="94">
        <f>IF(H36=1,1/COUNTIF($G$34:$G$40,1),H36/2*$R$1/161*(PI()/10))</f>
        <v>0.166666666666667</v>
      </c>
      <c r="R36" s="99">
        <f t="shared" si="3"/>
        <v>0.00980392156862745</v>
      </c>
      <c r="S36" s="99">
        <f t="shared" si="4"/>
        <v>0.00980392156862745</v>
      </c>
    </row>
    <row r="37" ht="28.5" spans="1:19">
      <c r="A37" s="21">
        <v>6</v>
      </c>
      <c r="B37" s="78" t="s">
        <v>86</v>
      </c>
      <c r="C37" s="16" t="s">
        <v>87</v>
      </c>
      <c r="D37" s="11">
        <v>-8</v>
      </c>
      <c r="E37" s="11">
        <v>32</v>
      </c>
      <c r="F37" s="11">
        <v>48</v>
      </c>
      <c r="G37" s="11">
        <v>1</v>
      </c>
      <c r="H37" s="79">
        <f>IF(G37=1,1,G37*(1+$H$1))</f>
        <v>1</v>
      </c>
      <c r="I37" s="11"/>
      <c r="J37" s="92"/>
      <c r="K37" s="11"/>
      <c r="L37" s="11">
        <f t="shared" si="0"/>
        <v>-256</v>
      </c>
      <c r="M37" s="11">
        <f t="shared" si="1"/>
        <v>-384</v>
      </c>
      <c r="N37" s="2">
        <f t="shared" si="2"/>
        <v>-320</v>
      </c>
      <c r="O37" s="93">
        <f>1/(TRUNC($R$1/9))</f>
        <v>0.0588235294117647</v>
      </c>
      <c r="P37" s="94">
        <f>IF(G37=1,1/COUNTIF($G$34:$G$40,1),G37/2*$R$1/161*(PI()/10))</f>
        <v>0.166666666666667</v>
      </c>
      <c r="Q37" s="94">
        <f>IF(H37=1,1/COUNTIF($G$34:$G$40,1),H37/2*$R$1/161*(PI()/10))</f>
        <v>0.166666666666667</v>
      </c>
      <c r="R37" s="99">
        <f t="shared" si="3"/>
        <v>0.00980392156862745</v>
      </c>
      <c r="S37" s="99">
        <f t="shared" si="4"/>
        <v>0.00980392156862745</v>
      </c>
    </row>
    <row r="38" spans="1:19">
      <c r="A38" s="21">
        <v>6</v>
      </c>
      <c r="B38" s="11" t="s">
        <v>88</v>
      </c>
      <c r="C38" s="11" t="s">
        <v>89</v>
      </c>
      <c r="D38" s="11">
        <v>6</v>
      </c>
      <c r="E38" s="11">
        <v>53</v>
      </c>
      <c r="F38" s="11">
        <v>59</v>
      </c>
      <c r="G38" s="11">
        <v>1</v>
      </c>
      <c r="H38" s="79">
        <f>IF(G38=1,1,G38*(1+$H$1))</f>
        <v>1</v>
      </c>
      <c r="I38" s="11"/>
      <c r="J38" s="92"/>
      <c r="K38" s="11"/>
      <c r="L38" s="11">
        <f t="shared" si="0"/>
        <v>318</v>
      </c>
      <c r="M38" s="11">
        <f t="shared" si="1"/>
        <v>354</v>
      </c>
      <c r="N38" s="2">
        <f t="shared" si="2"/>
        <v>336</v>
      </c>
      <c r="O38" s="93">
        <f>1/(TRUNC($R$1/9))</f>
        <v>0.0588235294117647</v>
      </c>
      <c r="P38" s="94">
        <f>IF(G38=1,1/COUNTIF($G$34:$G$40,1),G38/2*$R$1/161*(PI()/10))</f>
        <v>0.166666666666667</v>
      </c>
      <c r="Q38" s="94">
        <f>IF(H38=1,1/COUNTIF($G$34:$G$40,1),H38/2*$R$1/161*(PI()/10))</f>
        <v>0.166666666666667</v>
      </c>
      <c r="R38" s="99">
        <f t="shared" si="3"/>
        <v>0.00980392156862745</v>
      </c>
      <c r="S38" s="99">
        <f t="shared" si="4"/>
        <v>0.00980392156862745</v>
      </c>
    </row>
    <row r="39" spans="1:19">
      <c r="A39" s="21">
        <v>6</v>
      </c>
      <c r="B39" s="85" t="s">
        <v>90</v>
      </c>
      <c r="C39" s="86" t="s">
        <v>91</v>
      </c>
      <c r="D39" s="11">
        <v>6</v>
      </c>
      <c r="E39" s="11">
        <v>42</v>
      </c>
      <c r="F39" s="11">
        <v>53</v>
      </c>
      <c r="G39" s="11">
        <v>1</v>
      </c>
      <c r="H39" s="79">
        <f>IF(G39=1,1,G39*(1+$H$1))</f>
        <v>1</v>
      </c>
      <c r="I39" s="11"/>
      <c r="J39" s="92"/>
      <c r="K39" s="11"/>
      <c r="L39" s="11">
        <f t="shared" si="0"/>
        <v>252</v>
      </c>
      <c r="M39" s="11">
        <f t="shared" si="1"/>
        <v>318</v>
      </c>
      <c r="N39" s="2">
        <f t="shared" si="2"/>
        <v>285</v>
      </c>
      <c r="O39" s="93">
        <f>1/(TRUNC($R$1/9))</f>
        <v>0.0588235294117647</v>
      </c>
      <c r="P39" s="94">
        <f>IF(G39=1,1/COUNTIF($G$34:$G$40,1),G39/2*$R$1/161*(PI()/10))</f>
        <v>0.166666666666667</v>
      </c>
      <c r="Q39" s="94">
        <f>IF(H39=1,1/COUNTIF($G$34:$G$40,1),H39/2*$R$1/161*(PI()/10))</f>
        <v>0.166666666666667</v>
      </c>
      <c r="R39" s="99">
        <f t="shared" si="3"/>
        <v>0.00980392156862745</v>
      </c>
      <c r="S39" s="99">
        <f t="shared" si="4"/>
        <v>0.00980392156862745</v>
      </c>
    </row>
    <row r="40" spans="1:19">
      <c r="A40" s="21">
        <v>6</v>
      </c>
      <c r="B40" s="11" t="s">
        <v>92</v>
      </c>
      <c r="C40" s="11" t="s">
        <v>93</v>
      </c>
      <c r="D40" s="11">
        <v>6</v>
      </c>
      <c r="E40" s="11">
        <v>42</v>
      </c>
      <c r="F40" s="11">
        <v>55</v>
      </c>
      <c r="G40" s="11">
        <v>1</v>
      </c>
      <c r="H40" s="79">
        <f>IF(G40=1,1,G40*(1+$H$1))</f>
        <v>1</v>
      </c>
      <c r="I40" s="11"/>
      <c r="J40" s="92"/>
      <c r="K40" s="11"/>
      <c r="L40" s="11">
        <f t="shared" si="0"/>
        <v>252</v>
      </c>
      <c r="M40" s="11">
        <f t="shared" si="1"/>
        <v>330</v>
      </c>
      <c r="N40" s="2">
        <f t="shared" si="2"/>
        <v>291</v>
      </c>
      <c r="O40" s="93">
        <f>1/(TRUNC($R$1/9))</f>
        <v>0.0588235294117647</v>
      </c>
      <c r="P40" s="94">
        <f>IF(G40=1,1/COUNTIF($G$34:$G$40,1),G40/2*$R$1/161*(PI()/10))</f>
        <v>0.166666666666667</v>
      </c>
      <c r="Q40" s="94">
        <f>IF(H40=1,1/COUNTIF($G$34:$G$40,1),H40/2*$R$1/161*(PI()/10))</f>
        <v>0.166666666666667</v>
      </c>
      <c r="R40" s="99">
        <f t="shared" si="3"/>
        <v>0.00980392156862745</v>
      </c>
      <c r="S40" s="99">
        <f t="shared" si="4"/>
        <v>0.00980392156862745</v>
      </c>
    </row>
    <row r="41" spans="1:19">
      <c r="A41" s="83">
        <v>7</v>
      </c>
      <c r="B41" s="81" t="s">
        <v>94</v>
      </c>
      <c r="C41" s="82" t="s">
        <v>95</v>
      </c>
      <c r="D41" s="76">
        <v>1</v>
      </c>
      <c r="E41" s="76">
        <v>5</v>
      </c>
      <c r="F41" s="76">
        <v>5</v>
      </c>
      <c r="G41" s="76">
        <v>1.1</v>
      </c>
      <c r="H41" s="77">
        <f>IF(G41=1,1,G41*(1+$H$1))</f>
        <v>1.32</v>
      </c>
      <c r="I41" s="76" t="b">
        <v>1</v>
      </c>
      <c r="J41" s="89"/>
      <c r="K41" s="76"/>
      <c r="L41" s="76">
        <f t="shared" si="0"/>
        <v>5</v>
      </c>
      <c r="M41" s="76">
        <f t="shared" si="1"/>
        <v>5</v>
      </c>
      <c r="N41" s="81">
        <f t="shared" si="2"/>
        <v>5</v>
      </c>
      <c r="O41" s="90">
        <f>1/(TRUNC($R$1/9))</f>
        <v>0.0588235294117647</v>
      </c>
      <c r="P41" s="91">
        <f>IF(G41=1,1/COUNTIF($G$41:$G$46,1),G41/2*$R$1/161*(PI()/10))</f>
        <v>0.172787595947439</v>
      </c>
      <c r="Q41" s="91">
        <f>IF(H41=1,1/COUNTIF($G$41:$G$46,1),H41/2*$R$1/161*(PI()/10))</f>
        <v>0.207345115136926</v>
      </c>
      <c r="R41" s="98">
        <f t="shared" si="3"/>
        <v>0.0101639762322023</v>
      </c>
      <c r="S41" s="98">
        <f t="shared" si="4"/>
        <v>0.0121967714786427</v>
      </c>
    </row>
    <row r="42" spans="1:19">
      <c r="A42" s="11">
        <v>7</v>
      </c>
      <c r="B42" s="11" t="s">
        <v>96</v>
      </c>
      <c r="C42" s="11" t="s">
        <v>97</v>
      </c>
      <c r="D42" s="11">
        <v>3</v>
      </c>
      <c r="E42" s="11">
        <v>11</v>
      </c>
      <c r="F42" s="11">
        <v>28</v>
      </c>
      <c r="G42" s="11">
        <v>1</v>
      </c>
      <c r="H42" s="79">
        <f>IF(G42=1,1,G42*(1+$H$1))</f>
        <v>1</v>
      </c>
      <c r="I42" s="11"/>
      <c r="J42" s="92"/>
      <c r="K42" s="11"/>
      <c r="L42" s="11">
        <f t="shared" si="0"/>
        <v>33</v>
      </c>
      <c r="M42" s="11">
        <f t="shared" si="1"/>
        <v>84</v>
      </c>
      <c r="N42" s="2">
        <f t="shared" si="2"/>
        <v>58.5</v>
      </c>
      <c r="O42" s="93">
        <f>1/(TRUNC($R$1/9))</f>
        <v>0.0588235294117647</v>
      </c>
      <c r="P42" s="94">
        <f>IF(G42=1,1/COUNTIF($G$41:$G$46,1),G42/2*$R$1/161*(PI()/10))</f>
        <v>0.25</v>
      </c>
      <c r="Q42" s="94">
        <f>IF(H42=1,1/COUNTIF($G$41:$G$46,1),H42/2*$R$1/161*(PI()/10))</f>
        <v>0.25</v>
      </c>
      <c r="R42" s="99">
        <f t="shared" si="3"/>
        <v>0.0147058823529412</v>
      </c>
      <c r="S42" s="99">
        <f t="shared" si="4"/>
        <v>0.0147058823529412</v>
      </c>
    </row>
    <row r="43" spans="1:19">
      <c r="A43" s="21">
        <v>7</v>
      </c>
      <c r="B43" s="2" t="s">
        <v>98</v>
      </c>
      <c r="C43" s="3" t="s">
        <v>99</v>
      </c>
      <c r="D43" s="11">
        <v>7</v>
      </c>
      <c r="E43" s="11">
        <v>46</v>
      </c>
      <c r="F43" s="11">
        <v>57</v>
      </c>
      <c r="G43" s="11">
        <v>1</v>
      </c>
      <c r="H43" s="79">
        <f>IF(G43=1,1,G43*(1+$H$1))</f>
        <v>1</v>
      </c>
      <c r="I43" s="11"/>
      <c r="J43" s="92"/>
      <c r="K43" s="11"/>
      <c r="L43" s="11">
        <f t="shared" si="0"/>
        <v>322</v>
      </c>
      <c r="M43" s="11">
        <f t="shared" si="1"/>
        <v>399</v>
      </c>
      <c r="N43" s="2">
        <f t="shared" si="2"/>
        <v>360.5</v>
      </c>
      <c r="O43" s="93">
        <f>1/(TRUNC($R$1/9))</f>
        <v>0.0588235294117647</v>
      </c>
      <c r="P43" s="94">
        <f>IF(G43=1,1/COUNTIF($G$41:$G$46,1),G43/2*$R$1/161*(PI()/10))</f>
        <v>0.25</v>
      </c>
      <c r="Q43" s="94">
        <f>IF(H43=1,1/COUNTIF($G$41:$G$46,1),H43/2*$R$1/161*(PI()/10))</f>
        <v>0.25</v>
      </c>
      <c r="R43" s="99">
        <f t="shared" si="3"/>
        <v>0.0147058823529412</v>
      </c>
      <c r="S43" s="99">
        <f t="shared" si="4"/>
        <v>0.0147058823529412</v>
      </c>
    </row>
    <row r="44" spans="1:19">
      <c r="A44" s="21">
        <v>7</v>
      </c>
      <c r="B44" s="11" t="s">
        <v>100</v>
      </c>
      <c r="C44" s="11" t="s">
        <v>101</v>
      </c>
      <c r="D44" s="11">
        <v>5</v>
      </c>
      <c r="E44" s="11">
        <v>3</v>
      </c>
      <c r="F44" s="11">
        <v>20</v>
      </c>
      <c r="G44" s="11">
        <v>1</v>
      </c>
      <c r="H44" s="79">
        <f>IF(G44=1,1,G44*(1+$H$1))</f>
        <v>1</v>
      </c>
      <c r="I44" s="11"/>
      <c r="J44" s="92"/>
      <c r="K44" s="11"/>
      <c r="L44" s="11">
        <f t="shared" si="0"/>
        <v>15</v>
      </c>
      <c r="M44" s="11">
        <f t="shared" si="1"/>
        <v>100</v>
      </c>
      <c r="N44" s="2">
        <f t="shared" si="2"/>
        <v>57.5</v>
      </c>
      <c r="O44" s="93">
        <f>1/(TRUNC($R$1/9))</f>
        <v>0.0588235294117647</v>
      </c>
      <c r="P44" s="94">
        <f>IF(G44=1,1/COUNTIF($G$41:$G$46,1),G44/2*$R$1/161*(PI()/10))</f>
        <v>0.25</v>
      </c>
      <c r="Q44" s="94">
        <f>IF(H44=1,1/COUNTIF($G$41:$G$46,1),H44/2*$R$1/161*(PI()/10))</f>
        <v>0.25</v>
      </c>
      <c r="R44" s="99">
        <f t="shared" si="3"/>
        <v>0.0147058823529412</v>
      </c>
      <c r="S44" s="99">
        <f t="shared" si="4"/>
        <v>0.0147058823529412</v>
      </c>
    </row>
    <row r="45" spans="1:19">
      <c r="A45" s="21">
        <v>7</v>
      </c>
      <c r="B45" s="11" t="s">
        <v>102</v>
      </c>
      <c r="C45" s="11" t="s">
        <v>103</v>
      </c>
      <c r="D45" s="11">
        <v>5</v>
      </c>
      <c r="E45" s="11">
        <v>42</v>
      </c>
      <c r="F45" s="11">
        <v>47</v>
      </c>
      <c r="G45" s="11">
        <v>1</v>
      </c>
      <c r="H45" s="79">
        <f>IF(G45=1,1,G45*(1+$H$1))</f>
        <v>1</v>
      </c>
      <c r="I45" s="11"/>
      <c r="J45" s="92"/>
      <c r="K45" s="11"/>
      <c r="L45" s="11">
        <f t="shared" si="0"/>
        <v>210</v>
      </c>
      <c r="M45" s="11">
        <f t="shared" si="1"/>
        <v>235</v>
      </c>
      <c r="N45" s="2">
        <f t="shared" si="2"/>
        <v>222.5</v>
      </c>
      <c r="O45" s="93">
        <f>1/(TRUNC($R$1/9))</f>
        <v>0.0588235294117647</v>
      </c>
      <c r="P45" s="94">
        <f>IF(G45=1,1/COUNTIF($G$41:$G$46,1),G45/2*$R$1/161*(PI()/10))</f>
        <v>0.25</v>
      </c>
      <c r="Q45" s="94">
        <f>IF(H45=1,1/COUNTIF($G$41:$G$46,1),H45/2*$R$1/161*(PI()/10))</f>
        <v>0.25</v>
      </c>
      <c r="R45" s="99">
        <f t="shared" si="3"/>
        <v>0.0147058823529412</v>
      </c>
      <c r="S45" s="99">
        <f t="shared" si="4"/>
        <v>0.0147058823529412</v>
      </c>
    </row>
    <row r="46" spans="1:19">
      <c r="A46" s="83">
        <v>7</v>
      </c>
      <c r="B46" s="81" t="s">
        <v>104</v>
      </c>
      <c r="C46" s="82" t="s">
        <v>105</v>
      </c>
      <c r="D46" s="76">
        <v>1</v>
      </c>
      <c r="E46" s="76">
        <v>5</v>
      </c>
      <c r="F46" s="76">
        <v>5</v>
      </c>
      <c r="G46" s="76">
        <v>0.3</v>
      </c>
      <c r="H46" s="77">
        <f>IF(G46=1,1,G46*(1+$H$1))</f>
        <v>0.36</v>
      </c>
      <c r="I46" s="76" t="b">
        <v>1</v>
      </c>
      <c r="J46" s="89"/>
      <c r="K46" s="76"/>
      <c r="L46" s="76">
        <f t="shared" si="0"/>
        <v>5</v>
      </c>
      <c r="M46" s="76">
        <f t="shared" si="1"/>
        <v>5</v>
      </c>
      <c r="N46" s="81">
        <f t="shared" si="2"/>
        <v>5</v>
      </c>
      <c r="O46" s="90">
        <f>1/(TRUNC($R$1/9))</f>
        <v>0.0588235294117647</v>
      </c>
      <c r="P46" s="91">
        <f>IF(G46=1,1/COUNTIF($G$41:$G$46,1),G46/2*$R$1/161*(PI()/10))</f>
        <v>0.0471238898038469</v>
      </c>
      <c r="Q46" s="91">
        <f>IF(H46=1,1/COUNTIF($G$41:$G$46,1),H46/2*$R$1/161*(PI()/10))</f>
        <v>0.0565486677646163</v>
      </c>
      <c r="R46" s="98">
        <f t="shared" si="3"/>
        <v>0.00277199351787335</v>
      </c>
      <c r="S46" s="98">
        <f t="shared" si="4"/>
        <v>0.00332639222144802</v>
      </c>
    </row>
    <row r="47" ht="142.5" spans="1:19">
      <c r="A47" s="21">
        <v>8</v>
      </c>
      <c r="B47" s="2" t="s">
        <v>106</v>
      </c>
      <c r="C47" s="3" t="s">
        <v>107</v>
      </c>
      <c r="D47" s="11">
        <v>8</v>
      </c>
      <c r="E47" s="2">
        <v>60</v>
      </c>
      <c r="F47" s="2">
        <v>67</v>
      </c>
      <c r="G47" s="11">
        <v>1</v>
      </c>
      <c r="H47" s="79">
        <f>IF(G47=1,1,G47*(1+$H$1))</f>
        <v>1</v>
      </c>
      <c r="I47" s="11"/>
      <c r="J47" s="92"/>
      <c r="K47" s="11"/>
      <c r="L47" s="2">
        <f t="shared" si="0"/>
        <v>480</v>
      </c>
      <c r="M47" s="2">
        <f t="shared" si="1"/>
        <v>536</v>
      </c>
      <c r="N47" s="2">
        <f t="shared" si="2"/>
        <v>508</v>
      </c>
      <c r="O47" s="93">
        <f>1/(TRUNC($R$1/9))</f>
        <v>0.0588235294117647</v>
      </c>
      <c r="P47" s="94">
        <f>IF(G47=1,1/COUNTIF($G$47:$G$52,1),G47/2*$R$1/161*(PI()/10))</f>
        <v>0.2</v>
      </c>
      <c r="Q47" s="94">
        <f>IF(H47=1,1/COUNTIF($G$47:$G$52,1),H47/2*$R$1/161*(PI()/10))</f>
        <v>0.2</v>
      </c>
      <c r="R47" s="99">
        <f t="shared" si="3"/>
        <v>0.0117647058823529</v>
      </c>
      <c r="S47" s="99">
        <f t="shared" si="4"/>
        <v>0.0117647058823529</v>
      </c>
    </row>
    <row r="48" spans="1:19">
      <c r="A48" s="21">
        <v>8</v>
      </c>
      <c r="B48" s="85" t="s">
        <v>108</v>
      </c>
      <c r="C48" s="85" t="s">
        <v>109</v>
      </c>
      <c r="D48" s="11">
        <v>8</v>
      </c>
      <c r="E48" s="11">
        <v>60</v>
      </c>
      <c r="F48" s="11">
        <v>64</v>
      </c>
      <c r="G48" s="11">
        <v>1</v>
      </c>
      <c r="H48" s="79">
        <f>IF(G48=1,1,G48*(1+$H$1))</f>
        <v>1</v>
      </c>
      <c r="I48" s="11"/>
      <c r="J48" s="92"/>
      <c r="K48" s="11"/>
      <c r="L48" s="11">
        <f t="shared" si="0"/>
        <v>480</v>
      </c>
      <c r="M48" s="11">
        <f t="shared" si="1"/>
        <v>512</v>
      </c>
      <c r="N48" s="2">
        <f t="shared" si="2"/>
        <v>496</v>
      </c>
      <c r="O48" s="93">
        <f>1/(TRUNC($R$1/9))</f>
        <v>0.0588235294117647</v>
      </c>
      <c r="P48" s="94">
        <f>IF(G48=1,1/COUNTIF($G$47:$G$52,1),G48/2*$R$1/161*(PI()/10))</f>
        <v>0.2</v>
      </c>
      <c r="Q48" s="94">
        <f>IF(H48=1,1/COUNTIF($G$47:$G$52,1),H48/2*$R$1/161*(PI()/10))</f>
        <v>0.2</v>
      </c>
      <c r="R48" s="99">
        <f t="shared" si="3"/>
        <v>0.0117647058823529</v>
      </c>
      <c r="S48" s="99">
        <f t="shared" si="4"/>
        <v>0.0117647058823529</v>
      </c>
    </row>
    <row r="49" spans="1:19">
      <c r="A49" s="21">
        <v>8</v>
      </c>
      <c r="B49" s="11" t="s">
        <v>110</v>
      </c>
      <c r="C49" s="11" t="s">
        <v>111</v>
      </c>
      <c r="D49" s="11">
        <v>8</v>
      </c>
      <c r="E49" s="11">
        <v>55</v>
      </c>
      <c r="F49" s="11">
        <v>66</v>
      </c>
      <c r="G49" s="11">
        <v>1</v>
      </c>
      <c r="H49" s="79">
        <f>IF(G49=1,1,G49*(1+$H$1))</f>
        <v>1</v>
      </c>
      <c r="I49" s="11"/>
      <c r="J49" s="92"/>
      <c r="K49" s="11"/>
      <c r="L49" s="11">
        <f t="shared" si="0"/>
        <v>440</v>
      </c>
      <c r="M49" s="11">
        <f t="shared" si="1"/>
        <v>528</v>
      </c>
      <c r="N49" s="2">
        <f t="shared" si="2"/>
        <v>484</v>
      </c>
      <c r="O49" s="93">
        <f>1/(TRUNC($R$1/9))</f>
        <v>0.0588235294117647</v>
      </c>
      <c r="P49" s="94">
        <f>IF(G49=1,1/COUNTIF($G$47:$G$52,1),G49/2*$R$1/161*(PI()/10))</f>
        <v>0.2</v>
      </c>
      <c r="Q49" s="94">
        <f>IF(H49=1,1/COUNTIF($G$47:$G$52,1),H49/2*$R$1/161*(PI()/10))</f>
        <v>0.2</v>
      </c>
      <c r="R49" s="99">
        <f t="shared" si="3"/>
        <v>0.0117647058823529</v>
      </c>
      <c r="S49" s="99">
        <f t="shared" si="4"/>
        <v>0.0117647058823529</v>
      </c>
    </row>
    <row r="50" spans="1:19">
      <c r="A50" s="21">
        <v>8</v>
      </c>
      <c r="B50" s="2" t="s">
        <v>112</v>
      </c>
      <c r="C50" s="3" t="s">
        <v>113</v>
      </c>
      <c r="D50" s="11">
        <v>8</v>
      </c>
      <c r="E50" s="11">
        <v>55</v>
      </c>
      <c r="F50" s="11">
        <v>68</v>
      </c>
      <c r="G50" s="11">
        <v>1</v>
      </c>
      <c r="H50" s="79">
        <f>IF(G50=1,1,G50*(1+$H$1))</f>
        <v>1</v>
      </c>
      <c r="I50" s="11"/>
      <c r="J50" s="92"/>
      <c r="K50" s="11"/>
      <c r="L50" s="11">
        <f t="shared" si="0"/>
        <v>440</v>
      </c>
      <c r="M50" s="11">
        <f t="shared" si="1"/>
        <v>544</v>
      </c>
      <c r="N50" s="2">
        <f t="shared" si="2"/>
        <v>492</v>
      </c>
      <c r="O50" s="93">
        <f>1/(TRUNC($R$1/9))</f>
        <v>0.0588235294117647</v>
      </c>
      <c r="P50" s="94">
        <f>IF(G50=1,1/COUNTIF($G$47:$G$52,1),G50/2*$R$1/161*(PI()/10))</f>
        <v>0.2</v>
      </c>
      <c r="Q50" s="94">
        <f>IF(H50=1,1/COUNTIF($G$47:$G$52,1),H50/2*$R$1/161*(PI()/10))</f>
        <v>0.2</v>
      </c>
      <c r="R50" s="99">
        <f t="shared" si="3"/>
        <v>0.0117647058823529</v>
      </c>
      <c r="S50" s="99">
        <f t="shared" si="4"/>
        <v>0.0117647058823529</v>
      </c>
    </row>
    <row r="51" spans="1:19">
      <c r="A51" s="21">
        <v>8</v>
      </c>
      <c r="B51" s="11" t="s">
        <v>114</v>
      </c>
      <c r="C51" s="11" t="s">
        <v>115</v>
      </c>
      <c r="D51" s="11">
        <v>8</v>
      </c>
      <c r="E51" s="11">
        <v>53</v>
      </c>
      <c r="F51" s="11">
        <v>58</v>
      </c>
      <c r="G51" s="11">
        <v>1</v>
      </c>
      <c r="H51" s="79">
        <f>IF(G51=1,1,G51*(1+$H$1))</f>
        <v>1</v>
      </c>
      <c r="I51" s="11"/>
      <c r="J51" s="92"/>
      <c r="K51" s="11"/>
      <c r="L51" s="11">
        <f t="shared" si="0"/>
        <v>424</v>
      </c>
      <c r="M51" s="11">
        <f t="shared" si="1"/>
        <v>464</v>
      </c>
      <c r="N51" s="2">
        <f t="shared" si="2"/>
        <v>444</v>
      </c>
      <c r="O51" s="93">
        <f>1/(TRUNC($R$1/9))</f>
        <v>0.0588235294117647</v>
      </c>
      <c r="P51" s="94">
        <f>IF(G51=1,1/COUNTIF($G$47:$G$52,1),G51/2*$R$1/161*(PI()/10))</f>
        <v>0.2</v>
      </c>
      <c r="Q51" s="94">
        <f>IF(H51=1,1/COUNTIF($G$47:$G$52,1),H51/2*$R$1/161*(PI()/10))</f>
        <v>0.2</v>
      </c>
      <c r="R51" s="99">
        <f t="shared" si="3"/>
        <v>0.0117647058823529</v>
      </c>
      <c r="S51" s="99">
        <f t="shared" si="4"/>
        <v>0.0117647058823529</v>
      </c>
    </row>
    <row r="52" spans="1:19">
      <c r="A52" s="83">
        <v>8</v>
      </c>
      <c r="B52" s="76" t="s">
        <v>116</v>
      </c>
      <c r="C52" s="76" t="s">
        <v>117</v>
      </c>
      <c r="D52" s="76">
        <v>1</v>
      </c>
      <c r="E52" s="76">
        <v>10</v>
      </c>
      <c r="F52" s="76">
        <v>10</v>
      </c>
      <c r="G52" s="76">
        <v>0.8</v>
      </c>
      <c r="H52" s="77">
        <f>IF(G52=1,1,G52*(1+$H$1))</f>
        <v>0.96</v>
      </c>
      <c r="I52" s="76" t="b">
        <v>1</v>
      </c>
      <c r="J52" s="89"/>
      <c r="K52" s="76"/>
      <c r="L52" s="76">
        <f t="shared" si="0"/>
        <v>10</v>
      </c>
      <c r="M52" s="76">
        <f t="shared" si="1"/>
        <v>10</v>
      </c>
      <c r="N52" s="81">
        <f t="shared" si="2"/>
        <v>10</v>
      </c>
      <c r="O52" s="90">
        <f>1/(TRUNC($R$1/9))</f>
        <v>0.0588235294117647</v>
      </c>
      <c r="P52" s="91">
        <f>IF(G52=1,1/COUNTIF($G$47:$G$52,1),G52/2*$R$1/161*(PI()/10))</f>
        <v>0.125663706143592</v>
      </c>
      <c r="Q52" s="91">
        <f>IF(H52=1,1/COUNTIF($G$47:$G$52,1),H52/2*$R$1/161*(PI()/10))</f>
        <v>0.15079644737231</v>
      </c>
      <c r="R52" s="98">
        <f t="shared" si="3"/>
        <v>0.00739198271432893</v>
      </c>
      <c r="S52" s="98">
        <f t="shared" si="4"/>
        <v>0.00887037925719471</v>
      </c>
    </row>
    <row r="53" spans="1:19">
      <c r="A53" s="21">
        <v>9</v>
      </c>
      <c r="B53" s="10" t="s">
        <v>118</v>
      </c>
      <c r="C53" s="12" t="s">
        <v>119</v>
      </c>
      <c r="D53" s="11">
        <v>9</v>
      </c>
      <c r="E53" s="11">
        <v>65</v>
      </c>
      <c r="F53" s="11">
        <v>76</v>
      </c>
      <c r="G53" s="11">
        <v>1</v>
      </c>
      <c r="H53" s="79">
        <f>IF(G53=1,1,G53*(1+$H$1))</f>
        <v>1</v>
      </c>
      <c r="I53" s="11"/>
      <c r="J53" s="92"/>
      <c r="K53" s="11"/>
      <c r="L53" s="11">
        <f t="shared" si="0"/>
        <v>585</v>
      </c>
      <c r="M53" s="11">
        <f t="shared" si="1"/>
        <v>684</v>
      </c>
      <c r="N53" s="2">
        <f t="shared" si="2"/>
        <v>634.5</v>
      </c>
      <c r="O53" s="93">
        <f>1/(TRUNC($R$1/9))</f>
        <v>0.0588235294117647</v>
      </c>
      <c r="P53" s="94">
        <f>IF(G53=1,1/COUNTIF($G$53:$G$59,1),G53/2*$R$1/161*(PI()/10))</f>
        <v>0.25</v>
      </c>
      <c r="Q53" s="94">
        <f>IF(H53=1,1/COUNTIF($G$53:$G$59,1),H53/2*$R$1/161*(PI()/10))</f>
        <v>0.25</v>
      </c>
      <c r="R53" s="99">
        <f t="shared" si="3"/>
        <v>0.0147058823529412</v>
      </c>
      <c r="S53" s="99">
        <f t="shared" si="4"/>
        <v>0.0147058823529412</v>
      </c>
    </row>
    <row r="54" spans="1:19">
      <c r="A54" s="21">
        <v>9</v>
      </c>
      <c r="B54" s="85" t="s">
        <v>120</v>
      </c>
      <c r="C54" s="86" t="s">
        <v>121</v>
      </c>
      <c r="D54" s="11">
        <v>11</v>
      </c>
      <c r="E54" s="2">
        <v>82</v>
      </c>
      <c r="F54" s="2">
        <v>88</v>
      </c>
      <c r="G54" s="11">
        <v>1</v>
      </c>
      <c r="H54" s="79">
        <f>IF(G54=1,1,G54*(1+$H$1))</f>
        <v>1</v>
      </c>
      <c r="I54" s="2"/>
      <c r="J54" s="95"/>
      <c r="K54" s="2"/>
      <c r="L54" s="11">
        <f t="shared" si="0"/>
        <v>902</v>
      </c>
      <c r="M54" s="11">
        <f t="shared" si="1"/>
        <v>968</v>
      </c>
      <c r="N54" s="2">
        <f t="shared" si="2"/>
        <v>935</v>
      </c>
      <c r="O54" s="93">
        <f>1/(TRUNC($R$1/9))</f>
        <v>0.0588235294117647</v>
      </c>
      <c r="P54" s="94">
        <f>IF(G54=1,1/COUNTIF($G$53:$G$59,1),G54/2*$R$1/161*(PI()/10))</f>
        <v>0.25</v>
      </c>
      <c r="Q54" s="94">
        <f>IF(H54=1,1/COUNTIF($G$53:$G$59,1),H54/2*$R$1/161*(PI()/10))</f>
        <v>0.25</v>
      </c>
      <c r="R54" s="99">
        <f t="shared" si="3"/>
        <v>0.0147058823529412</v>
      </c>
      <c r="S54" s="99">
        <f t="shared" si="4"/>
        <v>0.0147058823529412</v>
      </c>
    </row>
    <row r="55" spans="1:19">
      <c r="A55" s="21">
        <v>9</v>
      </c>
      <c r="B55" s="11" t="s">
        <v>122</v>
      </c>
      <c r="C55" s="11" t="s">
        <v>123</v>
      </c>
      <c r="D55" s="11">
        <v>9</v>
      </c>
      <c r="E55" s="11">
        <v>62</v>
      </c>
      <c r="F55" s="11">
        <v>74</v>
      </c>
      <c r="G55" s="11">
        <v>1</v>
      </c>
      <c r="H55" s="79">
        <f>IF(G55=1,1,G55*(1+$H$1))</f>
        <v>1</v>
      </c>
      <c r="I55" s="11"/>
      <c r="J55" s="92"/>
      <c r="K55" s="11"/>
      <c r="L55" s="11">
        <f t="shared" si="0"/>
        <v>558</v>
      </c>
      <c r="M55" s="11">
        <f t="shared" si="1"/>
        <v>666</v>
      </c>
      <c r="N55" s="2">
        <f t="shared" si="2"/>
        <v>612</v>
      </c>
      <c r="O55" s="93">
        <f>1/(TRUNC($R$1/9))</f>
        <v>0.0588235294117647</v>
      </c>
      <c r="P55" s="94">
        <f>IF(G55=1,1/COUNTIF($G$53:$G$59,1),G55/2*$R$1/161*(PI()/10))</f>
        <v>0.25</v>
      </c>
      <c r="Q55" s="94">
        <f>IF(H55=1,1/COUNTIF($G$53:$G$59,1),H55/2*$R$1/161*(PI()/10))</f>
        <v>0.25</v>
      </c>
      <c r="R55" s="99">
        <f t="shared" si="3"/>
        <v>0.0147058823529412</v>
      </c>
      <c r="S55" s="99">
        <f t="shared" si="4"/>
        <v>0.0147058823529412</v>
      </c>
    </row>
    <row r="56" spans="1:19">
      <c r="A56" s="21">
        <v>9</v>
      </c>
      <c r="B56" s="2" t="s">
        <v>124</v>
      </c>
      <c r="C56" s="3" t="s">
        <v>125</v>
      </c>
      <c r="D56" s="11">
        <v>8</v>
      </c>
      <c r="E56" s="11">
        <v>59</v>
      </c>
      <c r="F56" s="11">
        <v>64</v>
      </c>
      <c r="G56" s="11">
        <v>1</v>
      </c>
      <c r="H56" s="79">
        <f>IF(G56=1,1,G56*(1+$H$1))</f>
        <v>1</v>
      </c>
      <c r="I56" s="11"/>
      <c r="J56" s="92"/>
      <c r="K56" s="11"/>
      <c r="L56" s="11">
        <f t="shared" si="0"/>
        <v>472</v>
      </c>
      <c r="M56" s="11">
        <f t="shared" si="1"/>
        <v>512</v>
      </c>
      <c r="N56" s="2">
        <f t="shared" si="2"/>
        <v>492</v>
      </c>
      <c r="O56" s="93">
        <f>1/(TRUNC($R$1/9))</f>
        <v>0.0588235294117647</v>
      </c>
      <c r="P56" s="94">
        <f>IF(G56=1,1/COUNTIF($G$53:$G$59,1),G56/2*$R$1/161*(PI()/10))</f>
        <v>0.25</v>
      </c>
      <c r="Q56" s="94">
        <f>IF(H56=1,1/COUNTIF($G$53:$G$59,1),H56/2*$R$1/161*(PI()/10))</f>
        <v>0.25</v>
      </c>
      <c r="R56" s="99">
        <f t="shared" si="3"/>
        <v>0.0147058823529412</v>
      </c>
      <c r="S56" s="99">
        <f t="shared" si="4"/>
        <v>0.0147058823529412</v>
      </c>
    </row>
    <row r="57" spans="1:19">
      <c r="A57" s="83">
        <v>9</v>
      </c>
      <c r="B57" s="81" t="s">
        <v>126</v>
      </c>
      <c r="C57" s="82" t="s">
        <v>127</v>
      </c>
      <c r="D57" s="76">
        <v>1</v>
      </c>
      <c r="E57" s="76">
        <v>12</v>
      </c>
      <c r="F57" s="76">
        <v>12</v>
      </c>
      <c r="G57" s="76">
        <v>0.7</v>
      </c>
      <c r="H57" s="77">
        <f>IF(G57=1,1,G57*(1+$H$1))</f>
        <v>0.84</v>
      </c>
      <c r="I57" s="76" t="b">
        <v>1</v>
      </c>
      <c r="J57" s="89"/>
      <c r="K57" s="76"/>
      <c r="L57" s="76">
        <f t="shared" si="0"/>
        <v>12</v>
      </c>
      <c r="M57" s="76">
        <f t="shared" si="1"/>
        <v>12</v>
      </c>
      <c r="N57" s="81">
        <f t="shared" si="2"/>
        <v>12</v>
      </c>
      <c r="O57" s="90">
        <f>1/(TRUNC($R$1/9))</f>
        <v>0.0588235294117647</v>
      </c>
      <c r="P57" s="91">
        <f>IF(G57=1,1/COUNTIF($G$53:$G$59,1),G57/2*$R$1/161*(PI()/10))</f>
        <v>0.109955742875643</v>
      </c>
      <c r="Q57" s="91">
        <f>IF(H57=1,1/COUNTIF($G$53:$G$59,1),H57/2*$R$1/161*(PI()/10))</f>
        <v>0.131946891450771</v>
      </c>
      <c r="R57" s="98">
        <f t="shared" si="3"/>
        <v>0.00646798487503781</v>
      </c>
      <c r="S57" s="98">
        <f t="shared" si="4"/>
        <v>0.00776158185004537</v>
      </c>
    </row>
    <row r="58" spans="1:19">
      <c r="A58" s="83">
        <v>9</v>
      </c>
      <c r="B58" s="81" t="s">
        <v>128</v>
      </c>
      <c r="C58" s="82" t="s">
        <v>129</v>
      </c>
      <c r="D58" s="76">
        <v>1</v>
      </c>
      <c r="E58" s="76">
        <v>12</v>
      </c>
      <c r="F58" s="76">
        <v>12</v>
      </c>
      <c r="G58" s="76">
        <v>0.5</v>
      </c>
      <c r="H58" s="77">
        <f>IF(G58=1,1,G58*(1+$H$1))</f>
        <v>0.6</v>
      </c>
      <c r="I58" s="76" t="b">
        <v>1</v>
      </c>
      <c r="J58" s="89"/>
      <c r="K58" s="76"/>
      <c r="L58" s="76">
        <f t="shared" si="0"/>
        <v>12</v>
      </c>
      <c r="M58" s="76">
        <f t="shared" si="1"/>
        <v>12</v>
      </c>
      <c r="N58" s="81">
        <f t="shared" si="2"/>
        <v>12</v>
      </c>
      <c r="O58" s="90">
        <f>1/(TRUNC($R$1/9))</f>
        <v>0.0588235294117647</v>
      </c>
      <c r="P58" s="91">
        <f>IF(G58=1,1/COUNTIF($G$53:$G$59,1),G58/2*$R$1/161*(PI()/10))</f>
        <v>0.0785398163397448</v>
      </c>
      <c r="Q58" s="91">
        <f>IF(H58=1,1/COUNTIF($G$53:$G$59,1),H58/2*$R$1/161*(PI()/10))</f>
        <v>0.0942477796076938</v>
      </c>
      <c r="R58" s="98">
        <f t="shared" si="3"/>
        <v>0.00461998919645558</v>
      </c>
      <c r="S58" s="98">
        <f t="shared" si="4"/>
        <v>0.00554398703574669</v>
      </c>
    </row>
    <row r="59" spans="1:19">
      <c r="A59" s="83">
        <v>9</v>
      </c>
      <c r="B59" s="76" t="s">
        <v>130</v>
      </c>
      <c r="C59" s="76" t="s">
        <v>131</v>
      </c>
      <c r="D59" s="76">
        <v>1</v>
      </c>
      <c r="E59" s="76">
        <v>10</v>
      </c>
      <c r="F59" s="76">
        <v>10</v>
      </c>
      <c r="G59" s="76">
        <v>0.3</v>
      </c>
      <c r="H59" s="77">
        <f>IF(G59=1,1,G59*(1+$H$1))</f>
        <v>0.36</v>
      </c>
      <c r="I59" s="76" t="b">
        <v>1</v>
      </c>
      <c r="J59" s="89"/>
      <c r="K59" s="76"/>
      <c r="L59" s="76">
        <f t="shared" si="0"/>
        <v>10</v>
      </c>
      <c r="M59" s="76">
        <f t="shared" si="1"/>
        <v>10</v>
      </c>
      <c r="N59" s="81">
        <f t="shared" si="2"/>
        <v>10</v>
      </c>
      <c r="O59" s="90">
        <f>1/(TRUNC($R$1/9))</f>
        <v>0.0588235294117647</v>
      </c>
      <c r="P59" s="91">
        <f>IF(G59=1,1/COUNTIF($G$53:$G$59,1),G59/2*$R$1/161*(PI()/10))</f>
        <v>0.0471238898038469</v>
      </c>
      <c r="Q59" s="91">
        <f>IF(H59=1,1/COUNTIF($G$53:$G$59,1),H59/2*$R$1/161*(PI()/10))</f>
        <v>0.0565486677646163</v>
      </c>
      <c r="R59" s="98">
        <f t="shared" si="3"/>
        <v>0.00277199351787335</v>
      </c>
      <c r="S59" s="98">
        <f t="shared" si="4"/>
        <v>0.00332639222144802</v>
      </c>
    </row>
    <row r="60" spans="1:19">
      <c r="A60" s="21">
        <v>10</v>
      </c>
      <c r="B60" s="11" t="s">
        <v>132</v>
      </c>
      <c r="C60" s="11" t="s">
        <v>133</v>
      </c>
      <c r="D60" s="11">
        <v>10</v>
      </c>
      <c r="E60" s="11">
        <v>74</v>
      </c>
      <c r="F60" s="11">
        <v>75</v>
      </c>
      <c r="G60" s="11">
        <v>1</v>
      </c>
      <c r="H60" s="79">
        <f>IF(G60=1,1,G60*(1+$H$1))</f>
        <v>1</v>
      </c>
      <c r="I60" s="11"/>
      <c r="J60" s="92"/>
      <c r="K60" s="11"/>
      <c r="L60" s="11">
        <f t="shared" si="0"/>
        <v>740</v>
      </c>
      <c r="M60" s="11">
        <f t="shared" si="1"/>
        <v>750</v>
      </c>
      <c r="N60" s="2">
        <f t="shared" si="2"/>
        <v>745</v>
      </c>
      <c r="O60" s="93">
        <f>1/(TRUNC($R$1/9))</f>
        <v>0.0588235294117647</v>
      </c>
      <c r="P60" s="94">
        <f>IF(G60=1,1/COUNTIF($G$60:$G$65,1),G60/2*$R$1/161*(PI()/10))</f>
        <v>0.2</v>
      </c>
      <c r="Q60" s="94">
        <f>IF(H60=1,1/COUNTIF($G$60:$G$65,1),H60/2*$R$1/161*(PI()/10))</f>
        <v>0.2</v>
      </c>
      <c r="R60" s="99">
        <f t="shared" si="3"/>
        <v>0.0117647058823529</v>
      </c>
      <c r="S60" s="99">
        <f t="shared" si="4"/>
        <v>0.0117647058823529</v>
      </c>
    </row>
    <row r="61" spans="1:19">
      <c r="A61" s="21">
        <v>10</v>
      </c>
      <c r="B61" s="85" t="s">
        <v>134</v>
      </c>
      <c r="C61" s="86" t="s">
        <v>135</v>
      </c>
      <c r="D61" s="11">
        <v>10</v>
      </c>
      <c r="E61" s="11">
        <v>63</v>
      </c>
      <c r="F61" s="11">
        <v>67</v>
      </c>
      <c r="G61" s="11">
        <v>1</v>
      </c>
      <c r="H61" s="79">
        <f>IF(G61=1,1,G61*(1+$H$1))</f>
        <v>1</v>
      </c>
      <c r="I61" s="11"/>
      <c r="J61" s="92"/>
      <c r="K61" s="11"/>
      <c r="L61" s="11">
        <f t="shared" si="0"/>
        <v>630</v>
      </c>
      <c r="M61" s="11">
        <f t="shared" si="1"/>
        <v>670</v>
      </c>
      <c r="N61" s="2">
        <f t="shared" si="2"/>
        <v>650</v>
      </c>
      <c r="O61" s="93">
        <f>1/(TRUNC($R$1/9))</f>
        <v>0.0588235294117647</v>
      </c>
      <c r="P61" s="94">
        <f>IF(G61=1,1/COUNTIF($G$60:$G$65,1),G61/2*$R$1/161*(PI()/10))</f>
        <v>0.2</v>
      </c>
      <c r="Q61" s="94">
        <f>IF(H61=1,1/COUNTIF($G$60:$G$65,1),H61/2*$R$1/161*(PI()/10))</f>
        <v>0.2</v>
      </c>
      <c r="R61" s="99">
        <f t="shared" si="3"/>
        <v>0.0117647058823529</v>
      </c>
      <c r="S61" s="99">
        <f t="shared" si="4"/>
        <v>0.0117647058823529</v>
      </c>
    </row>
    <row r="62" spans="1:19">
      <c r="A62" s="21">
        <v>10</v>
      </c>
      <c r="B62" s="11" t="s">
        <v>136</v>
      </c>
      <c r="C62" s="11" t="s">
        <v>137</v>
      </c>
      <c r="D62" s="11">
        <v>10</v>
      </c>
      <c r="E62" s="11">
        <v>61</v>
      </c>
      <c r="F62" s="11">
        <v>65</v>
      </c>
      <c r="G62" s="11">
        <v>1</v>
      </c>
      <c r="H62" s="79">
        <f>IF(G62=1,1,G62*(1+$H$1))</f>
        <v>1</v>
      </c>
      <c r="I62" s="11"/>
      <c r="J62" s="92"/>
      <c r="K62" s="11"/>
      <c r="L62" s="11">
        <f t="shared" si="0"/>
        <v>610</v>
      </c>
      <c r="M62" s="11">
        <f t="shared" si="1"/>
        <v>650</v>
      </c>
      <c r="N62" s="2">
        <f t="shared" si="2"/>
        <v>630</v>
      </c>
      <c r="O62" s="93">
        <f>1/(TRUNC($R$1/9))</f>
        <v>0.0588235294117647</v>
      </c>
      <c r="P62" s="94">
        <f>IF(G62=1,1/COUNTIF($G$60:$G$65,1),G62/2*$R$1/161*(PI()/10))</f>
        <v>0.2</v>
      </c>
      <c r="Q62" s="94">
        <f>IF(H62=1,1/COUNTIF($G$60:$G$65,1),H62/2*$R$1/161*(PI()/10))</f>
        <v>0.2</v>
      </c>
      <c r="R62" s="99">
        <f t="shared" si="3"/>
        <v>0.0117647058823529</v>
      </c>
      <c r="S62" s="99">
        <f t="shared" si="4"/>
        <v>0.0117647058823529</v>
      </c>
    </row>
    <row r="63" ht="42.75" spans="1:19">
      <c r="A63" s="21">
        <v>10</v>
      </c>
      <c r="B63" s="2" t="s">
        <v>138</v>
      </c>
      <c r="C63" s="3" t="s">
        <v>139</v>
      </c>
      <c r="D63" s="11">
        <v>10</v>
      </c>
      <c r="E63" s="11">
        <v>69</v>
      </c>
      <c r="F63" s="11">
        <v>76</v>
      </c>
      <c r="G63" s="11">
        <v>1</v>
      </c>
      <c r="H63" s="79">
        <f>IF(G63=1,1,G63*(1+$H$1))</f>
        <v>1</v>
      </c>
      <c r="I63" s="11"/>
      <c r="J63" s="92"/>
      <c r="K63" s="11"/>
      <c r="L63" s="11">
        <f t="shared" si="0"/>
        <v>690</v>
      </c>
      <c r="M63" s="11">
        <f t="shared" si="1"/>
        <v>760</v>
      </c>
      <c r="N63" s="2">
        <f t="shared" si="2"/>
        <v>725</v>
      </c>
      <c r="O63" s="93">
        <f>1/(TRUNC($R$1/9))</f>
        <v>0.0588235294117647</v>
      </c>
      <c r="P63" s="94">
        <f>IF(G63=1,1/COUNTIF($G$60:$G$65,1),G63/2*$R$1/161*(PI()/10))</f>
        <v>0.2</v>
      </c>
      <c r="Q63" s="94">
        <f>IF(H63=1,1/COUNTIF($G$60:$G$65,1),H63/2*$R$1/161*(PI()/10))</f>
        <v>0.2</v>
      </c>
      <c r="R63" s="99">
        <f t="shared" si="3"/>
        <v>0.0117647058823529</v>
      </c>
      <c r="S63" s="99">
        <f t="shared" si="4"/>
        <v>0.0117647058823529</v>
      </c>
    </row>
    <row r="64" spans="1:19">
      <c r="A64" s="21">
        <v>10</v>
      </c>
      <c r="B64" s="85" t="s">
        <v>140</v>
      </c>
      <c r="C64" s="86" t="s">
        <v>141</v>
      </c>
      <c r="D64" s="11">
        <v>10</v>
      </c>
      <c r="E64" s="2">
        <v>89</v>
      </c>
      <c r="F64" s="2">
        <v>99</v>
      </c>
      <c r="G64" s="11">
        <v>1</v>
      </c>
      <c r="H64" s="79">
        <f>IF(G64=1,1,G64*(1+$H$1))</f>
        <v>1</v>
      </c>
      <c r="I64" s="2"/>
      <c r="J64" s="95"/>
      <c r="K64" s="2"/>
      <c r="L64" s="11">
        <f t="shared" si="0"/>
        <v>890</v>
      </c>
      <c r="M64" s="11">
        <f t="shared" si="1"/>
        <v>990</v>
      </c>
      <c r="N64" s="2">
        <f t="shared" si="2"/>
        <v>940</v>
      </c>
      <c r="O64" s="93">
        <f>1/(TRUNC($R$1/9))</f>
        <v>0.0588235294117647</v>
      </c>
      <c r="P64" s="94">
        <f>IF(G64=1,1/COUNTIF($G$60:$G$65,1),G64/2*$R$1/161*(PI()/10))</f>
        <v>0.2</v>
      </c>
      <c r="Q64" s="94">
        <f>IF(H64=1,1/COUNTIF($G$60:$G$65,1),H64/2*$R$1/161*(PI()/10))</f>
        <v>0.2</v>
      </c>
      <c r="R64" s="99">
        <f t="shared" si="3"/>
        <v>0.0117647058823529</v>
      </c>
      <c r="S64" s="99">
        <f t="shared" si="4"/>
        <v>0.0117647058823529</v>
      </c>
    </row>
    <row r="65" ht="28.5" spans="1:19">
      <c r="A65" s="83">
        <v>10</v>
      </c>
      <c r="B65" s="81" t="s">
        <v>142</v>
      </c>
      <c r="C65" s="82" t="s">
        <v>143</v>
      </c>
      <c r="D65" s="76">
        <v>1</v>
      </c>
      <c r="E65" s="76">
        <v>12</v>
      </c>
      <c r="F65" s="76">
        <v>12</v>
      </c>
      <c r="G65" s="76">
        <v>0.5</v>
      </c>
      <c r="H65" s="77">
        <f>IF(G65=1,1,G65*(1+$H$1))</f>
        <v>0.6</v>
      </c>
      <c r="I65" s="76" t="b">
        <v>1</v>
      </c>
      <c r="J65" s="89"/>
      <c r="K65" s="76"/>
      <c r="L65" s="76">
        <f t="shared" si="0"/>
        <v>12</v>
      </c>
      <c r="M65" s="76">
        <f t="shared" si="1"/>
        <v>12</v>
      </c>
      <c r="N65" s="81">
        <f t="shared" si="2"/>
        <v>12</v>
      </c>
      <c r="O65" s="90">
        <f>1/(TRUNC($R$1/9))</f>
        <v>0.0588235294117647</v>
      </c>
      <c r="P65" s="91">
        <f>IF(G65=1,1/COUNTIF($G$60:$G$65,1),G65/2*$R$1/161*(PI()/10))</f>
        <v>0.0785398163397448</v>
      </c>
      <c r="Q65" s="91">
        <f>IF(H65=1,1/COUNTIF($G$60:$G$65,1),H65/2*$R$1/161*(PI()/10))</f>
        <v>0.0942477796076938</v>
      </c>
      <c r="R65" s="98">
        <f t="shared" si="3"/>
        <v>0.00461998919645558</v>
      </c>
      <c r="S65" s="98">
        <f t="shared" si="4"/>
        <v>0.00554398703574669</v>
      </c>
    </row>
    <row r="66" spans="1:19">
      <c r="A66" s="83">
        <v>11</v>
      </c>
      <c r="B66" s="76" t="s">
        <v>144</v>
      </c>
      <c r="C66" s="76" t="s">
        <v>145</v>
      </c>
      <c r="D66" s="76">
        <v>1</v>
      </c>
      <c r="E66" s="76">
        <v>10</v>
      </c>
      <c r="F66" s="76">
        <v>10</v>
      </c>
      <c r="G66" s="76">
        <v>1</v>
      </c>
      <c r="H66" s="77">
        <f>IF(G66=1,1,G66*(1+$H$1))</f>
        <v>1</v>
      </c>
      <c r="I66" s="76" t="b">
        <v>1</v>
      </c>
      <c r="J66" s="89"/>
      <c r="K66" s="76"/>
      <c r="L66" s="76">
        <f t="shared" ref="L66:L113" si="5">D66*E66</f>
        <v>10</v>
      </c>
      <c r="M66" s="76">
        <f t="shared" ref="M66:M113" si="6">D66*F66</f>
        <v>10</v>
      </c>
      <c r="N66" s="81">
        <f t="shared" ref="N66:N113" si="7">AVERAGE(L66,M66)</f>
        <v>10</v>
      </c>
      <c r="O66" s="90">
        <f>1/(TRUNC($R$1/9))</f>
        <v>0.0588235294117647</v>
      </c>
      <c r="P66" s="91">
        <f>IF(G66=1,1/COUNTIF($G$66:$G$72,1),G66/2*$R$1/161*(PI()/10))</f>
        <v>0.166666666666667</v>
      </c>
      <c r="Q66" s="91">
        <f>IF(H66=1,1/COUNTIF($G$66:$G$72,1),H66/2*$R$1/161*(PI()/10))</f>
        <v>0.166666666666667</v>
      </c>
      <c r="R66" s="98">
        <f t="shared" ref="R66:R113" si="8">O66*P66</f>
        <v>0.00980392156862745</v>
      </c>
      <c r="S66" s="98">
        <f t="shared" ref="S66:S113" si="9">O66*Q66</f>
        <v>0.00980392156862745</v>
      </c>
    </row>
    <row r="67" spans="1:19">
      <c r="A67" s="21">
        <v>11</v>
      </c>
      <c r="B67" s="2" t="s">
        <v>146</v>
      </c>
      <c r="C67" s="3" t="s">
        <v>147</v>
      </c>
      <c r="D67" s="11">
        <v>11</v>
      </c>
      <c r="E67" s="2">
        <v>77</v>
      </c>
      <c r="F67" s="2">
        <v>84</v>
      </c>
      <c r="G67" s="11">
        <v>1</v>
      </c>
      <c r="H67" s="79">
        <f>IF(G67=1,1,G67*(1+$H$1))</f>
        <v>1</v>
      </c>
      <c r="I67" s="2"/>
      <c r="J67" s="95"/>
      <c r="K67" s="2"/>
      <c r="L67" s="11">
        <f t="shared" si="5"/>
        <v>847</v>
      </c>
      <c r="M67" s="11">
        <f t="shared" si="6"/>
        <v>924</v>
      </c>
      <c r="N67" s="2">
        <f t="shared" si="7"/>
        <v>885.5</v>
      </c>
      <c r="O67" s="93">
        <f>1/(TRUNC($R$1/9))</f>
        <v>0.0588235294117647</v>
      </c>
      <c r="P67" s="94">
        <f>IF(G67=1,1/COUNTIF($G$66:$G$72,1),G67/2*$R$1/161*(PI()/10))</f>
        <v>0.166666666666667</v>
      </c>
      <c r="Q67" s="94">
        <f>IF(H67=1,1/COUNTIF($G$66:$G$72,1),H67/2*$R$1/161*(PI()/10))</f>
        <v>0.166666666666667</v>
      </c>
      <c r="R67" s="99">
        <f t="shared" si="8"/>
        <v>0.00980392156862745</v>
      </c>
      <c r="S67" s="99">
        <f t="shared" si="9"/>
        <v>0.00980392156862745</v>
      </c>
    </row>
    <row r="68" spans="1:19">
      <c r="A68" s="21">
        <v>11</v>
      </c>
      <c r="B68" s="2" t="s">
        <v>148</v>
      </c>
      <c r="C68" s="3" t="s">
        <v>149</v>
      </c>
      <c r="D68" s="11">
        <v>11</v>
      </c>
      <c r="E68" s="2">
        <v>74</v>
      </c>
      <c r="F68" s="2">
        <v>97</v>
      </c>
      <c r="G68" s="11">
        <v>1</v>
      </c>
      <c r="H68" s="79">
        <f>IF(G68=1,1,G68*(1+$H$1))</f>
        <v>1</v>
      </c>
      <c r="I68" s="2"/>
      <c r="J68" s="95"/>
      <c r="K68" s="2"/>
      <c r="L68" s="11">
        <f t="shared" si="5"/>
        <v>814</v>
      </c>
      <c r="M68" s="11">
        <f t="shared" si="6"/>
        <v>1067</v>
      </c>
      <c r="N68" s="2">
        <f t="shared" si="7"/>
        <v>940.5</v>
      </c>
      <c r="O68" s="93">
        <f>1/(TRUNC($R$1/9))</f>
        <v>0.0588235294117647</v>
      </c>
      <c r="P68" s="94">
        <f>IF(G68=1,1/COUNTIF($G$66:$G$72,1),G68/2*$R$1/161*(PI()/10))</f>
        <v>0.166666666666667</v>
      </c>
      <c r="Q68" s="94">
        <f>IF(H68=1,1/COUNTIF($G$66:$G$72,1),H68/2*$R$1/161*(PI()/10))</f>
        <v>0.166666666666667</v>
      </c>
      <c r="R68" s="99">
        <f t="shared" si="8"/>
        <v>0.00980392156862745</v>
      </c>
      <c r="S68" s="99">
        <f t="shared" si="9"/>
        <v>0.00980392156862745</v>
      </c>
    </row>
    <row r="69" spans="1:19">
      <c r="A69" s="21">
        <v>11</v>
      </c>
      <c r="B69" s="2" t="s">
        <v>150</v>
      </c>
      <c r="C69" s="3" t="s">
        <v>151</v>
      </c>
      <c r="D69" s="11">
        <v>11</v>
      </c>
      <c r="E69" s="11">
        <v>74</v>
      </c>
      <c r="F69" s="11">
        <v>93</v>
      </c>
      <c r="G69" s="11">
        <v>1</v>
      </c>
      <c r="H69" s="79">
        <f>IF(G69=1,1,G69*(1+$H$1))</f>
        <v>1</v>
      </c>
      <c r="I69" s="2"/>
      <c r="J69" s="95"/>
      <c r="K69" s="2"/>
      <c r="L69" s="11">
        <f t="shared" si="5"/>
        <v>814</v>
      </c>
      <c r="M69" s="11">
        <f t="shared" si="6"/>
        <v>1023</v>
      </c>
      <c r="N69" s="2">
        <f t="shared" si="7"/>
        <v>918.5</v>
      </c>
      <c r="O69" s="93">
        <f>1/(TRUNC($R$1/9))</f>
        <v>0.0588235294117647</v>
      </c>
      <c r="P69" s="94">
        <f>IF(G69=1,1/COUNTIF($G$66:$G$72,1),G69/2*$R$1/161*(PI()/10))</f>
        <v>0.166666666666667</v>
      </c>
      <c r="Q69" s="94">
        <f>IF(H69=1,1/COUNTIF($G$66:$G$72,1),H69/2*$R$1/161*(PI()/10))</f>
        <v>0.166666666666667</v>
      </c>
      <c r="R69" s="99">
        <f t="shared" si="8"/>
        <v>0.00980392156862745</v>
      </c>
      <c r="S69" s="99">
        <f t="shared" si="9"/>
        <v>0.00980392156862745</v>
      </c>
    </row>
    <row r="70" spans="1:19">
      <c r="A70" s="21">
        <v>11</v>
      </c>
      <c r="B70" s="85" t="s">
        <v>152</v>
      </c>
      <c r="C70" s="85" t="s">
        <v>153</v>
      </c>
      <c r="D70" s="11">
        <v>11</v>
      </c>
      <c r="E70" s="2">
        <v>71</v>
      </c>
      <c r="F70" s="2">
        <v>72</v>
      </c>
      <c r="G70" s="11">
        <v>1</v>
      </c>
      <c r="H70" s="79">
        <f>IF(G70=1,1,G70*(1+$H$1))</f>
        <v>1</v>
      </c>
      <c r="I70" s="2"/>
      <c r="J70" s="95"/>
      <c r="K70" s="2"/>
      <c r="L70" s="11">
        <f t="shared" si="5"/>
        <v>781</v>
      </c>
      <c r="M70" s="11">
        <f t="shared" si="6"/>
        <v>792</v>
      </c>
      <c r="N70" s="2">
        <f t="shared" si="7"/>
        <v>786.5</v>
      </c>
      <c r="O70" s="93">
        <f>1/(TRUNC($R$1/9))</f>
        <v>0.0588235294117647</v>
      </c>
      <c r="P70" s="94">
        <f>IF(G70=1,1/COUNTIF($G$66:$G$72,1),G70/2*$R$1/161*(PI()/10))</f>
        <v>0.166666666666667</v>
      </c>
      <c r="Q70" s="94">
        <f>IF(H70=1,1/COUNTIF($G$66:$G$72,1),H70/2*$R$1/161*(PI()/10))</f>
        <v>0.166666666666667</v>
      </c>
      <c r="R70" s="99">
        <f t="shared" si="8"/>
        <v>0.00980392156862745</v>
      </c>
      <c r="S70" s="99">
        <f t="shared" si="9"/>
        <v>0.00980392156862745</v>
      </c>
    </row>
    <row r="71" spans="1:19">
      <c r="A71" s="21">
        <v>11</v>
      </c>
      <c r="B71" s="2" t="s">
        <v>154</v>
      </c>
      <c r="C71" s="2" t="s">
        <v>155</v>
      </c>
      <c r="D71" s="11">
        <v>11</v>
      </c>
      <c r="E71" s="2">
        <v>88</v>
      </c>
      <c r="F71" s="2">
        <v>92</v>
      </c>
      <c r="G71" s="11">
        <v>1</v>
      </c>
      <c r="H71" s="79">
        <f>IF(G71=1,1,G71*(1+$H$1))</f>
        <v>1</v>
      </c>
      <c r="I71" s="2"/>
      <c r="J71" s="95"/>
      <c r="K71" s="2"/>
      <c r="L71" s="11">
        <f t="shared" si="5"/>
        <v>968</v>
      </c>
      <c r="M71" s="11">
        <f t="shared" si="6"/>
        <v>1012</v>
      </c>
      <c r="N71" s="2">
        <f t="shared" si="7"/>
        <v>990</v>
      </c>
      <c r="O71" s="93">
        <f>1/(TRUNC($R$1/9))</f>
        <v>0.0588235294117647</v>
      </c>
      <c r="P71" s="94">
        <f>IF(G71=1,1/COUNTIF($G$66:$G$72,1),G71/2*$R$1/161*(PI()/10))</f>
        <v>0.166666666666667</v>
      </c>
      <c r="Q71" s="94">
        <f>IF(H71=1,1/COUNTIF($G$66:$G$72,1),H71/2*$R$1/161*(PI()/10))</f>
        <v>0.166666666666667</v>
      </c>
      <c r="R71" s="99">
        <f t="shared" si="8"/>
        <v>0.00980392156862745</v>
      </c>
      <c r="S71" s="99">
        <f t="shared" si="9"/>
        <v>0.00980392156862745</v>
      </c>
    </row>
    <row r="72" spans="1:19">
      <c r="A72" s="83">
        <v>11</v>
      </c>
      <c r="B72" s="76" t="s">
        <v>156</v>
      </c>
      <c r="C72" s="76" t="s">
        <v>157</v>
      </c>
      <c r="D72" s="76">
        <v>1</v>
      </c>
      <c r="E72" s="76">
        <v>10</v>
      </c>
      <c r="F72" s="76">
        <v>10</v>
      </c>
      <c r="G72" s="76">
        <v>0.6</v>
      </c>
      <c r="H72" s="77">
        <f>IF(G72=1,1,G72*(1+$H$1))</f>
        <v>0.72</v>
      </c>
      <c r="I72" s="76" t="b">
        <v>1</v>
      </c>
      <c r="J72" s="89"/>
      <c r="K72" s="76"/>
      <c r="L72" s="76">
        <f t="shared" si="5"/>
        <v>10</v>
      </c>
      <c r="M72" s="76">
        <f t="shared" si="6"/>
        <v>10</v>
      </c>
      <c r="N72" s="81">
        <f t="shared" si="7"/>
        <v>10</v>
      </c>
      <c r="O72" s="90">
        <f>1/(TRUNC($R$1/9))</f>
        <v>0.0588235294117647</v>
      </c>
      <c r="P72" s="91">
        <f>IF(G72=1,1/COUNTIF($G$66:$G$72,1),G72/2*$R$1/161*(PI()/10))</f>
        <v>0.0942477796076938</v>
      </c>
      <c r="Q72" s="91">
        <f>IF(H72=1,1/COUNTIF($G$66:$G$72,1),H72/2*$R$1/161*(PI()/10))</f>
        <v>0.113097335529233</v>
      </c>
      <c r="R72" s="98">
        <f t="shared" si="8"/>
        <v>0.00554398703574669</v>
      </c>
      <c r="S72" s="98">
        <f t="shared" si="9"/>
        <v>0.00665278444289603</v>
      </c>
    </row>
    <row r="73" spans="1:19">
      <c r="A73" s="21">
        <v>12</v>
      </c>
      <c r="B73" s="2" t="s">
        <v>158</v>
      </c>
      <c r="C73" s="3" t="s">
        <v>159</v>
      </c>
      <c r="D73" s="11">
        <v>12</v>
      </c>
      <c r="E73" s="2">
        <v>84</v>
      </c>
      <c r="F73" s="2">
        <v>86</v>
      </c>
      <c r="G73" s="11">
        <v>1</v>
      </c>
      <c r="H73" s="79">
        <f>IF(G73=1,1,G73*(1+$H$1))</f>
        <v>1</v>
      </c>
      <c r="I73" s="2"/>
      <c r="J73" s="95"/>
      <c r="K73" s="2"/>
      <c r="L73" s="11">
        <f t="shared" si="5"/>
        <v>1008</v>
      </c>
      <c r="M73" s="11">
        <f t="shared" si="6"/>
        <v>1032</v>
      </c>
      <c r="N73" s="2">
        <f t="shared" si="7"/>
        <v>1020</v>
      </c>
      <c r="O73" s="93">
        <f>1/(TRUNC($R$1/9))</f>
        <v>0.0588235294117647</v>
      </c>
      <c r="P73" s="94">
        <f>IF(G73=1,1/COUNTIF($G$73:$G$78,1),G73/2*$R$1/161*(PI()/10))</f>
        <v>0.25</v>
      </c>
      <c r="Q73" s="94">
        <f>IF(H73=1,1/COUNTIF($G$73:$G$78,1),H73/2*$R$1/161*(PI()/10))</f>
        <v>0.25</v>
      </c>
      <c r="R73" s="99">
        <f t="shared" si="8"/>
        <v>0.0147058823529412</v>
      </c>
      <c r="S73" s="99">
        <f t="shared" si="9"/>
        <v>0.0147058823529412</v>
      </c>
    </row>
    <row r="74" spans="1:19">
      <c r="A74" s="83">
        <v>12</v>
      </c>
      <c r="B74" s="76" t="s">
        <v>160</v>
      </c>
      <c r="C74" s="100" t="s">
        <v>161</v>
      </c>
      <c r="D74" s="76">
        <v>1</v>
      </c>
      <c r="E74" s="76">
        <v>8</v>
      </c>
      <c r="F74" s="76">
        <v>8</v>
      </c>
      <c r="G74" s="76">
        <v>1</v>
      </c>
      <c r="H74" s="77">
        <f>IF(G74=1,1,G74*(1+$H$1))</f>
        <v>1</v>
      </c>
      <c r="I74" s="76" t="b">
        <v>1</v>
      </c>
      <c r="J74" s="89"/>
      <c r="K74" s="76"/>
      <c r="L74" s="76">
        <f t="shared" si="5"/>
        <v>8</v>
      </c>
      <c r="M74" s="76">
        <f t="shared" si="6"/>
        <v>8</v>
      </c>
      <c r="N74" s="81">
        <f t="shared" si="7"/>
        <v>8</v>
      </c>
      <c r="O74" s="90">
        <f>1/(TRUNC($R$1/9))</f>
        <v>0.0588235294117647</v>
      </c>
      <c r="P74" s="91">
        <f>IF(G74=1,1/COUNTIF($G$73:$G$78,1),G74/2*$R$1/161*(PI()/10))</f>
        <v>0.25</v>
      </c>
      <c r="Q74" s="91">
        <f>IF(H74=1,1/COUNTIF($G$73:$G$78,1),H74/2*$R$1/161*(PI()/10))</f>
        <v>0.25</v>
      </c>
      <c r="R74" s="98">
        <f t="shared" si="8"/>
        <v>0.0147058823529412</v>
      </c>
      <c r="S74" s="98">
        <f t="shared" si="9"/>
        <v>0.0147058823529412</v>
      </c>
    </row>
    <row r="75" spans="1:19">
      <c r="A75" s="21">
        <v>12</v>
      </c>
      <c r="B75" s="2" t="s">
        <v>162</v>
      </c>
      <c r="C75" s="3" t="s">
        <v>163</v>
      </c>
      <c r="D75" s="11">
        <v>12</v>
      </c>
      <c r="E75" s="2">
        <v>86</v>
      </c>
      <c r="F75" s="2">
        <v>95</v>
      </c>
      <c r="G75" s="11">
        <v>1</v>
      </c>
      <c r="H75" s="79">
        <f>IF(G75=1,1,G75*(1+$H$1))</f>
        <v>1</v>
      </c>
      <c r="I75" s="2"/>
      <c r="J75" s="95"/>
      <c r="K75" s="2"/>
      <c r="L75" s="11">
        <f t="shared" si="5"/>
        <v>1032</v>
      </c>
      <c r="M75" s="11">
        <f t="shared" si="6"/>
        <v>1140</v>
      </c>
      <c r="N75" s="2">
        <f t="shared" si="7"/>
        <v>1086</v>
      </c>
      <c r="O75" s="93">
        <f>1/(TRUNC($R$1/9))</f>
        <v>0.0588235294117647</v>
      </c>
      <c r="P75" s="94">
        <f>IF(G75=1,1/COUNTIF($G$73:$G$78,1),G75/2*$R$1/161*(PI()/10))</f>
        <v>0.25</v>
      </c>
      <c r="Q75" s="94">
        <f>IF(H75=1,1/COUNTIF($G$73:$G$78,1),H75/2*$R$1/161*(PI()/10))</f>
        <v>0.25</v>
      </c>
      <c r="R75" s="99">
        <f t="shared" si="8"/>
        <v>0.0147058823529412</v>
      </c>
      <c r="S75" s="99">
        <f t="shared" si="9"/>
        <v>0.0147058823529412</v>
      </c>
    </row>
    <row r="76" spans="1:19">
      <c r="A76" s="21">
        <v>12</v>
      </c>
      <c r="B76" s="2" t="s">
        <v>164</v>
      </c>
      <c r="C76" s="3" t="s">
        <v>165</v>
      </c>
      <c r="D76" s="11">
        <v>12</v>
      </c>
      <c r="E76" s="2">
        <v>87</v>
      </c>
      <c r="F76" s="2">
        <v>88</v>
      </c>
      <c r="G76" s="11">
        <v>1</v>
      </c>
      <c r="H76" s="79">
        <f>IF(G76=1,1,G76*(1+$H$1))</f>
        <v>1</v>
      </c>
      <c r="I76" s="2"/>
      <c r="J76" s="95"/>
      <c r="K76" s="2"/>
      <c r="L76" s="11">
        <f t="shared" si="5"/>
        <v>1044</v>
      </c>
      <c r="M76" s="11">
        <f t="shared" si="6"/>
        <v>1056</v>
      </c>
      <c r="N76" s="2">
        <f t="shared" si="7"/>
        <v>1050</v>
      </c>
      <c r="O76" s="93">
        <f>1/(TRUNC($R$1/9))</f>
        <v>0.0588235294117647</v>
      </c>
      <c r="P76" s="94">
        <f>IF(G76=1,1/COUNTIF($G$73:$G$78,1),G76/2*$R$1/161*(PI()/10))</f>
        <v>0.25</v>
      </c>
      <c r="Q76" s="94">
        <f>IF(H76=1,1/COUNTIF($G$73:$G$78,1),H76/2*$R$1/161*(PI()/10))</f>
        <v>0.25</v>
      </c>
      <c r="R76" s="99">
        <f t="shared" si="8"/>
        <v>0.0147058823529412</v>
      </c>
      <c r="S76" s="99">
        <f t="shared" si="9"/>
        <v>0.0147058823529412</v>
      </c>
    </row>
    <row r="77" ht="28.5" spans="1:19">
      <c r="A77" s="83">
        <v>12</v>
      </c>
      <c r="B77" s="85" t="s">
        <v>166</v>
      </c>
      <c r="C77" s="13" t="s">
        <v>167</v>
      </c>
      <c r="D77" s="76">
        <v>1</v>
      </c>
      <c r="E77" s="81">
        <v>20</v>
      </c>
      <c r="F77" s="81">
        <v>20</v>
      </c>
      <c r="G77" s="76">
        <v>0.6</v>
      </c>
      <c r="H77" s="77">
        <f>IF(G77=1,1,G77*(1+$H$1))</f>
        <v>0.72</v>
      </c>
      <c r="I77" s="76" t="b">
        <v>1</v>
      </c>
      <c r="J77" s="89"/>
      <c r="K77" s="81"/>
      <c r="L77" s="76">
        <f t="shared" si="5"/>
        <v>20</v>
      </c>
      <c r="M77" s="76">
        <f t="shared" si="6"/>
        <v>20</v>
      </c>
      <c r="N77" s="81">
        <f t="shared" si="7"/>
        <v>20</v>
      </c>
      <c r="O77" s="90">
        <f>1/(TRUNC($R$1/9))</f>
        <v>0.0588235294117647</v>
      </c>
      <c r="P77" s="91">
        <f>IF(G77=1,1/COUNTIF($G$73:$G$78,1),G77/2*$R$1/161*(PI()/10))</f>
        <v>0.0942477796076938</v>
      </c>
      <c r="Q77" s="91">
        <f>IF(H77=1,1/COUNTIF($G$73:$G$78,1),H77/2*$R$1/161*(PI()/10))</f>
        <v>0.113097335529233</v>
      </c>
      <c r="R77" s="98">
        <f t="shared" si="8"/>
        <v>0.00554398703574669</v>
      </c>
      <c r="S77" s="98">
        <f t="shared" si="9"/>
        <v>0.00665278444289603</v>
      </c>
    </row>
    <row r="78" ht="28.5" spans="1:19">
      <c r="A78" s="83">
        <v>12</v>
      </c>
      <c r="B78" s="85" t="s">
        <v>168</v>
      </c>
      <c r="C78" s="13" t="s">
        <v>169</v>
      </c>
      <c r="D78" s="76">
        <v>1</v>
      </c>
      <c r="E78" s="81">
        <v>112</v>
      </c>
      <c r="F78" s="81">
        <v>113</v>
      </c>
      <c r="G78" s="76">
        <v>0.6</v>
      </c>
      <c r="H78" s="77">
        <f>IF(G78=1,1,G78*(1+$H$1))</f>
        <v>0.72</v>
      </c>
      <c r="I78" s="76" t="b">
        <v>1</v>
      </c>
      <c r="J78" s="89"/>
      <c r="K78" s="81"/>
      <c r="L78" s="76">
        <f t="shared" si="5"/>
        <v>112</v>
      </c>
      <c r="M78" s="76">
        <f t="shared" si="6"/>
        <v>113</v>
      </c>
      <c r="N78" s="81">
        <f t="shared" si="7"/>
        <v>112.5</v>
      </c>
      <c r="O78" s="90">
        <f>1/(TRUNC($R$1/9))</f>
        <v>0.0588235294117647</v>
      </c>
      <c r="P78" s="91">
        <f>IF(G78=1,1/COUNTIF($G$73:$G$78,1),G78/2*$R$1/161*(PI()/10))</f>
        <v>0.0942477796076938</v>
      </c>
      <c r="Q78" s="91">
        <f>IF(H78=1,1/COUNTIF($G$73:$G$78,1),H78/2*$R$1/161*(PI()/10))</f>
        <v>0.113097335529233</v>
      </c>
      <c r="R78" s="98">
        <f t="shared" si="8"/>
        <v>0.00554398703574669</v>
      </c>
      <c r="S78" s="98">
        <f t="shared" si="9"/>
        <v>0.00665278444289603</v>
      </c>
    </row>
    <row r="79" spans="1:19">
      <c r="A79" s="21">
        <v>13</v>
      </c>
      <c r="B79" s="2" t="s">
        <v>170</v>
      </c>
      <c r="C79" s="3" t="s">
        <v>171</v>
      </c>
      <c r="D79" s="11">
        <v>12</v>
      </c>
      <c r="E79" s="2">
        <v>108</v>
      </c>
      <c r="F79" s="2">
        <v>114</v>
      </c>
      <c r="G79" s="11">
        <v>1</v>
      </c>
      <c r="H79" s="79">
        <f>IF(G79=1,1,G79*(1+$H$1))</f>
        <v>1</v>
      </c>
      <c r="I79" s="2"/>
      <c r="J79" s="95"/>
      <c r="K79" s="2"/>
      <c r="L79" s="11">
        <f t="shared" si="5"/>
        <v>1296</v>
      </c>
      <c r="M79" s="11">
        <f t="shared" si="6"/>
        <v>1368</v>
      </c>
      <c r="N79" s="2">
        <f t="shared" si="7"/>
        <v>1332</v>
      </c>
      <c r="O79" s="93">
        <f>1/(TRUNC($R$1/9))</f>
        <v>0.0588235294117647</v>
      </c>
      <c r="P79" s="94">
        <f>IF(G79=1,1/COUNTIF($G$79:$G$85,1),G79/2*$R$1/161*(PI()/10))</f>
        <v>0.2</v>
      </c>
      <c r="Q79" s="94">
        <f>IF(H79=1,1/COUNTIF($G$79:$G$85,1),H79/2*$R$1/161*(PI()/10))</f>
        <v>0.2</v>
      </c>
      <c r="R79" s="99">
        <f t="shared" si="8"/>
        <v>0.0117647058823529</v>
      </c>
      <c r="S79" s="99">
        <f t="shared" si="9"/>
        <v>0.0117647058823529</v>
      </c>
    </row>
    <row r="80" spans="1:19">
      <c r="A80" s="21">
        <v>13</v>
      </c>
      <c r="B80" s="2" t="s">
        <v>172</v>
      </c>
      <c r="C80" s="3" t="s">
        <v>173</v>
      </c>
      <c r="D80" s="11">
        <v>12</v>
      </c>
      <c r="E80" s="2">
        <v>103</v>
      </c>
      <c r="F80" s="2">
        <v>109</v>
      </c>
      <c r="G80" s="11">
        <v>1</v>
      </c>
      <c r="H80" s="79">
        <f>IF(G80=1,1,G80*(1+$H$1))</f>
        <v>1</v>
      </c>
      <c r="I80" s="2"/>
      <c r="J80" s="95"/>
      <c r="K80" s="2"/>
      <c r="L80" s="11">
        <f t="shared" si="5"/>
        <v>1236</v>
      </c>
      <c r="M80" s="11">
        <f t="shared" si="6"/>
        <v>1308</v>
      </c>
      <c r="N80" s="2">
        <f t="shared" si="7"/>
        <v>1272</v>
      </c>
      <c r="O80" s="93">
        <f>1/(TRUNC($R$1/9))</f>
        <v>0.0588235294117647</v>
      </c>
      <c r="P80" s="94">
        <f>IF(G80=1,1/COUNTIF($G$79:$G$85,1),G80/2*$R$1/161*(PI()/10))</f>
        <v>0.2</v>
      </c>
      <c r="Q80" s="94">
        <f>IF(H80=1,1/COUNTIF($G$79:$G$85,1),H80/2*$R$1/161*(PI()/10))</f>
        <v>0.2</v>
      </c>
      <c r="R80" s="99">
        <f t="shared" si="8"/>
        <v>0.0117647058823529</v>
      </c>
      <c r="S80" s="99">
        <f t="shared" si="9"/>
        <v>0.0117647058823529</v>
      </c>
    </row>
    <row r="81" spans="1:19">
      <c r="A81" s="21">
        <v>13</v>
      </c>
      <c r="B81" s="2" t="s">
        <v>174</v>
      </c>
      <c r="C81" s="3" t="s">
        <v>175</v>
      </c>
      <c r="D81" s="11">
        <v>13</v>
      </c>
      <c r="E81" s="2">
        <v>109</v>
      </c>
      <c r="F81" s="2">
        <v>115</v>
      </c>
      <c r="G81" s="11">
        <v>1</v>
      </c>
      <c r="H81" s="79">
        <f>IF(G81=1,1,G81*(1+$H$1))</f>
        <v>1</v>
      </c>
      <c r="I81" s="2"/>
      <c r="J81" s="95"/>
      <c r="K81" s="2"/>
      <c r="L81" s="11">
        <f t="shared" si="5"/>
        <v>1417</v>
      </c>
      <c r="M81" s="11">
        <f t="shared" si="6"/>
        <v>1495</v>
      </c>
      <c r="N81" s="2">
        <f t="shared" si="7"/>
        <v>1456</v>
      </c>
      <c r="O81" s="93">
        <f>1/(TRUNC($R$1/9))</f>
        <v>0.0588235294117647</v>
      </c>
      <c r="P81" s="94">
        <f>IF(G81=1,1/COUNTIF($G$79:$G$85,1),G81/2*$R$1/161*(PI()/10))</f>
        <v>0.2</v>
      </c>
      <c r="Q81" s="94">
        <f>IF(H81=1,1/COUNTIF($G$79:$G$85,1),H81/2*$R$1/161*(PI()/10))</f>
        <v>0.2</v>
      </c>
      <c r="R81" s="99">
        <f t="shared" si="8"/>
        <v>0.0117647058823529</v>
      </c>
      <c r="S81" s="99">
        <f t="shared" si="9"/>
        <v>0.0117647058823529</v>
      </c>
    </row>
    <row r="82" spans="1:19">
      <c r="A82" s="21">
        <v>13</v>
      </c>
      <c r="B82" s="85" t="s">
        <v>176</v>
      </c>
      <c r="C82" s="85" t="s">
        <v>177</v>
      </c>
      <c r="D82" s="11">
        <v>13</v>
      </c>
      <c r="E82" s="2">
        <v>101</v>
      </c>
      <c r="F82" s="2">
        <v>105</v>
      </c>
      <c r="G82" s="11">
        <v>1</v>
      </c>
      <c r="H82" s="79">
        <f>IF(G82=1,1,G82*(1+$H$1))</f>
        <v>1</v>
      </c>
      <c r="I82" s="2"/>
      <c r="J82" s="95"/>
      <c r="K82" s="2"/>
      <c r="L82" s="11">
        <f t="shared" si="5"/>
        <v>1313</v>
      </c>
      <c r="M82" s="11">
        <f t="shared" si="6"/>
        <v>1365</v>
      </c>
      <c r="N82" s="2">
        <f t="shared" si="7"/>
        <v>1339</v>
      </c>
      <c r="O82" s="93">
        <f>1/(TRUNC($R$1/9))</f>
        <v>0.0588235294117647</v>
      </c>
      <c r="P82" s="94">
        <f>IF(G82=1,1/COUNTIF($G$79:$G$85,1),G82/2*$R$1/161*(PI()/10))</f>
        <v>0.2</v>
      </c>
      <c r="Q82" s="94">
        <f>IF(H82=1,1/COUNTIF($G$79:$G$85,1),H82/2*$R$1/161*(PI()/10))</f>
        <v>0.2</v>
      </c>
      <c r="R82" s="99">
        <f t="shared" si="8"/>
        <v>0.0117647058823529</v>
      </c>
      <c r="S82" s="99">
        <f t="shared" si="9"/>
        <v>0.0117647058823529</v>
      </c>
    </row>
    <row r="83" spans="1:19">
      <c r="A83" s="21">
        <v>13</v>
      </c>
      <c r="B83" s="2" t="s">
        <v>178</v>
      </c>
      <c r="C83" s="3" t="s">
        <v>179</v>
      </c>
      <c r="D83" s="11">
        <v>13</v>
      </c>
      <c r="E83" s="2">
        <v>105</v>
      </c>
      <c r="F83" s="2">
        <v>118</v>
      </c>
      <c r="G83" s="11">
        <v>1</v>
      </c>
      <c r="H83" s="79">
        <f>IF(G83=1,1,G83*(1+$H$1))</f>
        <v>1</v>
      </c>
      <c r="I83" s="2"/>
      <c r="J83" s="95"/>
      <c r="K83" s="2"/>
      <c r="L83" s="11">
        <f t="shared" si="5"/>
        <v>1365</v>
      </c>
      <c r="M83" s="11">
        <f t="shared" si="6"/>
        <v>1534</v>
      </c>
      <c r="N83" s="2">
        <f t="shared" si="7"/>
        <v>1449.5</v>
      </c>
      <c r="O83" s="93">
        <f>1/(TRUNC($R$1/9))</f>
        <v>0.0588235294117647</v>
      </c>
      <c r="P83" s="94">
        <f>IF(G83=1,1/COUNTIF($G$79:$G$85,1),G83/2*$R$1/161*(PI()/10))</f>
        <v>0.2</v>
      </c>
      <c r="Q83" s="94">
        <f>IF(H83=1,1/COUNTIF($G$79:$G$85,1),H83/2*$R$1/161*(PI()/10))</f>
        <v>0.2</v>
      </c>
      <c r="R83" s="99">
        <f t="shared" si="8"/>
        <v>0.0117647058823529</v>
      </c>
      <c r="S83" s="99">
        <f t="shared" si="9"/>
        <v>0.0117647058823529</v>
      </c>
    </row>
    <row r="84" spans="1:19">
      <c r="A84" s="83">
        <v>13</v>
      </c>
      <c r="B84" s="85" t="s">
        <v>180</v>
      </c>
      <c r="C84" s="101" t="s">
        <v>181</v>
      </c>
      <c r="D84" s="76">
        <v>1</v>
      </c>
      <c r="E84" s="81">
        <v>20</v>
      </c>
      <c r="F84" s="81">
        <v>20</v>
      </c>
      <c r="G84" s="76">
        <v>0.6</v>
      </c>
      <c r="H84" s="77">
        <f>IF(G84=1,1,G84*(1+$H$1))</f>
        <v>0.72</v>
      </c>
      <c r="I84" s="76" t="b">
        <v>1</v>
      </c>
      <c r="J84" s="89"/>
      <c r="K84" s="104"/>
      <c r="L84" s="76">
        <f t="shared" si="5"/>
        <v>20</v>
      </c>
      <c r="M84" s="76">
        <f t="shared" si="6"/>
        <v>20</v>
      </c>
      <c r="N84" s="81">
        <f t="shared" si="7"/>
        <v>20</v>
      </c>
      <c r="O84" s="90">
        <f>1/(TRUNC($R$1/9))</f>
        <v>0.0588235294117647</v>
      </c>
      <c r="P84" s="91">
        <f>IF(G84=1,1/COUNTIF($G$79:$G$85,1),G84/2*$R$1/161*(PI()/10))</f>
        <v>0.0942477796076938</v>
      </c>
      <c r="Q84" s="91">
        <f>IF(H84=1,1/COUNTIF($G$79:$G$85,1),H84/2*$R$1/161*(PI()/10))</f>
        <v>0.113097335529233</v>
      </c>
      <c r="R84" s="98">
        <f t="shared" si="8"/>
        <v>0.00554398703574669</v>
      </c>
      <c r="S84" s="98">
        <f t="shared" si="9"/>
        <v>0.00665278444289603</v>
      </c>
    </row>
    <row r="85" spans="1:19">
      <c r="A85" s="83">
        <v>13</v>
      </c>
      <c r="B85" s="85" t="s">
        <v>182</v>
      </c>
      <c r="C85" s="101" t="s">
        <v>183</v>
      </c>
      <c r="D85" s="76">
        <v>1</v>
      </c>
      <c r="E85" s="81">
        <v>20</v>
      </c>
      <c r="F85" s="81">
        <v>20</v>
      </c>
      <c r="G85" s="76">
        <v>0.6</v>
      </c>
      <c r="H85" s="77">
        <f>IF(G85=1,1,G85*(1+$H$1))</f>
        <v>0.72</v>
      </c>
      <c r="I85" s="76" t="b">
        <v>1</v>
      </c>
      <c r="J85" s="89"/>
      <c r="K85" s="81"/>
      <c r="L85" s="76">
        <f t="shared" si="5"/>
        <v>20</v>
      </c>
      <c r="M85" s="76">
        <f t="shared" si="6"/>
        <v>20</v>
      </c>
      <c r="N85" s="81">
        <f t="shared" si="7"/>
        <v>20</v>
      </c>
      <c r="O85" s="90">
        <f>1/(TRUNC($R$1/9))</f>
        <v>0.0588235294117647</v>
      </c>
      <c r="P85" s="91">
        <f>IF(G85=1,1/COUNTIF($G$79:$G$85,1),G85/2*$R$1/161*(PI()/10))</f>
        <v>0.0942477796076938</v>
      </c>
      <c r="Q85" s="91">
        <f>IF(H85=1,1/COUNTIF($G$79:$G$85,1),H85/2*$R$1/161*(PI()/10))</f>
        <v>0.113097335529233</v>
      </c>
      <c r="R85" s="98">
        <f t="shared" si="8"/>
        <v>0.00554398703574669</v>
      </c>
      <c r="S85" s="98">
        <f t="shared" si="9"/>
        <v>0.00665278444289603</v>
      </c>
    </row>
    <row r="86" spans="1:19">
      <c r="A86" s="21">
        <v>14</v>
      </c>
      <c r="B86" s="2" t="s">
        <v>184</v>
      </c>
      <c r="C86" s="3" t="s">
        <v>185</v>
      </c>
      <c r="D86" s="11">
        <v>13</v>
      </c>
      <c r="E86" s="2">
        <v>105</v>
      </c>
      <c r="F86" s="2">
        <v>115</v>
      </c>
      <c r="G86" s="11">
        <v>1</v>
      </c>
      <c r="H86" s="79">
        <f>IF(G86=1,1,G86*(1+$H$1))</f>
        <v>1</v>
      </c>
      <c r="I86" s="2"/>
      <c r="J86" s="95"/>
      <c r="K86" s="2"/>
      <c r="L86" s="11">
        <f t="shared" si="5"/>
        <v>1365</v>
      </c>
      <c r="M86" s="11">
        <f t="shared" si="6"/>
        <v>1495</v>
      </c>
      <c r="N86" s="2">
        <f t="shared" si="7"/>
        <v>1430</v>
      </c>
      <c r="O86" s="93">
        <f>1/(TRUNC($R$1/9))</f>
        <v>0.0588235294117647</v>
      </c>
      <c r="P86" s="94">
        <f>IF(G86=1,1/COUNTIF($G$86:$G$91,1),G86/2*$R$1/161*(PI()/10))</f>
        <v>0.25</v>
      </c>
      <c r="Q86" s="94">
        <f>IF(H86=1,1/COUNTIF($G$86:$G$91,1),H86/2*$R$1/161*(PI()/10))</f>
        <v>0.25</v>
      </c>
      <c r="R86" s="99">
        <f t="shared" si="8"/>
        <v>0.0147058823529412</v>
      </c>
      <c r="S86" s="99">
        <f t="shared" si="9"/>
        <v>0.0147058823529412</v>
      </c>
    </row>
    <row r="87" ht="28.5" spans="1:19">
      <c r="A87" s="21">
        <v>14</v>
      </c>
      <c r="B87" s="2" t="s">
        <v>186</v>
      </c>
      <c r="C87" s="3" t="s">
        <v>187</v>
      </c>
      <c r="D87" s="11">
        <v>14</v>
      </c>
      <c r="E87" s="2">
        <v>105</v>
      </c>
      <c r="F87" s="2">
        <v>110</v>
      </c>
      <c r="G87" s="11">
        <v>1</v>
      </c>
      <c r="H87" s="79">
        <f>IF(G87=1,1,G87*(1+$H$1))</f>
        <v>1</v>
      </c>
      <c r="I87" s="2"/>
      <c r="J87" s="95"/>
      <c r="K87" s="2"/>
      <c r="L87" s="11">
        <f t="shared" si="5"/>
        <v>1470</v>
      </c>
      <c r="M87" s="11">
        <f t="shared" si="6"/>
        <v>1540</v>
      </c>
      <c r="N87" s="2">
        <f t="shared" si="7"/>
        <v>1505</v>
      </c>
      <c r="O87" s="93">
        <f>1/(TRUNC($R$1/9))</f>
        <v>0.0588235294117647</v>
      </c>
      <c r="P87" s="94">
        <f>IF(G87=1,1/COUNTIF($G$86:$G$91,1),G87/2*$R$1/161*(PI()/10))</f>
        <v>0.25</v>
      </c>
      <c r="Q87" s="94">
        <f>IF(H87=1,1/COUNTIF($G$86:$G$91,1),H87/2*$R$1/161*(PI()/10))</f>
        <v>0.25</v>
      </c>
      <c r="R87" s="99">
        <f t="shared" si="8"/>
        <v>0.0147058823529412</v>
      </c>
      <c r="S87" s="99">
        <f t="shared" si="9"/>
        <v>0.0147058823529412</v>
      </c>
    </row>
    <row r="88" spans="1:19">
      <c r="A88" s="21">
        <v>14</v>
      </c>
      <c r="B88" s="2" t="s">
        <v>188</v>
      </c>
      <c r="C88" s="3" t="s">
        <v>189</v>
      </c>
      <c r="D88" s="11">
        <v>14</v>
      </c>
      <c r="E88" s="2">
        <v>130</v>
      </c>
      <c r="F88" s="2">
        <v>145</v>
      </c>
      <c r="G88" s="11">
        <v>1</v>
      </c>
      <c r="H88" s="79">
        <f>IF(G88=1,1,G88*(1+$H$1))</f>
        <v>1</v>
      </c>
      <c r="I88" s="2"/>
      <c r="J88" s="95"/>
      <c r="K88" s="2"/>
      <c r="L88" s="11">
        <f t="shared" si="5"/>
        <v>1820</v>
      </c>
      <c r="M88" s="11">
        <f t="shared" si="6"/>
        <v>2030</v>
      </c>
      <c r="N88" s="2">
        <f t="shared" si="7"/>
        <v>1925</v>
      </c>
      <c r="O88" s="93">
        <f>1/(TRUNC($R$1/9))</f>
        <v>0.0588235294117647</v>
      </c>
      <c r="P88" s="94">
        <f>IF(G88=1,1/COUNTIF($G$86:$G$91,1),G88/2*$R$1/161*(PI()/10))</f>
        <v>0.25</v>
      </c>
      <c r="Q88" s="94">
        <f>IF(H88=1,1/COUNTIF($G$86:$G$91,1),H88/2*$R$1/161*(PI()/10))</f>
        <v>0.25</v>
      </c>
      <c r="R88" s="99">
        <f t="shared" si="8"/>
        <v>0.0147058823529412</v>
      </c>
      <c r="S88" s="99">
        <f t="shared" si="9"/>
        <v>0.0147058823529412</v>
      </c>
    </row>
    <row r="89" spans="1:19">
      <c r="A89" s="21">
        <v>14</v>
      </c>
      <c r="B89" s="2" t="s">
        <v>190</v>
      </c>
      <c r="C89" s="3" t="s">
        <v>191</v>
      </c>
      <c r="D89" s="11">
        <v>14</v>
      </c>
      <c r="E89" s="2">
        <v>135</v>
      </c>
      <c r="F89" s="2">
        <v>144</v>
      </c>
      <c r="G89" s="11">
        <v>1</v>
      </c>
      <c r="H89" s="79">
        <f>IF(G89=1,1,G89*(1+$H$1))</f>
        <v>1</v>
      </c>
      <c r="I89" s="2"/>
      <c r="J89" s="95"/>
      <c r="K89" s="2"/>
      <c r="L89" s="11">
        <f t="shared" si="5"/>
        <v>1890</v>
      </c>
      <c r="M89" s="11">
        <f t="shared" si="6"/>
        <v>2016</v>
      </c>
      <c r="N89" s="2">
        <f t="shared" si="7"/>
        <v>1953</v>
      </c>
      <c r="O89" s="93">
        <f>1/(TRUNC($R$1/9))</f>
        <v>0.0588235294117647</v>
      </c>
      <c r="P89" s="94">
        <f>IF(G89=1,1/COUNTIF($G$86:$G$91,1),G89/2*$R$1/161*(PI()/10))</f>
        <v>0.25</v>
      </c>
      <c r="Q89" s="94">
        <f>IF(H89=1,1/COUNTIF($G$86:$G$91,1),H89/2*$R$1/161*(PI()/10))</f>
        <v>0.25</v>
      </c>
      <c r="R89" s="99">
        <f t="shared" si="8"/>
        <v>0.0147058823529412</v>
      </c>
      <c r="S89" s="99">
        <f t="shared" si="9"/>
        <v>0.0147058823529412</v>
      </c>
    </row>
    <row r="90" ht="28.5" spans="1:19">
      <c r="A90" s="83">
        <v>14</v>
      </c>
      <c r="B90" s="85" t="s">
        <v>192</v>
      </c>
      <c r="C90" s="13" t="s">
        <v>193</v>
      </c>
      <c r="D90" s="76">
        <v>1</v>
      </c>
      <c r="E90" s="81">
        <v>20</v>
      </c>
      <c r="F90" s="81">
        <v>20</v>
      </c>
      <c r="G90" s="102">
        <v>0.4</v>
      </c>
      <c r="H90" s="77">
        <f>IF(G90=1,1,G90*(1+$H$1))</f>
        <v>0.48</v>
      </c>
      <c r="I90" s="76" t="b">
        <v>1</v>
      </c>
      <c r="J90" s="89"/>
      <c r="K90" s="104"/>
      <c r="L90" s="76">
        <f t="shared" si="5"/>
        <v>20</v>
      </c>
      <c r="M90" s="76">
        <f t="shared" si="6"/>
        <v>20</v>
      </c>
      <c r="N90" s="81">
        <f t="shared" si="7"/>
        <v>20</v>
      </c>
      <c r="O90" s="90">
        <f>1/(TRUNC($R$1/9))</f>
        <v>0.0588235294117647</v>
      </c>
      <c r="P90" s="91">
        <f>IF(G90=1,1/COUNTIF($G$86:$G$91,1),G90/2*$R$1/161*(PI()/10))</f>
        <v>0.0628318530717959</v>
      </c>
      <c r="Q90" s="91">
        <f>IF(H90=1,1/COUNTIF($G$86:$G$91,1),H90/2*$R$1/161*(PI()/10))</f>
        <v>0.075398223686155</v>
      </c>
      <c r="R90" s="98">
        <f t="shared" si="8"/>
        <v>0.00369599135716446</v>
      </c>
      <c r="S90" s="98">
        <f t="shared" si="9"/>
        <v>0.00443518962859735</v>
      </c>
    </row>
    <row r="91" ht="28.5" spans="1:19">
      <c r="A91" s="83">
        <v>14</v>
      </c>
      <c r="B91" s="85" t="s">
        <v>194</v>
      </c>
      <c r="C91" s="13" t="s">
        <v>195</v>
      </c>
      <c r="D91" s="76">
        <v>1</v>
      </c>
      <c r="E91" s="81">
        <v>20</v>
      </c>
      <c r="F91" s="81">
        <v>20</v>
      </c>
      <c r="G91" s="102">
        <v>0.4</v>
      </c>
      <c r="H91" s="77">
        <f>IF(G91=1,1,G91*(1+$H$1))</f>
        <v>0.48</v>
      </c>
      <c r="I91" s="76" t="b">
        <v>1</v>
      </c>
      <c r="J91" s="89"/>
      <c r="K91" s="104"/>
      <c r="L91" s="76">
        <f t="shared" si="5"/>
        <v>20</v>
      </c>
      <c r="M91" s="76">
        <f t="shared" si="6"/>
        <v>20</v>
      </c>
      <c r="N91" s="81">
        <f t="shared" si="7"/>
        <v>20</v>
      </c>
      <c r="O91" s="90">
        <f>1/(TRUNC($R$1/9))</f>
        <v>0.0588235294117647</v>
      </c>
      <c r="P91" s="91">
        <f>IF(G91=1,1/COUNTIF($G$86:$G$91,1),G91/2*$R$1/161*(PI()/10))</f>
        <v>0.0628318530717959</v>
      </c>
      <c r="Q91" s="91">
        <f>IF(H91=1,1/COUNTIF($G$86:$G$91,1),H91/2*$R$1/161*(PI()/10))</f>
        <v>0.075398223686155</v>
      </c>
      <c r="R91" s="98">
        <f t="shared" si="8"/>
        <v>0.00369599135716446</v>
      </c>
      <c r="S91" s="98">
        <f t="shared" si="9"/>
        <v>0.00443518962859735</v>
      </c>
    </row>
    <row r="92" ht="28.5" spans="1:19">
      <c r="A92" s="21">
        <v>15</v>
      </c>
      <c r="B92" s="103" t="s">
        <v>196</v>
      </c>
      <c r="C92" s="20" t="s">
        <v>197</v>
      </c>
      <c r="D92" s="11">
        <v>-20</v>
      </c>
      <c r="E92" s="2">
        <v>124</v>
      </c>
      <c r="F92" s="2">
        <v>128</v>
      </c>
      <c r="G92" s="11">
        <v>1.4</v>
      </c>
      <c r="H92" s="79">
        <f>IF(G92=1,1,G92*(1+$H$1))</f>
        <v>1.68</v>
      </c>
      <c r="I92" s="2"/>
      <c r="J92" s="95" t="b">
        <v>1</v>
      </c>
      <c r="K92" s="2"/>
      <c r="L92" s="11">
        <f t="shared" si="5"/>
        <v>-2480</v>
      </c>
      <c r="M92" s="11">
        <f t="shared" si="6"/>
        <v>-2560</v>
      </c>
      <c r="N92" s="2">
        <f t="shared" si="7"/>
        <v>-2520</v>
      </c>
      <c r="O92" s="93">
        <f>1/(TRUNC($R$1/9))</f>
        <v>0.0588235294117647</v>
      </c>
      <c r="P92" s="94">
        <f>IF(G92=1,1/COUNTIF($G$92:$G$97,1),G92/2*$R$1/161*(PI()/10))</f>
        <v>0.219911485751285</v>
      </c>
      <c r="Q92" s="94">
        <f>IF(H92=1,1/COUNTIF($G$92:$G$97,1),H92/2*$R$1/161*(PI()/10))</f>
        <v>0.263893782901543</v>
      </c>
      <c r="R92" s="99">
        <f t="shared" si="8"/>
        <v>0.0129359697500756</v>
      </c>
      <c r="S92" s="99">
        <f t="shared" si="9"/>
        <v>0.0155231637000907</v>
      </c>
    </row>
    <row r="93" spans="1:19">
      <c r="A93" s="21">
        <v>15</v>
      </c>
      <c r="B93" s="2" t="s">
        <v>198</v>
      </c>
      <c r="C93" s="3" t="s">
        <v>199</v>
      </c>
      <c r="D93" s="11">
        <v>14</v>
      </c>
      <c r="E93" s="2">
        <v>102</v>
      </c>
      <c r="F93" s="2">
        <v>114</v>
      </c>
      <c r="G93" s="11">
        <v>1</v>
      </c>
      <c r="H93" s="79">
        <f>IF(G93=1,1,G93*(1+$H$1))</f>
        <v>1</v>
      </c>
      <c r="I93" s="2"/>
      <c r="J93" s="95"/>
      <c r="K93" s="2"/>
      <c r="L93" s="11">
        <f t="shared" si="5"/>
        <v>1428</v>
      </c>
      <c r="M93" s="11">
        <f t="shared" si="6"/>
        <v>1596</v>
      </c>
      <c r="N93" s="2">
        <f t="shared" si="7"/>
        <v>1512</v>
      </c>
      <c r="O93" s="93">
        <f>1/(TRUNC($R$1/9))</f>
        <v>0.0588235294117647</v>
      </c>
      <c r="P93" s="94">
        <f>IF(G93=1,1/COUNTIF($G$92:$G$97,1),G93/2*$R$1/161*(PI()/10))</f>
        <v>0.25</v>
      </c>
      <c r="Q93" s="94">
        <f>IF(H93=1,1/COUNTIF($G$92:$G$97,1),H93/2*$R$1/161*(PI()/10))</f>
        <v>0.25</v>
      </c>
      <c r="R93" s="99">
        <f t="shared" si="8"/>
        <v>0.0147058823529412</v>
      </c>
      <c r="S93" s="99">
        <f t="shared" si="9"/>
        <v>0.0147058823529412</v>
      </c>
    </row>
    <row r="94" spans="1:19">
      <c r="A94" s="21">
        <v>15</v>
      </c>
      <c r="B94" s="2" t="s">
        <v>200</v>
      </c>
      <c r="C94" s="3" t="s">
        <v>201</v>
      </c>
      <c r="D94" s="11">
        <v>15</v>
      </c>
      <c r="E94" s="2">
        <v>124</v>
      </c>
      <c r="F94" s="2">
        <v>145</v>
      </c>
      <c r="G94" s="11">
        <v>1</v>
      </c>
      <c r="H94" s="79">
        <f>IF(G94=1,1,G94*(1+$H$1))</f>
        <v>1</v>
      </c>
      <c r="I94" s="2"/>
      <c r="J94" s="95"/>
      <c r="K94" s="2"/>
      <c r="L94" s="11">
        <f t="shared" si="5"/>
        <v>1860</v>
      </c>
      <c r="M94" s="11">
        <f t="shared" si="6"/>
        <v>2175</v>
      </c>
      <c r="N94" s="2">
        <f t="shared" si="7"/>
        <v>2017.5</v>
      </c>
      <c r="O94" s="93">
        <f>1/(TRUNC($R$1/9))</f>
        <v>0.0588235294117647</v>
      </c>
      <c r="P94" s="94">
        <f>IF(G94=1,1/COUNTIF($G$92:$G$97,1),G94/2*$R$1/161*(PI()/10))</f>
        <v>0.25</v>
      </c>
      <c r="Q94" s="94">
        <f>IF(H94=1,1/COUNTIF($G$92:$G$97,1),H94/2*$R$1/161*(PI()/10))</f>
        <v>0.25</v>
      </c>
      <c r="R94" s="99">
        <f t="shared" si="8"/>
        <v>0.0147058823529412</v>
      </c>
      <c r="S94" s="99">
        <f t="shared" si="9"/>
        <v>0.0147058823529412</v>
      </c>
    </row>
    <row r="95" spans="1:19">
      <c r="A95" s="21">
        <v>15</v>
      </c>
      <c r="B95" s="85" t="s">
        <v>202</v>
      </c>
      <c r="C95" s="85" t="s">
        <v>203</v>
      </c>
      <c r="D95" s="11">
        <v>15</v>
      </c>
      <c r="E95" s="2">
        <v>126</v>
      </c>
      <c r="F95" s="2">
        <v>131</v>
      </c>
      <c r="G95" s="11">
        <v>1</v>
      </c>
      <c r="H95" s="79">
        <f>IF(G95=1,1,G95*(1+$H$1))</f>
        <v>1</v>
      </c>
      <c r="L95" s="11">
        <f t="shared" si="5"/>
        <v>1890</v>
      </c>
      <c r="M95" s="11">
        <f t="shared" si="6"/>
        <v>1965</v>
      </c>
      <c r="N95" s="2">
        <f t="shared" si="7"/>
        <v>1927.5</v>
      </c>
      <c r="O95" s="93">
        <f>1/(TRUNC($R$1/9))</f>
        <v>0.0588235294117647</v>
      </c>
      <c r="P95" s="94">
        <f>IF(G95=1,1/COUNTIF($G$92:$G$97,1),G95/2*$R$1/161*(PI()/10))</f>
        <v>0.25</v>
      </c>
      <c r="Q95" s="94">
        <f>IF(H95=1,1/COUNTIF($G$92:$G$97,1),H95/2*$R$1/161*(PI()/10))</f>
        <v>0.25</v>
      </c>
      <c r="R95" s="99">
        <f t="shared" si="8"/>
        <v>0.0147058823529412</v>
      </c>
      <c r="S95" s="99">
        <f t="shared" si="9"/>
        <v>0.0147058823529412</v>
      </c>
    </row>
    <row r="96" spans="1:19">
      <c r="A96" s="21">
        <v>15</v>
      </c>
      <c r="B96" s="2" t="s">
        <v>204</v>
      </c>
      <c r="C96" s="3" t="s">
        <v>205</v>
      </c>
      <c r="D96" s="11">
        <v>15</v>
      </c>
      <c r="E96" s="2">
        <v>137</v>
      </c>
      <c r="F96" s="2">
        <v>141</v>
      </c>
      <c r="G96" s="11">
        <v>1</v>
      </c>
      <c r="H96" s="79">
        <f>IF(G96=1,1,G96*(1+$H$1))</f>
        <v>1</v>
      </c>
      <c r="I96" s="2"/>
      <c r="J96" s="95"/>
      <c r="K96" s="2"/>
      <c r="L96" s="11">
        <f t="shared" si="5"/>
        <v>2055</v>
      </c>
      <c r="M96" s="11">
        <f t="shared" si="6"/>
        <v>2115</v>
      </c>
      <c r="N96" s="2">
        <f t="shared" si="7"/>
        <v>2085</v>
      </c>
      <c r="O96" s="93">
        <f>1/(TRUNC($R$1/9))</f>
        <v>0.0588235294117647</v>
      </c>
      <c r="P96" s="94">
        <f>IF(G96=1,1/COUNTIF($G$92:$G$97,1),G96/2*$R$1/161*(PI()/10))</f>
        <v>0.25</v>
      </c>
      <c r="Q96" s="94">
        <f>IF(H96=1,1/COUNTIF($G$92:$G$97,1),H96/2*$R$1/161*(PI()/10))</f>
        <v>0.25</v>
      </c>
      <c r="R96" s="99">
        <f t="shared" si="8"/>
        <v>0.0147058823529412</v>
      </c>
      <c r="S96" s="99">
        <f t="shared" si="9"/>
        <v>0.0147058823529412</v>
      </c>
    </row>
    <row r="97" spans="1:19">
      <c r="A97" s="83">
        <v>15</v>
      </c>
      <c r="B97" s="85" t="s">
        <v>206</v>
      </c>
      <c r="C97" s="101" t="s">
        <v>207</v>
      </c>
      <c r="D97" s="76">
        <v>1</v>
      </c>
      <c r="E97" s="81">
        <v>20</v>
      </c>
      <c r="F97" s="81">
        <v>20</v>
      </c>
      <c r="G97" s="102">
        <v>0.4</v>
      </c>
      <c r="H97" s="77">
        <f>IF(G97=1,1,G97*(1+$H$1))</f>
        <v>0.48</v>
      </c>
      <c r="I97" s="76" t="b">
        <v>1</v>
      </c>
      <c r="J97" s="89"/>
      <c r="K97" s="81"/>
      <c r="L97" s="76">
        <f t="shared" si="5"/>
        <v>20</v>
      </c>
      <c r="M97" s="76">
        <f t="shared" si="6"/>
        <v>20</v>
      </c>
      <c r="N97" s="81">
        <f t="shared" si="7"/>
        <v>20</v>
      </c>
      <c r="O97" s="90">
        <f>1/(TRUNC($R$1/9))</f>
        <v>0.0588235294117647</v>
      </c>
      <c r="P97" s="91">
        <f>IF(G97=1,1/COUNTIF($G$92:$G$97,1),G97/2*$R$1/161*(PI()/10))</f>
        <v>0.0628318530717959</v>
      </c>
      <c r="Q97" s="91">
        <f>IF(H97=1,1/COUNTIF($G$92:$G$97,1),H97/2*$R$1/161*(PI()/10))</f>
        <v>0.075398223686155</v>
      </c>
      <c r="R97" s="98">
        <f t="shared" si="8"/>
        <v>0.00369599135716446</v>
      </c>
      <c r="S97" s="98">
        <f t="shared" si="9"/>
        <v>0.00443518962859735</v>
      </c>
    </row>
    <row r="98" spans="1:19">
      <c r="A98" s="83">
        <v>15</v>
      </c>
      <c r="B98" s="85" t="s">
        <v>208</v>
      </c>
      <c r="C98" s="101" t="s">
        <v>209</v>
      </c>
      <c r="D98" s="76">
        <v>1</v>
      </c>
      <c r="E98" s="81">
        <v>20</v>
      </c>
      <c r="F98" s="81">
        <v>20</v>
      </c>
      <c r="G98" s="76">
        <v>0.4</v>
      </c>
      <c r="H98" s="77">
        <f>IF(G98=1,1,G98*(1+$H$1))</f>
        <v>0.48</v>
      </c>
      <c r="I98" s="76" t="b">
        <v>1</v>
      </c>
      <c r="J98" s="105"/>
      <c r="K98" s="81"/>
      <c r="L98" s="76">
        <f t="shared" si="5"/>
        <v>20</v>
      </c>
      <c r="M98" s="76">
        <f t="shared" si="6"/>
        <v>20</v>
      </c>
      <c r="N98" s="81">
        <f t="shared" si="7"/>
        <v>20</v>
      </c>
      <c r="O98" s="90">
        <f>1/(TRUNC($R$1/9))</f>
        <v>0.0588235294117647</v>
      </c>
      <c r="P98" s="91">
        <f>IF(G98=1,1/COUNTIF($G$92:$G$97,1),G98/2*$R$1/161*(PI()/10))</f>
        <v>0.0628318530717959</v>
      </c>
      <c r="Q98" s="91">
        <f>IF(H98=1,1/COUNTIF($G$92:$G$97,1),H98/2*$R$1/161*(PI()/10))</f>
        <v>0.075398223686155</v>
      </c>
      <c r="R98" s="98">
        <f t="shared" si="8"/>
        <v>0.00369599135716446</v>
      </c>
      <c r="S98" s="98">
        <f t="shared" si="9"/>
        <v>0.00443518962859735</v>
      </c>
    </row>
    <row r="99" ht="28.5" spans="1:19">
      <c r="A99" s="21">
        <v>16</v>
      </c>
      <c r="B99" s="103" t="s">
        <v>210</v>
      </c>
      <c r="C99" s="20" t="s">
        <v>211</v>
      </c>
      <c r="D99" s="11">
        <v>-20</v>
      </c>
      <c r="E99" s="2">
        <v>156</v>
      </c>
      <c r="F99" s="2">
        <v>166</v>
      </c>
      <c r="G99" s="11">
        <v>1.4</v>
      </c>
      <c r="H99" s="79">
        <f>IF(G99=1,1,G99*(1+$H$1))</f>
        <v>1.68</v>
      </c>
      <c r="I99" s="2"/>
      <c r="J99" s="95" t="b">
        <v>1</v>
      </c>
      <c r="K99" s="2"/>
      <c r="L99" s="11">
        <f t="shared" si="5"/>
        <v>-3120</v>
      </c>
      <c r="M99" s="11">
        <f t="shared" si="6"/>
        <v>-3320</v>
      </c>
      <c r="N99" s="2">
        <f t="shared" si="7"/>
        <v>-3220</v>
      </c>
      <c r="O99" s="93">
        <f>1/(TRUNC($R$1/9))</f>
        <v>0.0588235294117647</v>
      </c>
      <c r="P99" s="94">
        <f>IF(G99=1,1/COUNTIF($G$99:$G$104,1),G99/2*$R$1/161*(PI()/10))</f>
        <v>0.219911485751285</v>
      </c>
      <c r="Q99" s="94">
        <f>IF(H99=1,1/COUNTIF($G$99:$G$104,1),H99/2*$R$1/161*(PI()/10))</f>
        <v>0.263893782901543</v>
      </c>
      <c r="R99" s="99">
        <f t="shared" si="8"/>
        <v>0.0129359697500756</v>
      </c>
      <c r="S99" s="99">
        <f t="shared" si="9"/>
        <v>0.0155231637000907</v>
      </c>
    </row>
    <row r="100" spans="1:19">
      <c r="A100" s="21">
        <v>16</v>
      </c>
      <c r="B100" s="2" t="s">
        <v>212</v>
      </c>
      <c r="C100" s="3" t="s">
        <v>213</v>
      </c>
      <c r="D100" s="11">
        <v>15</v>
      </c>
      <c r="E100" s="2">
        <v>126</v>
      </c>
      <c r="F100" s="2">
        <v>135</v>
      </c>
      <c r="G100" s="11">
        <v>1</v>
      </c>
      <c r="H100" s="79">
        <f>IF(G100=1,1,G100*(1+$H$1))</f>
        <v>1</v>
      </c>
      <c r="I100" s="2"/>
      <c r="J100" s="95"/>
      <c r="K100" s="2"/>
      <c r="L100" s="11">
        <f t="shared" si="5"/>
        <v>1890</v>
      </c>
      <c r="M100" s="11">
        <f t="shared" si="6"/>
        <v>2025</v>
      </c>
      <c r="N100" s="2">
        <f t="shared" si="7"/>
        <v>1957.5</v>
      </c>
      <c r="O100" s="93">
        <f>1/(TRUNC($R$1/9))</f>
        <v>0.0588235294117647</v>
      </c>
      <c r="P100" s="94">
        <f>IF(G100=1,1/COUNTIF($G$99:$G$104,1),G100/2*$R$1/161*(PI()/10))</f>
        <v>0.333333333333333</v>
      </c>
      <c r="Q100" s="94">
        <f>IF(H100=1,1/COUNTIF($G$99:$G$104,1),H100/2*$R$1/161*(PI()/10))</f>
        <v>0.333333333333333</v>
      </c>
      <c r="R100" s="99">
        <f t="shared" si="8"/>
        <v>0.0196078431372549</v>
      </c>
      <c r="S100" s="99">
        <f t="shared" si="9"/>
        <v>0.0196078431372549</v>
      </c>
    </row>
    <row r="101" spans="1:19">
      <c r="A101" s="21">
        <v>16</v>
      </c>
      <c r="B101" s="2" t="s">
        <v>214</v>
      </c>
      <c r="C101" s="3" t="s">
        <v>215</v>
      </c>
      <c r="D101" s="11">
        <v>15</v>
      </c>
      <c r="E101" s="2">
        <v>140</v>
      </c>
      <c r="F101" s="2">
        <v>149</v>
      </c>
      <c r="G101" s="11">
        <v>1</v>
      </c>
      <c r="H101" s="79">
        <f>IF(G101=1,1,G101*(1+$H$1))</f>
        <v>1</v>
      </c>
      <c r="I101" s="2"/>
      <c r="J101" s="95"/>
      <c r="K101" s="2"/>
      <c r="L101" s="11">
        <f t="shared" si="5"/>
        <v>2100</v>
      </c>
      <c r="M101" s="11">
        <f t="shared" si="6"/>
        <v>2235</v>
      </c>
      <c r="N101" s="2">
        <f t="shared" si="7"/>
        <v>2167.5</v>
      </c>
      <c r="O101" s="93">
        <f>1/(TRUNC($R$1/9))</f>
        <v>0.0588235294117647</v>
      </c>
      <c r="P101" s="94">
        <f>IF(G101=1,1/COUNTIF($G$99:$G$104,1),G101/2*$R$1/161*(PI()/10))</f>
        <v>0.333333333333333</v>
      </c>
      <c r="Q101" s="94">
        <f>IF(H101=1,1/COUNTIF($G$99:$G$104,1),H101/2*$R$1/161*(PI()/10))</f>
        <v>0.333333333333333</v>
      </c>
      <c r="R101" s="99">
        <f t="shared" si="8"/>
        <v>0.0196078431372549</v>
      </c>
      <c r="S101" s="99">
        <f t="shared" si="9"/>
        <v>0.0196078431372549</v>
      </c>
    </row>
    <row r="102" spans="1:19">
      <c r="A102" s="21">
        <v>16</v>
      </c>
      <c r="B102" s="2" t="s">
        <v>216</v>
      </c>
      <c r="C102" s="3" t="s">
        <v>217</v>
      </c>
      <c r="D102" s="11">
        <v>16</v>
      </c>
      <c r="E102" s="2">
        <v>162</v>
      </c>
      <c r="F102" s="2">
        <v>166</v>
      </c>
      <c r="G102" s="11">
        <v>1</v>
      </c>
      <c r="H102" s="79">
        <f>IF(G102=1,1,G102*(1+$H$1))</f>
        <v>1</v>
      </c>
      <c r="I102" s="2"/>
      <c r="J102" s="95"/>
      <c r="K102" s="2"/>
      <c r="L102" s="11">
        <f t="shared" si="5"/>
        <v>2592</v>
      </c>
      <c r="M102" s="11">
        <f t="shared" si="6"/>
        <v>2656</v>
      </c>
      <c r="N102" s="2">
        <f t="shared" si="7"/>
        <v>2624</v>
      </c>
      <c r="O102" s="93">
        <f>1/(TRUNC($R$1/9))</f>
        <v>0.0588235294117647</v>
      </c>
      <c r="P102" s="94">
        <f>IF(G102=1,1/COUNTIF($G$99:$G$104,1),G102/2*$R$1/161*(PI()/10))</f>
        <v>0.333333333333333</v>
      </c>
      <c r="Q102" s="94">
        <f>IF(H102=1,1/COUNTIF($G$99:$G$104,1),H102/2*$R$1/161*(PI()/10))</f>
        <v>0.333333333333333</v>
      </c>
      <c r="R102" s="99">
        <f t="shared" si="8"/>
        <v>0.0196078431372549</v>
      </c>
      <c r="S102" s="99">
        <f t="shared" si="9"/>
        <v>0.0196078431372549</v>
      </c>
    </row>
    <row r="103" ht="28.5" spans="1:19">
      <c r="A103" s="83">
        <v>16</v>
      </c>
      <c r="B103" s="85" t="s">
        <v>218</v>
      </c>
      <c r="C103" s="13" t="s">
        <v>219</v>
      </c>
      <c r="D103" s="76">
        <v>1</v>
      </c>
      <c r="E103" s="81">
        <v>20</v>
      </c>
      <c r="F103" s="81">
        <v>20</v>
      </c>
      <c r="G103" s="100">
        <v>0.25</v>
      </c>
      <c r="H103" s="77">
        <f>IF(G103=1,1,G103*(1+$H$1))</f>
        <v>0.3</v>
      </c>
      <c r="I103" s="76" t="b">
        <v>1</v>
      </c>
      <c r="J103" s="89"/>
      <c r="K103" s="81"/>
      <c r="L103" s="76">
        <f t="shared" si="5"/>
        <v>20</v>
      </c>
      <c r="M103" s="76">
        <f t="shared" si="6"/>
        <v>20</v>
      </c>
      <c r="N103" s="81">
        <f t="shared" si="7"/>
        <v>20</v>
      </c>
      <c r="O103" s="90">
        <f>1/(TRUNC($R$1/9))</f>
        <v>0.0588235294117647</v>
      </c>
      <c r="P103" s="91">
        <f>IF(G103=1,1/COUNTIF($G$99:$G$104,1),G103/2*$R$1/161*(PI()/10))</f>
        <v>0.0392699081698724</v>
      </c>
      <c r="Q103" s="91">
        <f>IF(H103=1,1/COUNTIF($G$99:$G$104,1),H103/2*$R$1/161*(PI()/10))</f>
        <v>0.0471238898038469</v>
      </c>
      <c r="R103" s="98">
        <f t="shared" si="8"/>
        <v>0.00230999459822779</v>
      </c>
      <c r="S103" s="98">
        <f t="shared" si="9"/>
        <v>0.00277199351787335</v>
      </c>
    </row>
    <row r="104" ht="28.5" spans="1:19">
      <c r="A104" s="83">
        <v>16</v>
      </c>
      <c r="B104" s="85" t="s">
        <v>220</v>
      </c>
      <c r="C104" s="13" t="s">
        <v>221</v>
      </c>
      <c r="D104" s="76">
        <v>1</v>
      </c>
      <c r="E104" s="81">
        <v>20</v>
      </c>
      <c r="F104" s="81">
        <v>20</v>
      </c>
      <c r="G104" s="102">
        <v>0.25</v>
      </c>
      <c r="H104" s="77">
        <f>IF(G104=1,1,G104*(1+$H$1))</f>
        <v>0.3</v>
      </c>
      <c r="I104" s="76" t="b">
        <v>1</v>
      </c>
      <c r="J104" s="89"/>
      <c r="K104" s="81"/>
      <c r="L104" s="76">
        <f t="shared" si="5"/>
        <v>20</v>
      </c>
      <c r="M104" s="76">
        <f t="shared" si="6"/>
        <v>20</v>
      </c>
      <c r="N104" s="81">
        <f t="shared" si="7"/>
        <v>20</v>
      </c>
      <c r="O104" s="90">
        <f>1/(TRUNC($R$1/9))</f>
        <v>0.0588235294117647</v>
      </c>
      <c r="P104" s="91">
        <f>IF(G104=1,1/COUNTIF($G$99:$G$104,1),G104/2*$R$1/161*(PI()/10))</f>
        <v>0.0392699081698724</v>
      </c>
      <c r="Q104" s="91">
        <f>IF(H104=1,1/COUNTIF($G$99:$G$104,1),H104/2*$R$1/161*(PI()/10))</f>
        <v>0.0471238898038469</v>
      </c>
      <c r="R104" s="98">
        <f t="shared" si="8"/>
        <v>0.00230999459822779</v>
      </c>
      <c r="S104" s="98">
        <f t="shared" si="9"/>
        <v>0.00277199351787335</v>
      </c>
    </row>
    <row r="105" spans="1:19">
      <c r="A105" s="21">
        <v>17</v>
      </c>
      <c r="B105" s="10" t="s">
        <v>222</v>
      </c>
      <c r="C105" s="12" t="s">
        <v>223</v>
      </c>
      <c r="D105" s="11">
        <v>16</v>
      </c>
      <c r="E105" s="2">
        <v>151</v>
      </c>
      <c r="F105" s="2">
        <v>155</v>
      </c>
      <c r="G105" s="11">
        <v>1</v>
      </c>
      <c r="H105" s="79">
        <f>IF(G105=1,1,G105*(1+$H$1))</f>
        <v>1</v>
      </c>
      <c r="I105" s="2"/>
      <c r="J105" s="95"/>
      <c r="K105" s="2"/>
      <c r="L105" s="11">
        <f t="shared" si="5"/>
        <v>2416</v>
      </c>
      <c r="M105" s="11">
        <f t="shared" si="6"/>
        <v>2480</v>
      </c>
      <c r="N105" s="2">
        <f t="shared" si="7"/>
        <v>2448</v>
      </c>
      <c r="O105" s="93">
        <f>1/(TRUNC($R$1/9))</f>
        <v>0.0588235294117647</v>
      </c>
      <c r="P105" s="94">
        <f>IF(G105=1,1/COUNTIF($G$105:$G$113,1),G105/2*$R$1/161*(PI()/10))</f>
        <v>0.2</v>
      </c>
      <c r="Q105" s="94">
        <f>IF(H105=1,1/COUNTIF($G$105:$G$113,1),H105/2*$R$1/161*(PI()/10))</f>
        <v>0.2</v>
      </c>
      <c r="R105" s="99">
        <f t="shared" si="8"/>
        <v>0.0117647058823529</v>
      </c>
      <c r="S105" s="99">
        <f t="shared" si="9"/>
        <v>0.0117647058823529</v>
      </c>
    </row>
    <row r="106" spans="1:19">
      <c r="A106" s="21">
        <v>17</v>
      </c>
      <c r="B106" s="2" t="s">
        <v>224</v>
      </c>
      <c r="C106" s="3" t="s">
        <v>205</v>
      </c>
      <c r="D106" s="11">
        <v>16</v>
      </c>
      <c r="E106" s="2">
        <v>163</v>
      </c>
      <c r="F106" s="2">
        <v>166</v>
      </c>
      <c r="G106" s="11">
        <v>1</v>
      </c>
      <c r="H106" s="79">
        <f>IF(G106=1,1,G106*(1+$H$1))</f>
        <v>1</v>
      </c>
      <c r="I106" s="2"/>
      <c r="J106" s="95"/>
      <c r="K106" s="2"/>
      <c r="L106" s="11">
        <f t="shared" si="5"/>
        <v>2608</v>
      </c>
      <c r="M106" s="11">
        <f t="shared" si="6"/>
        <v>2656</v>
      </c>
      <c r="N106" s="2">
        <f t="shared" si="7"/>
        <v>2632</v>
      </c>
      <c r="O106" s="93">
        <f>1/(TRUNC($R$1/9))</f>
        <v>0.0588235294117647</v>
      </c>
      <c r="P106" s="94">
        <f>IF(G106=1,1/COUNTIF($G$105:$G$113,1),G106/2*$R$1/161*(PI()/10))</f>
        <v>0.2</v>
      </c>
      <c r="Q106" s="94">
        <f>IF(H106=1,1/COUNTIF($G$105:$G$113,1),H106/2*$R$1/161*(PI()/10))</f>
        <v>0.2</v>
      </c>
      <c r="R106" s="99">
        <f t="shared" si="8"/>
        <v>0.0117647058823529</v>
      </c>
      <c r="S106" s="99">
        <f t="shared" si="9"/>
        <v>0.0117647058823529</v>
      </c>
    </row>
    <row r="107" spans="1:19">
      <c r="A107" s="21">
        <v>17</v>
      </c>
      <c r="B107" s="2" t="s">
        <v>225</v>
      </c>
      <c r="C107" s="3" t="s">
        <v>226</v>
      </c>
      <c r="D107" s="11">
        <v>17</v>
      </c>
      <c r="E107" s="2">
        <v>151</v>
      </c>
      <c r="F107" s="2">
        <v>155</v>
      </c>
      <c r="G107" s="11">
        <v>1</v>
      </c>
      <c r="H107" s="79">
        <f>IF(G107=1,1,G107*(1+$H$1))</f>
        <v>1</v>
      </c>
      <c r="I107" s="2"/>
      <c r="J107" s="95"/>
      <c r="K107" s="2"/>
      <c r="L107" s="11">
        <f t="shared" si="5"/>
        <v>2567</v>
      </c>
      <c r="M107" s="11">
        <f t="shared" si="6"/>
        <v>2635</v>
      </c>
      <c r="N107" s="2">
        <f t="shared" si="7"/>
        <v>2601</v>
      </c>
      <c r="O107" s="93">
        <f>1/(TRUNC($R$1/9))</f>
        <v>0.0588235294117647</v>
      </c>
      <c r="P107" s="94">
        <f>IF(G107=1,1/COUNTIF($G$105:$G$113,1),G107/2*$R$1/161*(PI()/10))</f>
        <v>0.2</v>
      </c>
      <c r="Q107" s="94">
        <f>IF(H107=1,1/COUNTIF($G$105:$G$113,1),H107/2*$R$1/161*(PI()/10))</f>
        <v>0.2</v>
      </c>
      <c r="R107" s="99">
        <f t="shared" si="8"/>
        <v>0.0117647058823529</v>
      </c>
      <c r="S107" s="99">
        <f t="shared" si="9"/>
        <v>0.0117647058823529</v>
      </c>
    </row>
    <row r="108" spans="1:19">
      <c r="A108" s="21">
        <v>17</v>
      </c>
      <c r="B108" s="85" t="s">
        <v>227</v>
      </c>
      <c r="C108" s="85" t="s">
        <v>228</v>
      </c>
      <c r="D108" s="11">
        <v>17</v>
      </c>
      <c r="E108" s="2">
        <v>153</v>
      </c>
      <c r="F108" s="2">
        <v>169</v>
      </c>
      <c r="G108" s="11">
        <v>1</v>
      </c>
      <c r="H108" s="79">
        <f>IF(G108=1,1,G108*(1+$H$1))</f>
        <v>1</v>
      </c>
      <c r="I108" s="2"/>
      <c r="J108" s="95"/>
      <c r="K108" s="2"/>
      <c r="L108" s="11">
        <f t="shared" si="5"/>
        <v>2601</v>
      </c>
      <c r="M108" s="11">
        <f t="shared" si="6"/>
        <v>2873</v>
      </c>
      <c r="N108" s="2">
        <f t="shared" si="7"/>
        <v>2737</v>
      </c>
      <c r="O108" s="93">
        <f>1/(TRUNC($R$1/9))</f>
        <v>0.0588235294117647</v>
      </c>
      <c r="P108" s="94">
        <f>IF(G108=1,1/COUNTIF($G$105:$G$113,1),G108/2*$R$1/161*(PI()/10))</f>
        <v>0.2</v>
      </c>
      <c r="Q108" s="94">
        <f>IF(H108=1,1/COUNTIF($G$105:$G$113,1),H108/2*$R$1/161*(PI()/10))</f>
        <v>0.2</v>
      </c>
      <c r="R108" s="99">
        <f t="shared" si="8"/>
        <v>0.0117647058823529</v>
      </c>
      <c r="S108" s="99">
        <f t="shared" si="9"/>
        <v>0.0117647058823529</v>
      </c>
    </row>
    <row r="109" spans="1:19">
      <c r="A109" s="21">
        <v>17</v>
      </c>
      <c r="B109" s="2" t="s">
        <v>229</v>
      </c>
      <c r="C109" s="3" t="s">
        <v>230</v>
      </c>
      <c r="D109" s="11">
        <v>17</v>
      </c>
      <c r="E109" s="2">
        <v>166</v>
      </c>
      <c r="F109" s="2">
        <v>162</v>
      </c>
      <c r="G109" s="11">
        <v>1</v>
      </c>
      <c r="H109" s="79">
        <f>IF(G109=1,1,G109*(1+$H$1))</f>
        <v>1</v>
      </c>
      <c r="I109" s="2"/>
      <c r="J109" s="95"/>
      <c r="K109" s="2"/>
      <c r="L109" s="11">
        <f t="shared" si="5"/>
        <v>2822</v>
      </c>
      <c r="M109" s="11">
        <f t="shared" si="6"/>
        <v>2754</v>
      </c>
      <c r="N109" s="2">
        <f t="shared" si="7"/>
        <v>2788</v>
      </c>
      <c r="O109" s="93">
        <f>1/(TRUNC($R$1/9))</f>
        <v>0.0588235294117647</v>
      </c>
      <c r="P109" s="94">
        <f>IF(G109=1,1/COUNTIF($G$105:$G$113,1),G109/2*$R$1/161*(PI()/10))</f>
        <v>0.2</v>
      </c>
      <c r="Q109" s="94">
        <f>IF(H109=1,1/COUNTIF($G$105:$G$113,1),H109/2*$R$1/161*(PI()/10))</f>
        <v>0.2</v>
      </c>
      <c r="R109" s="99">
        <f t="shared" si="8"/>
        <v>0.0117647058823529</v>
      </c>
      <c r="S109" s="99">
        <f t="shared" si="9"/>
        <v>0.0117647058823529</v>
      </c>
    </row>
    <row r="110" spans="1:19">
      <c r="A110" s="83">
        <v>17</v>
      </c>
      <c r="B110" s="85" t="s">
        <v>231</v>
      </c>
      <c r="C110" s="101" t="s">
        <v>232</v>
      </c>
      <c r="D110" s="76">
        <v>1</v>
      </c>
      <c r="E110" s="81">
        <v>20</v>
      </c>
      <c r="F110" s="81">
        <v>20</v>
      </c>
      <c r="G110" s="102">
        <v>0.25</v>
      </c>
      <c r="H110" s="77">
        <f>IF(G110=1,1,G110*(1+$H$1))</f>
        <v>0.3</v>
      </c>
      <c r="I110" s="76" t="b">
        <v>1</v>
      </c>
      <c r="J110" s="89"/>
      <c r="K110" s="81"/>
      <c r="L110" s="76">
        <f t="shared" si="5"/>
        <v>20</v>
      </c>
      <c r="M110" s="76">
        <f t="shared" si="6"/>
        <v>20</v>
      </c>
      <c r="N110" s="81">
        <f t="shared" si="7"/>
        <v>20</v>
      </c>
      <c r="O110" s="90">
        <f>1/(TRUNC($R$1/9))</f>
        <v>0.0588235294117647</v>
      </c>
      <c r="P110" s="91">
        <f>IF(G110=1,1/COUNTIF($G$105:$G$113,1),G110/2*$R$1/161*(PI()/10))</f>
        <v>0.0392699081698724</v>
      </c>
      <c r="Q110" s="91">
        <f>IF(H110=1,1/COUNTIF($G$105:$G$113,1),H110/2*$R$1/161*(PI()/10))</f>
        <v>0.0471238898038469</v>
      </c>
      <c r="R110" s="98">
        <f t="shared" si="8"/>
        <v>0.00230999459822779</v>
      </c>
      <c r="S110" s="98">
        <f t="shared" si="9"/>
        <v>0.00277199351787335</v>
      </c>
    </row>
    <row r="111" spans="1:19">
      <c r="A111" s="83">
        <v>17</v>
      </c>
      <c r="B111" s="85" t="s">
        <v>233</v>
      </c>
      <c r="C111" s="101" t="s">
        <v>234</v>
      </c>
      <c r="D111" s="76">
        <v>1</v>
      </c>
      <c r="E111" s="81">
        <v>20</v>
      </c>
      <c r="F111" s="81">
        <v>20</v>
      </c>
      <c r="G111" s="102">
        <v>0.25</v>
      </c>
      <c r="H111" s="77">
        <f>IF(G111=1,1,G111*(1+$H$1))</f>
        <v>0.3</v>
      </c>
      <c r="I111" s="76" t="b">
        <v>1</v>
      </c>
      <c r="J111" s="89"/>
      <c r="K111" s="81"/>
      <c r="L111" s="76">
        <f t="shared" si="5"/>
        <v>20</v>
      </c>
      <c r="M111" s="76">
        <f t="shared" si="6"/>
        <v>20</v>
      </c>
      <c r="N111" s="81">
        <f t="shared" si="7"/>
        <v>20</v>
      </c>
      <c r="O111" s="90">
        <f>1/(TRUNC($R$1/9))</f>
        <v>0.0588235294117647</v>
      </c>
      <c r="P111" s="91">
        <f>IF(G111=1,1/COUNTIF($G$105:$G$113,1),G111/2*$R$1/161*(PI()/10))</f>
        <v>0.0392699081698724</v>
      </c>
      <c r="Q111" s="91">
        <f>IF(H111=1,1/COUNTIF($G$105:$G$113,1),H111/2*$R$1/161*(PI()/10))</f>
        <v>0.0471238898038469</v>
      </c>
      <c r="R111" s="98">
        <f t="shared" si="8"/>
        <v>0.00230999459822779</v>
      </c>
      <c r="S111" s="98">
        <f t="shared" si="9"/>
        <v>0.00277199351787335</v>
      </c>
    </row>
    <row r="112" ht="28.5" spans="1:19">
      <c r="A112" s="21">
        <v>17</v>
      </c>
      <c r="B112" s="2" t="s">
        <v>235</v>
      </c>
      <c r="C112" s="20" t="s">
        <v>236</v>
      </c>
      <c r="D112" s="11">
        <v>222</v>
      </c>
      <c r="E112" s="2">
        <v>100</v>
      </c>
      <c r="F112" s="2">
        <v>666</v>
      </c>
      <c r="G112" s="36">
        <v>0.2</v>
      </c>
      <c r="H112" s="79">
        <f>IF(G112=1,1,G112*(1+$H$1))</f>
        <v>0.24</v>
      </c>
      <c r="I112" s="2"/>
      <c r="J112" s="95"/>
      <c r="K112" s="2"/>
      <c r="L112" s="11">
        <f t="shared" si="5"/>
        <v>22200</v>
      </c>
      <c r="M112" s="11">
        <f t="shared" si="6"/>
        <v>147852</v>
      </c>
      <c r="N112" s="2">
        <f t="shared" si="7"/>
        <v>85026</v>
      </c>
      <c r="O112" s="93">
        <f>1/(TRUNC($R$1/9))</f>
        <v>0.0588235294117647</v>
      </c>
      <c r="P112" s="94">
        <f>IF(G112=1,1/COUNTIF($G$105:$G$113,1),G112/2*$R$1/161*(PI()/10))</f>
        <v>0.0314159265358979</v>
      </c>
      <c r="Q112" s="94">
        <f>IF(H112=1,1/COUNTIF($G$105:$G$113,1),H112/2*$R$1/161*(PI()/10))</f>
        <v>0.0376991118430775</v>
      </c>
      <c r="R112" s="99">
        <f t="shared" si="8"/>
        <v>0.00184799567858223</v>
      </c>
      <c r="S112" s="99">
        <f t="shared" si="9"/>
        <v>0.00221759481429868</v>
      </c>
    </row>
    <row r="113" ht="28.5" spans="1:19">
      <c r="A113" s="21">
        <v>17</v>
      </c>
      <c r="B113" s="2" t="s">
        <v>237</v>
      </c>
      <c r="C113" s="20" t="s">
        <v>238</v>
      </c>
      <c r="D113" s="11">
        <v>222</v>
      </c>
      <c r="E113" s="2">
        <v>300</v>
      </c>
      <c r="F113" s="2">
        <v>999</v>
      </c>
      <c r="G113" s="36">
        <v>0.17</v>
      </c>
      <c r="H113" s="79">
        <f>IF(G113=1,1,G113*(1+$H$1))</f>
        <v>0.204</v>
      </c>
      <c r="I113" s="2"/>
      <c r="K113" s="2"/>
      <c r="L113" s="11">
        <f t="shared" si="5"/>
        <v>66600</v>
      </c>
      <c r="M113" s="11">
        <f t="shared" si="6"/>
        <v>221778</v>
      </c>
      <c r="N113" s="2">
        <f t="shared" si="7"/>
        <v>144189</v>
      </c>
      <c r="O113" s="93">
        <f>1/(TRUNC($R$1/9))</f>
        <v>0.0588235294117647</v>
      </c>
      <c r="P113" s="94">
        <f>IF(G113=1,1/COUNTIF($G$105:$G$113,1),G113/2*$R$1/161*(PI()/10))</f>
        <v>0.0267035375555132</v>
      </c>
      <c r="Q113" s="94">
        <f>IF(H113=1,1/COUNTIF($G$105:$G$113,1),H113/2*$R$1/161*(PI()/10))</f>
        <v>0.0320442450666159</v>
      </c>
      <c r="R113" s="99">
        <f t="shared" si="8"/>
        <v>0.0015707963267949</v>
      </c>
      <c r="S113" s="99">
        <f t="shared" si="9"/>
        <v>0.00188495559215388</v>
      </c>
    </row>
    <row r="114" spans="7:17">
      <c r="G114" s="11"/>
      <c r="P114" s="94"/>
      <c r="Q114" s="94"/>
    </row>
  </sheetData>
  <conditionalFormatting sqref="G1:G200">
    <cfRule type="cellIs" dxfId="0" priority="1" operator="notEqual">
      <formula>1</formula>
    </cfRule>
  </conditionalFormatting>
  <conditionalFormatting sqref="I1:J2 I4:J14 I16:J94 I96:J200">
    <cfRule type="cellIs" dxfId="1" priority="2" operator="equal">
      <formula>TEXT(I1,"G/通用格式")=TEXT(TRUE,"G/通用格式")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4"/>
  <sheetViews>
    <sheetView workbookViewId="0">
      <pane ySplit="1" topLeftCell="A25" activePane="bottomLeft" state="frozen"/>
      <selection/>
      <selection pane="bottomLeft" activeCell="F1" sqref="F1"/>
    </sheetView>
  </sheetViews>
  <sheetFormatPr defaultColWidth="8.83333333333333" defaultRowHeight="14.25"/>
  <cols>
    <col min="1" max="1" width="13.4916666666667" customWidth="1"/>
    <col min="2" max="2" width="27.1666666666667" style="23" customWidth="1"/>
    <col min="3" max="3" width="14.35" customWidth="1"/>
    <col min="4" max="4" width="13.8583333333333" customWidth="1"/>
    <col min="5" max="5" width="43" customWidth="1"/>
    <col min="6" max="6" width="22.0666666666667" style="23" customWidth="1"/>
    <col min="7" max="7" width="41" customWidth="1"/>
    <col min="8" max="8" width="12.4166666666667" customWidth="1"/>
    <col min="9" max="9" width="17.3333333333333" customWidth="1"/>
    <col min="10" max="10" width="11" customWidth="1"/>
    <col min="11" max="11" width="14.7083333333333" customWidth="1"/>
    <col min="12" max="12" width="17.7833333333333" customWidth="1"/>
    <col min="13" max="13" width="20.6" customWidth="1"/>
  </cols>
  <sheetData>
    <row r="1" spans="1:13">
      <c r="A1" s="1" t="s">
        <v>239</v>
      </c>
      <c r="B1" s="1" t="s">
        <v>240</v>
      </c>
      <c r="C1" s="1" t="s">
        <v>241</v>
      </c>
      <c r="D1" s="24" t="s">
        <v>242</v>
      </c>
      <c r="E1" s="1" t="s">
        <v>243</v>
      </c>
      <c r="F1" s="25" t="s">
        <v>244</v>
      </c>
      <c r="G1" s="1" t="s">
        <v>245</v>
      </c>
      <c r="H1" s="1" t="s">
        <v>246</v>
      </c>
      <c r="I1" s="1" t="s">
        <v>247</v>
      </c>
      <c r="J1" s="1" t="s">
        <v>248</v>
      </c>
      <c r="K1" s="1" t="s">
        <v>249</v>
      </c>
      <c r="L1" s="1" t="s">
        <v>250</v>
      </c>
      <c r="M1" s="1" t="s">
        <v>251</v>
      </c>
    </row>
    <row r="2" ht="28.5" spans="1:13">
      <c r="A2" s="2" t="s">
        <v>252</v>
      </c>
      <c r="B2" s="16" t="s">
        <v>16</v>
      </c>
      <c r="C2" s="26" t="s">
        <v>17</v>
      </c>
      <c r="D2" s="14"/>
      <c r="E2" s="14" t="s">
        <v>253</v>
      </c>
      <c r="F2" s="3">
        <v>1</v>
      </c>
      <c r="G2" s="27" t="s">
        <v>254</v>
      </c>
      <c r="H2" s="28" t="b">
        <v>0</v>
      </c>
      <c r="I2" s="28"/>
      <c r="J2" s="28"/>
      <c r="K2" s="28"/>
      <c r="L2" s="28" t="b">
        <v>1</v>
      </c>
      <c r="M2" s="28"/>
    </row>
    <row r="3" ht="42.75" spans="1:13">
      <c r="A3" s="2" t="s">
        <v>255</v>
      </c>
      <c r="B3" s="16" t="s">
        <v>56</v>
      </c>
      <c r="C3" s="26" t="s">
        <v>57</v>
      </c>
      <c r="D3" s="14"/>
      <c r="E3" s="14" t="s">
        <v>256</v>
      </c>
      <c r="F3" s="3">
        <v>20000</v>
      </c>
      <c r="G3" s="29" t="s">
        <v>257</v>
      </c>
      <c r="H3" s="28" t="b">
        <v>1</v>
      </c>
      <c r="I3" s="28"/>
      <c r="J3" s="28"/>
      <c r="K3" s="28"/>
      <c r="L3" s="28" t="b">
        <v>1</v>
      </c>
      <c r="M3" s="28"/>
    </row>
    <row r="4" spans="1:13">
      <c r="A4" s="2" t="s">
        <v>258</v>
      </c>
      <c r="B4" s="3" t="s">
        <v>42</v>
      </c>
      <c r="C4" s="30" t="s">
        <v>259</v>
      </c>
      <c r="D4" s="29"/>
      <c r="E4" s="29" t="s">
        <v>260</v>
      </c>
      <c r="F4" s="3">
        <v>5</v>
      </c>
      <c r="G4" s="29"/>
      <c r="H4" s="28" t="b">
        <v>0</v>
      </c>
      <c r="I4" s="28"/>
      <c r="J4" s="28"/>
      <c r="K4" s="28"/>
      <c r="L4" s="28" t="b">
        <v>1</v>
      </c>
      <c r="M4" s="28"/>
    </row>
    <row r="5" spans="1:13">
      <c r="A5" s="2" t="s">
        <v>261</v>
      </c>
      <c r="B5" s="3" t="s">
        <v>104</v>
      </c>
      <c r="C5" s="30" t="s">
        <v>259</v>
      </c>
      <c r="D5" s="29"/>
      <c r="E5" s="29" t="s">
        <v>262</v>
      </c>
      <c r="F5" s="3">
        <v>5</v>
      </c>
      <c r="G5" s="29"/>
      <c r="H5" s="28" t="b">
        <v>0</v>
      </c>
      <c r="I5" s="28"/>
      <c r="J5" s="28"/>
      <c r="K5" s="28"/>
      <c r="L5" s="28" t="b">
        <v>1</v>
      </c>
      <c r="M5" s="28"/>
    </row>
    <row r="6" spans="1:13">
      <c r="A6" s="2" t="s">
        <v>263</v>
      </c>
      <c r="B6" s="3" t="s">
        <v>80</v>
      </c>
      <c r="C6" s="30" t="s">
        <v>259</v>
      </c>
      <c r="D6" s="29"/>
      <c r="E6" s="29" t="s">
        <v>264</v>
      </c>
      <c r="F6" s="3">
        <v>5</v>
      </c>
      <c r="G6" s="29"/>
      <c r="H6" s="28" t="b">
        <v>0</v>
      </c>
      <c r="I6" s="28"/>
      <c r="J6" s="28"/>
      <c r="K6" s="28"/>
      <c r="L6" s="28" t="b">
        <v>1</v>
      </c>
      <c r="M6" s="28"/>
    </row>
    <row r="7" spans="1:13">
      <c r="A7" s="2" t="s">
        <v>265</v>
      </c>
      <c r="B7" s="3" t="s">
        <v>94</v>
      </c>
      <c r="C7" s="30" t="s">
        <v>259</v>
      </c>
      <c r="D7" s="29"/>
      <c r="E7" s="29" t="s">
        <v>266</v>
      </c>
      <c r="F7" s="3">
        <v>5</v>
      </c>
      <c r="G7" s="29"/>
      <c r="H7" s="28" t="b">
        <v>0</v>
      </c>
      <c r="I7" s="28"/>
      <c r="J7" s="28"/>
      <c r="K7" s="28"/>
      <c r="L7" s="28" t="b">
        <v>1</v>
      </c>
      <c r="M7" s="28"/>
    </row>
    <row r="8" spans="1:13">
      <c r="A8" s="2" t="s">
        <v>267</v>
      </c>
      <c r="B8" s="3" t="s">
        <v>54</v>
      </c>
      <c r="C8" s="30" t="s">
        <v>259</v>
      </c>
      <c r="D8" s="29"/>
      <c r="E8" s="29" t="s">
        <v>268</v>
      </c>
      <c r="F8" s="3">
        <v>5</v>
      </c>
      <c r="G8" s="29"/>
      <c r="H8" s="28" t="b">
        <v>0</v>
      </c>
      <c r="I8" s="28"/>
      <c r="J8" s="28"/>
      <c r="K8" s="28"/>
      <c r="L8" s="28" t="b">
        <v>1</v>
      </c>
      <c r="M8" s="28"/>
    </row>
    <row r="9" spans="1:13">
      <c r="A9" s="2" t="s">
        <v>269</v>
      </c>
      <c r="B9" s="3" t="s">
        <v>32</v>
      </c>
      <c r="C9" s="30" t="s">
        <v>259</v>
      </c>
      <c r="D9" s="29"/>
      <c r="E9" s="29" t="s">
        <v>270</v>
      </c>
      <c r="F9" s="3">
        <v>5</v>
      </c>
      <c r="G9" s="29"/>
      <c r="H9" s="28" t="b">
        <v>0</v>
      </c>
      <c r="I9" s="28"/>
      <c r="J9" s="28"/>
      <c r="K9" s="28"/>
      <c r="L9" s="28" t="b">
        <v>1</v>
      </c>
      <c r="M9" s="28"/>
    </row>
    <row r="10" spans="1:13">
      <c r="A10" s="2" t="s">
        <v>271</v>
      </c>
      <c r="B10" s="11" t="s">
        <v>30</v>
      </c>
      <c r="C10" s="30" t="s">
        <v>259</v>
      </c>
      <c r="D10" s="29"/>
      <c r="E10" s="29" t="s">
        <v>272</v>
      </c>
      <c r="F10" s="3">
        <v>10</v>
      </c>
      <c r="G10" s="29"/>
      <c r="H10" s="28" t="b">
        <v>0</v>
      </c>
      <c r="I10" s="28"/>
      <c r="J10" s="28"/>
      <c r="K10" s="28"/>
      <c r="L10" s="28" t="b">
        <v>1</v>
      </c>
      <c r="M10" s="28"/>
    </row>
    <row r="11" spans="1:13">
      <c r="A11" s="2" t="s">
        <v>273</v>
      </c>
      <c r="B11" s="16" t="s">
        <v>130</v>
      </c>
      <c r="C11" s="30" t="s">
        <v>259</v>
      </c>
      <c r="D11" s="29"/>
      <c r="E11" s="29" t="s">
        <v>274</v>
      </c>
      <c r="F11" s="3">
        <v>10</v>
      </c>
      <c r="G11" s="29"/>
      <c r="H11" s="28" t="b">
        <v>0</v>
      </c>
      <c r="I11" s="28"/>
      <c r="J11" s="28"/>
      <c r="K11" s="28"/>
      <c r="L11" s="28" t="b">
        <v>1</v>
      </c>
      <c r="M11" s="28"/>
    </row>
    <row r="12" spans="1:13">
      <c r="A12" s="2" t="s">
        <v>275</v>
      </c>
      <c r="B12" s="16" t="s">
        <v>116</v>
      </c>
      <c r="C12" s="30" t="s">
        <v>259</v>
      </c>
      <c r="D12" s="29"/>
      <c r="E12" s="29" t="s">
        <v>276</v>
      </c>
      <c r="F12" s="3">
        <v>10</v>
      </c>
      <c r="G12" s="29"/>
      <c r="H12" s="28" t="b">
        <v>0</v>
      </c>
      <c r="I12" s="28"/>
      <c r="J12" s="28"/>
      <c r="K12" s="28"/>
      <c r="L12" s="28" t="b">
        <v>1</v>
      </c>
      <c r="M12" s="28"/>
    </row>
    <row r="13" spans="1:13">
      <c r="A13" s="2" t="s">
        <v>277</v>
      </c>
      <c r="B13" s="16" t="s">
        <v>156</v>
      </c>
      <c r="C13" s="30" t="s">
        <v>259</v>
      </c>
      <c r="D13" s="29"/>
      <c r="E13" s="29" t="s">
        <v>278</v>
      </c>
      <c r="F13" s="3">
        <v>10</v>
      </c>
      <c r="G13" s="29"/>
      <c r="H13" s="28" t="b">
        <v>0</v>
      </c>
      <c r="I13" s="28"/>
      <c r="J13" s="28"/>
      <c r="K13" s="28"/>
      <c r="L13" s="28" t="b">
        <v>1</v>
      </c>
      <c r="M13" s="28"/>
    </row>
    <row r="14" spans="1:13">
      <c r="A14" s="2" t="s">
        <v>279</v>
      </c>
      <c r="B14" s="16" t="s">
        <v>144</v>
      </c>
      <c r="C14" s="30" t="s">
        <v>259</v>
      </c>
      <c r="D14" s="29"/>
      <c r="E14" s="29" t="s">
        <v>280</v>
      </c>
      <c r="F14" s="3">
        <v>10</v>
      </c>
      <c r="G14" s="29"/>
      <c r="H14" s="28" t="b">
        <v>0</v>
      </c>
      <c r="I14" s="28"/>
      <c r="J14" s="28"/>
      <c r="K14" s="28"/>
      <c r="L14" s="28" t="b">
        <v>1</v>
      </c>
      <c r="M14" s="28"/>
    </row>
    <row r="15" ht="28.5" spans="1:13">
      <c r="A15" s="2" t="s">
        <v>281</v>
      </c>
      <c r="B15" s="16" t="s">
        <v>160</v>
      </c>
      <c r="C15" s="30" t="s">
        <v>259</v>
      </c>
      <c r="D15" s="29"/>
      <c r="E15" s="29" t="s">
        <v>282</v>
      </c>
      <c r="F15" s="3">
        <v>8</v>
      </c>
      <c r="G15" s="29"/>
      <c r="H15" s="28" t="b">
        <v>0</v>
      </c>
      <c r="I15" s="28"/>
      <c r="J15" s="28"/>
      <c r="K15" s="28"/>
      <c r="L15" s="28" t="b">
        <v>1</v>
      </c>
      <c r="M15" s="28"/>
    </row>
    <row r="16" ht="28.5" spans="1:13">
      <c r="A16" s="2" t="s">
        <v>283</v>
      </c>
      <c r="B16" s="16" t="s">
        <v>284</v>
      </c>
      <c r="C16" s="31" t="s">
        <v>285</v>
      </c>
      <c r="D16" s="14"/>
      <c r="E16" s="14" t="s">
        <v>286</v>
      </c>
      <c r="F16" s="3">
        <v>0</v>
      </c>
      <c r="G16" s="29" t="s">
        <v>287</v>
      </c>
      <c r="H16" s="28" t="b">
        <v>0</v>
      </c>
      <c r="I16" s="28"/>
      <c r="J16" s="28" t="b">
        <v>1</v>
      </c>
      <c r="K16" s="28"/>
      <c r="L16" s="28"/>
      <c r="M16" s="28"/>
    </row>
    <row r="17" ht="42.75" spans="1:13">
      <c r="A17" s="2" t="s">
        <v>288</v>
      </c>
      <c r="B17" s="16" t="s">
        <v>289</v>
      </c>
      <c r="C17" s="31" t="s">
        <v>285</v>
      </c>
      <c r="D17" s="14"/>
      <c r="E17" s="14" t="s">
        <v>290</v>
      </c>
      <c r="F17" s="3">
        <v>0</v>
      </c>
      <c r="G17" s="29" t="s">
        <v>291</v>
      </c>
      <c r="H17" s="28" t="b">
        <v>0</v>
      </c>
      <c r="I17" s="28"/>
      <c r="J17" s="28" t="b">
        <v>1</v>
      </c>
      <c r="K17" s="28"/>
      <c r="L17" s="28"/>
      <c r="M17" s="28"/>
    </row>
    <row r="18" ht="28.5" spans="1:13">
      <c r="A18" s="2" t="s">
        <v>292</v>
      </c>
      <c r="B18" s="32" t="s">
        <v>293</v>
      </c>
      <c r="C18" s="31" t="s">
        <v>285</v>
      </c>
      <c r="D18" s="33"/>
      <c r="E18" s="34" t="s">
        <v>294</v>
      </c>
      <c r="F18" s="3">
        <v>0</v>
      </c>
      <c r="G18" s="29"/>
      <c r="H18" s="28" t="b">
        <v>0</v>
      </c>
      <c r="I18" s="28"/>
      <c r="J18" s="28" t="b">
        <v>1</v>
      </c>
      <c r="K18" s="28"/>
      <c r="L18" s="28"/>
      <c r="M18" s="28"/>
    </row>
    <row r="19" spans="1:13">
      <c r="A19" s="2" t="s">
        <v>295</v>
      </c>
      <c r="B19" s="3" t="s">
        <v>128</v>
      </c>
      <c r="C19" s="30" t="s">
        <v>259</v>
      </c>
      <c r="D19" s="14"/>
      <c r="E19" s="14" t="s">
        <v>296</v>
      </c>
      <c r="F19" s="3">
        <v>12</v>
      </c>
      <c r="G19" s="29"/>
      <c r="H19" s="28" t="b">
        <v>0</v>
      </c>
      <c r="I19" s="28"/>
      <c r="J19" s="28"/>
      <c r="K19" s="28"/>
      <c r="L19" s="28" t="b">
        <v>1</v>
      </c>
      <c r="M19" s="28"/>
    </row>
    <row r="20" spans="1:13">
      <c r="A20" s="2" t="s">
        <v>297</v>
      </c>
      <c r="B20" s="3" t="s">
        <v>142</v>
      </c>
      <c r="C20" s="30" t="s">
        <v>259</v>
      </c>
      <c r="D20" s="14"/>
      <c r="E20" s="14" t="s">
        <v>296</v>
      </c>
      <c r="F20" s="3">
        <v>12</v>
      </c>
      <c r="G20" s="29"/>
      <c r="H20" s="28" t="b">
        <v>0</v>
      </c>
      <c r="I20" s="28"/>
      <c r="J20" s="28"/>
      <c r="K20" s="28"/>
      <c r="L20" s="28" t="b">
        <v>1</v>
      </c>
      <c r="M20" s="28"/>
    </row>
    <row r="21" ht="30" customHeight="1" spans="1:13">
      <c r="A21" s="2" t="s">
        <v>298</v>
      </c>
      <c r="B21" s="16" t="s">
        <v>299</v>
      </c>
      <c r="C21" s="31" t="s">
        <v>285</v>
      </c>
      <c r="D21" s="14"/>
      <c r="E21" s="14" t="s">
        <v>300</v>
      </c>
      <c r="F21" s="3">
        <v>0</v>
      </c>
      <c r="G21" s="29" t="s">
        <v>301</v>
      </c>
      <c r="H21" s="28" t="b">
        <v>0</v>
      </c>
      <c r="I21" s="28"/>
      <c r="J21" s="28" t="b">
        <v>1</v>
      </c>
      <c r="K21" s="28"/>
      <c r="L21" s="28"/>
      <c r="M21" s="28"/>
    </row>
    <row r="22" ht="114" spans="1:13">
      <c r="A22" s="2" t="s">
        <v>302</v>
      </c>
      <c r="B22" s="11" t="s">
        <v>52</v>
      </c>
      <c r="C22" s="30" t="s">
        <v>259</v>
      </c>
      <c r="D22" s="14"/>
      <c r="E22" s="14" t="s">
        <v>303</v>
      </c>
      <c r="F22" s="3">
        <v>1</v>
      </c>
      <c r="G22" s="29" t="s">
        <v>304</v>
      </c>
      <c r="H22" s="28" t="b">
        <v>0</v>
      </c>
      <c r="I22" s="28"/>
      <c r="J22" s="28"/>
      <c r="K22" s="28"/>
      <c r="L22" s="28"/>
      <c r="M22" s="28"/>
    </row>
    <row r="23" ht="36.5" customHeight="1" spans="1:13">
      <c r="A23" s="2" t="s">
        <v>305</v>
      </c>
      <c r="B23" s="11" t="s">
        <v>78</v>
      </c>
      <c r="C23" s="30" t="s">
        <v>259</v>
      </c>
      <c r="D23" s="14"/>
      <c r="E23" s="14" t="s">
        <v>306</v>
      </c>
      <c r="F23" s="3">
        <v>2</v>
      </c>
      <c r="G23" s="29" t="s">
        <v>307</v>
      </c>
      <c r="H23" s="28" t="b">
        <v>0</v>
      </c>
      <c r="I23" s="28"/>
      <c r="J23" s="28"/>
      <c r="K23" s="28"/>
      <c r="L23" s="28"/>
      <c r="M23" s="28"/>
    </row>
    <row r="24" ht="29" customHeight="1" spans="1:13">
      <c r="A24" s="2" t="s">
        <v>308</v>
      </c>
      <c r="B24" s="11" t="s">
        <v>76</v>
      </c>
      <c r="C24" s="30" t="s">
        <v>259</v>
      </c>
      <c r="D24" s="14"/>
      <c r="E24" s="14" t="s">
        <v>309</v>
      </c>
      <c r="F24" s="3">
        <v>2</v>
      </c>
      <c r="G24" s="29" t="s">
        <v>310</v>
      </c>
      <c r="H24" s="28" t="b">
        <v>0</v>
      </c>
      <c r="I24" s="28"/>
      <c r="J24" s="28"/>
      <c r="K24" s="28"/>
      <c r="L24" s="28"/>
      <c r="M24" s="28"/>
    </row>
    <row r="25" spans="1:13">
      <c r="A25" s="2" t="s">
        <v>311</v>
      </c>
      <c r="B25" s="16" t="s">
        <v>312</v>
      </c>
      <c r="C25" s="35" t="s">
        <v>313</v>
      </c>
      <c r="D25" s="29"/>
      <c r="E25" s="29" t="s">
        <v>314</v>
      </c>
      <c r="F25" s="3">
        <v>20000</v>
      </c>
      <c r="G25" s="29"/>
      <c r="H25" s="28" t="b">
        <v>1</v>
      </c>
      <c r="I25" s="28"/>
      <c r="J25" s="28"/>
      <c r="K25" s="28"/>
      <c r="L25" s="28"/>
      <c r="M25" s="28"/>
    </row>
    <row r="26" ht="28.5" spans="1:13">
      <c r="A26" s="2" t="s">
        <v>315</v>
      </c>
      <c r="B26" s="36" t="s">
        <v>316</v>
      </c>
      <c r="C26" s="35" t="s">
        <v>313</v>
      </c>
      <c r="D26" s="29"/>
      <c r="E26" s="29" t="s">
        <v>317</v>
      </c>
      <c r="F26" s="2">
        <v>3000</v>
      </c>
      <c r="G26" s="37" t="s">
        <v>318</v>
      </c>
      <c r="H26" s="38" t="b">
        <v>0</v>
      </c>
      <c r="I26" s="28"/>
      <c r="J26" s="28"/>
      <c r="K26" s="28"/>
      <c r="L26" s="28"/>
      <c r="M26" s="45"/>
    </row>
    <row r="27" ht="28.5" spans="1:13">
      <c r="A27" s="2" t="s">
        <v>319</v>
      </c>
      <c r="B27" s="11" t="s">
        <v>320</v>
      </c>
      <c r="C27" s="35" t="s">
        <v>313</v>
      </c>
      <c r="D27" s="29"/>
      <c r="E27" s="29" t="s">
        <v>321</v>
      </c>
      <c r="F27" s="4">
        <v>1000</v>
      </c>
      <c r="G27" s="37" t="s">
        <v>318</v>
      </c>
      <c r="H27" s="38" t="b">
        <v>0</v>
      </c>
      <c r="I27" s="28"/>
      <c r="J27" s="28"/>
      <c r="K27" s="28"/>
      <c r="L27" s="28"/>
      <c r="M27" s="45"/>
    </row>
    <row r="28" ht="42.75" spans="1:13">
      <c r="A28" s="2" t="s">
        <v>322</v>
      </c>
      <c r="B28" s="11" t="s">
        <v>323</v>
      </c>
      <c r="C28" s="35" t="s">
        <v>313</v>
      </c>
      <c r="D28" s="29"/>
      <c r="E28" s="29" t="s">
        <v>324</v>
      </c>
      <c r="F28" s="2">
        <v>-1</v>
      </c>
      <c r="G28" s="29" t="s">
        <v>325</v>
      </c>
      <c r="H28" s="28" t="b">
        <v>1</v>
      </c>
      <c r="I28" s="28" t="s">
        <v>326</v>
      </c>
      <c r="J28" s="28"/>
      <c r="K28" s="28"/>
      <c r="L28" s="28"/>
      <c r="M28" s="28"/>
    </row>
    <row r="29" ht="28.5" spans="1:13">
      <c r="A29" s="2" t="s">
        <v>327</v>
      </c>
      <c r="B29" s="11" t="s">
        <v>328</v>
      </c>
      <c r="C29" s="35" t="s">
        <v>313</v>
      </c>
      <c r="D29" s="29"/>
      <c r="E29" s="29" t="s">
        <v>329</v>
      </c>
      <c r="F29" s="2">
        <v>3000</v>
      </c>
      <c r="G29" s="28"/>
      <c r="H29" s="28" t="b">
        <v>1</v>
      </c>
      <c r="I29" s="28"/>
      <c r="J29" s="28"/>
      <c r="K29" s="28"/>
      <c r="L29" s="28"/>
      <c r="M29" s="28"/>
    </row>
    <row r="30" ht="28.5" spans="1:13">
      <c r="A30" s="2" t="s">
        <v>330</v>
      </c>
      <c r="B30" s="11" t="s">
        <v>331</v>
      </c>
      <c r="C30" s="35" t="s">
        <v>313</v>
      </c>
      <c r="D30" s="29"/>
      <c r="E30" s="29" t="s">
        <v>332</v>
      </c>
      <c r="F30" s="2">
        <v>3000</v>
      </c>
      <c r="G30" s="28"/>
      <c r="H30" s="28" t="b">
        <v>1</v>
      </c>
      <c r="I30" s="28"/>
      <c r="J30" s="28"/>
      <c r="K30" s="28"/>
      <c r="L30" s="28"/>
      <c r="M30" s="28"/>
    </row>
    <row r="31" ht="28.5" spans="1:13">
      <c r="A31" s="2" t="s">
        <v>333</v>
      </c>
      <c r="B31" s="11" t="s">
        <v>334</v>
      </c>
      <c r="C31" s="35" t="s">
        <v>313</v>
      </c>
      <c r="D31" s="29"/>
      <c r="E31" s="29" t="s">
        <v>335</v>
      </c>
      <c r="F31" s="2">
        <v>2000</v>
      </c>
      <c r="G31" s="28"/>
      <c r="H31" s="28" t="b">
        <v>1</v>
      </c>
      <c r="I31" s="28"/>
      <c r="J31" s="28"/>
      <c r="K31" s="28"/>
      <c r="L31" s="28"/>
      <c r="M31" s="28" t="b">
        <v>1</v>
      </c>
    </row>
    <row r="32" spans="1:13">
      <c r="A32" s="2" t="s">
        <v>336</v>
      </c>
      <c r="B32" s="11" t="s">
        <v>337</v>
      </c>
      <c r="C32" s="35" t="s">
        <v>313</v>
      </c>
      <c r="D32" s="29"/>
      <c r="E32" s="29" t="s">
        <v>338</v>
      </c>
      <c r="F32" s="2">
        <v>5200</v>
      </c>
      <c r="G32" s="28" t="s">
        <v>339</v>
      </c>
      <c r="H32" s="28" t="b">
        <v>1</v>
      </c>
      <c r="I32" s="28"/>
      <c r="J32" s="28"/>
      <c r="K32" s="28"/>
      <c r="L32" s="28"/>
      <c r="M32" s="28"/>
    </row>
    <row r="33" spans="1:13">
      <c r="A33" s="2" t="s">
        <v>340</v>
      </c>
      <c r="B33" s="11" t="s">
        <v>341</v>
      </c>
      <c r="C33" s="35" t="s">
        <v>313</v>
      </c>
      <c r="D33" s="29"/>
      <c r="E33" s="29" t="s">
        <v>342</v>
      </c>
      <c r="F33" s="2">
        <v>5200</v>
      </c>
      <c r="G33" s="28" t="s">
        <v>339</v>
      </c>
      <c r="H33" s="28" t="b">
        <v>1</v>
      </c>
      <c r="I33" s="28"/>
      <c r="J33" s="28"/>
      <c r="K33" s="28"/>
      <c r="L33" s="28"/>
      <c r="M33" s="28"/>
    </row>
    <row r="34" spans="1:13">
      <c r="A34" s="2" t="s">
        <v>343</v>
      </c>
      <c r="B34" s="11" t="s">
        <v>344</v>
      </c>
      <c r="C34" s="35" t="s">
        <v>313</v>
      </c>
      <c r="D34" s="29"/>
      <c r="E34" s="29" t="s">
        <v>345</v>
      </c>
      <c r="F34" s="2">
        <v>5200</v>
      </c>
      <c r="G34" s="28" t="s">
        <v>339</v>
      </c>
      <c r="H34" s="28" t="b">
        <v>1</v>
      </c>
      <c r="I34" s="28"/>
      <c r="J34" s="28"/>
      <c r="K34" s="28"/>
      <c r="L34" s="28"/>
      <c r="M34" s="28"/>
    </row>
    <row r="35" ht="28.5" spans="1:13">
      <c r="A35" s="2" t="s">
        <v>346</v>
      </c>
      <c r="B35" s="11" t="s">
        <v>347</v>
      </c>
      <c r="C35" s="35" t="s">
        <v>313</v>
      </c>
      <c r="D35" s="39"/>
      <c r="E35" s="40" t="s">
        <v>348</v>
      </c>
      <c r="F35" s="2">
        <v>5000</v>
      </c>
      <c r="G35" s="28"/>
      <c r="H35" s="28" t="b">
        <v>1</v>
      </c>
      <c r="I35" s="28"/>
      <c r="J35" s="28"/>
      <c r="K35" s="28"/>
      <c r="L35" s="28"/>
      <c r="M35" s="28"/>
    </row>
    <row r="36" hidden="1" spans="1:13">
      <c r="A36" s="28" t="s">
        <v>349</v>
      </c>
      <c r="B36" s="2" t="s">
        <v>350</v>
      </c>
      <c r="C36" s="28" t="s">
        <v>351</v>
      </c>
      <c r="D36" s="28"/>
      <c r="E36" s="28" t="s">
        <v>352</v>
      </c>
      <c r="F36" s="28">
        <v>30</v>
      </c>
      <c r="G36" s="28"/>
      <c r="H36" s="28" t="b">
        <v>0</v>
      </c>
      <c r="I36" s="28"/>
      <c r="J36" s="28"/>
      <c r="K36" s="28"/>
      <c r="L36" s="28"/>
      <c r="M36" s="28" t="b">
        <v>1</v>
      </c>
    </row>
    <row r="37" hidden="1" spans="1:13">
      <c r="A37" s="28" t="s">
        <v>353</v>
      </c>
      <c r="B37" s="2" t="s">
        <v>354</v>
      </c>
      <c r="C37" s="28" t="s">
        <v>355</v>
      </c>
      <c r="D37" s="28"/>
      <c r="E37" s="28" t="s">
        <v>356</v>
      </c>
      <c r="F37" s="28">
        <v>60</v>
      </c>
      <c r="G37" s="28"/>
      <c r="H37" s="28" t="b">
        <v>0</v>
      </c>
      <c r="I37" s="28"/>
      <c r="J37" s="28"/>
      <c r="K37" s="28"/>
      <c r="L37" s="28"/>
      <c r="M37" s="28" t="b">
        <v>1</v>
      </c>
    </row>
    <row r="38" hidden="1" spans="1:13">
      <c r="A38" s="28" t="s">
        <v>357</v>
      </c>
      <c r="B38" s="2" t="s">
        <v>358</v>
      </c>
      <c r="C38" s="28" t="s">
        <v>359</v>
      </c>
      <c r="D38" s="28"/>
      <c r="E38" s="28" t="s">
        <v>360</v>
      </c>
      <c r="F38" s="28">
        <v>90</v>
      </c>
      <c r="G38" s="28"/>
      <c r="H38" s="28" t="b">
        <v>0</v>
      </c>
      <c r="I38" s="28"/>
      <c r="J38" s="28"/>
      <c r="K38" s="28"/>
      <c r="L38" s="28"/>
      <c r="M38" s="28" t="b">
        <v>1</v>
      </c>
    </row>
    <row r="39" hidden="1" spans="1:13">
      <c r="A39" s="28" t="s">
        <v>361</v>
      </c>
      <c r="B39" s="2" t="s">
        <v>362</v>
      </c>
      <c r="C39" s="28" t="s">
        <v>363</v>
      </c>
      <c r="D39" s="28"/>
      <c r="E39" s="28" t="s">
        <v>364</v>
      </c>
      <c r="F39" s="28">
        <v>120</v>
      </c>
      <c r="G39" s="28"/>
      <c r="H39" s="28" t="b">
        <v>0</v>
      </c>
      <c r="I39" s="28"/>
      <c r="J39" s="28"/>
      <c r="K39" s="28"/>
      <c r="L39" s="28"/>
      <c r="M39" s="28" t="b">
        <v>1</v>
      </c>
    </row>
    <row r="40" hidden="1" spans="1:13">
      <c r="A40" s="28" t="s">
        <v>365</v>
      </c>
      <c r="B40" s="2" t="s">
        <v>366</v>
      </c>
      <c r="C40" s="28" t="s">
        <v>285</v>
      </c>
      <c r="D40" s="28"/>
      <c r="E40" s="28" t="s">
        <v>367</v>
      </c>
      <c r="F40" s="28">
        <v>0</v>
      </c>
      <c r="G40" s="28"/>
      <c r="H40" s="28" t="b">
        <v>0</v>
      </c>
      <c r="I40" s="28"/>
      <c r="J40" s="28" t="b">
        <v>1</v>
      </c>
      <c r="K40" s="28"/>
      <c r="L40" s="28"/>
      <c r="M40" s="28" t="b">
        <v>1</v>
      </c>
    </row>
    <row r="41" hidden="1" spans="1:13">
      <c r="A41" s="28" t="s">
        <v>368</v>
      </c>
      <c r="B41" s="2" t="s">
        <v>369</v>
      </c>
      <c r="C41" s="28" t="s">
        <v>370</v>
      </c>
      <c r="D41" s="28"/>
      <c r="E41" s="28" t="s">
        <v>371</v>
      </c>
      <c r="F41" s="28">
        <v>10</v>
      </c>
      <c r="G41" s="28"/>
      <c r="H41" s="28" t="b">
        <v>0</v>
      </c>
      <c r="I41" s="28"/>
      <c r="J41" s="28"/>
      <c r="K41" s="28"/>
      <c r="L41" s="28"/>
      <c r="M41" s="28" t="b">
        <v>1</v>
      </c>
    </row>
    <row r="42" ht="34.75" hidden="1" customHeight="1" spans="1:13">
      <c r="A42" s="2" t="s">
        <v>372</v>
      </c>
      <c r="B42" s="2" t="s">
        <v>126</v>
      </c>
      <c r="C42" s="30" t="s">
        <v>259</v>
      </c>
      <c r="D42" s="29"/>
      <c r="E42" s="29" t="s">
        <v>373</v>
      </c>
      <c r="F42" s="2">
        <v>12</v>
      </c>
      <c r="G42" s="3" t="s">
        <v>374</v>
      </c>
      <c r="H42" s="28" t="b">
        <v>0</v>
      </c>
      <c r="I42" s="3"/>
      <c r="J42" s="3"/>
      <c r="K42" s="28"/>
      <c r="L42" s="28"/>
      <c r="M42" s="28"/>
    </row>
    <row r="43" s="22" customFormat="1" hidden="1" spans="1:13">
      <c r="A43" s="2" t="s">
        <v>375</v>
      </c>
      <c r="B43" s="2" t="s">
        <v>376</v>
      </c>
      <c r="C43" s="41" t="s">
        <v>377</v>
      </c>
      <c r="D43" s="29"/>
      <c r="E43" s="29" t="s">
        <v>378</v>
      </c>
      <c r="F43" s="2">
        <v>36</v>
      </c>
      <c r="G43" s="3"/>
      <c r="H43" s="28" t="b">
        <v>0</v>
      </c>
      <c r="I43" s="3"/>
      <c r="J43" s="3"/>
      <c r="K43" s="3"/>
      <c r="L43" s="3"/>
      <c r="M43" s="3" t="b">
        <v>1</v>
      </c>
    </row>
    <row r="44" ht="28.5" hidden="1" spans="1:13">
      <c r="A44" s="2" t="s">
        <v>379</v>
      </c>
      <c r="B44" s="2" t="s">
        <v>380</v>
      </c>
      <c r="C44" s="35" t="s">
        <v>313</v>
      </c>
      <c r="D44" s="29"/>
      <c r="E44" s="29" t="s">
        <v>381</v>
      </c>
      <c r="F44" s="2">
        <v>3600</v>
      </c>
      <c r="G44" s="28"/>
      <c r="H44" s="28" t="b">
        <v>1</v>
      </c>
      <c r="I44" s="28"/>
      <c r="J44" s="28"/>
      <c r="K44" s="28"/>
      <c r="L44" s="28"/>
      <c r="M44" s="28" t="b">
        <v>1</v>
      </c>
    </row>
    <row r="45" ht="28.5" hidden="1" spans="1:13">
      <c r="A45" s="2" t="s">
        <v>382</v>
      </c>
      <c r="B45" s="2" t="s">
        <v>383</v>
      </c>
      <c r="C45" s="35" t="s">
        <v>313</v>
      </c>
      <c r="D45" s="29"/>
      <c r="E45" s="29" t="s">
        <v>384</v>
      </c>
      <c r="F45" s="2">
        <v>3600</v>
      </c>
      <c r="G45" s="28"/>
      <c r="H45" s="28" t="b">
        <v>1</v>
      </c>
      <c r="I45" s="28"/>
      <c r="J45" s="28"/>
      <c r="K45" s="28"/>
      <c r="L45" s="28"/>
      <c r="M45" s="28" t="b">
        <v>1</v>
      </c>
    </row>
    <row r="46" ht="28.5" hidden="1" spans="1:13">
      <c r="A46" s="2" t="s">
        <v>385</v>
      </c>
      <c r="B46" s="2" t="s">
        <v>386</v>
      </c>
      <c r="C46" s="41" t="s">
        <v>387</v>
      </c>
      <c r="D46" s="29"/>
      <c r="E46" s="29" t="s">
        <v>388</v>
      </c>
      <c r="F46" s="2">
        <v>50</v>
      </c>
      <c r="G46" s="28"/>
      <c r="H46" s="28" t="b">
        <v>0</v>
      </c>
      <c r="I46" s="28"/>
      <c r="J46" s="28"/>
      <c r="K46" s="28"/>
      <c r="L46" s="28"/>
      <c r="M46" s="28" t="b">
        <v>1</v>
      </c>
    </row>
    <row r="47" ht="28.5" hidden="1" spans="1:13">
      <c r="A47" s="2" t="s">
        <v>389</v>
      </c>
      <c r="B47" s="2" t="s">
        <v>390</v>
      </c>
      <c r="C47" s="41" t="s">
        <v>391</v>
      </c>
      <c r="D47" s="29"/>
      <c r="E47" s="29" t="s">
        <v>392</v>
      </c>
      <c r="F47" s="2">
        <v>50</v>
      </c>
      <c r="G47" s="28"/>
      <c r="H47" s="28" t="b">
        <v>0</v>
      </c>
      <c r="I47" s="28"/>
      <c r="J47" s="28"/>
      <c r="K47" s="28"/>
      <c r="L47" s="28"/>
      <c r="M47" s="28" t="b">
        <v>1</v>
      </c>
    </row>
    <row r="48" ht="28.5" hidden="1" spans="1:13">
      <c r="A48" s="2" t="s">
        <v>393</v>
      </c>
      <c r="B48" s="2" t="s">
        <v>394</v>
      </c>
      <c r="C48" s="41" t="s">
        <v>395</v>
      </c>
      <c r="D48" s="29"/>
      <c r="E48" s="29" t="s">
        <v>396</v>
      </c>
      <c r="F48" s="2">
        <v>90</v>
      </c>
      <c r="G48" s="28"/>
      <c r="H48" s="28" t="b">
        <v>0</v>
      </c>
      <c r="I48" s="28"/>
      <c r="J48" s="28"/>
      <c r="K48" s="28"/>
      <c r="L48" s="28"/>
      <c r="M48" s="28" t="b">
        <v>1</v>
      </c>
    </row>
    <row r="49" ht="28.5" hidden="1" spans="1:13">
      <c r="A49" s="2" t="s">
        <v>397</v>
      </c>
      <c r="B49" s="2" t="s">
        <v>398</v>
      </c>
      <c r="C49" s="41" t="s">
        <v>399</v>
      </c>
      <c r="D49" s="29"/>
      <c r="E49" s="29" t="s">
        <v>400</v>
      </c>
      <c r="F49" s="2">
        <v>90</v>
      </c>
      <c r="G49" s="28"/>
      <c r="H49" s="28" t="b">
        <v>0</v>
      </c>
      <c r="I49" s="28"/>
      <c r="J49" s="28"/>
      <c r="K49" s="28"/>
      <c r="L49" s="28"/>
      <c r="M49" s="28" t="b">
        <v>1</v>
      </c>
    </row>
    <row r="50" ht="42.75" hidden="1" spans="1:13">
      <c r="A50" s="2" t="s">
        <v>401</v>
      </c>
      <c r="B50" s="2" t="s">
        <v>402</v>
      </c>
      <c r="C50" s="31" t="s">
        <v>285</v>
      </c>
      <c r="D50" s="29"/>
      <c r="E50" s="29" t="s">
        <v>403</v>
      </c>
      <c r="F50" s="2">
        <v>0</v>
      </c>
      <c r="G50" s="28"/>
      <c r="H50" s="28" t="b">
        <v>0</v>
      </c>
      <c r="I50" s="28"/>
      <c r="J50" s="28" t="b">
        <v>1</v>
      </c>
      <c r="K50" s="28"/>
      <c r="L50" s="28"/>
      <c r="M50" s="28" t="b">
        <v>1</v>
      </c>
    </row>
    <row r="51" ht="16.5" spans="1:13">
      <c r="A51" s="4" t="s">
        <v>404</v>
      </c>
      <c r="B51" s="4" t="s">
        <v>405</v>
      </c>
      <c r="C51" s="42" t="s">
        <v>406</v>
      </c>
      <c r="D51" s="39"/>
      <c r="E51" s="40" t="s">
        <v>407</v>
      </c>
      <c r="F51" s="2">
        <v>1</v>
      </c>
      <c r="G51" s="28"/>
      <c r="H51" s="28" t="b">
        <v>0</v>
      </c>
      <c r="I51" s="28"/>
      <c r="J51" s="28" t="b">
        <v>1</v>
      </c>
      <c r="K51" s="28" t="b">
        <v>1</v>
      </c>
      <c r="L51" s="28"/>
      <c r="M51" s="28"/>
    </row>
    <row r="52" ht="28.5" spans="1:13">
      <c r="A52" s="2" t="s">
        <v>408</v>
      </c>
      <c r="B52" s="4" t="s">
        <v>409</v>
      </c>
      <c r="C52" s="35" t="s">
        <v>313</v>
      </c>
      <c r="D52" s="43"/>
      <c r="E52" s="44" t="s">
        <v>410</v>
      </c>
      <c r="F52" s="2">
        <v>2</v>
      </c>
      <c r="G52" s="28"/>
      <c r="H52" s="28" t="b">
        <v>1</v>
      </c>
      <c r="I52" s="28"/>
      <c r="J52" s="28"/>
      <c r="K52" s="28"/>
      <c r="L52" s="28"/>
      <c r="M52" s="28"/>
    </row>
    <row r="53" ht="28.5" hidden="1" spans="1:13">
      <c r="A53" s="2" t="s">
        <v>411</v>
      </c>
      <c r="B53" s="2" t="s">
        <v>412</v>
      </c>
      <c r="C53" s="28" t="s">
        <v>413</v>
      </c>
      <c r="D53" s="29"/>
      <c r="E53" s="29" t="s">
        <v>414</v>
      </c>
      <c r="F53" s="2">
        <v>20</v>
      </c>
      <c r="G53" s="28"/>
      <c r="H53" s="28" t="b">
        <v>0</v>
      </c>
      <c r="I53" s="28"/>
      <c r="J53" s="28"/>
      <c r="K53" s="28"/>
      <c r="L53" s="28" t="b">
        <v>1</v>
      </c>
      <c r="M53" s="28" t="b">
        <v>1</v>
      </c>
    </row>
    <row r="54" ht="28.5" hidden="1" spans="1:13">
      <c r="A54" s="2" t="s">
        <v>415</v>
      </c>
      <c r="B54" s="2" t="s">
        <v>416</v>
      </c>
      <c r="C54" s="28" t="s">
        <v>417</v>
      </c>
      <c r="D54" s="29"/>
      <c r="E54" s="29" t="s">
        <v>418</v>
      </c>
      <c r="F54" s="2">
        <v>20</v>
      </c>
      <c r="G54" s="28"/>
      <c r="H54" s="28" t="b">
        <v>0</v>
      </c>
      <c r="I54" s="28"/>
      <c r="J54" s="28"/>
      <c r="K54" s="28"/>
      <c r="L54" s="28" t="b">
        <v>1</v>
      </c>
      <c r="M54" s="28" t="b">
        <v>1</v>
      </c>
    </row>
    <row r="55" ht="28.5" hidden="1" spans="1:13">
      <c r="A55" s="2" t="s">
        <v>419</v>
      </c>
      <c r="B55" s="2" t="s">
        <v>420</v>
      </c>
      <c r="C55" s="28" t="s">
        <v>421</v>
      </c>
      <c r="D55" s="29"/>
      <c r="E55" s="29" t="s">
        <v>422</v>
      </c>
      <c r="F55" s="2">
        <v>20</v>
      </c>
      <c r="G55" s="28"/>
      <c r="H55" s="28" t="b">
        <v>0</v>
      </c>
      <c r="I55" s="28"/>
      <c r="J55" s="28"/>
      <c r="K55" s="28"/>
      <c r="L55" s="28" t="b">
        <v>1</v>
      </c>
      <c r="M55" s="28" t="b">
        <v>1</v>
      </c>
    </row>
    <row r="56" ht="28.5" hidden="1" spans="1:13">
      <c r="A56" s="2" t="s">
        <v>423</v>
      </c>
      <c r="B56" s="2" t="s">
        <v>424</v>
      </c>
      <c r="C56" s="28" t="s">
        <v>425</v>
      </c>
      <c r="D56" s="29"/>
      <c r="E56" s="29" t="s">
        <v>426</v>
      </c>
      <c r="F56" s="2">
        <v>20</v>
      </c>
      <c r="G56" s="28"/>
      <c r="H56" s="28" t="b">
        <v>0</v>
      </c>
      <c r="I56" s="28"/>
      <c r="J56" s="28"/>
      <c r="K56" s="28"/>
      <c r="L56" s="28" t="b">
        <v>1</v>
      </c>
      <c r="M56" s="28" t="b">
        <v>1</v>
      </c>
    </row>
    <row r="57" ht="28.5" hidden="1" spans="1:13">
      <c r="A57" s="2" t="s">
        <v>427</v>
      </c>
      <c r="B57" s="2" t="s">
        <v>428</v>
      </c>
      <c r="C57" s="28" t="s">
        <v>429</v>
      </c>
      <c r="D57" s="29"/>
      <c r="E57" s="29" t="s">
        <v>430</v>
      </c>
      <c r="F57" s="2">
        <v>20</v>
      </c>
      <c r="G57" s="28"/>
      <c r="H57" s="28" t="b">
        <v>0</v>
      </c>
      <c r="I57" s="28"/>
      <c r="J57" s="28"/>
      <c r="K57" s="28"/>
      <c r="L57" s="28" t="b">
        <v>1</v>
      </c>
      <c r="M57" s="28" t="b">
        <v>1</v>
      </c>
    </row>
    <row r="58" ht="28.5" hidden="1" spans="1:13">
      <c r="A58" s="2" t="s">
        <v>431</v>
      </c>
      <c r="B58" s="2" t="s">
        <v>432</v>
      </c>
      <c r="C58" s="28" t="s">
        <v>433</v>
      </c>
      <c r="D58" s="29"/>
      <c r="E58" s="29" t="s">
        <v>434</v>
      </c>
      <c r="F58" s="2">
        <v>20</v>
      </c>
      <c r="G58" s="28"/>
      <c r="H58" s="28" t="b">
        <v>0</v>
      </c>
      <c r="I58" s="28"/>
      <c r="J58" s="28"/>
      <c r="K58" s="28"/>
      <c r="L58" s="28" t="b">
        <v>1</v>
      </c>
      <c r="M58" s="28" t="b">
        <v>1</v>
      </c>
    </row>
    <row r="59" ht="28.5" hidden="1" spans="1:13">
      <c r="A59" s="2" t="s">
        <v>435</v>
      </c>
      <c r="B59" s="2" t="s">
        <v>436</v>
      </c>
      <c r="C59" s="28" t="s">
        <v>437</v>
      </c>
      <c r="D59" s="29"/>
      <c r="E59" s="29" t="s">
        <v>438</v>
      </c>
      <c r="F59" s="2">
        <v>20</v>
      </c>
      <c r="G59" s="28"/>
      <c r="H59" s="28" t="b">
        <v>0</v>
      </c>
      <c r="I59" s="28"/>
      <c r="J59" s="28"/>
      <c r="K59" s="28"/>
      <c r="L59" s="28" t="b">
        <v>1</v>
      </c>
      <c r="M59" s="28" t="b">
        <v>1</v>
      </c>
    </row>
    <row r="60" ht="28.5" hidden="1" spans="1:13">
      <c r="A60" s="2" t="s">
        <v>439</v>
      </c>
      <c r="B60" s="2" t="s">
        <v>440</v>
      </c>
      <c r="C60" s="28" t="s">
        <v>441</v>
      </c>
      <c r="D60" s="29"/>
      <c r="E60" s="29" t="s">
        <v>442</v>
      </c>
      <c r="F60" s="2">
        <v>20</v>
      </c>
      <c r="G60" s="28"/>
      <c r="H60" s="28" t="b">
        <v>0</v>
      </c>
      <c r="I60" s="28"/>
      <c r="J60" s="28"/>
      <c r="K60" s="28"/>
      <c r="L60" s="28" t="b">
        <v>1</v>
      </c>
      <c r="M60" s="28" t="b">
        <v>1</v>
      </c>
    </row>
    <row r="61" ht="28.5" hidden="1" spans="1:13">
      <c r="A61" s="2" t="s">
        <v>443</v>
      </c>
      <c r="B61" s="2" t="s">
        <v>444</v>
      </c>
      <c r="C61" s="28" t="s">
        <v>445</v>
      </c>
      <c r="D61" s="29"/>
      <c r="E61" s="29" t="s">
        <v>446</v>
      </c>
      <c r="F61" s="2">
        <v>20</v>
      </c>
      <c r="G61" s="28"/>
      <c r="H61" s="28" t="b">
        <v>0</v>
      </c>
      <c r="I61" s="28"/>
      <c r="J61" s="28"/>
      <c r="K61" s="28"/>
      <c r="L61" s="28" t="b">
        <v>1</v>
      </c>
      <c r="M61" s="28" t="b">
        <v>1</v>
      </c>
    </row>
    <row r="62" ht="28.5" hidden="1" spans="1:13">
      <c r="A62" s="2" t="s">
        <v>447</v>
      </c>
      <c r="B62" s="2" t="s">
        <v>448</v>
      </c>
      <c r="C62" s="28" t="s">
        <v>449</v>
      </c>
      <c r="D62" s="29"/>
      <c r="E62" s="29" t="s">
        <v>450</v>
      </c>
      <c r="F62" s="2">
        <v>20</v>
      </c>
      <c r="G62" s="28"/>
      <c r="H62" s="28" t="b">
        <v>0</v>
      </c>
      <c r="I62" s="28"/>
      <c r="J62" s="28"/>
      <c r="K62" s="28"/>
      <c r="L62" s="28" t="b">
        <v>1</v>
      </c>
      <c r="M62" s="28" t="b">
        <v>1</v>
      </c>
    </row>
    <row r="63" ht="57" hidden="1" spans="1:13">
      <c r="A63" s="2" t="s">
        <v>451</v>
      </c>
      <c r="B63" s="2" t="s">
        <v>452</v>
      </c>
      <c r="C63" s="31" t="s">
        <v>285</v>
      </c>
      <c r="D63" s="29"/>
      <c r="E63" s="29" t="s">
        <v>453</v>
      </c>
      <c r="F63" s="2">
        <v>0</v>
      </c>
      <c r="G63" s="28"/>
      <c r="H63" s="28"/>
      <c r="I63" s="28"/>
      <c r="J63" s="28" t="b">
        <v>1</v>
      </c>
      <c r="K63" s="28"/>
      <c r="L63" s="28"/>
      <c r="M63" s="28" t="b">
        <v>1</v>
      </c>
    </row>
    <row r="64" ht="28.5" hidden="1" spans="1:13">
      <c r="A64" s="2" t="s">
        <v>454</v>
      </c>
      <c r="B64" s="2" t="s">
        <v>455</v>
      </c>
      <c r="C64" s="28" t="s">
        <v>456</v>
      </c>
      <c r="D64" s="29"/>
      <c r="E64" s="29" t="s">
        <v>422</v>
      </c>
      <c r="F64" s="2">
        <v>20</v>
      </c>
      <c r="G64" s="28"/>
      <c r="H64" s="28" t="b">
        <v>0</v>
      </c>
      <c r="I64" s="28"/>
      <c r="J64" s="28"/>
      <c r="K64" s="28"/>
      <c r="L64" s="28" t="b">
        <v>1</v>
      </c>
      <c r="M64" s="28" t="b">
        <v>1</v>
      </c>
    </row>
    <row r="65" ht="28.5" hidden="1" spans="1:13">
      <c r="A65" s="2" t="s">
        <v>457</v>
      </c>
      <c r="B65" s="2" t="s">
        <v>458</v>
      </c>
      <c r="C65" s="28" t="s">
        <v>459</v>
      </c>
      <c r="D65" s="29"/>
      <c r="E65" s="29" t="s">
        <v>426</v>
      </c>
      <c r="F65" s="2">
        <v>20</v>
      </c>
      <c r="G65" s="28"/>
      <c r="H65" s="28" t="b">
        <v>0</v>
      </c>
      <c r="I65" s="28"/>
      <c r="J65" s="28"/>
      <c r="K65" s="28"/>
      <c r="L65" s="28" t="b">
        <v>1</v>
      </c>
      <c r="M65" s="28" t="b">
        <v>1</v>
      </c>
    </row>
    <row r="66" ht="28.5" hidden="1" spans="1:13">
      <c r="A66" s="2" t="s">
        <v>460</v>
      </c>
      <c r="B66" s="2" t="s">
        <v>461</v>
      </c>
      <c r="C66" s="28" t="s">
        <v>462</v>
      </c>
      <c r="D66" s="29"/>
      <c r="E66" s="29" t="s">
        <v>430</v>
      </c>
      <c r="F66" s="2">
        <v>20</v>
      </c>
      <c r="G66" s="28"/>
      <c r="H66" s="28" t="b">
        <v>0</v>
      </c>
      <c r="I66" s="28"/>
      <c r="J66" s="28"/>
      <c r="K66" s="28"/>
      <c r="L66" s="28" t="b">
        <v>1</v>
      </c>
      <c r="M66" s="28" t="b">
        <v>1</v>
      </c>
    </row>
    <row r="67" ht="28.5" hidden="1" spans="1:13">
      <c r="A67" s="2" t="s">
        <v>463</v>
      </c>
      <c r="B67" s="2" t="s">
        <v>464</v>
      </c>
      <c r="C67" s="28" t="s">
        <v>465</v>
      </c>
      <c r="D67" s="29"/>
      <c r="E67" s="29" t="s">
        <v>434</v>
      </c>
      <c r="F67" s="2">
        <v>20</v>
      </c>
      <c r="G67" s="28"/>
      <c r="H67" s="28" t="b">
        <v>0</v>
      </c>
      <c r="I67" s="28"/>
      <c r="J67" s="28"/>
      <c r="K67" s="28"/>
      <c r="L67" s="28" t="b">
        <v>1</v>
      </c>
      <c r="M67" s="28" t="b">
        <v>1</v>
      </c>
    </row>
    <row r="68" ht="28.5" hidden="1" spans="1:13">
      <c r="A68" s="2" t="s">
        <v>466</v>
      </c>
      <c r="B68" s="2" t="s">
        <v>467</v>
      </c>
      <c r="C68" s="28" t="s">
        <v>468</v>
      </c>
      <c r="D68" s="29"/>
      <c r="E68" s="29" t="s">
        <v>438</v>
      </c>
      <c r="F68" s="2">
        <v>20</v>
      </c>
      <c r="G68" s="28"/>
      <c r="H68" s="28" t="b">
        <v>0</v>
      </c>
      <c r="I68" s="28"/>
      <c r="J68" s="28"/>
      <c r="K68" s="28"/>
      <c r="L68" s="28" t="b">
        <v>1</v>
      </c>
      <c r="M68" s="28" t="b">
        <v>1</v>
      </c>
    </row>
    <row r="69" ht="28.5" hidden="1" spans="1:13">
      <c r="A69" s="2" t="s">
        <v>469</v>
      </c>
      <c r="B69" s="2" t="s">
        <v>470</v>
      </c>
      <c r="C69" s="28" t="s">
        <v>471</v>
      </c>
      <c r="D69" s="29"/>
      <c r="E69" s="29" t="s">
        <v>450</v>
      </c>
      <c r="F69" s="2">
        <v>20</v>
      </c>
      <c r="G69" s="28"/>
      <c r="H69" s="28" t="b">
        <v>0</v>
      </c>
      <c r="I69" s="28"/>
      <c r="J69" s="28"/>
      <c r="K69" s="28"/>
      <c r="L69" s="28" t="b">
        <v>1</v>
      </c>
      <c r="M69" s="28" t="b">
        <v>1</v>
      </c>
    </row>
    <row r="70" ht="28.5" hidden="1" spans="1:13">
      <c r="A70" s="2" t="s">
        <v>472</v>
      </c>
      <c r="B70" s="2" t="s">
        <v>473</v>
      </c>
      <c r="C70" s="28" t="s">
        <v>474</v>
      </c>
      <c r="D70" s="29"/>
      <c r="E70" s="29" t="s">
        <v>475</v>
      </c>
      <c r="F70" s="2">
        <v>20</v>
      </c>
      <c r="G70" s="28"/>
      <c r="H70" s="28" t="b">
        <v>0</v>
      </c>
      <c r="I70" s="28"/>
      <c r="J70" s="28"/>
      <c r="K70" s="28"/>
      <c r="L70" s="28" t="b">
        <v>1</v>
      </c>
      <c r="M70" s="28" t="b">
        <v>1</v>
      </c>
    </row>
    <row r="71" ht="28.5" hidden="1" spans="1:13">
      <c r="A71" s="2" t="s">
        <v>476</v>
      </c>
      <c r="B71" s="2" t="s">
        <v>477</v>
      </c>
      <c r="C71" s="28" t="s">
        <v>478</v>
      </c>
      <c r="D71" s="29"/>
      <c r="E71" s="29" t="s">
        <v>479</v>
      </c>
      <c r="F71" s="2">
        <v>20</v>
      </c>
      <c r="G71" s="28"/>
      <c r="H71" s="28" t="b">
        <v>0</v>
      </c>
      <c r="I71" s="28"/>
      <c r="J71" s="28"/>
      <c r="K71" s="28"/>
      <c r="L71" s="28" t="b">
        <v>1</v>
      </c>
      <c r="M71" s="28" t="b">
        <v>1</v>
      </c>
    </row>
    <row r="72" ht="28.5" hidden="1" spans="1:13">
      <c r="A72" s="2" t="s">
        <v>480</v>
      </c>
      <c r="B72" s="2" t="s">
        <v>481</v>
      </c>
      <c r="C72" s="28" t="s">
        <v>482</v>
      </c>
      <c r="D72" s="29"/>
      <c r="E72" s="29" t="s">
        <v>483</v>
      </c>
      <c r="F72" s="2">
        <v>20</v>
      </c>
      <c r="G72" s="28"/>
      <c r="H72" s="28" t="b">
        <v>0</v>
      </c>
      <c r="I72" s="28"/>
      <c r="J72" s="28"/>
      <c r="K72" s="28"/>
      <c r="L72" s="28" t="b">
        <v>1</v>
      </c>
      <c r="M72" s="28" t="b">
        <v>1</v>
      </c>
    </row>
    <row r="73" ht="28.5" hidden="1" spans="1:13">
      <c r="A73" s="2" t="s">
        <v>484</v>
      </c>
      <c r="B73" s="2" t="s">
        <v>485</v>
      </c>
      <c r="C73" s="28" t="s">
        <v>486</v>
      </c>
      <c r="D73" s="29"/>
      <c r="E73" s="29" t="s">
        <v>487</v>
      </c>
      <c r="F73" s="2">
        <v>20</v>
      </c>
      <c r="G73" s="28"/>
      <c r="H73" s="28" t="b">
        <v>0</v>
      </c>
      <c r="I73" s="28"/>
      <c r="J73" s="28"/>
      <c r="K73" s="28"/>
      <c r="L73" s="28" t="b">
        <v>1</v>
      </c>
      <c r="M73" s="28" t="b">
        <v>1</v>
      </c>
    </row>
    <row r="74" ht="28.5" hidden="1" spans="1:13">
      <c r="A74" s="2" t="s">
        <v>488</v>
      </c>
      <c r="B74" s="2" t="s">
        <v>489</v>
      </c>
      <c r="C74" s="28" t="s">
        <v>490</v>
      </c>
      <c r="D74" s="29"/>
      <c r="E74" s="29" t="s">
        <v>491</v>
      </c>
      <c r="F74" s="2">
        <v>20</v>
      </c>
      <c r="G74" s="28"/>
      <c r="H74" s="28" t="b">
        <v>0</v>
      </c>
      <c r="I74" s="28"/>
      <c r="J74" s="28"/>
      <c r="K74" s="28"/>
      <c r="L74" s="28" t="b">
        <v>1</v>
      </c>
      <c r="M74" s="28" t="b">
        <v>1</v>
      </c>
    </row>
    <row r="75" ht="28.5" hidden="1" spans="1:13">
      <c r="A75" s="2" t="s">
        <v>492</v>
      </c>
      <c r="B75" s="2" t="s">
        <v>493</v>
      </c>
      <c r="C75" s="28" t="s">
        <v>494</v>
      </c>
      <c r="D75" s="29"/>
      <c r="E75" s="29" t="s">
        <v>495</v>
      </c>
      <c r="F75" s="2">
        <v>20</v>
      </c>
      <c r="G75" s="28"/>
      <c r="H75" s="28" t="b">
        <v>0</v>
      </c>
      <c r="I75" s="28"/>
      <c r="J75" s="28"/>
      <c r="K75" s="28"/>
      <c r="L75" s="28" t="b">
        <v>1</v>
      </c>
      <c r="M75" s="28" t="b">
        <v>1</v>
      </c>
    </row>
    <row r="76" ht="28.5" hidden="1" spans="1:13">
      <c r="A76" s="2" t="s">
        <v>496</v>
      </c>
      <c r="B76" s="2" t="s">
        <v>497</v>
      </c>
      <c r="C76" s="28" t="s">
        <v>498</v>
      </c>
      <c r="D76" s="29"/>
      <c r="E76" s="29" t="s">
        <v>499</v>
      </c>
      <c r="F76" s="2">
        <v>20</v>
      </c>
      <c r="G76" s="28"/>
      <c r="H76" s="28" t="b">
        <v>0</v>
      </c>
      <c r="I76" s="28"/>
      <c r="J76" s="28"/>
      <c r="K76" s="28"/>
      <c r="L76" s="28" t="b">
        <v>1</v>
      </c>
      <c r="M76" s="28" t="b">
        <v>1</v>
      </c>
    </row>
    <row r="77" ht="28.5" hidden="1" spans="1:13">
      <c r="A77" s="2" t="s">
        <v>500</v>
      </c>
      <c r="B77" s="2" t="s">
        <v>501</v>
      </c>
      <c r="C77" s="28" t="s">
        <v>437</v>
      </c>
      <c r="D77" s="29"/>
      <c r="E77" s="29" t="s">
        <v>502</v>
      </c>
      <c r="F77" s="2">
        <v>20</v>
      </c>
      <c r="G77" s="28"/>
      <c r="H77" s="28" t="b">
        <v>0</v>
      </c>
      <c r="I77" s="28"/>
      <c r="J77" s="28"/>
      <c r="K77" s="28"/>
      <c r="L77" s="28" t="b">
        <v>1</v>
      </c>
      <c r="M77" s="28" t="b">
        <v>1</v>
      </c>
    </row>
    <row r="78" ht="28.5" hidden="1" spans="1:13">
      <c r="A78" s="2" t="s">
        <v>503</v>
      </c>
      <c r="B78" s="2" t="s">
        <v>504</v>
      </c>
      <c r="C78" s="28" t="s">
        <v>505</v>
      </c>
      <c r="D78" s="29"/>
      <c r="E78" s="29" t="s">
        <v>506</v>
      </c>
      <c r="F78" s="2">
        <v>20</v>
      </c>
      <c r="G78" s="28"/>
      <c r="H78" s="28" t="b">
        <v>0</v>
      </c>
      <c r="I78" s="28"/>
      <c r="J78" s="28"/>
      <c r="K78" s="28"/>
      <c r="L78" s="28" t="b">
        <v>1</v>
      </c>
      <c r="M78" s="28" t="b">
        <v>1</v>
      </c>
    </row>
    <row r="79" ht="28.5" hidden="1" spans="1:13">
      <c r="A79" s="2" t="s">
        <v>507</v>
      </c>
      <c r="B79" s="2" t="s">
        <v>508</v>
      </c>
      <c r="C79" s="28" t="s">
        <v>509</v>
      </c>
      <c r="D79" s="29"/>
      <c r="E79" s="29" t="s">
        <v>510</v>
      </c>
      <c r="F79" s="2">
        <v>20</v>
      </c>
      <c r="G79" s="28"/>
      <c r="H79" s="28" t="b">
        <v>0</v>
      </c>
      <c r="I79" s="28"/>
      <c r="J79" s="28"/>
      <c r="K79" s="28"/>
      <c r="L79" s="28" t="b">
        <v>1</v>
      </c>
      <c r="M79" s="28" t="b">
        <v>1</v>
      </c>
    </row>
    <row r="80" ht="28.5" hidden="1" spans="1:13">
      <c r="A80" s="2" t="s">
        <v>511</v>
      </c>
      <c r="B80" s="2" t="s">
        <v>512</v>
      </c>
      <c r="C80" s="28" t="s">
        <v>513</v>
      </c>
      <c r="D80" s="29"/>
      <c r="E80" s="29" t="s">
        <v>514</v>
      </c>
      <c r="F80" s="2">
        <v>20</v>
      </c>
      <c r="G80" s="28"/>
      <c r="H80" s="28" t="b">
        <v>0</v>
      </c>
      <c r="I80" s="28"/>
      <c r="J80" s="28"/>
      <c r="K80" s="28"/>
      <c r="L80" s="28" t="b">
        <v>1</v>
      </c>
      <c r="M80" s="28" t="b">
        <v>1</v>
      </c>
    </row>
    <row r="81" ht="28.5" hidden="1" spans="1:13">
      <c r="A81" s="2" t="s">
        <v>515</v>
      </c>
      <c r="B81" s="2" t="s">
        <v>516</v>
      </c>
      <c r="C81" s="28" t="s">
        <v>517</v>
      </c>
      <c r="D81" s="29"/>
      <c r="E81" s="29" t="s">
        <v>518</v>
      </c>
      <c r="F81" s="2">
        <v>20</v>
      </c>
      <c r="G81" s="28"/>
      <c r="H81" s="28" t="b">
        <v>0</v>
      </c>
      <c r="I81" s="28"/>
      <c r="J81" s="28"/>
      <c r="K81" s="28"/>
      <c r="L81" s="28" t="b">
        <v>1</v>
      </c>
      <c r="M81" s="28" t="b">
        <v>1</v>
      </c>
    </row>
    <row r="82" ht="28.5" hidden="1" spans="1:13">
      <c r="A82" s="2" t="s">
        <v>519</v>
      </c>
      <c r="B82" s="2" t="s">
        <v>520</v>
      </c>
      <c r="C82" s="28" t="s">
        <v>521</v>
      </c>
      <c r="D82" s="29"/>
      <c r="E82" s="29" t="s">
        <v>522</v>
      </c>
      <c r="F82" s="2">
        <v>20</v>
      </c>
      <c r="G82" s="28"/>
      <c r="H82" s="28" t="b">
        <v>0</v>
      </c>
      <c r="I82" s="28"/>
      <c r="J82" s="28"/>
      <c r="K82" s="28"/>
      <c r="L82" s="28" t="b">
        <v>1</v>
      </c>
      <c r="M82" s="28" t="b">
        <v>1</v>
      </c>
    </row>
    <row r="83" ht="28.5" hidden="1" spans="1:13">
      <c r="A83" s="2" t="s">
        <v>523</v>
      </c>
      <c r="B83" s="2" t="s">
        <v>524</v>
      </c>
      <c r="C83" s="28" t="s">
        <v>525</v>
      </c>
      <c r="D83" s="29"/>
      <c r="E83" s="29" t="s">
        <v>526</v>
      </c>
      <c r="F83" s="2">
        <v>20</v>
      </c>
      <c r="G83" s="28"/>
      <c r="H83" s="28" t="b">
        <v>0</v>
      </c>
      <c r="I83" s="28"/>
      <c r="J83" s="28"/>
      <c r="K83" s="28"/>
      <c r="L83" s="28" t="b">
        <v>1</v>
      </c>
      <c r="M83" s="28" t="b">
        <v>1</v>
      </c>
    </row>
    <row r="84" ht="28.5" hidden="1" spans="1:13">
      <c r="A84" s="2" t="s">
        <v>527</v>
      </c>
      <c r="B84" s="46" t="s">
        <v>528</v>
      </c>
      <c r="C84" s="41" t="s">
        <v>529</v>
      </c>
      <c r="D84" s="29"/>
      <c r="E84" s="29" t="s">
        <v>530</v>
      </c>
      <c r="F84" s="21">
        <v>10</v>
      </c>
      <c r="H84" s="28" t="b">
        <v>0</v>
      </c>
      <c r="L84" s="28" t="b">
        <v>1</v>
      </c>
      <c r="M84" s="28" t="b">
        <v>1</v>
      </c>
    </row>
    <row r="85" ht="28.5" hidden="1" spans="1:13">
      <c r="A85" s="2" t="s">
        <v>531</v>
      </c>
      <c r="B85" s="47" t="s">
        <v>532</v>
      </c>
      <c r="C85" s="41" t="s">
        <v>533</v>
      </c>
      <c r="D85" s="29"/>
      <c r="E85" s="29" t="s">
        <v>534</v>
      </c>
      <c r="F85" s="21">
        <v>10</v>
      </c>
      <c r="H85" s="28" t="b">
        <v>0</v>
      </c>
      <c r="L85" s="28" t="b">
        <v>1</v>
      </c>
      <c r="M85" s="28" t="b">
        <v>1</v>
      </c>
    </row>
    <row r="86" ht="28.5" hidden="1" spans="1:13">
      <c r="A86" s="2" t="s">
        <v>535</v>
      </c>
      <c r="B86" s="48" t="s">
        <v>536</v>
      </c>
      <c r="C86" s="41" t="s">
        <v>537</v>
      </c>
      <c r="D86" s="29"/>
      <c r="E86" s="29" t="s">
        <v>538</v>
      </c>
      <c r="F86" s="21">
        <v>10</v>
      </c>
      <c r="H86" s="28" t="b">
        <v>0</v>
      </c>
      <c r="L86" s="28" t="b">
        <v>1</v>
      </c>
      <c r="M86" s="28" t="b">
        <v>1</v>
      </c>
    </row>
    <row r="87" ht="28.5" hidden="1" spans="1:13">
      <c r="A87" s="2" t="s">
        <v>539</v>
      </c>
      <c r="B87" s="46" t="s">
        <v>540</v>
      </c>
      <c r="C87" s="41" t="s">
        <v>541</v>
      </c>
      <c r="D87" s="29"/>
      <c r="E87" s="29" t="s">
        <v>542</v>
      </c>
      <c r="F87" s="21">
        <v>10</v>
      </c>
      <c r="H87" s="28" t="b">
        <v>0</v>
      </c>
      <c r="L87" s="28" t="b">
        <v>1</v>
      </c>
      <c r="M87" s="28" t="b">
        <v>1</v>
      </c>
    </row>
    <row r="88" ht="28.5" hidden="1" spans="1:13">
      <c r="A88" s="2" t="s">
        <v>543</v>
      </c>
      <c r="B88" s="47" t="s">
        <v>544</v>
      </c>
      <c r="C88" s="41" t="s">
        <v>545</v>
      </c>
      <c r="D88" s="29"/>
      <c r="E88" s="29" t="s">
        <v>546</v>
      </c>
      <c r="F88" s="21">
        <v>10</v>
      </c>
      <c r="H88" s="28" t="b">
        <v>0</v>
      </c>
      <c r="L88" s="28" t="b">
        <v>1</v>
      </c>
      <c r="M88" s="28" t="b">
        <v>1</v>
      </c>
    </row>
    <row r="89" ht="28.5" hidden="1" spans="1:13">
      <c r="A89" s="2" t="s">
        <v>547</v>
      </c>
      <c r="B89" s="46" t="s">
        <v>548</v>
      </c>
      <c r="C89" s="41" t="s">
        <v>549</v>
      </c>
      <c r="D89" s="29"/>
      <c r="E89" s="29" t="s">
        <v>550</v>
      </c>
      <c r="F89" s="21">
        <v>10</v>
      </c>
      <c r="H89" s="28" t="b">
        <v>0</v>
      </c>
      <c r="L89" s="28" t="b">
        <v>1</v>
      </c>
      <c r="M89" s="28" t="b">
        <v>1</v>
      </c>
    </row>
    <row r="90" ht="28.5" hidden="1" spans="1:13">
      <c r="A90" s="2" t="s">
        <v>551</v>
      </c>
      <c r="B90" s="48" t="s">
        <v>552</v>
      </c>
      <c r="C90" s="41" t="s">
        <v>553</v>
      </c>
      <c r="D90" s="29"/>
      <c r="E90" s="29" t="s">
        <v>554</v>
      </c>
      <c r="F90" s="21">
        <v>10</v>
      </c>
      <c r="H90" s="28" t="b">
        <v>0</v>
      </c>
      <c r="L90" s="28" t="b">
        <v>1</v>
      </c>
      <c r="M90" s="28" t="b">
        <v>1</v>
      </c>
    </row>
    <row r="91" ht="28.5" hidden="1" spans="1:13">
      <c r="A91" s="2" t="s">
        <v>555</v>
      </c>
      <c r="B91" s="47" t="s">
        <v>556</v>
      </c>
      <c r="C91" s="41" t="s">
        <v>557</v>
      </c>
      <c r="D91" s="29"/>
      <c r="E91" s="29" t="s">
        <v>558</v>
      </c>
      <c r="F91" s="21">
        <v>10</v>
      </c>
      <c r="H91" s="28" t="b">
        <v>0</v>
      </c>
      <c r="L91" s="28" t="b">
        <v>1</v>
      </c>
      <c r="M91" s="28" t="b">
        <v>1</v>
      </c>
    </row>
    <row r="92" ht="28.5" hidden="1" spans="1:13">
      <c r="A92" s="2" t="s">
        <v>559</v>
      </c>
      <c r="B92" s="48" t="s">
        <v>560</v>
      </c>
      <c r="C92" s="41" t="s">
        <v>561</v>
      </c>
      <c r="D92" s="29"/>
      <c r="E92" s="29" t="s">
        <v>562</v>
      </c>
      <c r="F92" s="21">
        <v>10</v>
      </c>
      <c r="H92" s="28" t="b">
        <v>0</v>
      </c>
      <c r="L92" s="28" t="b">
        <v>1</v>
      </c>
      <c r="M92" s="28" t="b">
        <v>1</v>
      </c>
    </row>
    <row r="93" ht="28.5" hidden="1" spans="1:13">
      <c r="A93" s="2" t="s">
        <v>563</v>
      </c>
      <c r="B93" s="47" t="s">
        <v>564</v>
      </c>
      <c r="C93" s="41" t="s">
        <v>565</v>
      </c>
      <c r="D93" s="29"/>
      <c r="E93" s="29" t="s">
        <v>566</v>
      </c>
      <c r="F93" s="21">
        <v>10</v>
      </c>
      <c r="H93" s="28" t="b">
        <v>0</v>
      </c>
      <c r="L93" s="28" t="b">
        <v>1</v>
      </c>
      <c r="M93" s="28" t="b">
        <v>1</v>
      </c>
    </row>
    <row r="94" ht="28.5" hidden="1" spans="1:13">
      <c r="A94" s="2" t="s">
        <v>567</v>
      </c>
      <c r="B94" s="46" t="s">
        <v>568</v>
      </c>
      <c r="C94" s="41" t="s">
        <v>569</v>
      </c>
      <c r="D94" s="29"/>
      <c r="E94" s="29" t="s">
        <v>570</v>
      </c>
      <c r="F94" s="21">
        <v>10</v>
      </c>
      <c r="H94" s="28" t="b">
        <v>0</v>
      </c>
      <c r="L94" s="28" t="b">
        <v>1</v>
      </c>
      <c r="M94" s="28" t="b">
        <v>1</v>
      </c>
    </row>
    <row r="95" ht="28.5" hidden="1" spans="1:13">
      <c r="A95" s="2" t="s">
        <v>571</v>
      </c>
      <c r="B95" s="48" t="s">
        <v>572</v>
      </c>
      <c r="C95" s="41" t="s">
        <v>573</v>
      </c>
      <c r="D95" s="29"/>
      <c r="E95" s="29" t="s">
        <v>574</v>
      </c>
      <c r="F95" s="21">
        <v>10</v>
      </c>
      <c r="H95" s="28" t="b">
        <v>0</v>
      </c>
      <c r="L95" s="28" t="b">
        <v>1</v>
      </c>
      <c r="M95" s="28" t="b">
        <v>1</v>
      </c>
    </row>
    <row r="96" ht="71.25" hidden="1" spans="1:13">
      <c r="A96" s="2" t="s">
        <v>575</v>
      </c>
      <c r="B96" s="2" t="s">
        <v>576</v>
      </c>
      <c r="C96" s="31" t="s">
        <v>285</v>
      </c>
      <c r="D96" s="29"/>
      <c r="E96" s="29" t="s">
        <v>577</v>
      </c>
      <c r="F96" s="21">
        <v>0</v>
      </c>
      <c r="G96" s="49" t="s">
        <v>578</v>
      </c>
      <c r="H96" s="28" t="b">
        <v>0</v>
      </c>
      <c r="J96" s="28" t="b">
        <v>1</v>
      </c>
      <c r="M96" s="28" t="b">
        <v>1</v>
      </c>
    </row>
    <row r="97" spans="1:8">
      <c r="A97" s="2" t="s">
        <v>579</v>
      </c>
      <c r="B97" s="2" t="s">
        <v>580</v>
      </c>
      <c r="C97" s="30" t="s">
        <v>259</v>
      </c>
      <c r="D97" s="29"/>
      <c r="E97" s="29" t="s">
        <v>581</v>
      </c>
      <c r="F97" s="21">
        <v>10</v>
      </c>
      <c r="H97" s="28" t="b">
        <v>0</v>
      </c>
    </row>
    <row r="98" spans="1:8">
      <c r="A98" s="2" t="s">
        <v>582</v>
      </c>
      <c r="B98" s="2" t="s">
        <v>583</v>
      </c>
      <c r="C98" s="30" t="s">
        <v>259</v>
      </c>
      <c r="D98" s="29"/>
      <c r="E98" s="29" t="s">
        <v>581</v>
      </c>
      <c r="F98" s="21">
        <v>10</v>
      </c>
      <c r="H98" s="28" t="b">
        <v>0</v>
      </c>
    </row>
    <row r="99" spans="1:8">
      <c r="A99" s="2" t="s">
        <v>584</v>
      </c>
      <c r="B99" s="2" t="s">
        <v>585</v>
      </c>
      <c r="C99" s="30" t="s">
        <v>259</v>
      </c>
      <c r="D99" s="29"/>
      <c r="E99" s="29" t="s">
        <v>581</v>
      </c>
      <c r="F99" s="21">
        <v>10</v>
      </c>
      <c r="H99" s="28" t="b">
        <v>0</v>
      </c>
    </row>
    <row r="100" spans="1:8">
      <c r="A100" s="2" t="s">
        <v>586</v>
      </c>
      <c r="B100" s="4" t="s">
        <v>587</v>
      </c>
      <c r="C100" s="30" t="s">
        <v>259</v>
      </c>
      <c r="D100" s="40" t="s">
        <v>588</v>
      </c>
      <c r="E100" s="29" t="s">
        <v>589</v>
      </c>
      <c r="F100" s="21">
        <v>10</v>
      </c>
      <c r="G100" s="50" t="s">
        <v>590</v>
      </c>
      <c r="H100" s="28" t="b">
        <v>0</v>
      </c>
    </row>
    <row r="101" ht="128.25" spans="1:8">
      <c r="A101" s="4" t="s">
        <v>591</v>
      </c>
      <c r="B101" s="7" t="s">
        <v>592</v>
      </c>
      <c r="C101" s="51" t="s">
        <v>259</v>
      </c>
      <c r="D101" s="40" t="s">
        <v>593</v>
      </c>
      <c r="E101" s="52" t="s">
        <v>594</v>
      </c>
      <c r="F101" s="21">
        <v>10</v>
      </c>
      <c r="G101" s="53" t="s">
        <v>595</v>
      </c>
      <c r="H101" s="28" t="b">
        <v>0</v>
      </c>
    </row>
    <row r="102" ht="85.5" spans="1:10">
      <c r="A102" s="2" t="s">
        <v>596</v>
      </c>
      <c r="B102" s="54" t="s">
        <v>597</v>
      </c>
      <c r="C102" s="55" t="s">
        <v>285</v>
      </c>
      <c r="D102" s="40" t="s">
        <v>598</v>
      </c>
      <c r="E102" s="29" t="s">
        <v>599</v>
      </c>
      <c r="F102" s="21">
        <v>0</v>
      </c>
      <c r="G102" s="56" t="s">
        <v>600</v>
      </c>
      <c r="H102" s="28" t="b">
        <v>0</v>
      </c>
      <c r="J102" s="28" t="b">
        <v>1</v>
      </c>
    </row>
    <row r="103" ht="86.25" spans="1:10">
      <c r="A103" s="2" t="s">
        <v>601</v>
      </c>
      <c r="B103" s="54" t="s">
        <v>602</v>
      </c>
      <c r="C103" s="31" t="s">
        <v>285</v>
      </c>
      <c r="D103" s="40" t="s">
        <v>598</v>
      </c>
      <c r="E103" s="29" t="s">
        <v>603</v>
      </c>
      <c r="F103" s="21">
        <v>0</v>
      </c>
      <c r="G103" s="56" t="s">
        <v>604</v>
      </c>
      <c r="H103" s="28" t="b">
        <v>0</v>
      </c>
      <c r="J103" s="28" t="b">
        <v>1</v>
      </c>
    </row>
    <row r="104" ht="85.5" spans="1:10">
      <c r="A104" s="2" t="s">
        <v>605</v>
      </c>
      <c r="B104" s="57" t="s">
        <v>606</v>
      </c>
      <c r="C104" s="31" t="s">
        <v>285</v>
      </c>
      <c r="D104" s="40" t="s">
        <v>598</v>
      </c>
      <c r="E104" s="29" t="s">
        <v>607</v>
      </c>
      <c r="F104" s="21">
        <v>0</v>
      </c>
      <c r="G104" s="56" t="s">
        <v>608</v>
      </c>
      <c r="H104" s="28" t="b">
        <v>0</v>
      </c>
      <c r="J104" s="28" t="b">
        <v>1</v>
      </c>
    </row>
    <row r="105" ht="85.5" spans="1:10">
      <c r="A105" s="2" t="s">
        <v>609</v>
      </c>
      <c r="B105" s="4" t="s">
        <v>610</v>
      </c>
      <c r="C105" s="31" t="s">
        <v>285</v>
      </c>
      <c r="D105" s="39" t="s">
        <v>598</v>
      </c>
      <c r="E105" s="40" t="s">
        <v>611</v>
      </c>
      <c r="F105" s="21">
        <v>0</v>
      </c>
      <c r="G105" s="53" t="s">
        <v>612</v>
      </c>
      <c r="H105" s="28" t="b">
        <v>0</v>
      </c>
      <c r="J105" s="28" t="b">
        <v>1</v>
      </c>
    </row>
    <row r="106" ht="85.5" spans="1:10">
      <c r="A106" s="2" t="s">
        <v>613</v>
      </c>
      <c r="B106" s="2" t="s">
        <v>614</v>
      </c>
      <c r="C106" s="31" t="s">
        <v>285</v>
      </c>
      <c r="D106" s="40" t="s">
        <v>598</v>
      </c>
      <c r="E106" s="29" t="s">
        <v>615</v>
      </c>
      <c r="F106" s="21">
        <v>0</v>
      </c>
      <c r="G106" s="53" t="s">
        <v>616</v>
      </c>
      <c r="H106" s="28" t="b">
        <v>0</v>
      </c>
      <c r="J106" s="28" t="b">
        <v>1</v>
      </c>
    </row>
    <row r="107" ht="100.5" spans="1:10">
      <c r="A107" s="2" t="s">
        <v>617</v>
      </c>
      <c r="B107" s="2" t="s">
        <v>618</v>
      </c>
      <c r="C107" s="31" t="s">
        <v>285</v>
      </c>
      <c r="D107" s="40" t="s">
        <v>598</v>
      </c>
      <c r="E107" s="29" t="s">
        <v>619</v>
      </c>
      <c r="F107" s="21">
        <v>0</v>
      </c>
      <c r="G107" s="56" t="s">
        <v>620</v>
      </c>
      <c r="H107" s="28" t="b">
        <v>0</v>
      </c>
      <c r="J107" s="28" t="b">
        <v>1</v>
      </c>
    </row>
    <row r="108" ht="85.5" spans="1:10">
      <c r="A108" s="2" t="s">
        <v>621</v>
      </c>
      <c r="B108" s="2" t="s">
        <v>622</v>
      </c>
      <c r="C108" s="31" t="s">
        <v>285</v>
      </c>
      <c r="D108" s="40" t="s">
        <v>598</v>
      </c>
      <c r="E108" s="29" t="s">
        <v>623</v>
      </c>
      <c r="F108" s="21">
        <v>0</v>
      </c>
      <c r="G108" s="58" t="s">
        <v>624</v>
      </c>
      <c r="H108" s="28" t="b">
        <v>0</v>
      </c>
      <c r="J108" s="28" t="b">
        <v>1</v>
      </c>
    </row>
    <row r="109" ht="85.5" spans="1:10">
      <c r="A109" s="2" t="s">
        <v>625</v>
      </c>
      <c r="B109" s="2" t="s">
        <v>626</v>
      </c>
      <c r="C109" s="31" t="s">
        <v>285</v>
      </c>
      <c r="D109" s="40" t="s">
        <v>598</v>
      </c>
      <c r="E109" s="29" t="s">
        <v>627</v>
      </c>
      <c r="F109" s="21">
        <v>0</v>
      </c>
      <c r="G109" s="59" t="s">
        <v>628</v>
      </c>
      <c r="H109" s="28" t="b">
        <v>0</v>
      </c>
      <c r="J109" s="28" t="b">
        <v>1</v>
      </c>
    </row>
    <row r="110" spans="1:8">
      <c r="A110" s="2" t="s">
        <v>629</v>
      </c>
      <c r="B110" s="60" t="s">
        <v>630</v>
      </c>
      <c r="C110" s="30" t="s">
        <v>259</v>
      </c>
      <c r="D110" s="29"/>
      <c r="E110" s="29" t="s">
        <v>631</v>
      </c>
      <c r="F110" s="21">
        <v>0</v>
      </c>
      <c r="G110" s="29" t="s">
        <v>631</v>
      </c>
      <c r="H110" s="28" t="b">
        <v>0</v>
      </c>
    </row>
    <row r="111" spans="1:8">
      <c r="A111" s="2" t="s">
        <v>632</v>
      </c>
      <c r="B111" s="60" t="s">
        <v>633</v>
      </c>
      <c r="C111" s="30" t="s">
        <v>259</v>
      </c>
      <c r="D111" s="29"/>
      <c r="E111" s="29" t="s">
        <v>631</v>
      </c>
      <c r="F111" s="21">
        <v>0</v>
      </c>
      <c r="G111" s="29" t="s">
        <v>631</v>
      </c>
      <c r="H111" s="28" t="b">
        <v>0</v>
      </c>
    </row>
    <row r="112" spans="1:8">
      <c r="A112" s="4" t="s">
        <v>634</v>
      </c>
      <c r="B112" s="54" t="s">
        <v>635</v>
      </c>
      <c r="C112" s="51" t="s">
        <v>259</v>
      </c>
      <c r="D112" s="61" t="s">
        <v>636</v>
      </c>
      <c r="E112" t="s">
        <v>637</v>
      </c>
      <c r="F112" s="21">
        <v>10</v>
      </c>
      <c r="H112" s="28" t="b">
        <v>0</v>
      </c>
    </row>
    <row r="113" spans="1:8">
      <c r="A113" s="2" t="s">
        <v>638</v>
      </c>
      <c r="B113" s="54" t="s">
        <v>639</v>
      </c>
      <c r="C113" s="51" t="s">
        <v>259</v>
      </c>
      <c r="D113" s="61" t="s">
        <v>636</v>
      </c>
      <c r="E113" t="s">
        <v>640</v>
      </c>
      <c r="F113" s="21">
        <v>10</v>
      </c>
      <c r="H113" s="28" t="b">
        <v>0</v>
      </c>
    </row>
    <row r="114" spans="1:8">
      <c r="A114" s="4" t="s">
        <v>641</v>
      </c>
      <c r="B114" s="57" t="s">
        <v>642</v>
      </c>
      <c r="C114" s="30" t="s">
        <v>259</v>
      </c>
      <c r="D114" s="61" t="s">
        <v>643</v>
      </c>
      <c r="E114" s="61" t="s">
        <v>644</v>
      </c>
      <c r="F114" s="21">
        <v>10</v>
      </c>
      <c r="H114" s="28" t="b">
        <v>0</v>
      </c>
    </row>
    <row r="115" spans="1:8">
      <c r="A115" s="2" t="s">
        <v>645</v>
      </c>
      <c r="B115" s="2" t="s">
        <v>646</v>
      </c>
      <c r="C115" s="51" t="s">
        <v>259</v>
      </c>
      <c r="D115" s="62" t="s">
        <v>636</v>
      </c>
      <c r="E115" s="61" t="s">
        <v>647</v>
      </c>
      <c r="F115" s="21">
        <v>10</v>
      </c>
      <c r="H115" s="28" t="b">
        <v>0</v>
      </c>
    </row>
    <row r="116" spans="1:8">
      <c r="A116" s="2" t="s">
        <v>648</v>
      </c>
      <c r="B116" s="2" t="s">
        <v>649</v>
      </c>
      <c r="C116" s="51" t="s">
        <v>259</v>
      </c>
      <c r="D116" s="61" t="s">
        <v>636</v>
      </c>
      <c r="E116" t="s">
        <v>650</v>
      </c>
      <c r="F116" s="21">
        <v>10</v>
      </c>
      <c r="H116" s="28" t="b">
        <v>0</v>
      </c>
    </row>
    <row r="117" spans="1:8">
      <c r="A117" s="2" t="s">
        <v>651</v>
      </c>
      <c r="B117" s="2" t="s">
        <v>652</v>
      </c>
      <c r="C117" s="51" t="s">
        <v>259</v>
      </c>
      <c r="D117" s="61" t="s">
        <v>636</v>
      </c>
      <c r="E117" t="s">
        <v>653</v>
      </c>
      <c r="F117" s="21">
        <v>10</v>
      </c>
      <c r="H117" s="28" t="b">
        <v>0</v>
      </c>
    </row>
    <row r="118" spans="1:8">
      <c r="A118" s="2" t="s">
        <v>654</v>
      </c>
      <c r="B118" s="2" t="s">
        <v>655</v>
      </c>
      <c r="C118" s="51" t="s">
        <v>259</v>
      </c>
      <c r="D118" s="61" t="s">
        <v>636</v>
      </c>
      <c r="E118" t="s">
        <v>656</v>
      </c>
      <c r="F118" s="21">
        <v>10</v>
      </c>
      <c r="H118" s="28" t="b">
        <v>0</v>
      </c>
    </row>
    <row r="119" spans="1:8">
      <c r="A119" s="2" t="s">
        <v>657</v>
      </c>
      <c r="B119" s="57" t="s">
        <v>658</v>
      </c>
      <c r="C119" s="30" t="s">
        <v>259</v>
      </c>
      <c r="E119" s="63" t="s">
        <v>659</v>
      </c>
      <c r="F119" s="21">
        <v>10</v>
      </c>
      <c r="H119" s="28" t="b">
        <v>0</v>
      </c>
    </row>
    <row r="120" spans="1:12">
      <c r="A120" s="2" t="s">
        <v>660</v>
      </c>
      <c r="B120" s="64" t="s">
        <v>166</v>
      </c>
      <c r="C120" s="30" t="s">
        <v>259</v>
      </c>
      <c r="D120" s="61"/>
      <c r="E120" s="61" t="s">
        <v>661</v>
      </c>
      <c r="F120" s="21">
        <v>10</v>
      </c>
      <c r="H120" s="28" t="b">
        <v>0</v>
      </c>
      <c r="L120" s="28" t="b">
        <v>1</v>
      </c>
    </row>
    <row r="121" spans="1:12">
      <c r="A121" s="2" t="s">
        <v>662</v>
      </c>
      <c r="B121" s="64" t="s">
        <v>168</v>
      </c>
      <c r="C121" s="30" t="s">
        <v>259</v>
      </c>
      <c r="D121" s="62"/>
      <c r="E121" s="61" t="s">
        <v>663</v>
      </c>
      <c r="F121" s="21">
        <v>10</v>
      </c>
      <c r="H121" s="28" t="b">
        <v>0</v>
      </c>
      <c r="L121" s="28" t="b">
        <v>1</v>
      </c>
    </row>
    <row r="122" spans="1:12">
      <c r="A122" s="2" t="s">
        <v>664</v>
      </c>
      <c r="B122" s="64" t="s">
        <v>192</v>
      </c>
      <c r="C122" s="30" t="s">
        <v>259</v>
      </c>
      <c r="D122" s="61"/>
      <c r="E122" s="61" t="s">
        <v>665</v>
      </c>
      <c r="F122" s="21">
        <v>10</v>
      </c>
      <c r="H122" s="28" t="b">
        <v>0</v>
      </c>
      <c r="L122" s="28" t="b">
        <v>1</v>
      </c>
    </row>
    <row r="123" spans="1:12">
      <c r="A123" s="2" t="s">
        <v>666</v>
      </c>
      <c r="B123" s="64" t="s">
        <v>194</v>
      </c>
      <c r="C123" s="30" t="s">
        <v>259</v>
      </c>
      <c r="D123" s="62"/>
      <c r="E123" s="61" t="s">
        <v>667</v>
      </c>
      <c r="F123" s="21">
        <v>10</v>
      </c>
      <c r="H123" s="28" t="b">
        <v>0</v>
      </c>
      <c r="L123" s="28" t="b">
        <v>1</v>
      </c>
    </row>
    <row r="124" spans="1:12">
      <c r="A124" s="2" t="s">
        <v>668</v>
      </c>
      <c r="B124" s="64" t="s">
        <v>218</v>
      </c>
      <c r="C124" s="30" t="s">
        <v>259</v>
      </c>
      <c r="D124" s="62"/>
      <c r="E124" s="61" t="s">
        <v>669</v>
      </c>
      <c r="F124" s="21">
        <v>10</v>
      </c>
      <c r="H124" s="28" t="b">
        <v>0</v>
      </c>
      <c r="L124" s="28" t="b">
        <v>1</v>
      </c>
    </row>
    <row r="125" spans="1:12">
      <c r="A125" s="2" t="s">
        <v>670</v>
      </c>
      <c r="B125" s="64" t="s">
        <v>220</v>
      </c>
      <c r="C125" s="30" t="s">
        <v>259</v>
      </c>
      <c r="D125" s="61"/>
      <c r="E125" s="61" t="s">
        <v>671</v>
      </c>
      <c r="F125" s="21">
        <v>10</v>
      </c>
      <c r="H125" s="28" t="b">
        <v>0</v>
      </c>
      <c r="L125" s="28" t="b">
        <v>1</v>
      </c>
    </row>
    <row r="126" ht="71.25" spans="1:10">
      <c r="A126" s="4" t="s">
        <v>672</v>
      </c>
      <c r="B126" s="50" t="s">
        <v>673</v>
      </c>
      <c r="C126" s="31" t="s">
        <v>285</v>
      </c>
      <c r="D126" s="65" t="s">
        <v>598</v>
      </c>
      <c r="E126" s="53" t="s">
        <v>674</v>
      </c>
      <c r="F126" s="21">
        <v>0</v>
      </c>
      <c r="G126" s="66"/>
      <c r="H126" s="28" t="b">
        <v>0</v>
      </c>
      <c r="J126" s="28" t="b">
        <v>1</v>
      </c>
    </row>
    <row r="127" spans="1:12">
      <c r="A127" s="2" t="s">
        <v>675</v>
      </c>
      <c r="B127" s="21" t="s">
        <v>180</v>
      </c>
      <c r="C127" s="30" t="s">
        <v>259</v>
      </c>
      <c r="E127" t="s">
        <v>676</v>
      </c>
      <c r="F127" s="21">
        <v>5</v>
      </c>
      <c r="H127" s="28" t="b">
        <v>0</v>
      </c>
      <c r="L127" s="28" t="b">
        <v>1</v>
      </c>
    </row>
    <row r="128" spans="1:12">
      <c r="A128" s="2" t="s">
        <v>677</v>
      </c>
      <c r="B128" s="21" t="s">
        <v>182</v>
      </c>
      <c r="C128" s="30" t="s">
        <v>259</v>
      </c>
      <c r="E128" t="s">
        <v>183</v>
      </c>
      <c r="F128" s="21">
        <v>5</v>
      </c>
      <c r="H128" s="28" t="b">
        <v>0</v>
      </c>
      <c r="L128" s="28" t="b">
        <v>1</v>
      </c>
    </row>
    <row r="129" spans="1:12">
      <c r="A129" s="2" t="s">
        <v>678</v>
      </c>
      <c r="B129" s="21" t="s">
        <v>206</v>
      </c>
      <c r="C129" s="30" t="s">
        <v>259</v>
      </c>
      <c r="E129" t="s">
        <v>207</v>
      </c>
      <c r="F129" s="21">
        <v>5</v>
      </c>
      <c r="H129" s="28" t="b">
        <v>0</v>
      </c>
      <c r="L129" s="28" t="b">
        <v>1</v>
      </c>
    </row>
    <row r="130" spans="1:12">
      <c r="A130" s="2" t="s">
        <v>679</v>
      </c>
      <c r="B130" s="50" t="s">
        <v>208</v>
      </c>
      <c r="C130" s="30" t="s">
        <v>259</v>
      </c>
      <c r="E130" t="s">
        <v>209</v>
      </c>
      <c r="F130" s="21">
        <v>5</v>
      </c>
      <c r="H130" s="28" t="b">
        <v>0</v>
      </c>
      <c r="L130" s="28" t="b">
        <v>1</v>
      </c>
    </row>
    <row r="131" ht="15.4" customHeight="1" spans="1:12">
      <c r="A131" s="2" t="s">
        <v>680</v>
      </c>
      <c r="B131" s="21" t="s">
        <v>231</v>
      </c>
      <c r="C131" s="67" t="s">
        <v>259</v>
      </c>
      <c r="E131" s="62" t="s">
        <v>232</v>
      </c>
      <c r="F131" s="21">
        <v>5</v>
      </c>
      <c r="H131" s="68" t="b">
        <v>0</v>
      </c>
      <c r="L131" s="68" t="b">
        <v>1</v>
      </c>
    </row>
    <row r="132" spans="1:12">
      <c r="A132" s="2" t="s">
        <v>681</v>
      </c>
      <c r="B132" s="50" t="s">
        <v>233</v>
      </c>
      <c r="C132" s="30" t="s">
        <v>259</v>
      </c>
      <c r="E132" t="s">
        <v>234</v>
      </c>
      <c r="F132" s="21">
        <v>5</v>
      </c>
      <c r="H132" s="28" t="b">
        <v>0</v>
      </c>
      <c r="L132" s="28" t="b">
        <v>1</v>
      </c>
    </row>
    <row r="133" ht="15.4" customHeight="1" spans="1:12">
      <c r="A133" s="2" t="s">
        <v>682</v>
      </c>
      <c r="B133" s="21" t="s">
        <v>683</v>
      </c>
      <c r="C133" s="67" t="s">
        <v>259</v>
      </c>
      <c r="E133" t="s">
        <v>684</v>
      </c>
      <c r="F133" s="21">
        <v>5</v>
      </c>
      <c r="G133" t="s">
        <v>685</v>
      </c>
      <c r="H133" s="68" t="b">
        <v>0</v>
      </c>
      <c r="L133" s="68" t="b">
        <v>1</v>
      </c>
    </row>
    <row r="134" ht="42.75" spans="1:10">
      <c r="A134" s="4" t="s">
        <v>686</v>
      </c>
      <c r="B134" s="50" t="s">
        <v>687</v>
      </c>
      <c r="C134" s="31" t="s">
        <v>285</v>
      </c>
      <c r="D134" s="65" t="s">
        <v>598</v>
      </c>
      <c r="E134" s="53" t="s">
        <v>688</v>
      </c>
      <c r="F134" s="21">
        <v>0</v>
      </c>
      <c r="H134" s="28" t="b">
        <v>0</v>
      </c>
      <c r="J134" s="28" t="b">
        <v>1</v>
      </c>
    </row>
  </sheetData>
  <autoFilter xmlns:etc="http://www.wps.cn/officeDocument/2017/etCustomData" ref="A1:M134" etc:filterBottomFollowUsedRange="0">
    <extLst/>
  </autoFilter>
  <conditionalFormatting sqref="H1:H200 J1:M200">
    <cfRule type="containsText" dxfId="2" priority="1" operator="between" text="TRUE">
      <formula>NOT(ISERROR(SEARCH("TRUE",H1)))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abSelected="1" workbookViewId="0">
      <pane ySplit="1" topLeftCell="A2" activePane="bottomLeft" state="frozen"/>
      <selection/>
      <selection pane="bottomLeft" activeCell="C13" sqref="C13"/>
    </sheetView>
  </sheetViews>
  <sheetFormatPr defaultColWidth="9" defaultRowHeight="14.25"/>
  <cols>
    <col min="1" max="1" width="14.7083333333333" customWidth="1"/>
    <col min="2" max="2" width="24.5333333333333" customWidth="1"/>
    <col min="3" max="5" width="10" customWidth="1"/>
    <col min="6" max="6" width="14.6666666666667" customWidth="1"/>
    <col min="7" max="7" width="24.8916666666667" customWidth="1"/>
    <col min="8" max="8" width="8.66666666666667" customWidth="1"/>
    <col min="9" max="9" width="15.5666666666667" style="5" customWidth="1"/>
    <col min="10" max="10" width="17.175" style="5" customWidth="1"/>
    <col min="11" max="11" width="30.8333333333333" customWidth="1"/>
  </cols>
  <sheetData>
    <row r="1" spans="1:11">
      <c r="A1" s="6" t="s">
        <v>239</v>
      </c>
      <c r="B1" s="6" t="s">
        <v>240</v>
      </c>
      <c r="C1" s="6" t="s">
        <v>689</v>
      </c>
      <c r="D1" s="6" t="s">
        <v>690</v>
      </c>
      <c r="E1" s="6" t="s">
        <v>691</v>
      </c>
      <c r="F1" s="6" t="s">
        <v>692</v>
      </c>
      <c r="G1" s="6" t="s">
        <v>693</v>
      </c>
      <c r="H1" s="6" t="s">
        <v>694</v>
      </c>
      <c r="I1" s="17" t="s">
        <v>695</v>
      </c>
      <c r="J1" s="17" t="s">
        <v>696</v>
      </c>
      <c r="K1" s="6" t="s">
        <v>245</v>
      </c>
    </row>
    <row r="2" spans="1:11">
      <c r="A2" s="7" t="s">
        <v>697</v>
      </c>
      <c r="B2" s="2" t="s">
        <v>649</v>
      </c>
      <c r="C2" s="2" t="s">
        <v>648</v>
      </c>
      <c r="D2" s="4">
        <v>1</v>
      </c>
      <c r="E2" s="2" t="s">
        <v>579</v>
      </c>
      <c r="F2" s="4">
        <v>3</v>
      </c>
      <c r="G2" s="8"/>
      <c r="H2" s="9"/>
      <c r="I2" s="18" t="b">
        <v>1</v>
      </c>
      <c r="J2" s="12">
        <v>6</v>
      </c>
      <c r="K2" s="19"/>
    </row>
    <row r="3" spans="1:11">
      <c r="A3" s="7" t="s">
        <v>698</v>
      </c>
      <c r="B3" s="2" t="s">
        <v>652</v>
      </c>
      <c r="C3" s="2" t="s">
        <v>651</v>
      </c>
      <c r="D3" s="4">
        <v>1</v>
      </c>
      <c r="E3" s="2" t="s">
        <v>582</v>
      </c>
      <c r="F3" s="4">
        <v>2</v>
      </c>
      <c r="G3" s="8"/>
      <c r="H3" s="9"/>
      <c r="I3" s="18" t="b">
        <v>1</v>
      </c>
      <c r="J3" s="12">
        <v>6</v>
      </c>
      <c r="K3" s="19"/>
    </row>
    <row r="4" spans="1:11">
      <c r="A4" s="7" t="s">
        <v>699</v>
      </c>
      <c r="B4" s="2" t="s">
        <v>655</v>
      </c>
      <c r="C4" s="2" t="s">
        <v>654</v>
      </c>
      <c r="D4" s="10">
        <v>1</v>
      </c>
      <c r="E4" s="2" t="s">
        <v>584</v>
      </c>
      <c r="F4" s="4">
        <v>2</v>
      </c>
      <c r="G4" s="8"/>
      <c r="H4" s="9"/>
      <c r="I4" s="18" t="b">
        <v>1</v>
      </c>
      <c r="J4" s="12">
        <v>6</v>
      </c>
      <c r="K4" s="19"/>
    </row>
    <row r="5" spans="1:11">
      <c r="A5" s="7" t="s">
        <v>700</v>
      </c>
      <c r="B5" s="11" t="s">
        <v>316</v>
      </c>
      <c r="C5" s="2" t="s">
        <v>315</v>
      </c>
      <c r="D5" s="10">
        <v>1</v>
      </c>
      <c r="E5" s="2"/>
      <c r="F5" s="2"/>
      <c r="G5" s="8">
        <v>9802999</v>
      </c>
      <c r="H5" s="9"/>
      <c r="I5" s="18" t="b">
        <v>1</v>
      </c>
      <c r="J5" s="12">
        <v>8</v>
      </c>
      <c r="K5" s="19"/>
    </row>
    <row r="6" spans="1:11">
      <c r="A6" s="7" t="s">
        <v>701</v>
      </c>
      <c r="B6" s="11" t="s">
        <v>320</v>
      </c>
      <c r="C6" s="2" t="s">
        <v>319</v>
      </c>
      <c r="D6" s="10">
        <v>1</v>
      </c>
      <c r="E6" s="2"/>
      <c r="F6" s="2"/>
      <c r="G6" s="8">
        <v>98029</v>
      </c>
      <c r="H6" s="9"/>
      <c r="I6" s="18" t="b">
        <v>1</v>
      </c>
      <c r="J6" s="12">
        <v>5</v>
      </c>
      <c r="K6" s="19"/>
    </row>
    <row r="7" spans="1:11">
      <c r="A7" s="7" t="s">
        <v>702</v>
      </c>
      <c r="B7" s="12" t="s">
        <v>683</v>
      </c>
      <c r="C7" s="2" t="s">
        <v>681</v>
      </c>
      <c r="D7" s="4">
        <v>1</v>
      </c>
      <c r="E7" s="2"/>
      <c r="F7" s="2"/>
      <c r="G7" s="13">
        <v>80000</v>
      </c>
      <c r="H7" s="9"/>
      <c r="I7" s="18" t="b">
        <v>1</v>
      </c>
      <c r="J7" s="12">
        <v>3</v>
      </c>
      <c r="K7" s="19"/>
    </row>
    <row r="8" ht="15" customHeight="1" spans="1:11">
      <c r="A8" s="7" t="s">
        <v>703</v>
      </c>
      <c r="B8" s="2" t="s">
        <v>646</v>
      </c>
      <c r="C8" s="2" t="s">
        <v>645</v>
      </c>
      <c r="D8" s="4">
        <v>1</v>
      </c>
      <c r="E8" s="2"/>
      <c r="F8" s="2"/>
      <c r="G8" s="13">
        <v>1000000</v>
      </c>
      <c r="H8" s="9"/>
      <c r="I8" s="18" t="b">
        <v>1</v>
      </c>
      <c r="J8" s="3">
        <v>10</v>
      </c>
      <c r="K8" s="20"/>
    </row>
    <row r="9" spans="1:11">
      <c r="A9" s="7" t="s">
        <v>704</v>
      </c>
      <c r="B9" s="3" t="s">
        <v>104</v>
      </c>
      <c r="C9" s="2" t="s">
        <v>261</v>
      </c>
      <c r="D9" s="2">
        <v>1</v>
      </c>
      <c r="E9" s="2" t="s">
        <v>263</v>
      </c>
      <c r="F9" s="2">
        <v>10</v>
      </c>
      <c r="G9" s="14"/>
      <c r="H9" s="9"/>
      <c r="I9" s="3"/>
      <c r="J9" s="3"/>
      <c r="K9" s="20"/>
    </row>
    <row r="10" spans="1:11">
      <c r="A10" s="15" t="s">
        <v>705</v>
      </c>
      <c r="B10" s="3" t="s">
        <v>104</v>
      </c>
      <c r="C10" s="2" t="s">
        <v>261</v>
      </c>
      <c r="D10" s="2">
        <v>1</v>
      </c>
      <c r="E10" s="2" t="s">
        <v>258</v>
      </c>
      <c r="F10" s="2">
        <v>5</v>
      </c>
      <c r="I10" s="3"/>
      <c r="J10" s="3"/>
      <c r="K10" s="20"/>
    </row>
    <row r="11" spans="1:11">
      <c r="A11" s="15" t="s">
        <v>706</v>
      </c>
      <c r="B11" s="3" t="s">
        <v>104</v>
      </c>
      <c r="C11" s="2" t="s">
        <v>261</v>
      </c>
      <c r="D11" s="2">
        <v>1</v>
      </c>
      <c r="E11" s="2" t="s">
        <v>265</v>
      </c>
      <c r="F11" s="2">
        <v>5</v>
      </c>
      <c r="I11" s="3"/>
      <c r="J11" s="3"/>
      <c r="K11" s="20"/>
    </row>
    <row r="12" spans="1:11">
      <c r="A12" s="15" t="s">
        <v>707</v>
      </c>
      <c r="B12" s="3" t="s">
        <v>104</v>
      </c>
      <c r="C12" s="2" t="s">
        <v>261</v>
      </c>
      <c r="D12" s="2">
        <v>1</v>
      </c>
      <c r="E12" s="2" t="s">
        <v>267</v>
      </c>
      <c r="F12" s="2">
        <v>5</v>
      </c>
      <c r="I12" s="3"/>
      <c r="J12" s="3"/>
      <c r="K12" s="20"/>
    </row>
    <row r="13" spans="1:11">
      <c r="A13" s="15" t="s">
        <v>708</v>
      </c>
      <c r="B13" s="3" t="s">
        <v>104</v>
      </c>
      <c r="C13" s="2" t="s">
        <v>261</v>
      </c>
      <c r="D13" s="2">
        <v>1</v>
      </c>
      <c r="E13" s="2" t="s">
        <v>269</v>
      </c>
      <c r="F13" s="2">
        <v>2</v>
      </c>
      <c r="I13" s="3"/>
      <c r="J13" s="3"/>
      <c r="K13" s="20"/>
    </row>
    <row r="14" spans="1:11">
      <c r="A14" s="15" t="s">
        <v>709</v>
      </c>
      <c r="B14" s="3" t="s">
        <v>104</v>
      </c>
      <c r="C14" s="2" t="s">
        <v>261</v>
      </c>
      <c r="D14" s="2">
        <v>1</v>
      </c>
      <c r="F14" s="2"/>
      <c r="G14">
        <v>200000</v>
      </c>
      <c r="I14" s="3"/>
      <c r="J14" s="3"/>
      <c r="K14" s="20"/>
    </row>
    <row r="15" spans="1:11">
      <c r="A15" s="15" t="s">
        <v>710</v>
      </c>
      <c r="B15" s="3" t="s">
        <v>104</v>
      </c>
      <c r="C15" s="2" t="s">
        <v>261</v>
      </c>
      <c r="D15" s="2">
        <v>1</v>
      </c>
      <c r="F15" s="2"/>
      <c r="G15">
        <v>300000</v>
      </c>
      <c r="I15" s="3"/>
      <c r="J15" s="3"/>
      <c r="K15" s="20"/>
    </row>
    <row r="16" spans="1:11">
      <c r="A16" s="15" t="s">
        <v>711</v>
      </c>
      <c r="B16" s="3" t="s">
        <v>104</v>
      </c>
      <c r="C16" s="2" t="s">
        <v>261</v>
      </c>
      <c r="D16" s="2">
        <v>1</v>
      </c>
      <c r="E16" s="2" t="s">
        <v>579</v>
      </c>
      <c r="F16" s="2">
        <v>8</v>
      </c>
      <c r="I16" s="3"/>
      <c r="J16" s="3"/>
      <c r="K16" s="20" t="s">
        <v>712</v>
      </c>
    </row>
    <row r="17" spans="1:11">
      <c r="A17" s="15" t="s">
        <v>713</v>
      </c>
      <c r="B17" s="3" t="s">
        <v>104</v>
      </c>
      <c r="C17" s="2" t="s">
        <v>261</v>
      </c>
      <c r="D17" s="2">
        <v>1</v>
      </c>
      <c r="E17" s="2" t="s">
        <v>582</v>
      </c>
      <c r="F17" s="2">
        <v>4</v>
      </c>
      <c r="I17" s="3"/>
      <c r="J17" s="3"/>
      <c r="K17" s="20" t="s">
        <v>714</v>
      </c>
    </row>
    <row r="18" spans="1:11">
      <c r="A18" s="15" t="s">
        <v>715</v>
      </c>
      <c r="B18" s="3" t="s">
        <v>104</v>
      </c>
      <c r="C18" s="2" t="s">
        <v>261</v>
      </c>
      <c r="D18" s="2">
        <v>1</v>
      </c>
      <c r="E18" s="2" t="s">
        <v>584</v>
      </c>
      <c r="F18" s="2">
        <v>10</v>
      </c>
      <c r="I18" s="3"/>
      <c r="J18" s="3"/>
      <c r="K18" s="20" t="s">
        <v>716</v>
      </c>
    </row>
    <row r="19" spans="1:11">
      <c r="A19" s="15" t="s">
        <v>717</v>
      </c>
      <c r="B19" s="16" t="s">
        <v>130</v>
      </c>
      <c r="C19" s="2" t="s">
        <v>273</v>
      </c>
      <c r="D19" s="2">
        <v>1</v>
      </c>
      <c r="E19" s="2" t="s">
        <v>271</v>
      </c>
      <c r="F19" s="2">
        <v>10</v>
      </c>
      <c r="I19" s="3"/>
      <c r="J19" s="3"/>
      <c r="K19" s="20"/>
    </row>
    <row r="20" spans="1:11">
      <c r="A20" s="15" t="s">
        <v>718</v>
      </c>
      <c r="B20" s="16" t="s">
        <v>130</v>
      </c>
      <c r="C20" s="2" t="s">
        <v>273</v>
      </c>
      <c r="D20" s="2">
        <v>1</v>
      </c>
      <c r="E20" s="2" t="s">
        <v>275</v>
      </c>
      <c r="F20" s="2">
        <v>5</v>
      </c>
      <c r="I20" s="3"/>
      <c r="J20" s="3"/>
      <c r="K20" s="20"/>
    </row>
    <row r="21" spans="1:11">
      <c r="A21" s="15" t="s">
        <v>719</v>
      </c>
      <c r="B21" s="16" t="s">
        <v>130</v>
      </c>
      <c r="C21" s="2" t="s">
        <v>273</v>
      </c>
      <c r="D21" s="2">
        <v>1</v>
      </c>
      <c r="E21" s="2" t="s">
        <v>277</v>
      </c>
      <c r="F21" s="2">
        <v>2</v>
      </c>
      <c r="I21" s="3"/>
      <c r="J21" s="3"/>
      <c r="K21" s="20"/>
    </row>
    <row r="22" spans="1:11">
      <c r="A22" s="15" t="s">
        <v>720</v>
      </c>
      <c r="B22" s="16" t="s">
        <v>130</v>
      </c>
      <c r="C22" s="2" t="s">
        <v>273</v>
      </c>
      <c r="D22" s="2">
        <v>1</v>
      </c>
      <c r="E22" s="2" t="s">
        <v>279</v>
      </c>
      <c r="F22" s="2">
        <v>5</v>
      </c>
      <c r="I22" s="3"/>
      <c r="J22" s="3"/>
      <c r="K22" s="20"/>
    </row>
    <row r="23" spans="1:11">
      <c r="A23" s="15" t="s">
        <v>721</v>
      </c>
      <c r="B23" s="16" t="s">
        <v>130</v>
      </c>
      <c r="C23" s="2" t="s">
        <v>273</v>
      </c>
      <c r="D23" s="2">
        <v>1</v>
      </c>
      <c r="F23" s="2"/>
      <c r="G23">
        <v>400000</v>
      </c>
      <c r="I23" s="3"/>
      <c r="J23" s="3"/>
      <c r="K23" s="20"/>
    </row>
    <row r="24" spans="1:11">
      <c r="A24" s="15" t="s">
        <v>722</v>
      </c>
      <c r="B24" s="16" t="s">
        <v>130</v>
      </c>
      <c r="C24" s="2" t="s">
        <v>273</v>
      </c>
      <c r="D24" s="2">
        <v>1</v>
      </c>
      <c r="F24" s="2"/>
      <c r="G24">
        <v>600000</v>
      </c>
      <c r="I24" s="3"/>
      <c r="J24" s="3"/>
      <c r="K24" s="20"/>
    </row>
    <row r="25" spans="1:11">
      <c r="A25" s="15" t="s">
        <v>723</v>
      </c>
      <c r="B25" s="16" t="s">
        <v>130</v>
      </c>
      <c r="C25" s="2" t="s">
        <v>273</v>
      </c>
      <c r="D25" s="2">
        <v>1</v>
      </c>
      <c r="E25" s="2" t="s">
        <v>579</v>
      </c>
      <c r="F25" s="2">
        <v>10</v>
      </c>
      <c r="I25" s="3"/>
      <c r="J25" s="3"/>
      <c r="K25" s="20" t="s">
        <v>724</v>
      </c>
    </row>
    <row r="26" spans="1:11">
      <c r="A26" s="15" t="s">
        <v>725</v>
      </c>
      <c r="B26" s="16" t="s">
        <v>130</v>
      </c>
      <c r="C26" s="2" t="s">
        <v>273</v>
      </c>
      <c r="D26" s="2">
        <v>1</v>
      </c>
      <c r="E26" s="2" t="s">
        <v>582</v>
      </c>
      <c r="F26" s="2">
        <v>5</v>
      </c>
      <c r="I26" s="3"/>
      <c r="J26" s="3"/>
      <c r="K26" s="20" t="s">
        <v>726</v>
      </c>
    </row>
    <row r="27" spans="1:11">
      <c r="A27" s="15" t="s">
        <v>727</v>
      </c>
      <c r="B27" s="16" t="s">
        <v>130</v>
      </c>
      <c r="C27" s="2" t="s">
        <v>273</v>
      </c>
      <c r="D27" s="2">
        <v>1</v>
      </c>
      <c r="E27" s="2" t="s">
        <v>584</v>
      </c>
      <c r="F27" s="2">
        <v>11</v>
      </c>
      <c r="I27" s="3"/>
      <c r="J27" s="3"/>
      <c r="K27" s="20" t="s">
        <v>728</v>
      </c>
    </row>
    <row r="28" spans="1:11">
      <c r="A28" s="15" t="s">
        <v>729</v>
      </c>
      <c r="B28" s="3" t="s">
        <v>128</v>
      </c>
      <c r="C28" s="2" t="s">
        <v>295</v>
      </c>
      <c r="D28" s="2">
        <v>1</v>
      </c>
      <c r="E28" s="2" t="s">
        <v>297</v>
      </c>
      <c r="F28" s="2">
        <v>2</v>
      </c>
      <c r="I28" s="3"/>
      <c r="J28" s="3"/>
      <c r="K28" s="20"/>
    </row>
    <row r="29" spans="1:11">
      <c r="A29" s="15" t="s">
        <v>730</v>
      </c>
      <c r="B29" s="3" t="s">
        <v>128</v>
      </c>
      <c r="C29" s="2" t="s">
        <v>295</v>
      </c>
      <c r="D29" s="2">
        <v>1</v>
      </c>
      <c r="F29" s="2"/>
      <c r="G29">
        <v>40000</v>
      </c>
      <c r="I29" s="3"/>
      <c r="J29" s="3"/>
      <c r="K29" s="20"/>
    </row>
    <row r="30" spans="1:11">
      <c r="A30" s="15" t="s">
        <v>731</v>
      </c>
      <c r="B30" s="3" t="s">
        <v>128</v>
      </c>
      <c r="C30" s="2" t="s">
        <v>295</v>
      </c>
      <c r="D30" s="2">
        <v>1</v>
      </c>
      <c r="F30" s="2"/>
      <c r="G30">
        <v>50000</v>
      </c>
      <c r="I30" s="3"/>
      <c r="J30" s="3"/>
      <c r="K30" s="20"/>
    </row>
    <row r="31" spans="1:11">
      <c r="A31" s="15" t="s">
        <v>732</v>
      </c>
      <c r="B31" s="3" t="s">
        <v>128</v>
      </c>
      <c r="C31" s="2" t="s">
        <v>295</v>
      </c>
      <c r="D31" s="2">
        <v>1</v>
      </c>
      <c r="E31" s="2" t="s">
        <v>579</v>
      </c>
      <c r="F31" s="2">
        <v>4</v>
      </c>
      <c r="I31" s="3"/>
      <c r="J31" s="3"/>
      <c r="K31" s="20" t="s">
        <v>733</v>
      </c>
    </row>
    <row r="32" spans="1:11">
      <c r="A32" s="15" t="s">
        <v>734</v>
      </c>
      <c r="B32" s="3" t="s">
        <v>128</v>
      </c>
      <c r="C32" s="2" t="s">
        <v>295</v>
      </c>
      <c r="D32" s="2">
        <v>1</v>
      </c>
      <c r="E32" s="2" t="s">
        <v>582</v>
      </c>
      <c r="F32" s="2">
        <v>1</v>
      </c>
      <c r="I32" s="3"/>
      <c r="J32" s="3"/>
      <c r="K32" s="20" t="s">
        <v>735</v>
      </c>
    </row>
    <row r="33" spans="1:11">
      <c r="A33" s="15" t="s">
        <v>736</v>
      </c>
      <c r="B33" s="3" t="s">
        <v>128</v>
      </c>
      <c r="C33" s="2" t="s">
        <v>295</v>
      </c>
      <c r="D33" s="2">
        <v>1</v>
      </c>
      <c r="E33" s="2" t="s">
        <v>584</v>
      </c>
      <c r="F33" s="2">
        <v>3</v>
      </c>
      <c r="I33" s="3"/>
      <c r="J33" s="3"/>
      <c r="K33" s="20" t="s">
        <v>737</v>
      </c>
    </row>
    <row r="34" spans="1:11">
      <c r="A34" s="15" t="s">
        <v>738</v>
      </c>
      <c r="B34" s="3" t="s">
        <v>142</v>
      </c>
      <c r="C34" s="2" t="s">
        <v>297</v>
      </c>
      <c r="D34" s="2">
        <v>1</v>
      </c>
      <c r="E34" s="2" t="s">
        <v>295</v>
      </c>
      <c r="F34" s="2">
        <v>2</v>
      </c>
      <c r="I34" s="3"/>
      <c r="J34" s="3"/>
      <c r="K34" s="20"/>
    </row>
    <row r="35" spans="1:11">
      <c r="A35" s="15" t="s">
        <v>739</v>
      </c>
      <c r="B35" s="3" t="s">
        <v>142</v>
      </c>
      <c r="C35" s="2" t="s">
        <v>297</v>
      </c>
      <c r="D35" s="2">
        <v>1</v>
      </c>
      <c r="F35" s="2"/>
      <c r="G35">
        <v>40000</v>
      </c>
      <c r="I35" s="3"/>
      <c r="J35" s="3"/>
      <c r="K35" s="20"/>
    </row>
    <row r="36" spans="1:11">
      <c r="A36" s="15" t="s">
        <v>740</v>
      </c>
      <c r="B36" s="3" t="s">
        <v>142</v>
      </c>
      <c r="C36" s="2" t="s">
        <v>297</v>
      </c>
      <c r="D36" s="2">
        <v>1</v>
      </c>
      <c r="F36" s="2"/>
      <c r="G36">
        <v>50000</v>
      </c>
      <c r="I36" s="3"/>
      <c r="J36" s="3"/>
      <c r="K36" s="20"/>
    </row>
    <row r="37" spans="1:11">
      <c r="A37" s="15" t="s">
        <v>741</v>
      </c>
      <c r="B37" s="3" t="s">
        <v>142</v>
      </c>
      <c r="C37" s="2" t="s">
        <v>297</v>
      </c>
      <c r="D37" s="2">
        <v>1</v>
      </c>
      <c r="E37" s="2" t="s">
        <v>579</v>
      </c>
      <c r="F37" s="2">
        <v>4</v>
      </c>
      <c r="I37" s="3"/>
      <c r="J37" s="3"/>
      <c r="K37" s="20" t="s">
        <v>733</v>
      </c>
    </row>
    <row r="38" spans="1:11">
      <c r="A38" s="15" t="s">
        <v>742</v>
      </c>
      <c r="B38" s="3" t="s">
        <v>142</v>
      </c>
      <c r="C38" s="2" t="s">
        <v>297</v>
      </c>
      <c r="D38" s="2">
        <v>1</v>
      </c>
      <c r="E38" s="2" t="s">
        <v>582</v>
      </c>
      <c r="F38" s="2">
        <v>1</v>
      </c>
      <c r="I38" s="3"/>
      <c r="J38" s="3"/>
      <c r="K38" s="20" t="s">
        <v>735</v>
      </c>
    </row>
    <row r="39" spans="1:11">
      <c r="A39" s="15" t="s">
        <v>743</v>
      </c>
      <c r="B39" s="3" t="s">
        <v>142</v>
      </c>
      <c r="C39" s="2" t="s">
        <v>297</v>
      </c>
      <c r="D39" s="2">
        <v>1</v>
      </c>
      <c r="E39" s="2" t="s">
        <v>584</v>
      </c>
      <c r="F39" s="2">
        <v>3</v>
      </c>
      <c r="I39" s="3"/>
      <c r="J39" s="3"/>
      <c r="K39" s="20" t="s">
        <v>737</v>
      </c>
    </row>
    <row r="40" spans="1:11">
      <c r="A40" s="15" t="s">
        <v>744</v>
      </c>
      <c r="B40" s="16" t="s">
        <v>56</v>
      </c>
      <c r="C40" s="2" t="s">
        <v>255</v>
      </c>
      <c r="D40" s="2">
        <v>1</v>
      </c>
      <c r="E40" s="2" t="s">
        <v>263</v>
      </c>
      <c r="F40" s="2">
        <v>1</v>
      </c>
      <c r="I40" s="3"/>
      <c r="J40" s="3"/>
      <c r="K40" s="20"/>
    </row>
    <row r="41" spans="1:11">
      <c r="A41" s="15" t="s">
        <v>745</v>
      </c>
      <c r="B41" s="16" t="s">
        <v>56</v>
      </c>
      <c r="C41" s="2" t="s">
        <v>255</v>
      </c>
      <c r="D41" s="2">
        <v>1</v>
      </c>
      <c r="E41" s="2" t="s">
        <v>271</v>
      </c>
      <c r="F41" s="2">
        <v>1</v>
      </c>
      <c r="I41" s="3"/>
      <c r="J41" s="3"/>
      <c r="K41" s="20"/>
    </row>
    <row r="42" spans="1:11">
      <c r="A42" s="15" t="s">
        <v>746</v>
      </c>
      <c r="B42" s="16" t="s">
        <v>56</v>
      </c>
      <c r="C42" s="2" t="s">
        <v>255</v>
      </c>
      <c r="D42" s="2">
        <v>1</v>
      </c>
      <c r="E42" s="2"/>
      <c r="F42" s="2"/>
      <c r="G42">
        <v>5</v>
      </c>
      <c r="I42" s="3"/>
      <c r="J42" s="3"/>
      <c r="K42" s="20"/>
    </row>
    <row r="43" spans="1:11">
      <c r="A43" s="15" t="s">
        <v>747</v>
      </c>
      <c r="B43" s="16" t="s">
        <v>56</v>
      </c>
      <c r="C43" s="2" t="s">
        <v>255</v>
      </c>
      <c r="D43" s="2">
        <v>1</v>
      </c>
      <c r="E43" s="2"/>
      <c r="F43" s="2"/>
      <c r="G43">
        <v>5000</v>
      </c>
      <c r="I43" s="3"/>
      <c r="J43" s="3"/>
      <c r="K43" s="20"/>
    </row>
    <row r="44" spans="1:11">
      <c r="A44" s="15" t="s">
        <v>748</v>
      </c>
      <c r="B44" s="16" t="s">
        <v>56</v>
      </c>
      <c r="C44" s="2" t="s">
        <v>255</v>
      </c>
      <c r="D44" s="2">
        <v>1</v>
      </c>
      <c r="E44" s="2" t="s">
        <v>579</v>
      </c>
      <c r="F44" s="2">
        <v>1</v>
      </c>
      <c r="I44" s="3"/>
      <c r="J44" s="3"/>
      <c r="K44" s="20" t="s">
        <v>749</v>
      </c>
    </row>
    <row r="45" spans="1:11">
      <c r="A45" s="15" t="s">
        <v>750</v>
      </c>
      <c r="B45" s="16" t="s">
        <v>52</v>
      </c>
      <c r="C45" s="2" t="s">
        <v>302</v>
      </c>
      <c r="D45" s="2">
        <v>1</v>
      </c>
      <c r="E45" s="2"/>
      <c r="F45" s="2"/>
      <c r="G45">
        <v>10000</v>
      </c>
      <c r="I45" s="3"/>
      <c r="J45" s="3"/>
      <c r="K45" s="20"/>
    </row>
    <row r="46" spans="1:11">
      <c r="A46" s="15" t="s">
        <v>751</v>
      </c>
      <c r="B46" s="16" t="s">
        <v>52</v>
      </c>
      <c r="C46" s="2" t="s">
        <v>302</v>
      </c>
      <c r="D46" s="2">
        <v>1</v>
      </c>
      <c r="E46" s="2"/>
      <c r="F46" s="2"/>
      <c r="H46">
        <v>20000</v>
      </c>
      <c r="I46" s="3"/>
      <c r="J46" s="3"/>
      <c r="K46" s="20"/>
    </row>
    <row r="47" spans="1:11">
      <c r="A47" s="15" t="s">
        <v>752</v>
      </c>
      <c r="B47" s="16" t="s">
        <v>52</v>
      </c>
      <c r="C47" s="2" t="s">
        <v>302</v>
      </c>
      <c r="D47" s="2">
        <v>1</v>
      </c>
      <c r="E47" s="2" t="s">
        <v>579</v>
      </c>
      <c r="F47" s="2">
        <v>20</v>
      </c>
      <c r="I47" s="3"/>
      <c r="J47" s="3"/>
      <c r="K47" s="20" t="s">
        <v>753</v>
      </c>
    </row>
    <row r="48" spans="1:11">
      <c r="A48" s="15" t="s">
        <v>754</v>
      </c>
      <c r="B48" s="16" t="s">
        <v>52</v>
      </c>
      <c r="C48" s="2" t="s">
        <v>302</v>
      </c>
      <c r="D48" s="2">
        <v>1</v>
      </c>
      <c r="E48" s="2" t="s">
        <v>582</v>
      </c>
      <c r="F48" s="2">
        <v>3</v>
      </c>
      <c r="I48" s="3"/>
      <c r="J48" s="3"/>
      <c r="K48" s="20" t="s">
        <v>755</v>
      </c>
    </row>
    <row r="49" spans="1:11">
      <c r="A49" s="15" t="s">
        <v>756</v>
      </c>
      <c r="B49" s="16" t="s">
        <v>52</v>
      </c>
      <c r="C49" s="2" t="s">
        <v>302</v>
      </c>
      <c r="D49" s="2">
        <v>1</v>
      </c>
      <c r="E49" s="2" t="s">
        <v>584</v>
      </c>
      <c r="F49" s="2">
        <v>10</v>
      </c>
      <c r="I49" s="3"/>
      <c r="J49" s="3"/>
      <c r="K49" s="20" t="s">
        <v>716</v>
      </c>
    </row>
    <row r="50" spans="1:7">
      <c r="A50" s="15" t="s">
        <v>757</v>
      </c>
      <c r="B50" s="16" t="s">
        <v>16</v>
      </c>
      <c r="C50" s="2" t="s">
        <v>252</v>
      </c>
      <c r="D50" s="2">
        <v>1</v>
      </c>
      <c r="G50">
        <v>1000</v>
      </c>
    </row>
    <row r="51" spans="1:11">
      <c r="A51" s="15" t="s">
        <v>758</v>
      </c>
      <c r="B51" s="16" t="s">
        <v>16</v>
      </c>
      <c r="C51" s="2" t="s">
        <v>252</v>
      </c>
      <c r="D51" s="2">
        <v>6</v>
      </c>
      <c r="F51" s="2"/>
      <c r="G51">
        <v>5700</v>
      </c>
      <c r="I51" s="3"/>
      <c r="J51" s="3"/>
      <c r="K51" s="20" t="s">
        <v>759</v>
      </c>
    </row>
    <row r="52" spans="1:11">
      <c r="A52" s="15" t="s">
        <v>760</v>
      </c>
      <c r="B52" s="16" t="s">
        <v>16</v>
      </c>
      <c r="C52" s="2" t="s">
        <v>252</v>
      </c>
      <c r="D52" s="2">
        <v>6</v>
      </c>
      <c r="F52" s="2"/>
      <c r="G52">
        <v>5400</v>
      </c>
      <c r="I52" s="3"/>
      <c r="J52" s="3"/>
      <c r="K52" s="20" t="s">
        <v>761</v>
      </c>
    </row>
    <row r="53" spans="1:11">
      <c r="A53" s="15" t="s">
        <v>762</v>
      </c>
      <c r="B53" s="16" t="s">
        <v>16</v>
      </c>
      <c r="C53" s="2" t="s">
        <v>252</v>
      </c>
      <c r="D53" s="2">
        <v>12</v>
      </c>
      <c r="F53" s="2"/>
      <c r="G53">
        <v>10800</v>
      </c>
      <c r="I53" s="3"/>
      <c r="J53" s="3"/>
      <c r="K53" s="20" t="s">
        <v>761</v>
      </c>
    </row>
    <row r="54" spans="1:11">
      <c r="A54" s="15" t="s">
        <v>763</v>
      </c>
      <c r="B54" s="16" t="s">
        <v>16</v>
      </c>
      <c r="C54" s="2" t="s">
        <v>252</v>
      </c>
      <c r="D54" s="2">
        <v>12</v>
      </c>
      <c r="F54" s="2"/>
      <c r="G54">
        <v>10200</v>
      </c>
      <c r="I54" s="3"/>
      <c r="J54" s="3"/>
      <c r="K54" s="20" t="s">
        <v>764</v>
      </c>
    </row>
    <row r="55" spans="1:11">
      <c r="A55" s="15" t="s">
        <v>765</v>
      </c>
      <c r="B55" s="16" t="s">
        <v>16</v>
      </c>
      <c r="C55" s="2" t="s">
        <v>252</v>
      </c>
      <c r="D55" s="2">
        <v>18</v>
      </c>
      <c r="F55" s="2"/>
      <c r="G55">
        <v>15300</v>
      </c>
      <c r="I55" s="3"/>
      <c r="J55" s="3"/>
      <c r="K55" s="20" t="s">
        <v>764</v>
      </c>
    </row>
    <row r="56" spans="1:11">
      <c r="A56" s="15" t="s">
        <v>766</v>
      </c>
      <c r="B56" s="16" t="s">
        <v>16</v>
      </c>
      <c r="C56" s="2" t="s">
        <v>252</v>
      </c>
      <c r="D56" s="2">
        <v>18</v>
      </c>
      <c r="F56" s="2"/>
      <c r="G56">
        <v>14400</v>
      </c>
      <c r="I56" s="3"/>
      <c r="J56" s="3"/>
      <c r="K56" s="20" t="s">
        <v>767</v>
      </c>
    </row>
    <row r="57" spans="1:11">
      <c r="A57" s="15" t="s">
        <v>768</v>
      </c>
      <c r="B57" s="16" t="s">
        <v>16</v>
      </c>
      <c r="C57" s="2" t="s">
        <v>252</v>
      </c>
      <c r="D57" s="2">
        <v>24</v>
      </c>
      <c r="F57" s="2"/>
      <c r="G57">
        <v>19200</v>
      </c>
      <c r="I57" s="3"/>
      <c r="J57" s="3"/>
      <c r="K57" s="20" t="s">
        <v>767</v>
      </c>
    </row>
    <row r="58" spans="1:11">
      <c r="A58" s="15" t="s">
        <v>769</v>
      </c>
      <c r="B58" s="16" t="s">
        <v>16</v>
      </c>
      <c r="C58" s="2" t="s">
        <v>252</v>
      </c>
      <c r="D58" s="2">
        <v>30</v>
      </c>
      <c r="F58" s="2"/>
      <c r="G58">
        <v>24000</v>
      </c>
      <c r="I58" s="3"/>
      <c r="J58" s="3"/>
      <c r="K58" s="20" t="s">
        <v>767</v>
      </c>
    </row>
    <row r="59" spans="1:11">
      <c r="A59" s="15" t="s">
        <v>770</v>
      </c>
      <c r="B59" s="11" t="s">
        <v>316</v>
      </c>
      <c r="C59" s="2" t="s">
        <v>315</v>
      </c>
      <c r="D59" s="2">
        <v>1</v>
      </c>
      <c r="E59" s="2" t="s">
        <v>579</v>
      </c>
      <c r="F59" s="2">
        <v>60</v>
      </c>
      <c r="I59" s="3"/>
      <c r="J59" s="3"/>
      <c r="K59" s="20" t="s">
        <v>771</v>
      </c>
    </row>
    <row r="60" spans="1:11">
      <c r="A60" s="15" t="s">
        <v>772</v>
      </c>
      <c r="B60" s="11" t="s">
        <v>316</v>
      </c>
      <c r="C60" s="2" t="s">
        <v>315</v>
      </c>
      <c r="D60" s="2">
        <v>1</v>
      </c>
      <c r="E60" s="2" t="s">
        <v>582</v>
      </c>
      <c r="F60" s="2">
        <v>82</v>
      </c>
      <c r="I60" s="3"/>
      <c r="J60" s="3"/>
      <c r="K60" s="20" t="s">
        <v>773</v>
      </c>
    </row>
    <row r="61" spans="1:11">
      <c r="A61" s="15" t="s">
        <v>774</v>
      </c>
      <c r="B61" s="11" t="s">
        <v>316</v>
      </c>
      <c r="C61" s="2" t="s">
        <v>315</v>
      </c>
      <c r="D61" s="2">
        <v>1</v>
      </c>
      <c r="E61" s="2" t="s">
        <v>584</v>
      </c>
      <c r="F61" s="2">
        <v>56</v>
      </c>
      <c r="I61" s="3"/>
      <c r="J61" s="3"/>
      <c r="K61" s="20" t="s">
        <v>775</v>
      </c>
    </row>
    <row r="62" spans="1:7">
      <c r="A62" s="15" t="s">
        <v>776</v>
      </c>
      <c r="B62" s="11" t="s">
        <v>316</v>
      </c>
      <c r="C62" s="2" t="s">
        <v>315</v>
      </c>
      <c r="D62" s="2">
        <v>1</v>
      </c>
      <c r="G62">
        <v>9802999</v>
      </c>
    </row>
    <row r="63" spans="1:11">
      <c r="A63" s="15" t="s">
        <v>777</v>
      </c>
      <c r="B63" s="11" t="s">
        <v>316</v>
      </c>
      <c r="C63" s="2" t="s">
        <v>315</v>
      </c>
      <c r="D63" s="2">
        <v>2</v>
      </c>
      <c r="E63" s="2"/>
      <c r="F63" s="2"/>
      <c r="G63">
        <v>18625698</v>
      </c>
      <c r="I63" s="21"/>
      <c r="J63" s="21"/>
      <c r="K63" t="s">
        <v>761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:B1"/>
    </sheetView>
  </sheetViews>
  <sheetFormatPr defaultColWidth="8.83333333333333" defaultRowHeight="14.25" outlineLevelRow="5"/>
  <cols>
    <col min="1" max="1" width="9.41666666666667" customWidth="1"/>
    <col min="2" max="2" width="31.4166666666667" customWidth="1"/>
    <col min="3" max="3" width="7.5" customWidth="1"/>
    <col min="4" max="4" width="31.4166666666667" customWidth="1"/>
    <col min="5" max="5" width="11.6666666666667" customWidth="1"/>
    <col min="6" max="6" width="31.4166666666667" customWidth="1"/>
    <col min="7" max="7" width="7.5" customWidth="1"/>
    <col min="8" max="8" width="31.4166666666667" customWidth="1"/>
    <col min="9" max="9" width="8.83333333333333" customWidth="1"/>
    <col min="10" max="10" width="28.4166666666667" customWidth="1"/>
  </cols>
  <sheetData>
    <row r="1" spans="1:8">
      <c r="A1" s="1" t="s">
        <v>778</v>
      </c>
      <c r="B1" s="1"/>
      <c r="C1" s="1" t="s">
        <v>779</v>
      </c>
      <c r="D1" s="1"/>
      <c r="E1" s="1" t="s">
        <v>780</v>
      </c>
      <c r="F1" s="1"/>
      <c r="G1" s="1" t="s">
        <v>781</v>
      </c>
      <c r="H1" s="1"/>
    </row>
    <row r="2" spans="1:9">
      <c r="A2" s="2" t="s">
        <v>782</v>
      </c>
      <c r="B2" s="3" t="s">
        <v>783</v>
      </c>
      <c r="C2" s="2" t="s">
        <v>196</v>
      </c>
      <c r="D2" s="3" t="s">
        <v>783</v>
      </c>
      <c r="E2" s="2" t="s">
        <v>784</v>
      </c>
      <c r="F2" s="3" t="s">
        <v>785</v>
      </c>
      <c r="G2" s="2" t="s">
        <v>786</v>
      </c>
      <c r="H2" s="3" t="s">
        <v>785</v>
      </c>
      <c r="I2" t="s">
        <v>787</v>
      </c>
    </row>
    <row r="3" spans="1:8">
      <c r="A3" s="2" t="s">
        <v>788</v>
      </c>
      <c r="B3" s="3" t="s">
        <v>785</v>
      </c>
      <c r="C3" s="4" t="s">
        <v>210</v>
      </c>
      <c r="D3" s="3" t="s">
        <v>785</v>
      </c>
      <c r="E3" s="2" t="s">
        <v>789</v>
      </c>
      <c r="F3" s="3" t="s">
        <v>785</v>
      </c>
      <c r="G3" s="2" t="s">
        <v>790</v>
      </c>
      <c r="H3" s="3" t="s">
        <v>785</v>
      </c>
    </row>
    <row r="5" ht="28.5" spans="1:8">
      <c r="A5" s="2" t="s">
        <v>235</v>
      </c>
      <c r="B5" s="3" t="s">
        <v>236</v>
      </c>
      <c r="C5" s="2" t="s">
        <v>235</v>
      </c>
      <c r="D5" s="3" t="s">
        <v>236</v>
      </c>
      <c r="E5" s="2" t="s">
        <v>235</v>
      </c>
      <c r="F5" s="3" t="s">
        <v>236</v>
      </c>
      <c r="G5" s="2" t="s">
        <v>235</v>
      </c>
      <c r="H5" s="3" t="s">
        <v>236</v>
      </c>
    </row>
    <row r="6" ht="28.5" spans="1:8">
      <c r="A6" s="2" t="s">
        <v>791</v>
      </c>
      <c r="B6" s="3" t="s">
        <v>792</v>
      </c>
      <c r="C6" s="2" t="s">
        <v>793</v>
      </c>
      <c r="D6" s="3" t="s">
        <v>794</v>
      </c>
      <c r="E6" s="2" t="s">
        <v>795</v>
      </c>
      <c r="F6" s="3" t="s">
        <v>796</v>
      </c>
      <c r="G6" s="2" t="s">
        <v>237</v>
      </c>
      <c r="H6" s="3" t="s">
        <v>238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鱼</vt:lpstr>
      <vt:lpstr>道具系统</vt:lpstr>
      <vt:lpstr>神秘商店</vt:lpstr>
      <vt:lpstr>轮替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光头强1418397342</cp:lastModifiedBy>
  <dcterms:created xsi:type="dcterms:W3CDTF">2025-07-01T10:49:00Z</dcterms:created>
  <dcterms:modified xsi:type="dcterms:W3CDTF">2025-07-01T02:50:34Z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86DD407F8A34414681170D0FD2A1D6E8_12</vt:lpwstr>
  </property>
  <property fmtid="{D5CDD505-2E9C-101B-9397-08002B2CF9AE}" pid="3" name="KSOProductBuildVer">
    <vt:lpwstr>2052-12.1.0.21541</vt:lpwstr>
  </property>
</Properties>
</file>